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mc:AlternateContent xmlns:mc="http://schemas.openxmlformats.org/markup-compatibility/2006">
    <mc:Choice Requires="x15">
      <x15ac:absPath xmlns:x15ac="http://schemas.microsoft.com/office/spreadsheetml/2010/11/ac" url="F:\2025-1-0237西山印\"/>
    </mc:Choice>
  </mc:AlternateContent>
  <xr:revisionPtr revIDLastSave="0" documentId="13_ncr:1_{04E9667E-1083-4988-9EEE-2427A3436460}" xr6:coauthVersionLast="47" xr6:coauthVersionMax="47" xr10:uidLastSave="{00000000-0000-0000-0000-000000000000}"/>
  <bookViews>
    <workbookView xWindow="0" yWindow="0" windowWidth="19200" windowHeight="21000" tabRatio="747" firstSheet="1" activeTab="7" xr2:uid="{00000000-000D-0000-FFFF-FFFF00000000}"/>
  </bookViews>
  <sheets>
    <sheet name="系统读取表" sheetId="11" r:id="rId1"/>
    <sheet name="测算表" sheetId="6" r:id="rId2"/>
    <sheet name="成本分析" sheetId="14" state="hidden" r:id="rId3"/>
    <sheet name="案例汇总" sheetId="5" state="hidden" r:id="rId4"/>
    <sheet name="案例汇总 -月" sheetId="36" r:id="rId5"/>
    <sheet name="城研数据" sheetId="45" r:id="rId6"/>
    <sheet name="城研整理" sheetId="38" r:id="rId7"/>
    <sheet name="贝壳数据" sheetId="41" r:id="rId8"/>
    <sheet name="中指数据" sheetId="46" r:id="rId9"/>
    <sheet name="中指整理" sheetId="40" r:id="rId10"/>
    <sheet name="房源信息表-西山印" sheetId="47" r:id="rId11"/>
    <sheet name="面积统计" sheetId="48" r:id="rId12"/>
  </sheets>
  <externalReferences>
    <externalReference r:id="rId13"/>
    <externalReference r:id="rId14"/>
    <externalReference r:id="rId15"/>
    <externalReference r:id="rId16"/>
    <externalReference r:id="rId17"/>
  </externalReferences>
  <definedNames>
    <definedName name="_xlnm._FilterDatabase" localSheetId="6" hidden="1">城研整理!$A$2:$I$49</definedName>
    <definedName name="_xlnm._FilterDatabase" localSheetId="10" hidden="1">'房源信息表-西山印'!$A$2:$M$2254</definedName>
    <definedName name="_xlnm._FilterDatabase" localSheetId="8" hidden="1">中指数据!$A$1:$A$297</definedName>
    <definedName name="_xlnm.Print_Area" localSheetId="10">'房源信息表-西山印'!$A$1:$M$11</definedName>
    <definedName name="八级">#REF!</definedName>
    <definedName name="产别">#REF!</definedName>
    <definedName name="产权性质">#REF!</definedName>
    <definedName name="朝向">#REF!</definedName>
    <definedName name="成本分析">#REF!</definedName>
    <definedName name="成本分析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#REF!</definedName>
    <definedName name="房间">#REF!</definedName>
    <definedName name="房间号">#REF!</definedName>
    <definedName name="房屋产权性质" localSheetId="11">[1]楼层测算!$N$2:$N$9</definedName>
    <definedName name="房屋产权性质">[2]楼层测算!$N$2:$N$9</definedName>
    <definedName name="房屋朝向" localSheetId="11">[1]楼层测算!$A$117:$A$126</definedName>
    <definedName name="房屋朝向">[2]楼层测算!$A$117:$A$126</definedName>
    <definedName name="房屋装修" localSheetId="11">[1]楼层测算!$K$2:$K$5</definedName>
    <definedName name="房屋装修">[2]楼层测算!$K$2:$K$5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11">[3]基准地价修正!$O$19:$Z$19</definedName>
    <definedName name="季度">[4]基准地价修正!$O$19:$Z$19</definedName>
    <definedName name="建筑结构" localSheetId="11">[1]楼层测算!$J$2:$J$3</definedName>
    <definedName name="建筑结构">[5]楼层测算!$J$2:$J$3</definedName>
    <definedName name="教委">#REF!</definedName>
    <definedName name="结构">#REF!</definedName>
    <definedName name="经济寿命">#REF!</definedName>
    <definedName name="九级">#REF!</definedName>
    <definedName name="扣缴日期">#REF!</definedName>
    <definedName name="六级">#REF!</definedName>
    <definedName name="楼栋">#REF!</definedName>
    <definedName name="楼号">#REF!</definedName>
    <definedName name="配备电梯" localSheetId="11">[1]楼层测算!$M$2:$M$3</definedName>
    <definedName name="配备电梯">[5]楼层测算!$M$2:$M$3</definedName>
    <definedName name="评估方法1">#REF!</definedName>
    <definedName name="评估方法2">#REF!</definedName>
    <definedName name="七级">#REF!</definedName>
    <definedName name="其他权利">#REF!</definedName>
    <definedName name="区县">#REF!</definedName>
    <definedName name="区域成熟度" localSheetId="11">#REF!</definedName>
    <definedName name="区域成熟度">#REF!</definedName>
    <definedName name="取值">#REF!</definedName>
    <definedName name="权属特殊说明">#REF!</definedName>
    <definedName name="三级">#REF!</definedName>
    <definedName name="身份证号码">#REF!</definedName>
    <definedName name="十二级">#REF!</definedName>
    <definedName name="十级">#REF!</definedName>
    <definedName name="十一级">#REF!</definedName>
    <definedName name="四级">#REF!</definedName>
    <definedName name="所在楼层" localSheetId="11">[1]楼层测算!$L$2:$L$6</definedName>
    <definedName name="所在楼层">[2]楼层测算!$L$2:$L$6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#REF!</definedName>
    <definedName name="租户银行账户">#REF!</definedName>
  </definedNames>
  <calcPr calcId="181029"/>
</workbook>
</file>

<file path=xl/calcChain.xml><?xml version="1.0" encoding="utf-8"?>
<calcChain xmlns="http://schemas.openxmlformats.org/spreadsheetml/2006/main">
  <c r="Q4" i="48" l="1"/>
  <c r="U23" i="48"/>
  <c r="I3" i="48"/>
  <c r="T23" i="48"/>
  <c r="T22" i="48"/>
  <c r="L6" i="48"/>
  <c r="L7" i="48"/>
  <c r="L8" i="48"/>
  <c r="L9" i="48"/>
  <c r="L10" i="48"/>
  <c r="L11" i="48"/>
  <c r="L12" i="48"/>
  <c r="L13" i="48"/>
  <c r="L14" i="48"/>
  <c r="L15" i="48"/>
  <c r="L16" i="48"/>
  <c r="L17" i="48"/>
  <c r="L18" i="48"/>
  <c r="L20" i="48"/>
  <c r="L21" i="48"/>
  <c r="L22" i="48"/>
  <c r="L23" i="48"/>
  <c r="L24" i="48"/>
  <c r="L25" i="48"/>
  <c r="L26" i="48"/>
  <c r="L27" i="48"/>
  <c r="L28" i="48"/>
  <c r="L29" i="48"/>
  <c r="L30" i="48"/>
  <c r="L31" i="48"/>
  <c r="L32" i="48"/>
  <c r="L33" i="48"/>
  <c r="L34" i="48"/>
  <c r="L35" i="48"/>
  <c r="L36" i="48"/>
  <c r="L37" i="48"/>
  <c r="L38" i="48"/>
  <c r="L39" i="48"/>
  <c r="L40" i="48"/>
  <c r="L41" i="48"/>
  <c r="L42" i="48"/>
  <c r="L43" i="48"/>
  <c r="L44" i="48"/>
  <c r="L45" i="48"/>
  <c r="L46" i="48"/>
  <c r="L72" i="48"/>
  <c r="L73" i="48"/>
  <c r="L74" i="48"/>
  <c r="L75" i="48"/>
  <c r="L76" i="48"/>
  <c r="L77" i="48"/>
  <c r="L78" i="48"/>
  <c r="L79" i="48"/>
  <c r="L80" i="48"/>
  <c r="L81" i="48"/>
  <c r="L82" i="48"/>
  <c r="L63" i="48"/>
  <c r="L64" i="48"/>
  <c r="L65" i="48"/>
  <c r="L66" i="48"/>
  <c r="L67" i="48"/>
  <c r="L68" i="48"/>
  <c r="L69" i="48"/>
  <c r="L70" i="48"/>
  <c r="L71" i="48"/>
  <c r="L49" i="48"/>
  <c r="L50" i="48"/>
  <c r="L51" i="48"/>
  <c r="L52" i="48"/>
  <c r="L53" i="48"/>
  <c r="L54" i="48"/>
  <c r="L55" i="48"/>
  <c r="L56" i="48"/>
  <c r="L57" i="48"/>
  <c r="L58" i="48"/>
  <c r="L59" i="48"/>
  <c r="L60" i="48"/>
  <c r="L61" i="48"/>
  <c r="L62" i="48"/>
  <c r="L48" i="48"/>
  <c r="D88" i="48"/>
  <c r="D83" i="48"/>
  <c r="G3" i="48" s="1"/>
  <c r="D47" i="48"/>
  <c r="F3" i="48" s="1"/>
  <c r="D19" i="48"/>
  <c r="E3" i="48" s="1"/>
  <c r="R4" i="48"/>
  <c r="S3" i="48"/>
  <c r="D3" i="48"/>
  <c r="J51" i="36"/>
  <c r="R23" i="48" l="1"/>
  <c r="R19" i="48"/>
  <c r="Q19" i="48"/>
  <c r="Q16" i="48"/>
  <c r="G83" i="48"/>
  <c r="F83" i="48"/>
  <c r="E83" i="48"/>
  <c r="G47" i="48"/>
  <c r="F47" i="48"/>
  <c r="E47" i="48"/>
  <c r="G19" i="48"/>
  <c r="F19" i="48"/>
  <c r="E19" i="48"/>
  <c r="G1" i="48"/>
  <c r="I1" i="48" s="1"/>
  <c r="J19" i="6"/>
  <c r="H25" i="6"/>
  <c r="J25" i="6" s="1"/>
  <c r="I46" i="6"/>
  <c r="G46" i="6"/>
  <c r="E46" i="6"/>
  <c r="H12" i="6"/>
  <c r="H11" i="6"/>
  <c r="H9" i="6"/>
  <c r="H8" i="6"/>
  <c r="I2" i="48" l="1"/>
  <c r="E2" i="41"/>
  <c r="E38" i="41"/>
  <c r="E39" i="41"/>
  <c r="E40" i="41"/>
  <c r="E41" i="41"/>
  <c r="F41" i="41" s="1"/>
  <c r="L35" i="41" s="1"/>
  <c r="E42" i="41"/>
  <c r="F42" i="41" s="1"/>
  <c r="L36" i="41" s="1"/>
  <c r="E43" i="41"/>
  <c r="E44" i="41"/>
  <c r="E45" i="41"/>
  <c r="E46" i="41"/>
  <c r="E47" i="41"/>
  <c r="E48" i="41"/>
  <c r="F48" i="41" s="1"/>
  <c r="L40" i="41" s="1"/>
  <c r="E49" i="41"/>
  <c r="F49" i="41" s="1"/>
  <c r="L41" i="41" s="1"/>
  <c r="L24" i="36" s="1"/>
  <c r="E50" i="41"/>
  <c r="E51" i="41"/>
  <c r="F2" i="41"/>
  <c r="L13" i="41" s="1"/>
  <c r="A67" i="41"/>
  <c r="I67" i="41" s="1"/>
  <c r="A32" i="41"/>
  <c r="I32" i="41" s="1"/>
  <c r="A1" i="41"/>
  <c r="I12" i="41" s="1"/>
  <c r="L20" i="36"/>
  <c r="E40" i="36"/>
  <c r="E10" i="36"/>
  <c r="B29" i="36"/>
  <c r="E53" i="40"/>
  <c r="S40" i="36" s="1"/>
  <c r="E52" i="40"/>
  <c r="S39" i="36" s="1"/>
  <c r="E51" i="40"/>
  <c r="S38" i="36" s="1"/>
  <c r="E50" i="40"/>
  <c r="S37" i="36" s="1"/>
  <c r="E49" i="40"/>
  <c r="S36" i="36" s="1"/>
  <c r="E48" i="40"/>
  <c r="S35" i="36" s="1"/>
  <c r="E47" i="40"/>
  <c r="S34" i="36" s="1"/>
  <c r="E46" i="40"/>
  <c r="S33" i="36" s="1"/>
  <c r="E45" i="40"/>
  <c r="S32" i="36" s="1"/>
  <c r="E44" i="40"/>
  <c r="S31" i="36" s="1"/>
  <c r="E43" i="40"/>
  <c r="S30" i="36" s="1"/>
  <c r="E42" i="40"/>
  <c r="E36" i="40"/>
  <c r="S27" i="36" s="1"/>
  <c r="E35" i="40"/>
  <c r="S26" i="36" s="1"/>
  <c r="E34" i="40"/>
  <c r="S25" i="36" s="1"/>
  <c r="E33" i="40"/>
  <c r="S24" i="36" s="1"/>
  <c r="E32" i="40"/>
  <c r="S23" i="36" s="1"/>
  <c r="E31" i="40"/>
  <c r="S22" i="36" s="1"/>
  <c r="E30" i="40"/>
  <c r="S21" i="36" s="1"/>
  <c r="E29" i="40"/>
  <c r="S20" i="36" s="1"/>
  <c r="E28" i="40"/>
  <c r="S19" i="36" s="1"/>
  <c r="E27" i="40"/>
  <c r="S18" i="36" s="1"/>
  <c r="E26" i="40"/>
  <c r="S17" i="36" s="1"/>
  <c r="E25" i="40"/>
  <c r="S16" i="36" s="1"/>
  <c r="E21" i="40"/>
  <c r="S14" i="36" s="1"/>
  <c r="E20" i="40"/>
  <c r="S13" i="36" s="1"/>
  <c r="E19" i="40"/>
  <c r="S12" i="36" s="1"/>
  <c r="E18" i="40"/>
  <c r="S11" i="36" s="1"/>
  <c r="E17" i="40"/>
  <c r="S10" i="36" s="1"/>
  <c r="E16" i="40"/>
  <c r="S9" i="36" s="1"/>
  <c r="E15" i="40"/>
  <c r="S8" i="36" s="1"/>
  <c r="E14" i="40"/>
  <c r="S7" i="36" s="1"/>
  <c r="E13" i="40"/>
  <c r="S6" i="36" s="1"/>
  <c r="E12" i="40"/>
  <c r="S5" i="36" s="1"/>
  <c r="E11" i="40"/>
  <c r="S4" i="36" s="1"/>
  <c r="E10" i="40"/>
  <c r="S3" i="36" s="1"/>
  <c r="E3" i="45"/>
  <c r="D13" i="38" s="1"/>
  <c r="I13" i="38" s="1"/>
  <c r="E13" i="36" s="1"/>
  <c r="E4" i="45"/>
  <c r="D12" i="38" s="1"/>
  <c r="I12" i="38" s="1"/>
  <c r="E12" i="36" s="1"/>
  <c r="E5" i="45"/>
  <c r="D11" i="38" s="1"/>
  <c r="I11" i="38" s="1"/>
  <c r="E11" i="36" s="1"/>
  <c r="E6" i="45"/>
  <c r="D9" i="38" s="1"/>
  <c r="I9" i="38" s="1"/>
  <c r="E9" i="36" s="1"/>
  <c r="E7" i="45"/>
  <c r="D8" i="38" s="1"/>
  <c r="I8" i="38" s="1"/>
  <c r="E8" i="36" s="1"/>
  <c r="E8" i="45"/>
  <c r="D7" i="38" s="1"/>
  <c r="I7" i="38" s="1"/>
  <c r="E7" i="36" s="1"/>
  <c r="F6" i="36" s="1"/>
  <c r="E9" i="45"/>
  <c r="D6" i="38" s="1"/>
  <c r="I6" i="38" s="1"/>
  <c r="E6" i="36" s="1"/>
  <c r="E10" i="45"/>
  <c r="D5" i="38" s="1"/>
  <c r="I5" i="38" s="1"/>
  <c r="E5" i="36" s="1"/>
  <c r="E11" i="45"/>
  <c r="D4" i="38" s="1"/>
  <c r="I4" i="38" s="1"/>
  <c r="E4" i="36" s="1"/>
  <c r="E12" i="45"/>
  <c r="D3" i="38" s="1"/>
  <c r="I3" i="38" s="1"/>
  <c r="E3" i="36" s="1"/>
  <c r="E13" i="45"/>
  <c r="E14" i="45"/>
  <c r="D30" i="38" s="1"/>
  <c r="I30" i="38" s="1"/>
  <c r="E27" i="36" s="1"/>
  <c r="E15" i="45"/>
  <c r="D29" i="38" s="1"/>
  <c r="I29" i="38" s="1"/>
  <c r="E26" i="36" s="1"/>
  <c r="E16" i="45"/>
  <c r="D28" i="38" s="1"/>
  <c r="I28" i="38" s="1"/>
  <c r="E25" i="36" s="1"/>
  <c r="E17" i="45"/>
  <c r="D27" i="38" s="1"/>
  <c r="I27" i="38" s="1"/>
  <c r="E24" i="36" s="1"/>
  <c r="E18" i="45"/>
  <c r="D26" i="38" s="1"/>
  <c r="I26" i="38" s="1"/>
  <c r="E23" i="36" s="1"/>
  <c r="E19" i="45"/>
  <c r="D25" i="38" s="1"/>
  <c r="I25" i="38" s="1"/>
  <c r="E22" i="36" s="1"/>
  <c r="E20" i="45"/>
  <c r="D24" i="38" s="1"/>
  <c r="I24" i="38" s="1"/>
  <c r="E21" i="36" s="1"/>
  <c r="E21" i="45"/>
  <c r="D23" i="38" s="1"/>
  <c r="I23" i="38" s="1"/>
  <c r="E20" i="36" s="1"/>
  <c r="E22" i="45"/>
  <c r="D22" i="38" s="1"/>
  <c r="I22" i="38" s="1"/>
  <c r="E19" i="36" s="1"/>
  <c r="E23" i="45"/>
  <c r="D21" i="38" s="1"/>
  <c r="I21" i="38" s="1"/>
  <c r="E18" i="36" s="1"/>
  <c r="E24" i="45"/>
  <c r="D20" i="38" s="1"/>
  <c r="I20" i="38" s="1"/>
  <c r="E17" i="36" s="1"/>
  <c r="E25" i="45"/>
  <c r="D19" i="38" s="1"/>
  <c r="I19" i="38" s="1"/>
  <c r="E26" i="45"/>
  <c r="E27" i="45"/>
  <c r="E28" i="45"/>
  <c r="D45" i="38" s="1"/>
  <c r="I45" i="38" s="1"/>
  <c r="E39" i="36" s="1"/>
  <c r="E29" i="45"/>
  <c r="D44" i="38" s="1"/>
  <c r="I44" i="38" s="1"/>
  <c r="E38" i="36" s="1"/>
  <c r="E30" i="45"/>
  <c r="D43" i="38" s="1"/>
  <c r="I43" i="38" s="1"/>
  <c r="E37" i="36" s="1"/>
  <c r="E31" i="45"/>
  <c r="D42" i="38" s="1"/>
  <c r="I42" i="38" s="1"/>
  <c r="E36" i="36" s="1"/>
  <c r="E32" i="45"/>
  <c r="D41" i="38" s="1"/>
  <c r="I41" i="38" s="1"/>
  <c r="E35" i="36" s="1"/>
  <c r="E33" i="45"/>
  <c r="E34" i="45"/>
  <c r="D40" i="38" s="1"/>
  <c r="I40" i="38" s="1"/>
  <c r="E34" i="36" s="1"/>
  <c r="F34" i="36" s="1"/>
  <c r="E35" i="45"/>
  <c r="D39" i="38" s="1"/>
  <c r="I39" i="38" s="1"/>
  <c r="E33" i="36" s="1"/>
  <c r="E36" i="45"/>
  <c r="D38" i="38" s="1"/>
  <c r="I38" i="38" s="1"/>
  <c r="E32" i="36" s="1"/>
  <c r="E37" i="45"/>
  <c r="D37" i="38" s="1"/>
  <c r="I37" i="38" s="1"/>
  <c r="E31" i="36" s="1"/>
  <c r="E38" i="45"/>
  <c r="D36" i="38" s="1"/>
  <c r="I36" i="38" s="1"/>
  <c r="E30" i="36" s="1"/>
  <c r="E39" i="45"/>
  <c r="D35" i="38" s="1"/>
  <c r="I35" i="38" s="1"/>
  <c r="E2" i="45"/>
  <c r="D14" i="38" s="1"/>
  <c r="I14" i="38" s="1"/>
  <c r="E14" i="36" s="1"/>
  <c r="B41" i="40"/>
  <c r="B24" i="40"/>
  <c r="B9" i="40"/>
  <c r="R12" i="47"/>
  <c r="Q12" i="47"/>
  <c r="R11" i="47"/>
  <c r="Q11" i="47"/>
  <c r="R10" i="47"/>
  <c r="Q10" i="47"/>
  <c r="R9" i="47"/>
  <c r="Q9" i="47"/>
  <c r="R8" i="47"/>
  <c r="Q8" i="47"/>
  <c r="R7" i="47"/>
  <c r="Q7" i="47"/>
  <c r="R6" i="47"/>
  <c r="Q6" i="47"/>
  <c r="R5" i="47"/>
  <c r="Q5" i="47"/>
  <c r="O2" i="47"/>
  <c r="F11" i="36" l="1"/>
  <c r="F47" i="41"/>
  <c r="L39" i="41" s="1"/>
  <c r="F37" i="36"/>
  <c r="F18" i="36"/>
  <c r="T6" i="36"/>
  <c r="T19" i="36"/>
  <c r="F19" i="36"/>
  <c r="T34" i="36"/>
  <c r="T5" i="36"/>
  <c r="E54" i="40"/>
  <c r="T35" i="36"/>
  <c r="F31" i="36"/>
  <c r="E16" i="36"/>
  <c r="I31" i="38"/>
  <c r="F24" i="36"/>
  <c r="F25" i="36"/>
  <c r="E15" i="36"/>
  <c r="F3" i="36"/>
  <c r="T32" i="36"/>
  <c r="E29" i="36"/>
  <c r="E41" i="36" s="1"/>
  <c r="I47" i="38"/>
  <c r="F12" i="36"/>
  <c r="T12" i="36"/>
  <c r="S15" i="36"/>
  <c r="T14" i="36" s="1"/>
  <c r="T16" i="36"/>
  <c r="S28" i="36"/>
  <c r="T18" i="36"/>
  <c r="F35" i="36"/>
  <c r="T22" i="36"/>
  <c r="F32" i="36"/>
  <c r="F21" i="36"/>
  <c r="F22" i="36"/>
  <c r="F8" i="36"/>
  <c r="T21" i="36"/>
  <c r="F40" i="36"/>
  <c r="F9" i="36"/>
  <c r="T11" i="36"/>
  <c r="T24" i="36"/>
  <c r="Q13" i="47"/>
  <c r="U12" i="47" s="1"/>
  <c r="E22" i="40"/>
  <c r="E37" i="40"/>
  <c r="S29" i="36"/>
  <c r="T25" i="36"/>
  <c r="T38" i="36"/>
  <c r="R13" i="47"/>
  <c r="B1" i="11" s="1"/>
  <c r="T31" i="36"/>
  <c r="T37" i="36"/>
  <c r="T3" i="36"/>
  <c r="T9" i="36"/>
  <c r="F38" i="36"/>
  <c r="T8" i="36"/>
  <c r="U6" i="47" l="1"/>
  <c r="U8" i="47"/>
  <c r="U7" i="47"/>
  <c r="U11" i="47"/>
  <c r="U10" i="47"/>
  <c r="U9" i="47"/>
  <c r="U5" i="47"/>
  <c r="T27" i="36"/>
  <c r="F14" i="36"/>
  <c r="F29" i="36"/>
  <c r="F16" i="36"/>
  <c r="E28" i="36"/>
  <c r="F27" i="36" s="1"/>
  <c r="T29" i="36"/>
  <c r="S41" i="36"/>
  <c r="T40" i="36" s="1"/>
  <c r="E133" i="36"/>
  <c r="E127" i="36"/>
  <c r="E110" i="36"/>
  <c r="E106" i="36"/>
  <c r="E103" i="36"/>
  <c r="E91" i="36"/>
  <c r="E90" i="36"/>
  <c r="E89" i="36"/>
  <c r="E86" i="36"/>
  <c r="E85" i="36"/>
  <c r="E82" i="36"/>
  <c r="L30" i="36"/>
  <c r="L34" i="36"/>
  <c r="L35" i="36"/>
  <c r="L36" i="36"/>
  <c r="F130" i="36" s="1"/>
  <c r="L37" i="36"/>
  <c r="F131" i="36" s="1"/>
  <c r="F132" i="36" s="1"/>
  <c r="F133" i="36" s="1"/>
  <c r="E73" i="41"/>
  <c r="F73" i="41" s="1"/>
  <c r="L78" i="41" s="1"/>
  <c r="E72" i="41"/>
  <c r="E71" i="41"/>
  <c r="E70" i="41"/>
  <c r="F70" i="41" s="1"/>
  <c r="L71" i="41" s="1"/>
  <c r="L32" i="36" s="1"/>
  <c r="E69" i="41"/>
  <c r="F69" i="41" s="1"/>
  <c r="L70" i="41" s="1"/>
  <c r="L31" i="36" s="1"/>
  <c r="E68" i="41"/>
  <c r="L18" i="36"/>
  <c r="E52" i="41"/>
  <c r="F52" i="41" s="1"/>
  <c r="L44" i="41" s="1"/>
  <c r="L19" i="36"/>
  <c r="L21" i="36"/>
  <c r="L22" i="36"/>
  <c r="L23" i="36"/>
  <c r="F109" i="36" s="1"/>
  <c r="E37" i="41"/>
  <c r="F40" i="41" s="1"/>
  <c r="L34" i="41" s="1"/>
  <c r="L17" i="36" s="1"/>
  <c r="F103" i="36" s="1"/>
  <c r="F104" i="36" s="1"/>
  <c r="E36" i="41"/>
  <c r="E35" i="41"/>
  <c r="E34" i="41"/>
  <c r="L26" i="36" s="1"/>
  <c r="E33" i="41"/>
  <c r="L7" i="36"/>
  <c r="F85" i="36" s="1"/>
  <c r="F86" i="36" s="1"/>
  <c r="L10" i="36"/>
  <c r="F88" i="36" s="1"/>
  <c r="F89" i="36" s="1"/>
  <c r="F90" i="36" s="1"/>
  <c r="L11" i="36"/>
  <c r="E10" i="41"/>
  <c r="F10" i="41" s="1"/>
  <c r="L23" i="41" s="1"/>
  <c r="E9" i="41"/>
  <c r="F9" i="41" s="1"/>
  <c r="L19" i="41" s="1"/>
  <c r="L9" i="36" s="1"/>
  <c r="E8" i="41"/>
  <c r="F8" i="41" s="1"/>
  <c r="L18" i="41" s="1"/>
  <c r="L8" i="36" s="1"/>
  <c r="E7" i="41"/>
  <c r="F7" i="41" s="1"/>
  <c r="L16" i="41" s="1"/>
  <c r="L6" i="36" s="1"/>
  <c r="E6" i="41"/>
  <c r="E5" i="41"/>
  <c r="E4" i="41"/>
  <c r="E3" i="41"/>
  <c r="F4" i="41" s="1"/>
  <c r="L14" i="41" s="1"/>
  <c r="L14" i="36"/>
  <c r="G112" i="36"/>
  <c r="G111" i="36"/>
  <c r="G108" i="36"/>
  <c r="G106" i="36"/>
  <c r="G103" i="36"/>
  <c r="G102" i="36" s="1"/>
  <c r="G87" i="36"/>
  <c r="G86" i="36"/>
  <c r="G85" i="36"/>
  <c r="G84" i="36"/>
  <c r="Y110" i="36"/>
  <c r="X110" i="36"/>
  <c r="W110" i="36"/>
  <c r="Y102" i="36"/>
  <c r="X102" i="36"/>
  <c r="W102" i="36"/>
  <c r="Y101" i="36"/>
  <c r="X101" i="36"/>
  <c r="W101" i="36"/>
  <c r="Y100" i="36"/>
  <c r="X100" i="36"/>
  <c r="W100" i="36"/>
  <c r="Y99" i="36"/>
  <c r="X99" i="36"/>
  <c r="W99" i="36"/>
  <c r="Y95" i="36"/>
  <c r="X95" i="36"/>
  <c r="W95" i="36"/>
  <c r="X92" i="36"/>
  <c r="W92" i="36"/>
  <c r="V92" i="36"/>
  <c r="X91" i="36"/>
  <c r="W91" i="36"/>
  <c r="V91" i="36"/>
  <c r="X90" i="36"/>
  <c r="W90" i="36"/>
  <c r="V90" i="36"/>
  <c r="X89" i="36"/>
  <c r="W89" i="36"/>
  <c r="V89" i="36"/>
  <c r="X88" i="36"/>
  <c r="W88" i="36"/>
  <c r="V88" i="36"/>
  <c r="E134" i="36"/>
  <c r="G133" i="36"/>
  <c r="E132" i="36"/>
  <c r="G132" i="36"/>
  <c r="E131" i="36"/>
  <c r="E130" i="36"/>
  <c r="G130" i="36"/>
  <c r="E129" i="36"/>
  <c r="G129" i="36"/>
  <c r="G128" i="36"/>
  <c r="G127" i="36"/>
  <c r="E126" i="36"/>
  <c r="G126" i="36"/>
  <c r="E125" i="36"/>
  <c r="G125" i="36"/>
  <c r="E124" i="36"/>
  <c r="G124" i="36"/>
  <c r="G123" i="36" s="1"/>
  <c r="B48" i="36"/>
  <c r="D122" i="36" s="1"/>
  <c r="E112" i="36"/>
  <c r="E109" i="36"/>
  <c r="G109" i="36"/>
  <c r="E108" i="36"/>
  <c r="F106" i="36"/>
  <c r="G105" i="36"/>
  <c r="G104" i="36" s="1"/>
  <c r="E104" i="36"/>
  <c r="E102" i="36"/>
  <c r="B16" i="36"/>
  <c r="B47" i="36" s="1"/>
  <c r="D101" i="36" s="1"/>
  <c r="G91" i="36"/>
  <c r="G90" i="36"/>
  <c r="E88" i="36"/>
  <c r="G88" i="36"/>
  <c r="E87" i="36"/>
  <c r="E84" i="36"/>
  <c r="G83" i="36"/>
  <c r="G82" i="36"/>
  <c r="G81" i="36" s="1"/>
  <c r="B3" i="36"/>
  <c r="R108" i="5"/>
  <c r="X99" i="5"/>
  <c r="W99" i="5"/>
  <c r="V99" i="5"/>
  <c r="X98" i="5"/>
  <c r="W98" i="5"/>
  <c r="V98" i="5"/>
  <c r="X97" i="5"/>
  <c r="W97" i="5"/>
  <c r="V97" i="5"/>
  <c r="X96" i="5"/>
  <c r="W96" i="5"/>
  <c r="V96" i="5"/>
  <c r="X95" i="5"/>
  <c r="W95" i="5"/>
  <c r="V95" i="5"/>
  <c r="B62" i="5"/>
  <c r="H61" i="5"/>
  <c r="H60" i="5"/>
  <c r="H59" i="5"/>
  <c r="B59" i="5"/>
  <c r="C94" i="5" s="1"/>
  <c r="S53" i="5"/>
  <c r="E53" i="5"/>
  <c r="S52" i="5"/>
  <c r="T52" i="5" s="1"/>
  <c r="Q108" i="5" s="1"/>
  <c r="M52" i="5"/>
  <c r="L52" i="5"/>
  <c r="E52" i="5"/>
  <c r="F52" i="5" s="1"/>
  <c r="S108" i="5" s="1"/>
  <c r="S51" i="5"/>
  <c r="L51" i="5"/>
  <c r="E51" i="5"/>
  <c r="S50" i="5"/>
  <c r="L50" i="5"/>
  <c r="E50" i="5"/>
  <c r="S49" i="5"/>
  <c r="T49" i="5" s="1"/>
  <c r="Q107" i="5" s="1"/>
  <c r="M49" i="5"/>
  <c r="R107" i="5" s="1"/>
  <c r="E49" i="5"/>
  <c r="F49" i="5" s="1"/>
  <c r="S107" i="5" s="1"/>
  <c r="S48" i="5"/>
  <c r="L48" i="5"/>
  <c r="E48" i="5"/>
  <c r="S47" i="5"/>
  <c r="E47" i="5"/>
  <c r="T46" i="5"/>
  <c r="Q106" i="5" s="1"/>
  <c r="S46" i="5"/>
  <c r="L46" i="5"/>
  <c r="M46" i="5" s="1"/>
  <c r="R106" i="5" s="1"/>
  <c r="E46" i="5"/>
  <c r="F46" i="5" s="1"/>
  <c r="S106" i="5" s="1"/>
  <c r="S45" i="5"/>
  <c r="L45" i="5"/>
  <c r="E45" i="5"/>
  <c r="S44" i="5"/>
  <c r="L44" i="5"/>
  <c r="E44" i="5"/>
  <c r="S43" i="5"/>
  <c r="T43" i="5" s="1"/>
  <c r="Q105" i="5" s="1"/>
  <c r="L43" i="5"/>
  <c r="M43" i="5" s="1"/>
  <c r="R105" i="5" s="1"/>
  <c r="E43" i="5"/>
  <c r="F43" i="5" s="1"/>
  <c r="S105" i="5" s="1"/>
  <c r="S42" i="5"/>
  <c r="T42" i="5" s="1"/>
  <c r="P42" i="5"/>
  <c r="L42" i="5"/>
  <c r="M42" i="5" s="1"/>
  <c r="I42" i="5"/>
  <c r="E42" i="5"/>
  <c r="F42" i="5" s="1"/>
  <c r="S40" i="5"/>
  <c r="T40" i="5" s="1"/>
  <c r="E127" i="5" s="1"/>
  <c r="L40" i="5"/>
  <c r="M40" i="5" s="1"/>
  <c r="F127" i="5" s="1"/>
  <c r="E40" i="5"/>
  <c r="F40" i="5" s="1"/>
  <c r="G127" i="5" s="1"/>
  <c r="S39" i="5"/>
  <c r="L39" i="5"/>
  <c r="E39" i="5"/>
  <c r="S38" i="5"/>
  <c r="L38" i="5"/>
  <c r="E38" i="5"/>
  <c r="S37" i="5"/>
  <c r="T37" i="5" s="1"/>
  <c r="E126" i="5" s="1"/>
  <c r="L37" i="5"/>
  <c r="M37" i="5" s="1"/>
  <c r="F126" i="5" s="1"/>
  <c r="E37" i="5"/>
  <c r="F37" i="5" s="1"/>
  <c r="G126" i="5" s="1"/>
  <c r="S36" i="5"/>
  <c r="L36" i="5"/>
  <c r="E36" i="5"/>
  <c r="S35" i="5"/>
  <c r="L35" i="5"/>
  <c r="E35" i="5"/>
  <c r="S34" i="5"/>
  <c r="T34" i="5" s="1"/>
  <c r="E125" i="5" s="1"/>
  <c r="L34" i="5"/>
  <c r="M34" i="5" s="1"/>
  <c r="F125" i="5" s="1"/>
  <c r="E34" i="5"/>
  <c r="F34" i="5" s="1"/>
  <c r="G125" i="5" s="1"/>
  <c r="S33" i="5"/>
  <c r="L33" i="5"/>
  <c r="E33" i="5"/>
  <c r="S32" i="5"/>
  <c r="L32" i="5"/>
  <c r="E32" i="5"/>
  <c r="S31" i="5"/>
  <c r="T31" i="5" s="1"/>
  <c r="E124" i="5" s="1"/>
  <c r="L31" i="5"/>
  <c r="M31" i="5" s="1"/>
  <c r="F124" i="5" s="1"/>
  <c r="E31" i="5"/>
  <c r="F31" i="5" s="1"/>
  <c r="G124" i="5" s="1"/>
  <c r="S30" i="5"/>
  <c r="L30" i="5"/>
  <c r="E30" i="5"/>
  <c r="F29" i="5" s="1"/>
  <c r="F41" i="5" s="1"/>
  <c r="C61" i="5" s="1"/>
  <c r="F61" i="5" s="1"/>
  <c r="I61" i="5" s="1"/>
  <c r="S29" i="5"/>
  <c r="T29" i="5" s="1"/>
  <c r="L29" i="5"/>
  <c r="M29" i="5" s="1"/>
  <c r="B29" i="5"/>
  <c r="B61" i="5" s="1"/>
  <c r="C122" i="5" s="1"/>
  <c r="S27" i="5"/>
  <c r="T27" i="5" s="1"/>
  <c r="E113" i="5" s="1"/>
  <c r="L27" i="5"/>
  <c r="M27" i="5" s="1"/>
  <c r="F113" i="5" s="1"/>
  <c r="E27" i="5"/>
  <c r="F27" i="5" s="1"/>
  <c r="G113" i="5" s="1"/>
  <c r="S26" i="5"/>
  <c r="L26" i="5"/>
  <c r="E26" i="5"/>
  <c r="S25" i="5"/>
  <c r="L25" i="5"/>
  <c r="E25" i="5"/>
  <c r="S24" i="5"/>
  <c r="T24" i="5" s="1"/>
  <c r="E112" i="5" s="1"/>
  <c r="L24" i="5"/>
  <c r="M24" i="5" s="1"/>
  <c r="F112" i="5" s="1"/>
  <c r="E24" i="5"/>
  <c r="F24" i="5" s="1"/>
  <c r="G112" i="5" s="1"/>
  <c r="S23" i="5"/>
  <c r="L23" i="5"/>
  <c r="E23" i="5"/>
  <c r="S22" i="5"/>
  <c r="L22" i="5"/>
  <c r="E22" i="5"/>
  <c r="S21" i="5"/>
  <c r="T21" i="5" s="1"/>
  <c r="E111" i="5" s="1"/>
  <c r="L21" i="5"/>
  <c r="M21" i="5" s="1"/>
  <c r="F111" i="5" s="1"/>
  <c r="E21" i="5"/>
  <c r="F21" i="5" s="1"/>
  <c r="G111" i="5" s="1"/>
  <c r="S20" i="5"/>
  <c r="L20" i="5"/>
  <c r="E20" i="5"/>
  <c r="S19" i="5"/>
  <c r="L19" i="5"/>
  <c r="E19" i="5"/>
  <c r="F18" i="5" s="1"/>
  <c r="G110" i="5" s="1"/>
  <c r="S18" i="5"/>
  <c r="T18" i="5" s="1"/>
  <c r="E110" i="5" s="1"/>
  <c r="L18" i="5"/>
  <c r="M18" i="5" s="1"/>
  <c r="F110" i="5" s="1"/>
  <c r="S17" i="5"/>
  <c r="L17" i="5"/>
  <c r="E17" i="5"/>
  <c r="F16" i="5" s="1"/>
  <c r="S16" i="5"/>
  <c r="T16" i="5" s="1"/>
  <c r="L16" i="5"/>
  <c r="M16" i="5" s="1"/>
  <c r="M28" i="5" s="1"/>
  <c r="D60" i="5" s="1"/>
  <c r="B16" i="5"/>
  <c r="B60" i="5" s="1"/>
  <c r="C108" i="5" s="1"/>
  <c r="S14" i="5"/>
  <c r="T14" i="5" s="1"/>
  <c r="E99" i="5" s="1"/>
  <c r="M14" i="5"/>
  <c r="F99" i="5" s="1"/>
  <c r="L14" i="5"/>
  <c r="E14" i="5"/>
  <c r="F14" i="5" s="1"/>
  <c r="G99" i="5" s="1"/>
  <c r="S13" i="5"/>
  <c r="L13" i="5"/>
  <c r="E13" i="5"/>
  <c r="S12" i="5"/>
  <c r="L12" i="5"/>
  <c r="E12" i="5"/>
  <c r="S11" i="5"/>
  <c r="T11" i="5" s="1"/>
  <c r="E98" i="5" s="1"/>
  <c r="L11" i="5"/>
  <c r="M11" i="5" s="1"/>
  <c r="F98" i="5" s="1"/>
  <c r="E11" i="5"/>
  <c r="F11" i="5" s="1"/>
  <c r="G98" i="5" s="1"/>
  <c r="S10" i="5"/>
  <c r="L10" i="5"/>
  <c r="E10" i="5"/>
  <c r="S9" i="5"/>
  <c r="L9" i="5"/>
  <c r="E9" i="5"/>
  <c r="S8" i="5"/>
  <c r="T8" i="5" s="1"/>
  <c r="E97" i="5" s="1"/>
  <c r="L8" i="5"/>
  <c r="M8" i="5" s="1"/>
  <c r="F97" i="5" s="1"/>
  <c r="F8" i="5"/>
  <c r="G97" i="5" s="1"/>
  <c r="E8" i="5"/>
  <c r="S7" i="5"/>
  <c r="L7" i="5"/>
  <c r="E7" i="5"/>
  <c r="S6" i="5"/>
  <c r="L6" i="5"/>
  <c r="E6" i="5"/>
  <c r="S5" i="5"/>
  <c r="T5" i="5" s="1"/>
  <c r="E96" i="5" s="1"/>
  <c r="M5" i="5"/>
  <c r="F96" i="5" s="1"/>
  <c r="L5" i="5"/>
  <c r="E5" i="5"/>
  <c r="F5" i="5" s="1"/>
  <c r="G96" i="5" s="1"/>
  <c r="S4" i="5"/>
  <c r="P4" i="5"/>
  <c r="L4" i="5"/>
  <c r="I4" i="5"/>
  <c r="E4" i="5"/>
  <c r="F3" i="5" s="1"/>
  <c r="S3" i="5"/>
  <c r="T3" i="5" s="1"/>
  <c r="L3" i="5"/>
  <c r="M3" i="5" s="1"/>
  <c r="M15" i="5" s="1"/>
  <c r="D59" i="5" s="1"/>
  <c r="B3" i="5"/>
  <c r="P3" i="5" s="1"/>
  <c r="C6" i="14"/>
  <c r="E4" i="14"/>
  <c r="F4" i="14" s="1"/>
  <c r="C4" i="14" s="1"/>
  <c r="E2" i="14"/>
  <c r="C2" i="14"/>
  <c r="C10" i="14" s="1"/>
  <c r="C48" i="6"/>
  <c r="C21" i="6" s="1"/>
  <c r="I48" i="6"/>
  <c r="I21" i="6" s="1"/>
  <c r="G48" i="6"/>
  <c r="G21" i="6" s="1"/>
  <c r="E48" i="6"/>
  <c r="E21" i="6" s="1"/>
  <c r="F42" i="6"/>
  <c r="G40" i="6"/>
  <c r="H40" i="6" s="1"/>
  <c r="E40" i="6"/>
  <c r="G25" i="6"/>
  <c r="I25" i="6" s="1"/>
  <c r="I18" i="6"/>
  <c r="G18" i="6"/>
  <c r="I10" i="6"/>
  <c r="G10" i="6"/>
  <c r="J7" i="6"/>
  <c r="H7" i="6"/>
  <c r="F23" i="11"/>
  <c r="E23" i="11"/>
  <c r="F22" i="11"/>
  <c r="E22" i="11"/>
  <c r="F21" i="11"/>
  <c r="E21" i="11"/>
  <c r="F20" i="11"/>
  <c r="E20" i="11"/>
  <c r="F19" i="11"/>
  <c r="E19" i="11"/>
  <c r="F18" i="11"/>
  <c r="E18" i="11"/>
  <c r="F17" i="11"/>
  <c r="E17" i="11"/>
  <c r="F16" i="11"/>
  <c r="E16" i="11"/>
  <c r="F15" i="11"/>
  <c r="E15" i="11"/>
  <c r="B14" i="11"/>
  <c r="D8" i="11"/>
  <c r="C8" i="11"/>
  <c r="D7" i="11"/>
  <c r="C7" i="11"/>
  <c r="D6" i="11"/>
  <c r="B2" i="11"/>
  <c r="F54" i="5" l="1"/>
  <c r="S101" i="5"/>
  <c r="C3" i="14"/>
  <c r="I3" i="5"/>
  <c r="G42" i="6"/>
  <c r="F21" i="6"/>
  <c r="F6" i="41"/>
  <c r="L15" i="41" s="1"/>
  <c r="L5" i="36" s="1"/>
  <c r="M5" i="36" s="1"/>
  <c r="S109" i="5"/>
  <c r="C62" i="5"/>
  <c r="F62" i="5" s="1"/>
  <c r="I62" i="5" s="1"/>
  <c r="T28" i="5"/>
  <c r="E60" i="5" s="1"/>
  <c r="E109" i="5"/>
  <c r="E114" i="5" s="1"/>
  <c r="T15" i="5"/>
  <c r="E59" i="5" s="1"/>
  <c r="E95" i="5"/>
  <c r="E100" i="5" s="1"/>
  <c r="M54" i="5"/>
  <c r="R101" i="5"/>
  <c r="J61" i="5"/>
  <c r="K61" i="5" s="1"/>
  <c r="M41" i="5"/>
  <c r="D61" i="5" s="1"/>
  <c r="F123" i="5"/>
  <c r="F128" i="5" s="1"/>
  <c r="T41" i="5"/>
  <c r="E61" i="5" s="1"/>
  <c r="E123" i="5"/>
  <c r="E128" i="5" s="1"/>
  <c r="G95" i="5"/>
  <c r="G100" i="5" s="1"/>
  <c r="F15" i="5"/>
  <c r="C59" i="5" s="1"/>
  <c r="F59" i="5" s="1"/>
  <c r="I59" i="5" s="1"/>
  <c r="F28" i="5"/>
  <c r="C60" i="5" s="1"/>
  <c r="F60" i="5" s="1"/>
  <c r="I60" i="5" s="1"/>
  <c r="G109" i="5"/>
  <c r="G114" i="5" s="1"/>
  <c r="Q101" i="5"/>
  <c r="T54" i="5"/>
  <c r="I29" i="5"/>
  <c r="F95" i="5"/>
  <c r="F100" i="5" s="1"/>
  <c r="G123" i="5"/>
  <c r="G128" i="5" s="1"/>
  <c r="F109" i="5"/>
  <c r="F114" i="5" s="1"/>
  <c r="L4" i="36"/>
  <c r="P29" i="5"/>
  <c r="L27" i="36"/>
  <c r="F113" i="36" s="1"/>
  <c r="F36" i="41"/>
  <c r="L33" i="41" s="1"/>
  <c r="L45" i="41" s="1"/>
  <c r="L40" i="36"/>
  <c r="F68" i="41"/>
  <c r="L68" i="41" s="1"/>
  <c r="L29" i="36" s="1"/>
  <c r="I4" i="36"/>
  <c r="E4" i="6"/>
  <c r="O13" i="6" s="1"/>
  <c r="I16" i="5"/>
  <c r="L39" i="36"/>
  <c r="F72" i="41"/>
  <c r="L72" i="41" s="1"/>
  <c r="L33" i="36" s="1"/>
  <c r="F127" i="36" s="1"/>
  <c r="P16" i="5"/>
  <c r="L38" i="36"/>
  <c r="M21" i="36"/>
  <c r="M18" i="36"/>
  <c r="L25" i="36"/>
  <c r="M25" i="36" s="1"/>
  <c r="M8" i="36"/>
  <c r="L12" i="36"/>
  <c r="L13" i="36"/>
  <c r="F91" i="36" s="1"/>
  <c r="F126" i="36"/>
  <c r="M34" i="36"/>
  <c r="F128" i="36"/>
  <c r="F129" i="36" s="1"/>
  <c r="M22" i="36"/>
  <c r="F108" i="36"/>
  <c r="M19" i="36"/>
  <c r="F105" i="36"/>
  <c r="L3" i="36"/>
  <c r="F92" i="36"/>
  <c r="M9" i="36"/>
  <c r="F87" i="36"/>
  <c r="M6" i="36"/>
  <c r="F84" i="36"/>
  <c r="F134" i="36"/>
  <c r="F110" i="36"/>
  <c r="F107" i="36"/>
  <c r="P29" i="36"/>
  <c r="G107" i="36"/>
  <c r="G131" i="36"/>
  <c r="I29" i="36"/>
  <c r="I4" i="6"/>
  <c r="O15" i="6" s="1"/>
  <c r="P4" i="36"/>
  <c r="P3" i="36"/>
  <c r="I3" i="36"/>
  <c r="B46" i="36"/>
  <c r="D80" i="36" s="1"/>
  <c r="F15" i="36"/>
  <c r="C46" i="36" s="1"/>
  <c r="G89" i="36"/>
  <c r="G110" i="36"/>
  <c r="F5" i="36"/>
  <c r="G92" i="36"/>
  <c r="F28" i="36"/>
  <c r="C47" i="36" s="1"/>
  <c r="F41" i="36"/>
  <c r="C48" i="36" s="1"/>
  <c r="I15" i="38"/>
  <c r="G4" i="6"/>
  <c r="O14" i="6" s="1"/>
  <c r="P16" i="36"/>
  <c r="G134" i="36"/>
  <c r="G113" i="36"/>
  <c r="I16" i="36"/>
  <c r="T15" i="36"/>
  <c r="E46" i="36" s="1"/>
  <c r="E81" i="36"/>
  <c r="E123" i="36"/>
  <c r="T41" i="36"/>
  <c r="E48" i="36" s="1"/>
  <c r="E107" i="36"/>
  <c r="E111" i="36"/>
  <c r="E105" i="36"/>
  <c r="E113" i="36"/>
  <c r="E128" i="36"/>
  <c r="E92" i="36"/>
  <c r="E83" i="36"/>
  <c r="T28" i="36"/>
  <c r="E47" i="36" s="1"/>
  <c r="H42" i="6"/>
  <c r="I42" i="6" s="1"/>
  <c r="I40" i="6"/>
  <c r="F83" i="36" l="1"/>
  <c r="L16" i="36"/>
  <c r="F102" i="36" s="1"/>
  <c r="E34" i="6"/>
  <c r="H21" i="6"/>
  <c r="J21" i="6" s="1"/>
  <c r="I34" i="6" s="1"/>
  <c r="L25" i="41"/>
  <c r="J40" i="6"/>
  <c r="K40" i="6" s="1"/>
  <c r="H24" i="6"/>
  <c r="G135" i="36"/>
  <c r="G93" i="36"/>
  <c r="M41" i="36"/>
  <c r="D48" i="36" s="1"/>
  <c r="L41" i="36"/>
  <c r="M40" i="36" s="1"/>
  <c r="M32" i="36"/>
  <c r="L15" i="36"/>
  <c r="E62" i="5"/>
  <c r="Q109" i="5"/>
  <c r="R109" i="5"/>
  <c r="D62" i="5"/>
  <c r="J60" i="5"/>
  <c r="K60" i="5" s="1"/>
  <c r="L28" i="36"/>
  <c r="M27" i="36" s="1"/>
  <c r="J59" i="5"/>
  <c r="K59" i="5" s="1"/>
  <c r="M38" i="36"/>
  <c r="F48" i="36"/>
  <c r="I48" i="36" s="1"/>
  <c r="M31" i="36"/>
  <c r="J62" i="5"/>
  <c r="K62" i="5" s="1"/>
  <c r="L80" i="41"/>
  <c r="M37" i="36"/>
  <c r="M28" i="36"/>
  <c r="M24" i="36"/>
  <c r="M15" i="36"/>
  <c r="M12" i="36"/>
  <c r="M11" i="36"/>
  <c r="M29" i="36"/>
  <c r="F123" i="36"/>
  <c r="F124" i="36" s="1"/>
  <c r="F125" i="36" s="1"/>
  <c r="M16" i="36"/>
  <c r="M3" i="36"/>
  <c r="F81" i="36"/>
  <c r="F82" i="36" s="1"/>
  <c r="E135" i="36"/>
  <c r="F112" i="36"/>
  <c r="F111" i="36"/>
  <c r="E114" i="36"/>
  <c r="G114" i="36"/>
  <c r="E93" i="36"/>
  <c r="E29" i="6"/>
  <c r="L40" i="6"/>
  <c r="M40" i="6" s="1"/>
  <c r="N40" i="6" s="1"/>
  <c r="G34" i="6"/>
  <c r="I29" i="6"/>
  <c r="J48" i="36" l="1"/>
  <c r="K48" i="36" s="1"/>
  <c r="I5" i="6" s="1"/>
  <c r="I26" i="6" s="1"/>
  <c r="I27" i="6" s="1"/>
  <c r="M14" i="36"/>
  <c r="D46" i="36"/>
  <c r="F46" i="36" s="1"/>
  <c r="D47" i="36"/>
  <c r="F47" i="36" s="1"/>
  <c r="I47" i="36" s="1"/>
  <c r="F93" i="36"/>
  <c r="F135" i="36"/>
  <c r="F114" i="36"/>
  <c r="G29" i="6"/>
  <c r="J47" i="36" l="1"/>
  <c r="K47" i="36" s="1"/>
  <c r="G5" i="6" s="1"/>
  <c r="G26" i="6" s="1"/>
  <c r="G27" i="6" s="1"/>
  <c r="G30" i="6" s="1"/>
  <c r="G32" i="6" s="1"/>
  <c r="I46" i="36"/>
  <c r="I30" i="6"/>
  <c r="I32" i="6" s="1"/>
  <c r="J46" i="36" l="1"/>
  <c r="K46" i="36" s="1"/>
  <c r="E5" i="6" s="1"/>
  <c r="E26" i="6" s="1"/>
  <c r="M27" i="6" l="1"/>
  <c r="M28" i="6" s="1"/>
  <c r="E27" i="6"/>
  <c r="L27" i="6" l="1"/>
  <c r="L28" i="6" s="1"/>
  <c r="E30" i="6"/>
  <c r="E32" i="6" s="1"/>
  <c r="C30" i="6"/>
  <c r="C31" i="6" s="1"/>
  <c r="A28" i="6"/>
  <c r="E8" i="14" l="1"/>
  <c r="C8" i="14" s="1"/>
  <c r="C7" i="14" s="1"/>
  <c r="C11" i="14" s="1"/>
  <c r="C12" i="14" s="1"/>
  <c r="F8" i="14"/>
  <c r="E14" i="11"/>
  <c r="D14" i="11" s="1"/>
  <c r="F14" i="11" s="1"/>
  <c r="B5" i="11"/>
  <c r="B10" i="11" s="1"/>
  <c r="B6" i="11"/>
  <c r="C6" i="11" s="1"/>
  <c r="B9" i="11" l="1"/>
  <c r="B8" i="11"/>
  <c r="C5" i="11"/>
  <c r="D5" i="11"/>
  <c r="B7" i="11"/>
  <c r="B11" i="11"/>
</calcChain>
</file>

<file path=xl/sharedStrings.xml><?xml version="1.0" encoding="utf-8"?>
<sst xmlns="http://schemas.openxmlformats.org/spreadsheetml/2006/main" count="21913" uniqueCount="1360">
  <si>
    <t>（规划）建筑面积（m2）</t>
  </si>
  <si>
    <t>（分摊）土地面积（m2）</t>
  </si>
  <si>
    <t>价值时点/估价期日</t>
  </si>
  <si>
    <t>2023/11至2024/10</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</si>
  <si>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</si>
  <si>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</si>
  <si>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</si>
  <si>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</si>
  <si>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</si>
  <si>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</si>
  <si>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</si>
  <si>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</si>
  <si>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</si>
  <si>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</si>
  <si>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</si>
  <si>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</si>
  <si>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</si>
  <si>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</si>
  <si>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</si>
  <si>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</si>
  <si>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</si>
  <si>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</si>
  <si>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</si>
  <si>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</si>
  <si>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</si>
  <si>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</si>
  <si>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</si>
  <si>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</si>
  <si>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</si>
  <si>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</si>
  <si>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</si>
  <si>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</si>
  <si>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</si>
  <si>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</si>
  <si>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</si>
  <si>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</si>
  <si>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</si>
  <si>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</si>
  <si>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</si>
  <si>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</si>
  <si>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</si>
  <si>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</si>
  <si>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</si>
  <si>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indexed="8"/>
        <rFont val="仿宋_GB2312"/>
        <family val="3"/>
        <charset val="134"/>
      </rPr>
      <t>区域状况</t>
    </r>
  </si>
  <si>
    <t>居住区成熟度</t>
  </si>
  <si>
    <t>交通条件</t>
  </si>
  <si>
    <t>商业设施</t>
  </si>
  <si>
    <t>周边有华联超市、万家乐超市等社区配套商业，评价商业设施一般。</t>
  </si>
  <si>
    <t>自然环境</t>
  </si>
  <si>
    <t>公共配套</t>
  </si>
  <si>
    <r>
      <rPr>
        <sz val="11"/>
        <color indexed="8"/>
        <rFont val="仿宋_GB2312"/>
        <family val="3"/>
        <charset val="134"/>
      </rPr>
      <t>实物状况</t>
    </r>
  </si>
  <si>
    <t>物业服务</t>
  </si>
  <si>
    <t>有物业公司，物业服务保障较好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</si>
  <si>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</si>
  <si>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</si>
  <si>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绿化率约为3</t>
    </r>
    <r>
      <rPr>
        <sz val="10"/>
        <rFont val="Arial"/>
        <family val="2"/>
      </rPr>
      <t>0%</t>
    </r>
    <r>
      <rPr>
        <sz val="10"/>
        <rFont val="仿宋_GB2312"/>
        <family val="3"/>
        <charset val="134"/>
      </rPr>
      <t>，较好</t>
    </r>
  </si>
  <si>
    <r>
      <rPr>
        <sz val="10"/>
        <rFont val="仿宋_GB2312"/>
        <family val="3"/>
        <charset val="134"/>
      </rPr>
      <t>绿化率约为30</t>
    </r>
    <r>
      <rPr>
        <sz val="10"/>
        <rFont val="Arial"/>
        <family val="2"/>
      </rPr>
      <t>%</t>
    </r>
    <r>
      <rPr>
        <sz val="10"/>
        <rFont val="仿宋_GB2312"/>
        <family val="3"/>
        <charset val="134"/>
      </rPr>
      <t>，较好</t>
    </r>
  </si>
  <si>
    <r>
      <rPr>
        <sz val="10"/>
        <rFont val="仿宋_GB2312"/>
        <family val="3"/>
        <charset val="134"/>
      </rPr>
      <t>配套设施</t>
    </r>
  </si>
  <si>
    <r>
      <rPr>
        <sz val="10"/>
        <rFont val="仿宋_GB2312"/>
        <family val="3"/>
        <charset val="134"/>
      </rPr>
      <t>配备活动站、医疗站</t>
    </r>
  </si>
  <si>
    <t>居住管理</t>
  </si>
  <si>
    <t>社区管理主要依靠物业公司，不再单独配备居住管理人员，居住管理一般</t>
  </si>
  <si>
    <t>户型</t>
  </si>
  <si>
    <t>楼层</t>
  </si>
  <si>
    <t>装修</t>
  </si>
  <si>
    <t>朝向</t>
  </si>
  <si>
    <t>建筑面积（㎡）</t>
  </si>
  <si>
    <t>朝向好（南北），能保证较长时间的采光，通风较好，好</t>
  </si>
  <si>
    <t>二居室</t>
  </si>
  <si>
    <t>中楼层</t>
  </si>
  <si>
    <t>普通装修</t>
  </si>
  <si>
    <t>南北</t>
  </si>
  <si>
    <t>100-120</t>
  </si>
  <si>
    <t>100-110</t>
  </si>
  <si>
    <t>成新度</t>
  </si>
  <si>
    <t>三居室</t>
  </si>
  <si>
    <t>120-140</t>
  </si>
  <si>
    <t>130-140</t>
  </si>
  <si>
    <t>建筑类型</t>
  </si>
  <si>
    <t>80-100</t>
  </si>
  <si>
    <t>80-90</t>
  </si>
  <si>
    <t>电梯数量</t>
  </si>
  <si>
    <t>1梯2户</t>
  </si>
  <si>
    <t>建筑面积</t>
  </si>
  <si>
    <t>装修为普通装修，与居住功能相适应，较好</t>
  </si>
  <si>
    <t>设备</t>
  </si>
  <si>
    <t>不含家具家电租赁费，不配备配备家具、家电，差</t>
  </si>
  <si>
    <t>配备家具、家电较齐全；功能基本正常，质量基本有保证，一般</t>
  </si>
  <si>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</si>
  <si>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</si>
  <si>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</si>
  <si>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</si>
  <si>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估价结果</t>
  </si>
  <si>
    <t>面积修正</t>
  </si>
  <si>
    <t>80（含）以下</t>
  </si>
  <si>
    <t>90-100</t>
  </si>
  <si>
    <t>110-120</t>
  </si>
  <si>
    <t>120-130</t>
  </si>
  <si>
    <t>140-150</t>
  </si>
  <si>
    <t>150-160</t>
  </si>
  <si>
    <t>160以上</t>
  </si>
  <si>
    <t>成新度修正</t>
  </si>
  <si>
    <t>90%-100%（含）</t>
  </si>
  <si>
    <t>80%-90%</t>
  </si>
  <si>
    <t>70%-80%（含）</t>
  </si>
  <si>
    <t>60%-70%</t>
  </si>
  <si>
    <t>60%以下</t>
  </si>
  <si>
    <t>案例1</t>
  </si>
  <si>
    <t>案例2</t>
  </si>
  <si>
    <t>案例3</t>
  </si>
  <si>
    <t>直线</t>
  </si>
  <si>
    <t>观察</t>
  </si>
  <si>
    <t>序号</t>
  </si>
  <si>
    <t>项目</t>
  </si>
  <si>
    <t>测算值</t>
  </si>
  <si>
    <t>说明</t>
  </si>
  <si>
    <t>折旧及摊销成本（万元）</t>
  </si>
  <si>
    <r>
      <rPr>
        <sz val="10"/>
        <color rgb="FF000000"/>
        <rFont val="宋体"/>
        <family val="3"/>
        <charset val="134"/>
      </rPr>
      <t>根据不动产权利人提供的《大兴区众美·光合原筑公租房项目情况说明》复印件（物业费、原值、保险费、利息、装修标准）及介绍，该项目住宅用房（含装修费用）账面原值为</t>
    </r>
    <r>
      <rPr>
        <sz val="9"/>
        <color rgb="FF000000"/>
        <rFont val="Arial"/>
        <family val="2"/>
      </rPr>
      <t>79161573</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</si>
  <si>
    <t>运营费用（万元）</t>
  </si>
  <si>
    <t>2=2.1+2.2+2.3</t>
  </si>
  <si>
    <t>维修费（万元）</t>
  </si>
  <si>
    <r>
      <rPr>
        <sz val="10"/>
        <color rgb="FF000000"/>
        <rFont val="宋体"/>
        <family val="3"/>
        <charset val="134"/>
      </rP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参考同类项目测算，一般取值为</t>
    </r>
    <r>
      <rPr>
        <sz val="9"/>
        <color rgb="FF000000"/>
        <rFont val="Arial"/>
        <family val="2"/>
      </rPr>
      <t>1-2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月，本次取值为</t>
    </r>
    <r>
      <rPr>
        <sz val="9"/>
        <color rgb="FF000000"/>
        <rFont val="Arial"/>
        <family val="2"/>
      </rPr>
      <t>1.5</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1.5×12×5341.27÷10000=9.61</t>
    </r>
    <r>
      <rPr>
        <sz val="9"/>
        <color rgb="FF000000"/>
        <rFont val="华文细黑"/>
        <family val="3"/>
        <charset val="134"/>
      </rPr>
      <t>万元。</t>
    </r>
  </si>
  <si>
    <t>保险费（万元）</t>
  </si>
  <si>
    <t>指房屋产权人为使自己的房产避免意外损失而向保险公司支付的费用，根据不动产权利人提供的《大兴区众美·光合原筑公租房项目情况说明》复印件（物业费、原值、保险费、利息、装修标准）及介绍，估价对象无保险费事项，本次保险费不计取。</t>
  </si>
  <si>
    <t>物业费（万元）</t>
  </si>
  <si>
    <r>
      <rPr>
        <sz val="10"/>
        <color rgb="FF000000"/>
        <rFont val="宋体"/>
        <family val="3"/>
        <charset val="134"/>
      </rPr>
      <t>该项目为公租房，根据不动产权利人提供的《大兴区众美·光合原筑公租房项目情况说明》复印件（物业费、原值、保险费、利息、装修标准）及介绍，物业费水平为</t>
    </r>
    <r>
      <rPr>
        <sz val="9"/>
        <color rgb="FF000000"/>
        <rFont val="Arial"/>
        <family val="2"/>
      </rPr>
      <t>2.57</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2.57</t>
    </r>
    <r>
      <rPr>
        <sz val="9"/>
        <color rgb="FF000000"/>
        <rFont val="华文细黑"/>
        <family val="3"/>
        <charset val="134"/>
      </rPr>
      <t>×</t>
    </r>
    <r>
      <rPr>
        <sz val="9"/>
        <color rgb="FF000000"/>
        <rFont val="Arial"/>
        <family val="2"/>
      </rPr>
      <t>5341.27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10000=16.47</t>
    </r>
    <r>
      <rPr>
        <sz val="9"/>
        <color rgb="FF000000"/>
        <rFont val="华文细黑"/>
        <family val="3"/>
        <charset val="134"/>
      </rPr>
      <t>万元。</t>
    </r>
  </si>
  <si>
    <t>项目信息表</t>
  </si>
  <si>
    <t>管理成本（万元）</t>
  </si>
  <si>
    <t>3=3.1+3.2+3.3</t>
  </si>
  <si>
    <t>管理费（万元）</t>
  </si>
  <si>
    <r>
      <rPr>
        <sz val="10"/>
        <color rgb="FF000000"/>
        <rFont val="宋体"/>
        <family val="3"/>
        <charset val="134"/>
      </rPr>
      <t>指运营管理机构人员、办公等的正常开支费用，参考同类项目测算，按年租金成本收益的</t>
    </r>
    <r>
      <rPr>
        <sz val="9"/>
        <color rgb="FF000000"/>
        <rFont val="Arial"/>
        <family val="2"/>
      </rPr>
      <t xml:space="preserve"> 5%</t>
    </r>
    <r>
      <rPr>
        <sz val="9"/>
        <color rgb="FF000000"/>
        <rFont val="华文细黑"/>
        <family val="3"/>
        <charset val="134"/>
      </rPr>
      <t>测算，即</t>
    </r>
    <r>
      <rPr>
        <sz val="9"/>
        <color rgb="FF000000"/>
        <rFont val="Arial"/>
        <family val="2"/>
      </rPr>
      <t>47.62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5277.65</t>
    </r>
    <r>
      <rPr>
        <sz val="9"/>
        <color rgb="FF000000"/>
        <rFont val="华文细黑"/>
        <family val="3"/>
        <charset val="134"/>
      </rPr>
      <t>×</t>
    </r>
    <r>
      <rPr>
        <sz val="9"/>
        <color rgb="FF000000"/>
        <rFont val="Arial"/>
        <family val="2"/>
      </rPr>
      <t>5%</t>
    </r>
    <r>
      <rPr>
        <sz val="9"/>
        <color rgb="FF000000"/>
        <rFont val="华文细黑"/>
        <family val="3"/>
        <charset val="134"/>
      </rPr>
      <t>÷</t>
    </r>
    <r>
      <rPr>
        <sz val="9"/>
        <color rgb="FF000000"/>
        <rFont val="Arial"/>
        <family val="2"/>
      </rPr>
      <t>10000=15.08</t>
    </r>
    <r>
      <rPr>
        <sz val="9"/>
        <color rgb="FF000000"/>
        <rFont val="华文细黑"/>
        <family val="3"/>
        <charset val="134"/>
      </rPr>
      <t>万元。</t>
    </r>
  </si>
  <si>
    <t>利息（万元）</t>
  </si>
  <si>
    <t>根据不动产权利人提供的《大兴区众美·光合原筑公租房项目情况说明》复印件（物业费、原值、保险费、利息、装修标准）及介绍，估价对象在价值时点无利息费用，本次利息不计取。</t>
  </si>
  <si>
    <t>确认实际是否存在贷款，无贷不计息</t>
  </si>
  <si>
    <t>利润（万元）</t>
  </si>
  <si>
    <r>
      <rPr>
        <sz val="10"/>
        <color rgb="FF000000"/>
        <rFont val="宋体"/>
        <family val="3"/>
        <charset val="134"/>
      </rP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131.94</t>
    </r>
    <r>
      <rPr>
        <sz val="9"/>
        <color rgb="FF000000"/>
        <rFont val="华文细黑"/>
        <family val="3"/>
        <charset val="134"/>
      </rPr>
      <t>×</t>
    </r>
    <r>
      <rPr>
        <sz val="9"/>
        <color rgb="FF000000"/>
        <rFont val="Arial"/>
        <family val="2"/>
      </rPr>
      <t>3%=3.96</t>
    </r>
    <r>
      <rPr>
        <sz val="9"/>
        <color rgb="FF000000"/>
        <rFont val="华文细黑"/>
        <family val="3"/>
        <charset val="134"/>
      </rPr>
      <t>万元。</t>
    </r>
  </si>
  <si>
    <t>基数为折旧摊销成本、没有其他费用和利息</t>
  </si>
  <si>
    <t>年成本收益（万元）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</si>
  <si>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</si>
  <si>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</si>
  <si>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宋体"/>
        <family val="3"/>
        <charset val="134"/>
      </rP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</si>
  <si>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t>项目住宅总建面</t>
  </si>
  <si>
    <t>公租房建面</t>
  </si>
  <si>
    <t>管理用房（207）建面</t>
  </si>
  <si>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</si>
  <si>
    <t>行业主管部门监测数据</t>
  </si>
  <si>
    <t>估价机构市场调查数据</t>
  </si>
  <si>
    <t>估价机构机构监测数据</t>
  </si>
  <si>
    <t>项目名</t>
  </si>
  <si>
    <t>季度</t>
  </si>
  <si>
    <t>月份</t>
  </si>
  <si>
    <t>租金单价（元/平方米·月）</t>
  </si>
  <si>
    <t>均价</t>
  </si>
  <si>
    <t>2023年四季度</t>
  </si>
  <si>
    <t>2023-11</t>
  </si>
  <si>
    <t>-</t>
  </si>
  <si>
    <t>2023-12</t>
  </si>
  <si>
    <t>2024年一季度</t>
  </si>
  <si>
    <t>2024-1</t>
  </si>
  <si>
    <t>2024-2</t>
  </si>
  <si>
    <t>2024-3</t>
  </si>
  <si>
    <t>2024年二季度</t>
  </si>
  <si>
    <t>2024-4</t>
  </si>
  <si>
    <t>2024-5</t>
  </si>
  <si>
    <t>2024-6</t>
  </si>
  <si>
    <t>2024年三季度</t>
  </si>
  <si>
    <t>2024-7</t>
  </si>
  <si>
    <t>2024-8</t>
  </si>
  <si>
    <t>2024-9</t>
  </si>
  <si>
    <t>2024年四季度</t>
  </si>
  <si>
    <t>2024.10</t>
  </si>
  <si>
    <t>2023.6</t>
  </si>
  <si>
    <r>
      <rPr>
        <sz val="11"/>
        <color rgb="FF000000"/>
        <rFont val="等线"/>
        <family val="3"/>
        <charset val="134"/>
      </rPr>
      <t>2</t>
    </r>
    <r>
      <rPr>
        <sz val="11"/>
        <color rgb="FF000000"/>
        <rFont val="等线"/>
        <family val="3"/>
        <charset val="134"/>
      </rPr>
      <t>023.7</t>
    </r>
  </si>
  <si>
    <r>
      <rPr>
        <sz val="11"/>
        <color rgb="FF000000"/>
        <rFont val="等线"/>
        <family val="3"/>
        <charset val="134"/>
      </rPr>
      <t>2</t>
    </r>
    <r>
      <rPr>
        <sz val="11"/>
        <color rgb="FF000000"/>
        <rFont val="等线"/>
        <family val="3"/>
        <charset val="134"/>
      </rPr>
      <t>023.8</t>
    </r>
  </si>
  <si>
    <r>
      <rPr>
        <sz val="11"/>
        <color rgb="FF000000"/>
        <rFont val="等线"/>
        <family val="3"/>
        <charset val="134"/>
      </rPr>
      <t>2</t>
    </r>
    <r>
      <rPr>
        <sz val="11"/>
        <color rgb="FF000000"/>
        <rFont val="等线"/>
        <family val="3"/>
        <charset val="134"/>
      </rPr>
      <t>023.9</t>
    </r>
  </si>
  <si>
    <t>2023.10</t>
  </si>
  <si>
    <r>
      <rPr>
        <sz val="11"/>
        <color rgb="FF000000"/>
        <rFont val="等线"/>
        <family val="3"/>
        <charset val="134"/>
      </rPr>
      <t>2</t>
    </r>
    <r>
      <rPr>
        <sz val="11"/>
        <color rgb="FF000000"/>
        <rFont val="等线"/>
        <family val="3"/>
        <charset val="134"/>
      </rPr>
      <t>023.11</t>
    </r>
  </si>
  <si>
    <r>
      <rPr>
        <sz val="11"/>
        <color rgb="FF000000"/>
        <rFont val="等线"/>
        <family val="3"/>
        <charset val="134"/>
      </rPr>
      <t>2</t>
    </r>
    <r>
      <rPr>
        <sz val="11"/>
        <color rgb="FF000000"/>
        <rFont val="等线"/>
        <family val="3"/>
        <charset val="134"/>
      </rPr>
      <t>023.12</t>
    </r>
  </si>
  <si>
    <r>
      <rPr>
        <sz val="11"/>
        <color rgb="FF000000"/>
        <rFont val="等线"/>
        <family val="3"/>
        <charset val="134"/>
      </rPr>
      <t>2</t>
    </r>
    <r>
      <rPr>
        <sz val="11"/>
        <color rgb="FF000000"/>
        <rFont val="等线"/>
        <family val="3"/>
        <charset val="134"/>
      </rPr>
      <t>024.1</t>
    </r>
  </si>
  <si>
    <r>
      <rPr>
        <sz val="11"/>
        <color rgb="FF000000"/>
        <rFont val="等线"/>
        <family val="3"/>
        <charset val="134"/>
      </rPr>
      <t>2</t>
    </r>
    <r>
      <rPr>
        <sz val="11"/>
        <color rgb="FF000000"/>
        <rFont val="等线"/>
        <family val="3"/>
        <charset val="134"/>
      </rPr>
      <t>024.2</t>
    </r>
  </si>
  <si>
    <t>2024.3</t>
  </si>
  <si>
    <t>2024.4</t>
  </si>
  <si>
    <t>2024.5</t>
  </si>
  <si>
    <t>案例汇总</t>
  </si>
  <si>
    <t>城研</t>
  </si>
  <si>
    <t>市场</t>
  </si>
  <si>
    <t>中指</t>
  </si>
  <si>
    <t>供暖费</t>
  </si>
  <si>
    <t>不含物业、供暖租金</t>
  </si>
  <si>
    <t>税费</t>
  </si>
  <si>
    <t>不含物业、供暖、税费</t>
  </si>
  <si>
    <t>共997套，其中一居90套，二居626套，三居281套</t>
  </si>
  <si>
    <t>估价机构监测数据</t>
  </si>
  <si>
    <t>估价机构市场调查</t>
  </si>
  <si>
    <t>行业主管部门（北京市房地产市场管理事务中心）监测数据</t>
  </si>
  <si>
    <r>
      <rPr>
        <sz val="9"/>
        <color rgb="FF000000"/>
        <rFont val="Arial"/>
        <family val="2"/>
      </rPr>
      <t>2023</t>
    </r>
    <r>
      <rPr>
        <sz val="9"/>
        <color rgb="FF000000"/>
        <rFont val="华文细黑"/>
        <family val="3"/>
        <charset val="134"/>
      </rPr>
      <t>年</t>
    </r>
    <r>
      <rPr>
        <sz val="9"/>
        <color rgb="FF000000"/>
        <rFont val="Arial"/>
        <family val="2"/>
      </rPr>
      <t>4</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</si>
  <si>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1</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</si>
  <si>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</si>
  <si>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3</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</si>
  <si>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4</t>
    </r>
    <r>
      <rPr>
        <sz val="9"/>
        <color rgb="FF000000"/>
        <rFont val="华文细黑"/>
        <family val="3"/>
        <charset val="134"/>
      </rPr>
      <t>季度</t>
    </r>
  </si>
  <si>
    <t>平均月租金</t>
  </si>
  <si>
    <t>东泽园</t>
  </si>
  <si>
    <r>
      <rPr>
        <sz val="9"/>
        <color rgb="FF000000"/>
        <rFont val="Arial"/>
        <family val="2"/>
      </rPr>
      <t>2023</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</si>
  <si>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2023</t>
    </r>
    <r>
      <rPr>
        <sz val="9"/>
        <color rgb="FF000000"/>
        <rFont val="华文细黑"/>
        <family val="3"/>
        <charset val="134"/>
      </rPr>
      <t>年</t>
    </r>
    <r>
      <rPr>
        <sz val="9"/>
        <color rgb="FF000000"/>
        <rFont val="Arial"/>
        <family val="2"/>
      </rPr>
      <t>3</t>
    </r>
    <r>
      <rPr>
        <sz val="9"/>
        <color rgb="FF000000"/>
        <rFont val="华文细黑"/>
        <family val="3"/>
        <charset val="134"/>
      </rPr>
      <t>季度</t>
    </r>
  </si>
  <si>
    <t>2024-11</t>
  </si>
  <si>
    <t>2024-12</t>
  </si>
  <si>
    <t>2025年一季度</t>
  </si>
  <si>
    <t>2024-10</t>
  </si>
  <si>
    <t>标准区</t>
  </si>
  <si>
    <t>小区</t>
  </si>
  <si>
    <t>起租时间 年/月</t>
  </si>
  <si>
    <t>整租测算</t>
  </si>
  <si>
    <t>城研数据</t>
  </si>
  <si>
    <t>样本数量</t>
  </si>
  <si>
    <t>月均租金单价（元/平方米·月）</t>
  </si>
  <si>
    <t>—</t>
  </si>
  <si>
    <t>成交时间</t>
  </si>
  <si>
    <t>成交价</t>
  </si>
  <si>
    <t>面积</t>
  </si>
  <si>
    <t>单价</t>
  </si>
  <si>
    <t>平米租金(元/㎡·月)</t>
  </si>
  <si>
    <t>套均租金(元/套·月)</t>
  </si>
  <si>
    <t>评估价(元/㎡)</t>
  </si>
  <si>
    <t>租售比</t>
  </si>
  <si>
    <t/>
  </si>
  <si>
    <t>1:642</t>
  </si>
  <si>
    <t>1:537</t>
  </si>
  <si>
    <t>1:520</t>
  </si>
  <si>
    <t>1:508</t>
  </si>
  <si>
    <t>1:581</t>
  </si>
  <si>
    <t>1:633</t>
  </si>
  <si>
    <t>1:608</t>
  </si>
  <si>
    <t>1:562</t>
  </si>
  <si>
    <t>1:598</t>
  </si>
  <si>
    <t>1:620</t>
  </si>
  <si>
    <t>1:628</t>
  </si>
  <si>
    <t>1:563</t>
  </si>
  <si>
    <t>1:470</t>
  </si>
  <si>
    <t>1:546</t>
  </si>
  <si>
    <t>1:559</t>
  </si>
  <si>
    <t>1:558</t>
  </si>
  <si>
    <t>1:560</t>
  </si>
  <si>
    <t>1:573</t>
  </si>
  <si>
    <t>1:604</t>
  </si>
  <si>
    <t>1:799</t>
  </si>
  <si>
    <t>1:788</t>
  </si>
  <si>
    <t>1:797</t>
  </si>
  <si>
    <t>1:773</t>
  </si>
  <si>
    <t>1:781</t>
  </si>
  <si>
    <t>1:792</t>
  </si>
  <si>
    <t>1:794</t>
  </si>
  <si>
    <t>1:820</t>
  </si>
  <si>
    <t>1:816</t>
  </si>
  <si>
    <t>1:831</t>
  </si>
  <si>
    <t>1:817</t>
  </si>
  <si>
    <t>1:754</t>
  </si>
  <si>
    <t>1:681</t>
  </si>
  <si>
    <t>1:687</t>
  </si>
  <si>
    <t>1:705</t>
  </si>
  <si>
    <t>1:567</t>
  </si>
  <si>
    <t>1:486</t>
  </si>
  <si>
    <t>1:514</t>
  </si>
  <si>
    <t>1:783</t>
  </si>
  <si>
    <t>1:758</t>
  </si>
  <si>
    <t>1:545</t>
  </si>
  <si>
    <t>1:588</t>
  </si>
  <si>
    <t>1:712</t>
  </si>
  <si>
    <t>1:707</t>
  </si>
  <si>
    <t>1:645</t>
  </si>
  <si>
    <t>1:579</t>
  </si>
  <si>
    <t>1:622</t>
  </si>
  <si>
    <t>1:649</t>
  </si>
  <si>
    <t>1:502</t>
  </si>
  <si>
    <t>1:695</t>
  </si>
  <si>
    <t>1:756</t>
  </si>
  <si>
    <t>1:780</t>
  </si>
  <si>
    <t>1:779</t>
  </si>
  <si>
    <t>1:772</t>
  </si>
  <si>
    <t>1:790</t>
  </si>
  <si>
    <t>1:833</t>
  </si>
  <si>
    <t>1:372</t>
  </si>
  <si>
    <t>1:377</t>
  </si>
  <si>
    <t>1:399</t>
  </si>
  <si>
    <t>1:378</t>
  </si>
  <si>
    <t>1:409</t>
  </si>
  <si>
    <t>1:576</t>
  </si>
  <si>
    <t>1:544</t>
  </si>
  <si>
    <t>1:549</t>
  </si>
  <si>
    <t>1:561</t>
  </si>
  <si>
    <t>1:587</t>
  </si>
  <si>
    <t>1:507</t>
  </si>
  <si>
    <t>1:455</t>
  </si>
  <si>
    <t>1:465</t>
  </si>
  <si>
    <t>1:495</t>
  </si>
  <si>
    <t>1:488</t>
  </si>
  <si>
    <t>1:655</t>
  </si>
  <si>
    <t>1:723</t>
  </si>
  <si>
    <t>1:586</t>
  </si>
  <si>
    <t>1:613</t>
  </si>
  <si>
    <t>1:715</t>
  </si>
  <si>
    <t>1:639</t>
  </si>
  <si>
    <t>1:635</t>
  </si>
  <si>
    <t>1:595</t>
  </si>
  <si>
    <t>1:610</t>
  </si>
  <si>
    <t>1:602</t>
  </si>
  <si>
    <t>1:804</t>
  </si>
  <si>
    <t>1:841</t>
  </si>
  <si>
    <t>1:840</t>
  </si>
  <si>
    <t>1:813</t>
  </si>
  <si>
    <t>1:835</t>
  </si>
  <si>
    <t>1:885</t>
  </si>
  <si>
    <t>1:640</t>
  </si>
  <si>
    <t>1:658</t>
  </si>
  <si>
    <t>1:703</t>
  </si>
  <si>
    <t>1:803</t>
  </si>
  <si>
    <t>1:826</t>
  </si>
  <si>
    <t>1:778</t>
  </si>
  <si>
    <t>1:776</t>
  </si>
  <si>
    <t>1:823</t>
  </si>
  <si>
    <t>1:872</t>
  </si>
  <si>
    <t>1:875</t>
  </si>
  <si>
    <t>1:593</t>
  </si>
  <si>
    <t>1:468</t>
  </si>
  <si>
    <t>1:580</t>
  </si>
  <si>
    <t>1:600</t>
  </si>
  <si>
    <t>1:607</t>
  </si>
  <si>
    <t>1:896</t>
  </si>
  <si>
    <t>1:889</t>
  </si>
  <si>
    <t>1:858</t>
  </si>
  <si>
    <t>1:805</t>
  </si>
  <si>
    <t>1:786</t>
  </si>
  <si>
    <t>1:761</t>
  </si>
  <si>
    <t>1:769</t>
  </si>
  <si>
    <t>1:574</t>
  </si>
  <si>
    <t>1:459</t>
  </si>
  <si>
    <t>1:606</t>
  </si>
  <si>
    <t>1:611</t>
  </si>
  <si>
    <t>1:615</t>
  </si>
  <si>
    <t>1:698</t>
  </si>
  <si>
    <t>1:702</t>
  </si>
  <si>
    <t>1:791</t>
  </si>
  <si>
    <t>1:874</t>
  </si>
  <si>
    <t>1:892</t>
  </si>
  <si>
    <t>1:901</t>
  </si>
  <si>
    <t>1:932</t>
  </si>
  <si>
    <t>1:931</t>
  </si>
  <si>
    <t>1:680</t>
  </si>
  <si>
    <t>1:585</t>
  </si>
  <si>
    <t>1:808</t>
  </si>
  <si>
    <t>1:971</t>
  </si>
  <si>
    <t>1:798</t>
  </si>
  <si>
    <t>1:807</t>
  </si>
  <si>
    <t>1:856</t>
  </si>
  <si>
    <t>1:824</t>
  </si>
  <si>
    <t>1:842</t>
  </si>
  <si>
    <t>1:846</t>
  </si>
  <si>
    <t>1:847</t>
  </si>
  <si>
    <t>1:832</t>
  </si>
  <si>
    <t>1:903</t>
  </si>
  <si>
    <t>1:782</t>
  </si>
  <si>
    <t>1:757</t>
  </si>
  <si>
    <t>1:784</t>
  </si>
  <si>
    <t>1:742</t>
  </si>
  <si>
    <t>1:591</t>
  </si>
  <si>
    <t>1:727</t>
  </si>
  <si>
    <t>1:614</t>
  </si>
  <si>
    <t>1:553</t>
  </si>
  <si>
    <t>1:521</t>
  </si>
  <si>
    <t>1:552</t>
  </si>
  <si>
    <t>1:499</t>
  </si>
  <si>
    <t>1:583</t>
  </si>
  <si>
    <t>1:578</t>
  </si>
  <si>
    <t>1:594</t>
  </si>
  <si>
    <t>1:789</t>
  </si>
  <si>
    <t>1:704</t>
  </si>
  <si>
    <t>1:746</t>
  </si>
  <si>
    <t>1:764</t>
  </si>
  <si>
    <t>1:919</t>
  </si>
  <si>
    <t>1:766</t>
  </si>
  <si>
    <t>1:740</t>
  </si>
  <si>
    <t>1:730</t>
  </si>
  <si>
    <t>1:724</t>
  </si>
  <si>
    <t>1:734</t>
  </si>
  <si>
    <t>1:737</t>
  </si>
  <si>
    <t>1:771</t>
  </si>
  <si>
    <t>1:812</t>
  </si>
  <si>
    <t>1:760</t>
  </si>
  <si>
    <t>1:753</t>
  </si>
  <si>
    <t>1:692</t>
  </si>
  <si>
    <t>1:714</t>
  </si>
  <si>
    <t>1:759</t>
  </si>
  <si>
    <t>1:728</t>
  </si>
  <si>
    <t>1:718</t>
  </si>
  <si>
    <t>1:751</t>
  </si>
  <si>
    <t>1:696</t>
  </si>
  <si>
    <t>1:733</t>
  </si>
  <si>
    <t>1:811</t>
  </si>
  <si>
    <t>1:860</t>
  </si>
  <si>
    <t>1:861</t>
  </si>
  <si>
    <t>1:596</t>
  </si>
  <si>
    <t>1:612</t>
  </si>
  <si>
    <t>1:632</t>
  </si>
  <si>
    <t>1:652</t>
  </si>
  <si>
    <t>1:644</t>
  </si>
  <si>
    <t>1:678</t>
  </si>
  <si>
    <t>1:650</t>
  </si>
  <si>
    <t>1:616</t>
  </si>
  <si>
    <t>1:648</t>
  </si>
  <si>
    <t>1:686</t>
  </si>
  <si>
    <t>1:667</t>
  </si>
  <si>
    <t>1:651</t>
  </si>
  <si>
    <t>1:708</t>
  </si>
  <si>
    <t>1:736</t>
  </si>
  <si>
    <t>1:809</t>
  </si>
  <si>
    <t>1:947</t>
  </si>
  <si>
    <t>1:965</t>
  </si>
  <si>
    <t>1:969</t>
  </si>
  <si>
    <t>1:1100</t>
  </si>
  <si>
    <t>1:619</t>
  </si>
  <si>
    <t>1:554</t>
  </si>
  <si>
    <t>1:701</t>
  </si>
  <si>
    <t>1:410</t>
  </si>
  <si>
    <t>1:369</t>
  </si>
  <si>
    <t>1:381</t>
  </si>
  <si>
    <t>1:456</t>
  </si>
  <si>
    <t>1:439</t>
  </si>
  <si>
    <t>1:601</t>
  </si>
  <si>
    <t>1:556</t>
  </si>
  <si>
    <t>楼号</t>
  </si>
  <si>
    <t>单元</t>
  </si>
  <si>
    <t>房号</t>
  </si>
  <si>
    <t>周边有物联隆超市、小象超市、溪水源农贸市场等社区配套商业，评价商业设施一般。</t>
    <phoneticPr fontId="28" type="noConversion"/>
  </si>
  <si>
    <t>有物业公司，物业服务保障较好</t>
    <phoneticPr fontId="28" type="noConversion"/>
  </si>
  <si>
    <t>社区管理主要依靠物业公司，不再单独配备居住管理人员，居住管理一般</t>
    <phoneticPr fontId="28" type="noConversion"/>
  </si>
  <si>
    <t>朝向好（南北），能保证较长时间的采光，通风较好，好</t>
    <phoneticPr fontId="28" type="noConversion"/>
  </si>
  <si>
    <t>楼层</t>
    <phoneticPr fontId="28" type="noConversion"/>
  </si>
  <si>
    <t>中楼层</t>
    <phoneticPr fontId="28" type="noConversion"/>
  </si>
  <si>
    <t>中门家园</t>
  </si>
  <si>
    <t>门头沟区</t>
  </si>
  <si>
    <t>中门家园小区</t>
  </si>
  <si>
    <t>中门寺南坡回迁安置小区</t>
  </si>
  <si>
    <t>金泰丽湾悦栖山</t>
  </si>
  <si>
    <t>华远西山雅园</t>
  </si>
  <si>
    <t>七棵树西大街小区</t>
  </si>
  <si>
    <t>1:457</t>
  </si>
  <si>
    <t>1:498</t>
  </si>
  <si>
    <t>1:497</t>
  </si>
  <si>
    <t>华润悦景湾</t>
  </si>
  <si>
    <t>增产路小区</t>
  </si>
  <si>
    <t>惠通新苑</t>
  </si>
  <si>
    <t>1:589</t>
  </si>
  <si>
    <t>1:603</t>
  </si>
  <si>
    <t>1:564</t>
  </si>
  <si>
    <t>1:584</t>
  </si>
  <si>
    <t>1:643</t>
  </si>
  <si>
    <t>1:629</t>
  </si>
  <si>
    <t>1:646</t>
  </si>
  <si>
    <t>1:662</t>
  </si>
  <si>
    <t>水闸北路20号楼</t>
    <phoneticPr fontId="32" type="noConversion"/>
  </si>
  <si>
    <t>1:597</t>
  </si>
  <si>
    <t>1:476</t>
  </si>
  <si>
    <t>美澜湾C区</t>
  </si>
  <si>
    <t>中门花园良实家园</t>
    <phoneticPr fontId="32" type="noConversion"/>
  </si>
  <si>
    <t>1:637</t>
  </si>
  <si>
    <t>1:706</t>
  </si>
  <si>
    <t>1:887</t>
  </si>
  <si>
    <t>1:767</t>
  </si>
  <si>
    <t>1:829</t>
  </si>
  <si>
    <t>1:795</t>
  </si>
  <si>
    <t>1:647</t>
  </si>
  <si>
    <t>1:592</t>
  </si>
  <si>
    <t>泷悦长安牛津园</t>
    <phoneticPr fontId="32" type="noConversion"/>
  </si>
  <si>
    <t>1:910</t>
  </si>
  <si>
    <t>1:925</t>
  </si>
  <si>
    <t>1:937</t>
  </si>
  <si>
    <t>1:958</t>
  </si>
  <si>
    <t>1:980</t>
  </si>
  <si>
    <t>1:938</t>
  </si>
  <si>
    <t>中央城</t>
    <phoneticPr fontId="32" type="noConversion"/>
  </si>
  <si>
    <t>三家店火车站小区</t>
    <phoneticPr fontId="32" type="noConversion"/>
  </si>
  <si>
    <t>新景家园</t>
    <phoneticPr fontId="32" type="noConversion"/>
  </si>
  <si>
    <t>西七棵树90号院</t>
    <phoneticPr fontId="32" type="noConversion"/>
  </si>
  <si>
    <t>1:674</t>
  </si>
  <si>
    <t>1:729</t>
  </si>
  <si>
    <t>1:793</t>
  </si>
  <si>
    <t>1:721</t>
  </si>
  <si>
    <t>1:536</t>
  </si>
  <si>
    <t>1:406</t>
  </si>
  <si>
    <t>1:617</t>
  </si>
  <si>
    <t>1:501</t>
  </si>
  <si>
    <t>向东楼小区</t>
    <phoneticPr fontId="32" type="noConversion"/>
  </si>
  <si>
    <t>1:491</t>
  </si>
  <si>
    <t>1:621</t>
  </si>
  <si>
    <t>1:672</t>
  </si>
  <si>
    <t>1:700</t>
  </si>
  <si>
    <t>1:663</t>
  </si>
  <si>
    <t>1:699</t>
  </si>
  <si>
    <t>1:638</t>
  </si>
  <si>
    <t>新东山</t>
  </si>
  <si>
    <t>1:370</t>
  </si>
  <si>
    <t>1:382</t>
  </si>
  <si>
    <t>1:397</t>
  </si>
  <si>
    <t>1:336</t>
  </si>
  <si>
    <t>1:340</t>
  </si>
  <si>
    <t>1:330</t>
  </si>
  <si>
    <t>1:418</t>
  </si>
  <si>
    <t>1:447</t>
  </si>
  <si>
    <t>苏三四村住房</t>
    <phoneticPr fontId="32" type="noConversion"/>
  </si>
  <si>
    <t>温泉路17号院</t>
    <phoneticPr fontId="32" type="noConversion"/>
  </si>
  <si>
    <t>向阳东里</t>
  </si>
  <si>
    <t>1:664</t>
  </si>
  <si>
    <t>1:634</t>
  </si>
  <si>
    <t>电建·金地华宸</t>
  </si>
  <si>
    <t>大水峪村住房</t>
  </si>
  <si>
    <t>云峰寺村住房</t>
  </si>
  <si>
    <t>城子大街小区</t>
  </si>
  <si>
    <t>1:641</t>
  </si>
  <si>
    <t>1:618</t>
  </si>
  <si>
    <t>1:626</t>
  </si>
  <si>
    <t>1:624</t>
  </si>
  <si>
    <t>1:548</t>
  </si>
  <si>
    <t>绿城西山燕庐</t>
  </si>
  <si>
    <t>潭柘寺生态花园</t>
  </si>
  <si>
    <t>滨河含晖苑</t>
  </si>
  <si>
    <t>1:144</t>
  </si>
  <si>
    <t>1:152</t>
  </si>
  <si>
    <t>1:155</t>
  </si>
  <si>
    <t>1:300</t>
  </si>
  <si>
    <t>1:331</t>
  </si>
  <si>
    <t>1:515</t>
  </si>
  <si>
    <t>1:496</t>
  </si>
  <si>
    <t>1:482</t>
  </si>
  <si>
    <t>车站街散楼</t>
  </si>
  <si>
    <t>1:444</t>
  </si>
  <si>
    <t>1:441</t>
  </si>
  <si>
    <t>1:380</t>
  </si>
  <si>
    <t>1:361</t>
  </si>
  <si>
    <t>1:419</t>
  </si>
  <si>
    <t>1:460</t>
  </si>
  <si>
    <t>1:431</t>
  </si>
  <si>
    <t>1:435</t>
  </si>
  <si>
    <t>1:481</t>
  </si>
  <si>
    <t>1:500</t>
  </si>
  <si>
    <t>中建长安麓府家园(7号院)</t>
  </si>
  <si>
    <t>1:908</t>
  </si>
  <si>
    <t>1:879</t>
  </si>
  <si>
    <t>南街铁路小区</t>
  </si>
  <si>
    <t>1:683</t>
  </si>
  <si>
    <t>1:713</t>
  </si>
  <si>
    <t>石龙北路30号院</t>
  </si>
  <si>
    <t>惠泽家园</t>
  </si>
  <si>
    <t>1:690</t>
  </si>
  <si>
    <t>1:691</t>
  </si>
  <si>
    <t>1:827</t>
  </si>
  <si>
    <t>1:802</t>
  </si>
  <si>
    <t>中铁西城北区</t>
  </si>
  <si>
    <t>1:717</t>
  </si>
  <si>
    <t>1:694</t>
  </si>
  <si>
    <t>1:755</t>
  </si>
  <si>
    <t>1:659</t>
  </si>
  <si>
    <t>金地华宸</t>
  </si>
  <si>
    <t>1:427</t>
  </si>
  <si>
    <t>1:446</t>
  </si>
  <si>
    <t>1:688</t>
  </si>
  <si>
    <t>梧桐苑栖凤园</t>
  </si>
  <si>
    <t>增产路</t>
  </si>
  <si>
    <t>新桥南大街小区</t>
  </si>
  <si>
    <t>1:550</t>
  </si>
  <si>
    <t>1:513</t>
  </si>
  <si>
    <t>1:572</t>
  </si>
  <si>
    <t>1:575</t>
  </si>
  <si>
    <t>1:623</t>
  </si>
  <si>
    <t>1:605</t>
  </si>
  <si>
    <t>1:630</t>
  </si>
  <si>
    <t>潭墅苑</t>
  </si>
  <si>
    <t>1:916</t>
  </si>
  <si>
    <t>1:1007</t>
  </si>
  <si>
    <t>1:1152</t>
  </si>
  <si>
    <t>1:1143</t>
  </si>
  <si>
    <t>1:1018</t>
  </si>
  <si>
    <t>1:1021</t>
  </si>
  <si>
    <t>1:1014</t>
  </si>
  <si>
    <t>1:534</t>
  </si>
  <si>
    <t>1:675</t>
  </si>
  <si>
    <t>西山艺境高家园东街1号院</t>
  </si>
  <si>
    <t>泷悦长安剑桥园</t>
  </si>
  <si>
    <t>1:818</t>
  </si>
  <si>
    <t>1:475</t>
  </si>
  <si>
    <t>1:711</t>
  </si>
  <si>
    <t>1:684</t>
  </si>
  <si>
    <t>新桥大街39号院</t>
  </si>
  <si>
    <t>1:568</t>
  </si>
  <si>
    <t>1:540</t>
  </si>
  <si>
    <t>1:566</t>
  </si>
  <si>
    <t>1:654</t>
  </si>
  <si>
    <t>1:657</t>
  </si>
  <si>
    <t>黑山北小街4号院</t>
  </si>
  <si>
    <t>1:719</t>
  </si>
  <si>
    <t>1:665</t>
  </si>
  <si>
    <t>1:666</t>
  </si>
  <si>
    <t>门头沟京汉铂寓</t>
  </si>
  <si>
    <t>1:881</t>
  </si>
  <si>
    <t>1:844</t>
  </si>
  <si>
    <t>沙河镇路庄村住房</t>
  </si>
  <si>
    <t>三家店北街4号院</t>
  </si>
  <si>
    <t>京潭西路1号院</t>
  </si>
  <si>
    <t>惠康嘉园二区</t>
  </si>
  <si>
    <t>京潭西路2号院</t>
  </si>
  <si>
    <t>鸿坤七星长安</t>
  </si>
  <si>
    <t>高家园东街1号院</t>
  </si>
  <si>
    <t>1:452</t>
  </si>
  <si>
    <t>1:905</t>
  </si>
  <si>
    <t>1:948</t>
  </si>
  <si>
    <t>1:848</t>
  </si>
  <si>
    <t>1:870</t>
  </si>
  <si>
    <t>1:884</t>
  </si>
  <si>
    <t>1:935</t>
  </si>
  <si>
    <t>1:927</t>
  </si>
  <si>
    <t>新桥大街56号院</t>
  </si>
  <si>
    <t>1:800</t>
  </si>
  <si>
    <t>1:867</t>
  </si>
  <si>
    <t>1:893</t>
  </si>
  <si>
    <t>1:898</t>
  </si>
  <si>
    <t>1:941</t>
  </si>
  <si>
    <t>三家店小区</t>
  </si>
  <si>
    <t>1:462</t>
  </si>
  <si>
    <t>永新社区</t>
  </si>
  <si>
    <t>1:725</t>
  </si>
  <si>
    <t>中门寺18号院</t>
  </si>
  <si>
    <t>空港合苑3号院</t>
  </si>
  <si>
    <t>西长安壹号公寓</t>
  </si>
  <si>
    <t>1:325</t>
  </si>
  <si>
    <t>西下营村住房</t>
  </si>
  <si>
    <t>潭柘新区3号院</t>
  </si>
  <si>
    <t>潭柘新区8号院</t>
  </si>
  <si>
    <t>西宁路小区</t>
  </si>
  <si>
    <t>1:405</t>
  </si>
  <si>
    <t>1:504</t>
  </si>
  <si>
    <t>1:436</t>
  </si>
  <si>
    <t>1:525</t>
  </si>
  <si>
    <t>1:477</t>
  </si>
  <si>
    <t>和苑</t>
  </si>
  <si>
    <t>皓月园</t>
  </si>
  <si>
    <t>1:519</t>
  </si>
  <si>
    <t>1:590</t>
  </si>
  <si>
    <t>1:599</t>
  </si>
  <si>
    <t>1:709</t>
  </si>
  <si>
    <t>华远西山雅园（2016</t>
    <phoneticPr fontId="32" type="noConversion"/>
  </si>
  <si>
    <t>1:571</t>
  </si>
  <si>
    <t>梨园小区</t>
  </si>
  <si>
    <t>双峪楼</t>
  </si>
  <si>
    <t>1:668</t>
  </si>
  <si>
    <t>1:682</t>
  </si>
  <si>
    <t>1:636</t>
  </si>
  <si>
    <t>蓝龙小区</t>
  </si>
  <si>
    <t>欣六园小区</t>
  </si>
  <si>
    <t>1:539</t>
  </si>
  <si>
    <t>1:653</t>
  </si>
  <si>
    <t>1:732</t>
  </si>
  <si>
    <t>1:731</t>
  </si>
  <si>
    <t>1:1089</t>
  </si>
  <si>
    <t>1:1005</t>
  </si>
  <si>
    <t>龙樾西山</t>
  </si>
  <si>
    <t>1:907</t>
  </si>
  <si>
    <t>1:906</t>
  </si>
  <si>
    <t>1:922</t>
  </si>
  <si>
    <t>1:921</t>
  </si>
  <si>
    <t>1:918</t>
  </si>
  <si>
    <t>1:953</t>
  </si>
  <si>
    <t>1:975</t>
  </si>
  <si>
    <t>福海家园</t>
  </si>
  <si>
    <t>新桥花园</t>
  </si>
  <si>
    <t>三家店华北路</t>
  </si>
  <si>
    <t>门头沟月季园小区</t>
  </si>
  <si>
    <t>1:565</t>
  </si>
  <si>
    <t>1:569</t>
  </si>
  <si>
    <t>1:676</t>
  </si>
  <si>
    <t>夕照寺中街27号楼</t>
  </si>
  <si>
    <t>新桥大街61号院</t>
  </si>
  <si>
    <t>怡馨雅苑</t>
  </si>
  <si>
    <t>和合苑东区</t>
  </si>
  <si>
    <t>西悦嘉园</t>
  </si>
  <si>
    <t>军庄杨坨小区</t>
  </si>
  <si>
    <t>1:454</t>
  </si>
  <si>
    <t>1:463</t>
  </si>
  <si>
    <t>1:453</t>
  </si>
  <si>
    <t>1:509</t>
  </si>
  <si>
    <t>1:542</t>
  </si>
  <si>
    <t>增产路32号院</t>
  </si>
  <si>
    <t>1:338</t>
  </si>
  <si>
    <t>内军庄村住房</t>
  </si>
  <si>
    <t>新桥大街23号院</t>
  </si>
  <si>
    <t>龙门二区</t>
  </si>
  <si>
    <t>瑞驰花园</t>
  </si>
  <si>
    <t>1:1034</t>
  </si>
  <si>
    <t>1:1055</t>
  </si>
  <si>
    <t>中门寺街6号院</t>
  </si>
  <si>
    <t>紫金新园三区</t>
  </si>
  <si>
    <t>葡东小区</t>
  </si>
  <si>
    <t>绿岛家园</t>
  </si>
  <si>
    <t>1:775</t>
  </si>
  <si>
    <t>1:697</t>
  </si>
  <si>
    <t>1:726</t>
  </si>
  <si>
    <t>京铁祥园东区</t>
  </si>
  <si>
    <t>长安壹号</t>
  </si>
  <si>
    <t>1:942</t>
  </si>
  <si>
    <t>1:1099</t>
  </si>
  <si>
    <t>1:1000</t>
  </si>
  <si>
    <t>滨河德露苑</t>
  </si>
  <si>
    <t>1:768</t>
  </si>
  <si>
    <t>1:685</t>
  </si>
  <si>
    <t>檀香府(别墅)</t>
  </si>
  <si>
    <t>1:747</t>
  </si>
  <si>
    <t>1:763</t>
  </si>
  <si>
    <t>1:920</t>
  </si>
  <si>
    <t>万科翡翠长安</t>
  </si>
  <si>
    <t>泷悦长安伊顿园</t>
  </si>
  <si>
    <t>西长安壹号32号院</t>
  </si>
  <si>
    <t>惠润家园小区七地块</t>
  </si>
  <si>
    <t>迎晖南苑</t>
  </si>
  <si>
    <t>京潭西路2号</t>
  </si>
  <si>
    <t>金泰丽湾悦栖山（2016</t>
    <phoneticPr fontId="32" type="noConversion"/>
  </si>
  <si>
    <t>九龙东苑7号地</t>
  </si>
  <si>
    <t>小辛庄村住房(昌平)</t>
  </si>
  <si>
    <t>惠润家园小区二地块</t>
  </si>
  <si>
    <t>新桥家园</t>
  </si>
  <si>
    <t>1:679</t>
  </si>
  <si>
    <t>1:828</t>
  </si>
  <si>
    <t>1:750</t>
  </si>
  <si>
    <t>1:838</t>
  </si>
  <si>
    <t>小白楼二期</t>
  </si>
  <si>
    <t>万新佳苑(C4地块)</t>
  </si>
  <si>
    <t>龙苑小区</t>
  </si>
  <si>
    <t>龙泉花园</t>
  </si>
  <si>
    <t>1:748</t>
  </si>
  <si>
    <t>1:656</t>
  </si>
  <si>
    <t>1:669</t>
  </si>
  <si>
    <t>永升嘉园</t>
  </si>
  <si>
    <t>1:627</t>
  </si>
  <si>
    <t>1:661</t>
  </si>
  <si>
    <t>中门寺街37号院</t>
  </si>
  <si>
    <t>城子西街1号院</t>
  </si>
  <si>
    <t>1:839</t>
  </si>
  <si>
    <t>1:869</t>
  </si>
  <si>
    <t>1:926</t>
  </si>
  <si>
    <t>城子大街90号院(商业)</t>
  </si>
  <si>
    <t>果园北区(5号楼)</t>
  </si>
  <si>
    <t>中门寺南坡小区（2015</t>
    <phoneticPr fontId="32" type="noConversion"/>
  </si>
  <si>
    <t>1:533</t>
  </si>
  <si>
    <t>1:547</t>
  </si>
  <si>
    <t>1:530</t>
  </si>
  <si>
    <t>城子大街132号院</t>
  </si>
  <si>
    <t>1:738</t>
  </si>
  <si>
    <t>1:909</t>
  </si>
  <si>
    <t>1:890</t>
  </si>
  <si>
    <t>京铁祥园</t>
  </si>
  <si>
    <t>九龙西苑</t>
  </si>
  <si>
    <t>1:582</t>
  </si>
  <si>
    <t>1:526</t>
  </si>
  <si>
    <t>1:478</t>
  </si>
  <si>
    <t>1:458</t>
  </si>
  <si>
    <t>冯村信园小区</t>
  </si>
  <si>
    <t>1:762</t>
  </si>
  <si>
    <t>门头沟东方小区</t>
  </si>
  <si>
    <t>1:843</t>
  </si>
  <si>
    <t>1:952</t>
  </si>
  <si>
    <t>新桥东街小区</t>
  </si>
  <si>
    <t>1:670</t>
  </si>
  <si>
    <t>1:796</t>
  </si>
  <si>
    <t>1:822</t>
  </si>
  <si>
    <t>1:849</t>
  </si>
  <si>
    <t>1:1029</t>
  </si>
  <si>
    <t>新桥路社区</t>
  </si>
  <si>
    <t>1:625</t>
  </si>
  <si>
    <t>石门营新区七区东苑</t>
  </si>
  <si>
    <t>七棵树东大街小区</t>
  </si>
  <si>
    <t>1:557</t>
  </si>
  <si>
    <t>王平大街东路17号院</t>
  </si>
  <si>
    <t>新河西路小区</t>
  </si>
  <si>
    <t>上东廓村住房</t>
  </si>
  <si>
    <t>西长安壹号30号院</t>
  </si>
  <si>
    <t>瀚墨苑</t>
  </si>
  <si>
    <t>大峪</t>
  </si>
  <si>
    <t>1:396</t>
  </si>
  <si>
    <t>1:400</t>
  </si>
  <si>
    <t>矿建街268号院</t>
  </si>
  <si>
    <t>1:749</t>
  </si>
  <si>
    <t>东辛房</t>
  </si>
  <si>
    <t>三家店新老宿舍</t>
  </si>
  <si>
    <t>惠民家园</t>
  </si>
  <si>
    <t>1:570</t>
  </si>
  <si>
    <t>四季怡园北区</t>
  </si>
  <si>
    <t>新桥大街52号院</t>
  </si>
  <si>
    <t>1:522</t>
  </si>
  <si>
    <t>三家店东街小区</t>
  </si>
  <si>
    <t>京铁祥园西区</t>
  </si>
  <si>
    <t>桥东街小区</t>
  </si>
  <si>
    <t>1:609</t>
  </si>
  <si>
    <t>1:631</t>
  </si>
  <si>
    <t>三家店五十号院</t>
  </si>
  <si>
    <t>西山相府</t>
  </si>
  <si>
    <t>1:961</t>
  </si>
  <si>
    <t>1:836</t>
  </si>
  <si>
    <t>1:913</t>
  </si>
  <si>
    <t>自由筑(二期)</t>
  </si>
  <si>
    <t>西山艺境华墅</t>
  </si>
  <si>
    <t>1:577</t>
  </si>
  <si>
    <t>天翠阳光新城</t>
  </si>
  <si>
    <t>1:693</t>
  </si>
  <si>
    <t>1:743</t>
  </si>
  <si>
    <t>1:744</t>
  </si>
  <si>
    <t>1:716</t>
  </si>
  <si>
    <t>峪园社区</t>
  </si>
  <si>
    <t>1:677</t>
  </si>
  <si>
    <t>珠江国际家园一区(珠江国...</t>
  </si>
  <si>
    <t>桃花溪路4号院</t>
  </si>
  <si>
    <t>石门营新区三区</t>
  </si>
  <si>
    <t>大黄塘村住房</t>
  </si>
  <si>
    <t>万新佳苑</t>
  </si>
  <si>
    <t>远洋新天地公寓</t>
  </si>
  <si>
    <t>1:334</t>
  </si>
  <si>
    <t>1:345</t>
  </si>
  <si>
    <t>1:343</t>
  </si>
  <si>
    <t>1:341</t>
  </si>
  <si>
    <t>1:362</t>
  </si>
  <si>
    <t>1:368</t>
  </si>
  <si>
    <t>1:363</t>
  </si>
  <si>
    <t>1:364</t>
  </si>
  <si>
    <t>1:367</t>
  </si>
  <si>
    <t>1:373</t>
  </si>
  <si>
    <t>迎晖北苑</t>
  </si>
  <si>
    <t>润景公馆</t>
  </si>
  <si>
    <t>1:660</t>
  </si>
  <si>
    <t>冯石环路414号院</t>
  </si>
  <si>
    <t>双峪路小区</t>
  </si>
  <si>
    <t>1:528</t>
  </si>
  <si>
    <t>1:551</t>
  </si>
  <si>
    <t>惠康嘉园四区</t>
  </si>
  <si>
    <t>1:904</t>
  </si>
  <si>
    <t>1:955</t>
  </si>
  <si>
    <t>龙山家园5号院</t>
  </si>
  <si>
    <t>坡头南街小区</t>
  </si>
  <si>
    <t>云泽嘉苑</t>
  </si>
  <si>
    <t>绮霞苑</t>
  </si>
  <si>
    <t>1:720</t>
  </si>
  <si>
    <t>1:774</t>
  </si>
  <si>
    <t>1:863</t>
  </si>
  <si>
    <t>环科中路2号院29号楼</t>
  </si>
  <si>
    <t>冷冻厂宿舍</t>
  </si>
  <si>
    <t>增峪路5号院</t>
  </si>
  <si>
    <t>合景·领汇长安</t>
  </si>
  <si>
    <t>翡翠长安</t>
  </si>
  <si>
    <t>1:745</t>
  </si>
  <si>
    <t>高家园新区</t>
  </si>
  <si>
    <t>1:451</t>
  </si>
  <si>
    <t>1:469</t>
  </si>
  <si>
    <t>1:422</t>
  </si>
  <si>
    <t>1:417</t>
  </si>
  <si>
    <t>1:389</t>
  </si>
  <si>
    <t>龙湖北辰揽境</t>
  </si>
  <si>
    <t>1:777</t>
  </si>
  <si>
    <t>月季园二区</t>
  </si>
  <si>
    <t>1:722</t>
  </si>
  <si>
    <t>葡东南区</t>
  </si>
  <si>
    <t>1:523</t>
  </si>
  <si>
    <t>1:765</t>
  </si>
  <si>
    <t>惠民家园三区</t>
  </si>
  <si>
    <t>月季园东里社区</t>
  </si>
  <si>
    <t>1:510</t>
  </si>
  <si>
    <t>王平村住房</t>
  </si>
  <si>
    <t>门矿西山楼</t>
  </si>
  <si>
    <t>1:448</t>
  </si>
  <si>
    <t>新建路小区</t>
  </si>
  <si>
    <t>1:393</t>
  </si>
  <si>
    <t>中铁西城南区</t>
  </si>
  <si>
    <t>怡和雅苑</t>
  </si>
  <si>
    <t>永兴小区</t>
  </si>
  <si>
    <t>1:671</t>
  </si>
  <si>
    <t>1:673</t>
  </si>
  <si>
    <t>1:752</t>
  </si>
  <si>
    <t>黑山东街小区</t>
  </si>
  <si>
    <t>新桥大街26号院</t>
  </si>
  <si>
    <t>1:524</t>
  </si>
  <si>
    <t>中骏西山天璟(商住楼)</t>
  </si>
  <si>
    <t>1:865</t>
  </si>
  <si>
    <t>1:864</t>
  </si>
  <si>
    <t>1:857</t>
  </si>
  <si>
    <t>1:1071</t>
  </si>
  <si>
    <t>1:1178</t>
  </si>
  <si>
    <t>1:1195</t>
  </si>
  <si>
    <t>1:1173</t>
  </si>
  <si>
    <t>万新佳苑(C1地块)</t>
  </si>
  <si>
    <t>桥东街18-20号小区</t>
  </si>
  <si>
    <t>城子市场12号</t>
  </si>
  <si>
    <t>峯范北京(西区)</t>
  </si>
  <si>
    <t>坡头西街小区</t>
  </si>
  <si>
    <t>1:414</t>
  </si>
  <si>
    <t>1:485</t>
  </si>
  <si>
    <t>1:555</t>
  </si>
  <si>
    <t>欧陆大厦</t>
  </si>
  <si>
    <t>迎辉南苑</t>
  </si>
  <si>
    <t>云翔嘉苑</t>
  </si>
  <si>
    <t>黑山东街</t>
  </si>
  <si>
    <t>1:538</t>
  </si>
  <si>
    <t>1:735</t>
  </si>
  <si>
    <t>石龙北路20号院</t>
  </si>
  <si>
    <t>1:787</t>
  </si>
  <si>
    <t>石龙北路27号院</t>
  </si>
  <si>
    <t>1:490</t>
  </si>
  <si>
    <t>润西山苑</t>
  </si>
  <si>
    <t>1:710</t>
  </si>
  <si>
    <t>1:770</t>
  </si>
  <si>
    <t>石门营新区七区北苑</t>
  </si>
  <si>
    <t>华怡家园</t>
  </si>
  <si>
    <t>兴合家园</t>
  </si>
  <si>
    <t>西长安壹号</t>
  </si>
  <si>
    <t>新桥大街甲43号楼</t>
  </si>
  <si>
    <t>潭柘新区7号院</t>
  </si>
  <si>
    <t>北京城建上悦居</t>
  </si>
  <si>
    <t>四季怡园南区</t>
  </si>
  <si>
    <t>向阳楼</t>
  </si>
  <si>
    <t>1:387</t>
  </si>
  <si>
    <t>1:529</t>
  </si>
  <si>
    <t>1:505</t>
  </si>
  <si>
    <t>华萃西山</t>
  </si>
  <si>
    <t>黑山北小街11号院</t>
  </si>
  <si>
    <t>1:845</t>
  </si>
  <si>
    <t>滨河临镜苑</t>
  </si>
  <si>
    <t>1:801</t>
  </si>
  <si>
    <t>石门营新区四区</t>
  </si>
  <si>
    <t>冯村嘉园二区</t>
  </si>
  <si>
    <t>1:741</t>
  </si>
  <si>
    <t>1:806</t>
  </si>
  <si>
    <t>门头沟永安小区</t>
  </si>
  <si>
    <t>1:404</t>
  </si>
  <si>
    <t>紫金新园二区</t>
  </si>
  <si>
    <t>矿桥东街小区</t>
  </si>
  <si>
    <t>1:433</t>
  </si>
  <si>
    <t>1:424</t>
  </si>
  <si>
    <t>1:438</t>
  </si>
  <si>
    <t>1:413</t>
  </si>
  <si>
    <t>石龙北路26号院</t>
  </si>
  <si>
    <t>1:939</t>
  </si>
  <si>
    <t>1:862</t>
  </si>
  <si>
    <t>中门寺街39号院</t>
  </si>
  <si>
    <t>石龙高科大厦</t>
  </si>
  <si>
    <t>潮白河孔雀城英国宫春晓园</t>
  </si>
  <si>
    <t>增产路7号楼</t>
  </si>
  <si>
    <t>中昂时代广场</t>
  </si>
  <si>
    <t>熙旺中心</t>
  </si>
  <si>
    <t>长安悦</t>
  </si>
  <si>
    <t>檀香府</t>
  </si>
  <si>
    <t>增产路38号小区</t>
  </si>
  <si>
    <t>中门花园</t>
  </si>
  <si>
    <t>1:739</t>
  </si>
  <si>
    <t>中骏西山天璟</t>
  </si>
  <si>
    <t>怡和雅苑小区</t>
  </si>
  <si>
    <t>霁月园</t>
  </si>
  <si>
    <t>石门营新区五区</t>
  </si>
  <si>
    <t>保利首开四季怡园南区</t>
  </si>
  <si>
    <t>和平路33号院</t>
  </si>
  <si>
    <t>丽景长安二期</t>
  </si>
  <si>
    <t>含晖苑</t>
  </si>
  <si>
    <t>1:876</t>
  </si>
  <si>
    <t>黑山大街15号</t>
  </si>
  <si>
    <t>1:374</t>
  </si>
  <si>
    <t>1:461</t>
  </si>
  <si>
    <t>1:442</t>
  </si>
  <si>
    <t>1:440</t>
  </si>
  <si>
    <t>1:443</t>
  </si>
  <si>
    <t>梧桐苑知秋园</t>
  </si>
  <si>
    <t>合景领汇长安</t>
  </si>
  <si>
    <t>石门营新区六区</t>
  </si>
  <si>
    <t>西峰家园</t>
  </si>
  <si>
    <t>1:983</t>
  </si>
  <si>
    <t>1:974</t>
  </si>
  <si>
    <t>1:966</t>
  </si>
  <si>
    <t>1:993</t>
  </si>
  <si>
    <t>1:999</t>
  </si>
  <si>
    <t>1:1042</t>
  </si>
  <si>
    <t>1:1054</t>
  </si>
  <si>
    <t>1:1043</t>
  </si>
  <si>
    <t>1:1048</t>
  </si>
  <si>
    <t>1:1076</t>
  </si>
  <si>
    <t>润景公馆和苑</t>
  </si>
  <si>
    <t>绿岛水岸</t>
  </si>
  <si>
    <t>1:929</t>
  </si>
  <si>
    <t>1:880</t>
  </si>
  <si>
    <t>北京城建上悦居东区</t>
  </si>
  <si>
    <t>1:517</t>
  </si>
  <si>
    <t>山美庭</t>
  </si>
  <si>
    <t>和合苑</t>
  </si>
  <si>
    <t>三家店东老店小区</t>
  </si>
  <si>
    <t>1:472</t>
  </si>
  <si>
    <t>华润西山墅</t>
  </si>
  <si>
    <t>西山燕庐(西区)</t>
  </si>
  <si>
    <t>保利首开四季怡园北区</t>
  </si>
  <si>
    <t>惠润家园小区十地块</t>
  </si>
  <si>
    <t>1:541</t>
  </si>
  <si>
    <t>1:394</t>
  </si>
  <si>
    <t>大峪南路小区</t>
  </si>
  <si>
    <t>1:511</t>
  </si>
  <si>
    <t>城子二斜井小区</t>
  </si>
  <si>
    <t>桃园小区(门头沟)</t>
  </si>
  <si>
    <t>长安天街</t>
  </si>
  <si>
    <t>剧场东街社区</t>
  </si>
  <si>
    <t>1:487</t>
  </si>
  <si>
    <t>永和新苑</t>
  </si>
  <si>
    <t>九龙东苑1号地</t>
  </si>
  <si>
    <t>大邓各庄村住房</t>
  </si>
  <si>
    <t>滨河路87号院</t>
  </si>
  <si>
    <t>1:449</t>
  </si>
  <si>
    <t>园丁之家</t>
  </si>
  <si>
    <t>新河路小区</t>
  </si>
  <si>
    <t>1:493</t>
  </si>
  <si>
    <t>1:426</t>
  </si>
  <si>
    <t>1:888</t>
  </si>
  <si>
    <t>龙门新区B9小区(南区)</t>
  </si>
  <si>
    <t>1:445</t>
  </si>
  <si>
    <t>1:480</t>
  </si>
  <si>
    <t>1:471</t>
  </si>
  <si>
    <t>北务镇王各庄村住房</t>
  </si>
  <si>
    <t>滨河楼小区</t>
  </si>
  <si>
    <t>黑山北小街小区</t>
  </si>
  <si>
    <t>云梦嘉苑</t>
  </si>
  <si>
    <t>劳动局家属院(顺义)</t>
  </si>
  <si>
    <t>潭柘新区4号院</t>
  </si>
  <si>
    <t>华远裘马四季</t>
  </si>
  <si>
    <t>阳光绿苑</t>
  </si>
  <si>
    <t>1:924</t>
  </si>
  <si>
    <t>1:1031</t>
  </si>
  <si>
    <t>1:1016</t>
  </si>
  <si>
    <t>1:825</t>
  </si>
  <si>
    <t>中骏天峰</t>
  </si>
  <si>
    <t>惠康嘉园三区</t>
  </si>
  <si>
    <t>石门营新区七区南苑</t>
  </si>
  <si>
    <t>惠康嘉园五区</t>
  </si>
  <si>
    <t>和合苑西区</t>
  </si>
  <si>
    <t>西长安壹号(19号院)</t>
  </si>
  <si>
    <t>1:250</t>
  </si>
  <si>
    <t>1:317</t>
  </si>
  <si>
    <t>1:308</t>
  </si>
  <si>
    <t>1:314</t>
  </si>
  <si>
    <t>1:324</t>
  </si>
  <si>
    <t>1:302</t>
  </si>
  <si>
    <t>1:280</t>
  </si>
  <si>
    <t>1:268</t>
  </si>
  <si>
    <t>1:277</t>
  </si>
  <si>
    <t>1:309</t>
  </si>
  <si>
    <t>1:305</t>
  </si>
  <si>
    <t>三家店邮局楼</t>
  </si>
  <si>
    <t>1:1133</t>
  </si>
  <si>
    <t>倚山嘉园</t>
  </si>
  <si>
    <t>城子东街13号院</t>
  </si>
  <si>
    <t>1:915</t>
  </si>
  <si>
    <t>1:432</t>
  </si>
  <si>
    <t>增产路大街42号院</t>
  </si>
  <si>
    <t>1:430</t>
  </si>
  <si>
    <t>阁外山水蓝龙家园</t>
  </si>
  <si>
    <t>1:853</t>
  </si>
  <si>
    <t>冯村新园小区</t>
  </si>
  <si>
    <t>滨河路3号</t>
  </si>
  <si>
    <t>侯庄子村住房</t>
  </si>
  <si>
    <t>三家店东街8号院</t>
  </si>
  <si>
    <t>1:450</t>
  </si>
  <si>
    <t>蓝龙胜境嘉苑</t>
  </si>
  <si>
    <t>三家店老宿舍17号院</t>
  </si>
  <si>
    <t>永定上岸</t>
  </si>
  <si>
    <t>1:466</t>
  </si>
  <si>
    <t>城子大街90号院23号楼（2020</t>
    <phoneticPr fontId="32" type="noConversion"/>
  </si>
  <si>
    <t>新桥南大街社区</t>
  </si>
  <si>
    <t>桃花溪路2号院</t>
  </si>
  <si>
    <t>门头沟光明楼</t>
  </si>
  <si>
    <t>1:434</t>
  </si>
  <si>
    <t>怀柔南华大街19,21号楼</t>
  </si>
  <si>
    <t>冯村西里</t>
  </si>
  <si>
    <t>梧桐苑清露园</t>
  </si>
  <si>
    <t>增产路21号院</t>
  </si>
  <si>
    <t>城子西街小区</t>
  </si>
  <si>
    <t>永兴嘉园</t>
  </si>
  <si>
    <t>1:531</t>
  </si>
  <si>
    <t>中门69号院</t>
  </si>
  <si>
    <t>京潭西路1号</t>
  </si>
  <si>
    <t>鲁新小区</t>
  </si>
  <si>
    <t>惠民家园二区（2010</t>
    <phoneticPr fontId="32" type="noConversion"/>
  </si>
  <si>
    <t>新园小区(西区)</t>
  </si>
  <si>
    <t>电建金地华宸</t>
  </si>
  <si>
    <t>1:473</t>
  </si>
  <si>
    <t>西山印项目房源信息表</t>
  </si>
  <si>
    <t>项目名称（全称）</t>
  </si>
  <si>
    <t>房源行政坐落地址</t>
  </si>
  <si>
    <t>总楼层</t>
  </si>
  <si>
    <t>所在楼层</t>
  </si>
  <si>
    <t>套内面积</t>
  </si>
  <si>
    <t>套型</t>
  </si>
  <si>
    <t>户型代码</t>
  </si>
  <si>
    <t>京能西山印</t>
  </si>
  <si>
    <t>C1</t>
  </si>
  <si>
    <t>三室两厅</t>
  </si>
  <si>
    <t>B’</t>
  </si>
  <si>
    <t>B1</t>
  </si>
  <si>
    <t>户型</t>
    <phoneticPr fontId="26" type="noConversion"/>
  </si>
  <si>
    <t>面积范围</t>
    <phoneticPr fontId="26" type="noConversion"/>
  </si>
  <si>
    <t>套数</t>
    <phoneticPr fontId="26" type="noConversion"/>
  </si>
  <si>
    <t>总面积</t>
    <phoneticPr fontId="26" type="noConversion"/>
  </si>
  <si>
    <t>朝向</t>
    <phoneticPr fontId="26" type="noConversion"/>
  </si>
  <si>
    <t>套型</t>
    <phoneticPr fontId="26" type="noConversion"/>
  </si>
  <si>
    <t>A’</t>
  </si>
  <si>
    <r>
      <t>8</t>
    </r>
    <r>
      <rPr>
        <sz val="11"/>
        <color indexed="8"/>
        <rFont val="宋体"/>
        <family val="3"/>
        <charset val="134"/>
      </rPr>
      <t>0.72~82.27</t>
    </r>
    <phoneticPr fontId="26" type="noConversion"/>
  </si>
  <si>
    <t>南北</t>
    <phoneticPr fontId="26" type="noConversion"/>
  </si>
  <si>
    <t>两室两厅</t>
    <phoneticPr fontId="26" type="noConversion"/>
  </si>
  <si>
    <t>A1</t>
    <phoneticPr fontId="26" type="noConversion"/>
  </si>
  <si>
    <r>
      <t>5</t>
    </r>
    <r>
      <rPr>
        <sz val="11"/>
        <color indexed="8"/>
        <rFont val="宋体"/>
        <family val="3"/>
        <charset val="134"/>
      </rPr>
      <t>7.55~58.16</t>
    </r>
    <phoneticPr fontId="26" type="noConversion"/>
  </si>
  <si>
    <t>一室一厅</t>
    <phoneticPr fontId="26" type="noConversion"/>
  </si>
  <si>
    <t>A2</t>
  </si>
  <si>
    <r>
      <t>7</t>
    </r>
    <r>
      <rPr>
        <sz val="11"/>
        <color indexed="8"/>
        <rFont val="宋体"/>
        <family val="3"/>
        <charset val="134"/>
      </rPr>
      <t>9.88~81.17</t>
    </r>
    <phoneticPr fontId="26" type="noConversion"/>
  </si>
  <si>
    <t>B’</t>
    <phoneticPr fontId="26" type="noConversion"/>
  </si>
  <si>
    <r>
      <t>8</t>
    </r>
    <r>
      <rPr>
        <sz val="11"/>
        <color indexed="8"/>
        <rFont val="宋体"/>
        <family val="3"/>
        <charset val="134"/>
      </rPr>
      <t>8.88~93.7</t>
    </r>
    <phoneticPr fontId="26" type="noConversion"/>
  </si>
  <si>
    <t>三室两厅</t>
    <phoneticPr fontId="26" type="noConversion"/>
  </si>
  <si>
    <t>B1</t>
    <phoneticPr fontId="26" type="noConversion"/>
  </si>
  <si>
    <r>
      <t>8</t>
    </r>
    <r>
      <rPr>
        <sz val="11"/>
        <color indexed="8"/>
        <rFont val="宋体"/>
        <family val="3"/>
        <charset val="134"/>
      </rPr>
      <t>8.35~92.59</t>
    </r>
    <phoneticPr fontId="26" type="noConversion"/>
  </si>
  <si>
    <t>B2</t>
  </si>
  <si>
    <r>
      <t>7</t>
    </r>
    <r>
      <rPr>
        <sz val="11"/>
        <color indexed="8"/>
        <rFont val="宋体"/>
        <family val="3"/>
        <charset val="134"/>
      </rPr>
      <t>2.11~72.65</t>
    </r>
    <phoneticPr fontId="26" type="noConversion"/>
  </si>
  <si>
    <t>C</t>
    <phoneticPr fontId="26" type="noConversion"/>
  </si>
  <si>
    <r>
      <t>1</t>
    </r>
    <r>
      <rPr>
        <sz val="11"/>
        <color indexed="8"/>
        <rFont val="宋体"/>
        <family val="3"/>
        <charset val="134"/>
      </rPr>
      <t>13.9~115.77</t>
    </r>
    <phoneticPr fontId="26" type="noConversion"/>
  </si>
  <si>
    <t>四室两厅</t>
    <phoneticPr fontId="26" type="noConversion"/>
  </si>
  <si>
    <t>C’</t>
    <phoneticPr fontId="26" type="noConversion"/>
  </si>
  <si>
    <t>114.42~116.47</t>
    <phoneticPr fontId="26" type="noConversion"/>
  </si>
  <si>
    <t>C2</t>
  </si>
  <si>
    <t>C3</t>
  </si>
  <si>
    <t>两室两厅</t>
  </si>
  <si>
    <t>C4</t>
  </si>
  <si>
    <t>一室一厅</t>
  </si>
  <si>
    <t>A1</t>
  </si>
  <si>
    <t>C5</t>
  </si>
  <si>
    <t>C6</t>
  </si>
  <si>
    <t>C7</t>
  </si>
  <si>
    <t>四室两厅</t>
  </si>
  <si>
    <t>C’</t>
  </si>
  <si>
    <t>C</t>
  </si>
  <si>
    <t>C8</t>
  </si>
  <si>
    <t>D1</t>
  </si>
  <si>
    <t>D2</t>
  </si>
  <si>
    <t>D3</t>
  </si>
  <si>
    <t>D4</t>
  </si>
  <si>
    <t>D5</t>
  </si>
  <si>
    <t>D6</t>
  </si>
  <si>
    <t>10-10-9</t>
  </si>
  <si>
    <t>D7</t>
  </si>
  <si>
    <t>D8</t>
  </si>
  <si>
    <t>D9</t>
  </si>
  <si>
    <t>D10</t>
  </si>
  <si>
    <t>D11</t>
  </si>
  <si>
    <t>D12</t>
  </si>
  <si>
    <t>D13</t>
  </si>
  <si>
    <t>D14</t>
  </si>
  <si>
    <t>9-11-11</t>
  </si>
  <si>
    <t>D15</t>
  </si>
  <si>
    <t>11-11-9</t>
  </si>
  <si>
    <t>D16</t>
  </si>
  <si>
    <t>D17</t>
  </si>
  <si>
    <t>8-9-9</t>
  </si>
  <si>
    <t>A3</t>
  </si>
  <si>
    <t>A4</t>
  </si>
  <si>
    <t>A5</t>
  </si>
  <si>
    <t>A6</t>
  </si>
  <si>
    <t>A7</t>
  </si>
  <si>
    <t>A8</t>
  </si>
  <si>
    <t>A9</t>
  </si>
  <si>
    <t>B3</t>
  </si>
  <si>
    <t>B4</t>
  </si>
  <si>
    <t>B5</t>
  </si>
  <si>
    <t>B6</t>
  </si>
  <si>
    <t>B7</t>
  </si>
  <si>
    <t>B8</t>
  </si>
  <si>
    <t>B9</t>
  </si>
  <si>
    <t>B10</t>
  </si>
  <si>
    <t>B11</t>
  </si>
  <si>
    <t>B12</t>
  </si>
  <si>
    <t>B13</t>
  </si>
  <si>
    <t>B14</t>
  </si>
  <si>
    <t>B15</t>
  </si>
  <si>
    <t>B16</t>
  </si>
  <si>
    <t>华远西山雅园</t>
    <phoneticPr fontId="29" type="noConversion"/>
  </si>
  <si>
    <t>中门家园</t>
    <phoneticPr fontId="29" type="noConversion"/>
  </si>
  <si>
    <t>金泰丽湾悦栖山</t>
    <phoneticPr fontId="28" type="noConversion"/>
  </si>
  <si>
    <t>2024-4</t>
    <phoneticPr fontId="29" type="noConversion"/>
  </si>
  <si>
    <t>2024-5</t>
    <phoneticPr fontId="29" type="noConversion"/>
  </si>
  <si>
    <t>2024-6</t>
    <phoneticPr fontId="29" type="noConversion"/>
  </si>
  <si>
    <t>2024-7</t>
    <phoneticPr fontId="29" type="noConversion"/>
  </si>
  <si>
    <t>2024-8</t>
    <phoneticPr fontId="29" type="noConversion"/>
  </si>
  <si>
    <t>2024-9</t>
    <phoneticPr fontId="29" type="noConversion"/>
  </si>
  <si>
    <t>2024-11</t>
    <phoneticPr fontId="29" type="noConversion"/>
  </si>
  <si>
    <t>2024-12</t>
    <phoneticPr fontId="29" type="noConversion"/>
  </si>
  <si>
    <t>2025-1</t>
    <phoneticPr fontId="29" type="noConversion"/>
  </si>
  <si>
    <t>2025-2</t>
    <phoneticPr fontId="29" type="noConversion"/>
  </si>
  <si>
    <t>2025-3</t>
    <phoneticPr fontId="29" type="noConversion"/>
  </si>
  <si>
    <t>--</t>
  </si>
  <si>
    <t>——</t>
    <phoneticPr fontId="29" type="noConversion"/>
  </si>
  <si>
    <t>2024-10</t>
    <phoneticPr fontId="29" type="noConversion"/>
  </si>
  <si>
    <t>京能西山印</t>
    <phoneticPr fontId="28" type="noConversion"/>
  </si>
  <si>
    <t>离谱</t>
    <phoneticPr fontId="28" type="noConversion"/>
  </si>
  <si>
    <t>周边有门头沟、东辛房公园等自然人文景观，自然环境一般。</t>
    <phoneticPr fontId="28" type="noConversion"/>
  </si>
  <si>
    <r>
      <t>周边有华远裘马四季、新桥大街39号院、增产路38号院、惠民家园等居住小区，居住小区规模较大，入住率较高，综合评价居住社区成熟度较好</t>
    </r>
    <r>
      <rPr>
        <sz val="9"/>
        <rFont val="宋体"/>
        <family val="3"/>
        <charset val="134"/>
      </rPr>
      <t>。</t>
    </r>
    <phoneticPr fontId="28" type="noConversion"/>
  </si>
  <si>
    <r>
      <t>周边有西山楼、惠泽家园、龙门新区等居住小区，小区聚集度较低，综合评价居住社区成熟度一般</t>
    </r>
    <r>
      <rPr>
        <sz val="9"/>
        <rFont val="宋体"/>
        <family val="3"/>
        <charset val="134"/>
      </rPr>
      <t>。</t>
    </r>
    <phoneticPr fontId="28" type="noConversion"/>
  </si>
  <si>
    <t>紧邻城市次干道——新桥西街，周边有新桥大街等城市主干道，周边路网密集，道路通达度较好；周边公共交通线路有N25路、M30路、370路、891路、903路、960路等多条线路在附近设站，综合评价交通便捷度较好。</t>
    <phoneticPr fontId="28" type="noConversion"/>
  </si>
  <si>
    <t>周边有黑山公园、门头沟、永定河文化博物馆等自然人文景观，自然环境较好。</t>
    <phoneticPr fontId="28" type="noConversion"/>
  </si>
  <si>
    <t>2013-2019</t>
    <phoneticPr fontId="28" type="noConversion"/>
  </si>
  <si>
    <t>2012-2018</t>
    <phoneticPr fontId="28" type="noConversion"/>
  </si>
  <si>
    <t>80-90</t>
    <phoneticPr fontId="28" type="noConversion"/>
  </si>
  <si>
    <t>小高层板楼</t>
    <phoneticPr fontId="28" type="noConversion"/>
  </si>
  <si>
    <t>高层板楼</t>
    <phoneticPr fontId="28" type="noConversion"/>
  </si>
  <si>
    <t>高层塔楼</t>
    <phoneticPr fontId="28" type="noConversion"/>
  </si>
  <si>
    <t>110-120</t>
    <phoneticPr fontId="28" type="noConversion"/>
  </si>
  <si>
    <t>三居室</t>
    <phoneticPr fontId="28" type="noConversion"/>
  </si>
  <si>
    <r>
      <t>周边有惠民家园、龙山家园、新桥西区社区等居住小区，居住小区规模较大，入住率较高，综合评价居住社区成熟度较好</t>
    </r>
    <r>
      <rPr>
        <sz val="9"/>
        <rFont val="宋体"/>
        <family val="3"/>
        <charset val="134"/>
      </rPr>
      <t>。</t>
    </r>
    <phoneticPr fontId="28" type="noConversion"/>
  </si>
  <si>
    <t>紧邻城市次干道——黑山大街，周边有黑山大街西路等城市次干道，周边路网密集，道路通达度较好；周边公共交通线路有M24路、891路、941路、972路等多条线路在附近设站，综合评价交通便捷度较好。</t>
    <phoneticPr fontId="28" type="noConversion"/>
  </si>
  <si>
    <t>紧邻城市次干道——门头沟路，周边道路通达度一般；周边公共交通线路有M25路、370路、960路、992路等多条线路在附近设站，综合评价交通便捷度一般。</t>
    <phoneticPr fontId="28" type="noConversion"/>
  </si>
  <si>
    <t>周边2公里内有大峪第二小学、新桥路中学、北京门头沟京师实验中学、门头沟区第三幼儿园、中国工商银行、中国建设银行、北京京煤集团总医院、北京门头沟区医院、东辛房社区卫生服务中心、华远坊、小时代邻里中心等公共配套设施，综合评估公共配套设施齐备程度较好</t>
    <phoneticPr fontId="28" type="noConversion"/>
  </si>
  <si>
    <t>周边2公里内有坡头小学、东辛房小学、门头沟区京师实验小学、京师实验小学附属幼儿园、北京银行、中国邮政储蓄银行、北京京煤集团总医院、中门花园社区卫生服务站、世纪华联超市等公共配套设施，综合评估公共配套设施齐备程度一般</t>
    <phoneticPr fontId="28" type="noConversion"/>
  </si>
  <si>
    <t>京（2022）门不动产权第0000496号</t>
    <phoneticPr fontId="28" type="noConversion"/>
  </si>
  <si>
    <t>北京市门头沟区龙泉镇门头沟新城05街区MC00-0005-6002地块</t>
    <phoneticPr fontId="28" type="noConversion"/>
  </si>
  <si>
    <t>办公（公共服务设施）、住宅、地下仓储、商业、地下车库</t>
    <phoneticPr fontId="28" type="noConversion"/>
  </si>
  <si>
    <t>商业：2020年8月14日起2060年8月13日止
地下仓储：2020年8月14日起2070年8月13日止
住宅：2020年8月14日起2090年8月13日止
地下车库：2020年8月14日起2070年8月13日止
办公（公共服务设施）：2020年8月14日起2070年8月13日止</t>
    <phoneticPr fontId="28" type="noConversion"/>
  </si>
  <si>
    <t>北京市门头沟区龙泉镇门头沟新城05街区MC00-0005-6003地块</t>
    <phoneticPr fontId="28" type="noConversion"/>
  </si>
  <si>
    <t>京（2022）门不动产权第0000494号</t>
    <phoneticPr fontId="28" type="noConversion"/>
  </si>
  <si>
    <t>京（2022）门不动产权第0000495号</t>
    <phoneticPr fontId="28" type="noConversion"/>
  </si>
  <si>
    <t>北京市门头沟区龙泉镇门头沟新城05街区MC00-0005-6010地块</t>
    <phoneticPr fontId="28" type="noConversion"/>
  </si>
  <si>
    <t>京（2022）门不动产权第0000497号</t>
    <phoneticPr fontId="28" type="noConversion"/>
  </si>
  <si>
    <t>北京市门头沟区龙泉镇门头沟新城05街区MC00-0005-6011地块</t>
    <phoneticPr fontId="28" type="noConversion"/>
  </si>
  <si>
    <t>电子监管号：1101002020B01190
合同编号：京地出（合）字（2020）第0098号</t>
    <phoneticPr fontId="28" type="noConversion"/>
  </si>
  <si>
    <t>北京市门头沟区龙泉镇门头沟新城05街区MC00-0005-6002、6003、6010、6011、6007、6008、6012地块</t>
    <phoneticPr fontId="28" type="noConversion"/>
  </si>
  <si>
    <t>京（2025）门不动产权第0006280号</t>
    <phoneticPr fontId="28" type="noConversion"/>
  </si>
  <si>
    <t>门头沟区梅岭南路1号院8号楼-1层B103等[704]套</t>
    <phoneticPr fontId="28" type="noConversion"/>
  </si>
  <si>
    <t>京（2025）门不动产权第0006250号</t>
    <phoneticPr fontId="28" type="noConversion"/>
  </si>
  <si>
    <t>门头沟区门头沟北路15号院24号楼-1层-101等[2115]套</t>
    <phoneticPr fontId="28" type="noConversion"/>
  </si>
  <si>
    <t>幼儿园</t>
    <phoneticPr fontId="26" type="noConversion"/>
  </si>
  <si>
    <t>土地</t>
    <phoneticPr fontId="26" type="noConversion"/>
  </si>
  <si>
    <t>2021规自（门）建字0011号</t>
    <phoneticPr fontId="26" type="noConversion"/>
  </si>
  <si>
    <t>2021规自（门）建字0012号</t>
    <phoneticPr fontId="26" type="noConversion"/>
  </si>
  <si>
    <t>2021规自（门）建字0013号</t>
  </si>
  <si>
    <t>2021规自（门）建字0014号</t>
  </si>
  <si>
    <t>2021规自（门）建字0015号</t>
  </si>
  <si>
    <t>总规模</t>
    <phoneticPr fontId="26" type="noConversion"/>
  </si>
  <si>
    <t>建筑物</t>
    <phoneticPr fontId="26" type="noConversion"/>
  </si>
  <si>
    <t>6002、6003</t>
    <phoneticPr fontId="26" type="noConversion"/>
  </si>
  <si>
    <t>总建筑面积</t>
    <phoneticPr fontId="26" type="noConversion"/>
  </si>
  <si>
    <t>地上</t>
    <phoneticPr fontId="26" type="noConversion"/>
  </si>
  <si>
    <t>地下</t>
    <phoneticPr fontId="26" type="noConversion"/>
  </si>
  <si>
    <t>地上层数</t>
    <phoneticPr fontId="26" type="noConversion"/>
  </si>
  <si>
    <t>地下层数</t>
    <phoneticPr fontId="26" type="noConversion"/>
  </si>
  <si>
    <t>地上高度</t>
    <phoneticPr fontId="26" type="noConversion"/>
  </si>
  <si>
    <t>地下高度</t>
    <phoneticPr fontId="26" type="noConversion"/>
  </si>
  <si>
    <t>C-1</t>
    <phoneticPr fontId="26" type="noConversion"/>
  </si>
  <si>
    <t>C-2</t>
  </si>
  <si>
    <t>C-3</t>
  </si>
  <si>
    <t>C-4</t>
  </si>
  <si>
    <t>C-5</t>
  </si>
  <si>
    <t>C-6</t>
  </si>
  <si>
    <t>C-7</t>
  </si>
  <si>
    <t>C-8</t>
  </si>
  <si>
    <t>C-9</t>
  </si>
  <si>
    <t>公共服务设施</t>
    <phoneticPr fontId="26" type="noConversion"/>
  </si>
  <si>
    <t>C-10</t>
  </si>
  <si>
    <t>C-11</t>
  </si>
  <si>
    <t>门卫</t>
    <phoneticPr fontId="26" type="noConversion"/>
  </si>
  <si>
    <t>车库</t>
    <phoneticPr fontId="26" type="noConversion"/>
  </si>
  <si>
    <t>地下车库</t>
    <phoneticPr fontId="26" type="noConversion"/>
  </si>
  <si>
    <r>
      <t>2021规自（门）建字0014</t>
    </r>
    <r>
      <rPr>
        <sz val="12"/>
        <rFont val="宋体"/>
        <family val="3"/>
        <charset val="134"/>
      </rPr>
      <t>号</t>
    </r>
    <phoneticPr fontId="26" type="noConversion"/>
  </si>
  <si>
    <t>D-1</t>
    <phoneticPr fontId="26" type="noConversion"/>
  </si>
  <si>
    <t>D-2</t>
  </si>
  <si>
    <t>D-3</t>
  </si>
  <si>
    <t>D-4</t>
  </si>
  <si>
    <t>D-5</t>
  </si>
  <si>
    <t>D-6</t>
  </si>
  <si>
    <t>D-7</t>
  </si>
  <si>
    <t>D-8</t>
  </si>
  <si>
    <t>D-9</t>
  </si>
  <si>
    <t>D-10</t>
  </si>
  <si>
    <t>D-11</t>
  </si>
  <si>
    <t>D-12</t>
  </si>
  <si>
    <t>D-13</t>
  </si>
  <si>
    <t>D-14</t>
  </si>
  <si>
    <t>D-15</t>
  </si>
  <si>
    <t>D-16</t>
  </si>
  <si>
    <t>D-17</t>
  </si>
  <si>
    <r>
      <t>2021规自（门）建字0015</t>
    </r>
    <r>
      <rPr>
        <sz val="12"/>
        <rFont val="宋体"/>
        <family val="3"/>
        <charset val="134"/>
      </rPr>
      <t>号</t>
    </r>
    <phoneticPr fontId="26" type="noConversion"/>
  </si>
  <si>
    <r>
      <t>A</t>
    </r>
    <r>
      <rPr>
        <sz val="12"/>
        <rFont val="宋体"/>
        <family val="3"/>
        <charset val="134"/>
      </rPr>
      <t>-1</t>
    </r>
    <phoneticPr fontId="26" type="noConversion"/>
  </si>
  <si>
    <r>
      <t>A</t>
    </r>
    <r>
      <rPr>
        <sz val="12"/>
        <rFont val="宋体"/>
        <family val="3"/>
        <charset val="134"/>
      </rPr>
      <t>-2</t>
    </r>
    <r>
      <rPr>
        <sz val="11"/>
        <color indexed="8"/>
        <rFont val="宋体"/>
        <family val="3"/>
        <charset val="134"/>
      </rPr>
      <t/>
    </r>
  </si>
  <si>
    <r>
      <t>A</t>
    </r>
    <r>
      <rPr>
        <sz val="12"/>
        <rFont val="宋体"/>
        <family val="3"/>
        <charset val="134"/>
      </rPr>
      <t>-3</t>
    </r>
    <r>
      <rPr>
        <sz val="11"/>
        <color indexed="8"/>
        <rFont val="宋体"/>
        <family val="3"/>
        <charset val="134"/>
      </rPr>
      <t/>
    </r>
  </si>
  <si>
    <r>
      <t>A</t>
    </r>
    <r>
      <rPr>
        <sz val="12"/>
        <rFont val="宋体"/>
        <family val="3"/>
        <charset val="134"/>
      </rPr>
      <t>-4</t>
    </r>
    <r>
      <rPr>
        <sz val="11"/>
        <color indexed="8"/>
        <rFont val="宋体"/>
        <family val="3"/>
        <charset val="134"/>
      </rPr>
      <t/>
    </r>
  </si>
  <si>
    <r>
      <t>A</t>
    </r>
    <r>
      <rPr>
        <sz val="12"/>
        <rFont val="宋体"/>
        <family val="3"/>
        <charset val="134"/>
      </rPr>
      <t>-5</t>
    </r>
    <r>
      <rPr>
        <sz val="11"/>
        <color indexed="8"/>
        <rFont val="宋体"/>
        <family val="3"/>
        <charset val="134"/>
      </rPr>
      <t/>
    </r>
  </si>
  <si>
    <r>
      <t>A</t>
    </r>
    <r>
      <rPr>
        <sz val="12"/>
        <rFont val="宋体"/>
        <family val="3"/>
        <charset val="134"/>
      </rPr>
      <t>-6</t>
    </r>
    <r>
      <rPr>
        <sz val="11"/>
        <color indexed="8"/>
        <rFont val="宋体"/>
        <family val="3"/>
        <charset val="134"/>
      </rPr>
      <t/>
    </r>
  </si>
  <si>
    <r>
      <t>A</t>
    </r>
    <r>
      <rPr>
        <sz val="12"/>
        <rFont val="宋体"/>
        <family val="3"/>
        <charset val="134"/>
      </rPr>
      <t>-7</t>
    </r>
    <r>
      <rPr>
        <sz val="11"/>
        <color indexed="8"/>
        <rFont val="宋体"/>
        <family val="3"/>
        <charset val="134"/>
      </rPr>
      <t/>
    </r>
  </si>
  <si>
    <r>
      <t>A</t>
    </r>
    <r>
      <rPr>
        <sz val="12"/>
        <rFont val="宋体"/>
        <family val="3"/>
        <charset val="134"/>
      </rPr>
      <t>-8</t>
    </r>
    <r>
      <rPr>
        <sz val="11"/>
        <color indexed="8"/>
        <rFont val="宋体"/>
        <family val="3"/>
        <charset val="134"/>
      </rPr>
      <t/>
    </r>
  </si>
  <si>
    <r>
      <t>A</t>
    </r>
    <r>
      <rPr>
        <sz val="12"/>
        <rFont val="宋体"/>
        <family val="3"/>
        <charset val="134"/>
      </rPr>
      <t>-9</t>
    </r>
    <r>
      <rPr>
        <sz val="11"/>
        <color indexed="8"/>
        <rFont val="宋体"/>
        <family val="3"/>
        <charset val="134"/>
      </rPr>
      <t/>
    </r>
  </si>
  <si>
    <t>B-1</t>
    <phoneticPr fontId="26" type="noConversion"/>
  </si>
  <si>
    <t>B-2</t>
  </si>
  <si>
    <t>B-3</t>
  </si>
  <si>
    <t>B-4</t>
  </si>
  <si>
    <t>B-5</t>
  </si>
  <si>
    <t>B-6</t>
  </si>
  <si>
    <t>B-7</t>
    <phoneticPr fontId="26" type="noConversion"/>
  </si>
  <si>
    <t>B-8</t>
  </si>
  <si>
    <t>B-9</t>
  </si>
  <si>
    <t>B-10</t>
  </si>
  <si>
    <t>B-11</t>
  </si>
  <si>
    <t>B-12</t>
  </si>
  <si>
    <t>B-13</t>
  </si>
  <si>
    <t>B-14</t>
  </si>
  <si>
    <t>B-15</t>
  </si>
  <si>
    <t>B-16</t>
  </si>
  <si>
    <t>合同</t>
    <phoneticPr fontId="28" type="noConversion"/>
  </si>
  <si>
    <t xml:space="preserve">2021规自（门）建字0012号
</t>
    <phoneticPr fontId="26" type="noConversion"/>
  </si>
  <si>
    <t>6002、6003</t>
    <phoneticPr fontId="28" type="noConversion"/>
  </si>
  <si>
    <t>土地证</t>
    <phoneticPr fontId="28" type="noConversion"/>
  </si>
  <si>
    <t>产权证</t>
    <phoneticPr fontId="28" type="noConversion"/>
  </si>
  <si>
    <t>工规证</t>
    <phoneticPr fontId="28" type="noConversion"/>
  </si>
  <si>
    <t>施工证</t>
    <phoneticPr fontId="28" type="noConversion"/>
  </si>
  <si>
    <t>D-4</t>
    <phoneticPr fontId="28" type="noConversion"/>
  </si>
  <si>
    <t>D-9</t>
    <phoneticPr fontId="28" type="noConversion"/>
  </si>
  <si>
    <t>2022规自（门）建字0001号</t>
    <phoneticPr fontId="26" type="noConversion"/>
  </si>
  <si>
    <t>门头沟新城05街区MC00-0005-6002等地块二类居住、基础教育等用地项目（A-1住宅楼等35项）（二标段）</t>
    <phoneticPr fontId="28" type="noConversion"/>
  </si>
  <si>
    <t>A、B区</t>
    <phoneticPr fontId="28" type="noConversion"/>
  </si>
  <si>
    <t>门头沟新城05街区MC00-0005-6002等地块二类居住、基础教育等用地项目（E-1#幼儿园、C-1#住宅楼等13项、D-1#住宅楼等27项）（一标段）</t>
    <phoneticPr fontId="28" type="noConversion"/>
  </si>
  <si>
    <t>C、D区</t>
    <phoneticPr fontId="28" type="noConversion"/>
  </si>
  <si>
    <t>110109202112290101</t>
    <phoneticPr fontId="28" type="noConversion"/>
  </si>
  <si>
    <t>1101092021112290201</t>
    <phoneticPr fontId="28" type="noConversion"/>
  </si>
  <si>
    <t>工程竣工验收备案表[备案编号：0440门竣2024（建）0018号]</t>
    <phoneticPr fontId="28" type="noConversion"/>
  </si>
  <si>
    <t>周边2公里范围内有世纪华联、物美等商业机构；中国邮政储蓄银行、北京农商银行等金融机构；东辛房小学、西辛房小学、门头沟京师实验中学、门头沟区第二幼儿园等教育机构；中门花园社区卫生服务站等医疗机构；综合评价公共配套设施齐备情况一般</t>
    <phoneticPr fontId="28" type="noConversion"/>
  </si>
  <si>
    <t>2梯7户</t>
    <phoneticPr fontId="28" type="noConversion"/>
  </si>
  <si>
    <t>2梯3户</t>
    <phoneticPr fontId="28" type="noConversion"/>
  </si>
  <si>
    <t>1梯2户</t>
    <phoneticPr fontId="28" type="noConversion"/>
  </si>
  <si>
    <t>1梯2户、2梯4户</t>
    <phoneticPr fontId="28" type="noConversion"/>
  </si>
  <si>
    <t>1梯1户、2梯3户</t>
    <phoneticPr fontId="28" type="noConversion"/>
  </si>
  <si>
    <t>1梯3户、2梯6户</t>
    <phoneticPr fontId="28" type="noConversion"/>
  </si>
  <si>
    <t>1梯4户、2梯8户</t>
    <phoneticPr fontId="28" type="noConversion"/>
  </si>
  <si>
    <t>板塔结合</t>
    <phoneticPr fontId="28" type="noConversion"/>
  </si>
  <si>
    <t>高塔</t>
    <phoneticPr fontId="28" type="noConversion"/>
  </si>
  <si>
    <t>高板</t>
    <phoneticPr fontId="28" type="noConversion"/>
  </si>
  <si>
    <t>小高板</t>
    <phoneticPr fontId="28" type="noConversion"/>
  </si>
  <si>
    <r>
      <t>周边有中门花园、怡馨雅苑、中门寺南坡小区等居住小区，小区聚集度较低，综合评价居住社区成熟度一般</t>
    </r>
    <r>
      <rPr>
        <sz val="9"/>
        <rFont val="宋体"/>
        <family val="3"/>
        <charset val="134"/>
      </rPr>
      <t>。</t>
    </r>
    <phoneticPr fontId="28" type="noConversion"/>
  </si>
  <si>
    <t>紧邻城市次干道——中门寺南路，周边有中门寺街等城市次干道，道路通达度一般；周边公共交通线路有M40路、941路、965路等多条线路在附近设站，综合评价交通便捷度一般。</t>
    <phoneticPr fontId="28" type="noConversion"/>
  </si>
  <si>
    <t>周边有门头沟、中门寺生态园等自然人文景观，自然环境一般。</t>
    <phoneticPr fontId="28" type="noConversion"/>
  </si>
  <si>
    <t>土地面积</t>
    <phoneticPr fontId="28" type="noConversion"/>
  </si>
  <si>
    <t>出让建筑总面积</t>
    <phoneticPr fontId="28" type="noConversion"/>
  </si>
  <si>
    <t>住宅</t>
    <phoneticPr fontId="28" type="noConversion"/>
  </si>
  <si>
    <t>地下非经营性</t>
    <phoneticPr fontId="28" type="noConversion"/>
  </si>
  <si>
    <t>地下人防</t>
    <phoneticPr fontId="28" type="noConversion"/>
  </si>
  <si>
    <t xml:space="preserve">地下办公 </t>
    <phoneticPr fontId="28" type="noConversion"/>
  </si>
  <si>
    <t>地下商业</t>
    <phoneticPr fontId="28" type="noConversion"/>
  </si>
  <si>
    <t>地下仓储</t>
    <phoneticPr fontId="28" type="noConversion"/>
  </si>
  <si>
    <t>地下车库</t>
    <phoneticPr fontId="28" type="noConversion"/>
  </si>
  <si>
    <t>地上人防</t>
    <phoneticPr fontId="28" type="noConversion"/>
  </si>
  <si>
    <t>地上办公</t>
    <phoneticPr fontId="28" type="noConversion"/>
  </si>
  <si>
    <t>地上住宅</t>
    <phoneticPr fontId="28" type="noConversion"/>
  </si>
  <si>
    <t>不出让</t>
    <phoneticPr fontId="28" type="noConversion"/>
  </si>
  <si>
    <t>2022规自（门）建字0001号</t>
    <phoneticPr fontId="28" type="noConversion"/>
  </si>
  <si>
    <t>D-24</t>
    <phoneticPr fontId="28" type="noConversion"/>
  </si>
  <si>
    <t>D区地下车库</t>
    <phoneticPr fontId="28" type="noConversion"/>
  </si>
  <si>
    <t>另有室内体育设施（地上建筑规模870平方米）、社区文化设施（地上建筑规模870平方米）、老年活动场（地上建筑规模200平方米）、邮政所（地上建筑规模200平方米）、再生资源回收站（地上建筑规模44平方米、地下建筑规模5.66平方米）、公共厕所（地上建筑规模90平方米）、社区服务管理用房（地上建筑规模435平方米）、托老所（地上建筑规模800平方米）、社区助残服务中心（地上建筑规模200平方米）、社区卫生服务站（地上建筑规模210平方米）、幼儿园（地上建筑规模3367平方米、地下建筑规模1376.11平方米）</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</si>
</sst>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yyyy&quot;年&quot;m&quot;月&quot;d&quot;日&quot;;@"/>
    <numFmt numFmtId="178" formatCode="0.0%"/>
    <numFmt numFmtId="179" formatCode="0.0000"/>
    <numFmt numFmtId="180" formatCode="#,##0.00_ "/>
  </numFmts>
  <fonts count="49">
    <font>
      <sz val="11"/>
      <color rgb="FF000000"/>
      <name val="等线"/>
      <charset val="134"/>
    </font>
    <font>
      <sz val="11"/>
      <color theme="1"/>
      <name val="Tahoma"/>
      <family val="2"/>
    </font>
    <font>
      <sz val="10"/>
      <name val="宋体"/>
      <family val="3"/>
      <charset val="134"/>
    </font>
    <font>
      <sz val="11"/>
      <color indexed="55"/>
      <name val="DengXian"/>
      <family val="1"/>
    </font>
    <font>
      <sz val="11"/>
      <color rgb="FF000000"/>
      <name val="等线"/>
      <family val="3"/>
      <charset val="134"/>
    </font>
    <font>
      <sz val="11"/>
      <color theme="1"/>
      <name val="等线"/>
      <family val="3"/>
      <charset val="134"/>
      <scheme val="minor"/>
    </font>
    <font>
      <sz val="11"/>
      <color rgb="FFFF0000"/>
      <name val="等线"/>
      <family val="3"/>
      <charset val="134"/>
      <scheme val="minor"/>
    </font>
    <font>
      <sz val="12"/>
      <color theme="1"/>
      <name val="等线"/>
      <family val="3"/>
      <charset val="134"/>
      <scheme val="minor"/>
    </font>
    <font>
      <sz val="12"/>
      <color indexed="8"/>
      <name val="宋体"/>
      <family val="3"/>
      <charset val="134"/>
    </font>
    <font>
      <sz val="12"/>
      <color rgb="FFFF0000"/>
      <name val="等线"/>
      <family val="3"/>
      <charset val="134"/>
      <scheme val="minor"/>
    </font>
    <font>
      <sz val="11"/>
      <color rgb="FFFF0000"/>
      <name val="等线"/>
      <family val="3"/>
      <charset val="134"/>
    </font>
    <font>
      <sz val="11"/>
      <name val="等线"/>
      <family val="3"/>
      <charset val="134"/>
    </font>
    <font>
      <sz val="9"/>
      <color rgb="FF333333"/>
      <name val="Arial"/>
      <family val="2"/>
    </font>
    <font>
      <sz val="9"/>
      <color rgb="FF000000"/>
      <name val="华文细黑"/>
      <family val="3"/>
      <charset val="134"/>
    </font>
    <font>
      <sz val="9"/>
      <color rgb="FF000000"/>
      <name val="Arial"/>
      <family val="2"/>
    </font>
    <font>
      <sz val="10"/>
      <color rgb="FF000000"/>
      <name val="宋体"/>
      <family val="3"/>
      <charset val="134"/>
    </font>
    <font>
      <sz val="10"/>
      <color rgb="FF000000"/>
      <name val="Arial"/>
      <family val="2"/>
    </font>
    <font>
      <sz val="11"/>
      <name val="等线"/>
      <family val="3"/>
      <charset val="134"/>
      <scheme val="minor"/>
    </font>
    <font>
      <b/>
      <sz val="10.5"/>
      <name val="宋体"/>
      <family val="3"/>
      <charset val="134"/>
    </font>
    <font>
      <sz val="10"/>
      <name val="Arial"/>
      <family val="2"/>
    </font>
    <font>
      <sz val="10"/>
      <name val="仿宋_GB2312"/>
      <family val="3"/>
      <charset val="134"/>
    </font>
    <font>
      <sz val="11"/>
      <color theme="1"/>
      <name val="Arial"/>
      <family val="2"/>
    </font>
    <font>
      <b/>
      <sz val="11"/>
      <color theme="1"/>
      <name val="等线"/>
      <family val="3"/>
      <charset val="134"/>
      <scheme val="minor"/>
    </font>
    <font>
      <sz val="11"/>
      <color rgb="FF666666"/>
      <name val="微软雅黑"/>
      <family val="2"/>
      <charset val="134"/>
    </font>
    <font>
      <sz val="10.5"/>
      <color theme="1"/>
      <name val="Arial"/>
      <family val="2"/>
    </font>
    <font>
      <sz val="12"/>
      <name val="宋体"/>
      <family val="3"/>
      <charset val="134"/>
    </font>
    <font>
      <sz val="9"/>
      <name val="宋体"/>
      <family val="3"/>
      <charset val="134"/>
    </font>
    <font>
      <sz val="11"/>
      <color indexed="8"/>
      <name val="仿宋_GB2312"/>
      <family val="3"/>
      <charset val="134"/>
    </font>
    <font>
      <sz val="9"/>
      <name val="等线"/>
      <family val="3"/>
      <charset val="134"/>
    </font>
    <font>
      <sz val="9"/>
      <name val="等线"/>
      <family val="3"/>
      <charset val="134"/>
    </font>
    <font>
      <sz val="11"/>
      <color theme="1"/>
      <name val="等线"/>
      <family val="3"/>
      <charset val="134"/>
      <scheme val="minor"/>
    </font>
    <font>
      <sz val="12"/>
      <color theme="1"/>
      <name val="等线"/>
      <family val="2"/>
      <scheme val="minor"/>
    </font>
    <font>
      <sz val="9"/>
      <name val="等线"/>
      <family val="3"/>
      <charset val="134"/>
      <scheme val="minor"/>
    </font>
    <font>
      <sz val="12"/>
      <color rgb="FFFF0000"/>
      <name val="等线"/>
      <family val="2"/>
      <scheme val="minor"/>
    </font>
    <font>
      <sz val="11"/>
      <color indexed="8"/>
      <name val="等线"/>
      <family val="3"/>
      <charset val="134"/>
      <scheme val="minor"/>
    </font>
    <font>
      <sz val="26"/>
      <color indexed="8"/>
      <name val="方正小标宋简体"/>
      <charset val="134"/>
    </font>
    <font>
      <sz val="12"/>
      <color indexed="8"/>
      <name val="黑体"/>
      <family val="3"/>
      <charset val="134"/>
    </font>
    <font>
      <b/>
      <sz val="12"/>
      <name val="黑体"/>
      <family val="3"/>
      <charset val="134"/>
    </font>
    <font>
      <sz val="11"/>
      <color theme="1"/>
      <name val="等线 Light"/>
      <family val="3"/>
      <charset val="134"/>
      <scheme val="major"/>
    </font>
    <font>
      <sz val="11"/>
      <name val="等线 Light"/>
      <family val="3"/>
      <charset val="134"/>
      <scheme val="major"/>
    </font>
    <font>
      <sz val="11"/>
      <color indexed="8"/>
      <name val="宋体"/>
      <family val="3"/>
      <charset val="134"/>
    </font>
    <font>
      <sz val="11"/>
      <color indexed="8"/>
      <name val="等线 Light"/>
      <family val="3"/>
      <charset val="134"/>
      <scheme val="major"/>
    </font>
    <font>
      <sz val="10"/>
      <color rgb="FF303133"/>
      <name val="Segoe UI"/>
      <family val="2"/>
    </font>
    <font>
      <sz val="12"/>
      <color theme="1"/>
      <name val="Arial"/>
      <family val="2"/>
    </font>
    <font>
      <sz val="10"/>
      <color rgb="FF303133"/>
      <name val="Arial"/>
      <family val="2"/>
    </font>
    <font>
      <sz val="10"/>
      <color rgb="FFFF0000"/>
      <name val="Arial"/>
      <family val="2"/>
    </font>
    <font>
      <sz val="12"/>
      <color rgb="FFFF0000"/>
      <name val="宋体"/>
      <family val="3"/>
      <charset val="134"/>
    </font>
    <font>
      <sz val="10"/>
      <color rgb="FFFF0000"/>
      <name val="宋体"/>
      <family val="3"/>
      <charset val="134"/>
    </font>
    <font>
      <sz val="10.5"/>
      <color rgb="FF000000"/>
      <name val="Arial"/>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59999389629810485"/>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EBEEF5"/>
      </right>
      <top/>
      <bottom style="medium">
        <color rgb="FFEBEEF5"/>
      </bottom>
      <diagonal/>
    </border>
  </borders>
  <cellStyleXfs count="14">
    <xf numFmtId="0" fontId="0" fillId="0" borderId="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25" fillId="0" borderId="0"/>
    <xf numFmtId="0" fontId="7" fillId="0" borderId="0"/>
    <xf numFmtId="0" fontId="5" fillId="0" borderId="0">
      <alignment vertical="center"/>
    </xf>
    <xf numFmtId="0" fontId="5" fillId="0" borderId="0"/>
    <xf numFmtId="0" fontId="1" fillId="0" borderId="0"/>
    <xf numFmtId="0" fontId="5" fillId="0" borderId="0">
      <alignment vertical="center"/>
    </xf>
    <xf numFmtId="0" fontId="5" fillId="0" borderId="0"/>
    <xf numFmtId="0" fontId="31" fillId="0" borderId="0"/>
    <xf numFmtId="0" fontId="34" fillId="0" borderId="0">
      <alignment vertical="center"/>
    </xf>
    <xf numFmtId="0" fontId="25" fillId="0" borderId="0"/>
  </cellStyleXfs>
  <cellXfs count="181">
    <xf numFmtId="0" fontId="0" fillId="0" borderId="0" xfId="0"/>
    <xf numFmtId="0" fontId="3" fillId="0" borderId="0" xfId="0" applyFont="1"/>
    <xf numFmtId="0" fontId="4" fillId="0" borderId="0" xfId="0" applyFont="1"/>
    <xf numFmtId="0" fontId="5" fillId="0" borderId="0" xfId="3">
      <alignment vertical="center"/>
    </xf>
    <xf numFmtId="0" fontId="6" fillId="0" borderId="0" xfId="3" applyFont="1" applyAlignment="1">
      <alignment horizontal="center" vertical="center"/>
    </xf>
    <xf numFmtId="0" fontId="5" fillId="0" borderId="0" xfId="3" applyAlignment="1">
      <alignment horizontal="center" vertical="center"/>
    </xf>
    <xf numFmtId="0" fontId="7" fillId="0" borderId="0" xfId="5" applyAlignment="1">
      <alignment horizontal="center" vertical="center"/>
    </xf>
    <xf numFmtId="0" fontId="8" fillId="0" borderId="0" xfId="3" applyFont="1" applyAlignment="1">
      <alignment horizontal="center" vertical="center"/>
    </xf>
    <xf numFmtId="0" fontId="9" fillId="0" borderId="0" xfId="5" applyFont="1" applyAlignment="1">
      <alignment horizontal="center" vertical="center"/>
    </xf>
    <xf numFmtId="49" fontId="5" fillId="0" borderId="0" xfId="3" applyNumberFormat="1">
      <alignment vertical="center"/>
    </xf>
    <xf numFmtId="0" fontId="5" fillId="2" borderId="0" xfId="3" applyFill="1" applyAlignment="1">
      <alignment horizontal="center" vertical="center"/>
    </xf>
    <xf numFmtId="57" fontId="5" fillId="0" borderId="0" xfId="3" applyNumberFormat="1">
      <alignment vertical="center"/>
    </xf>
    <xf numFmtId="0" fontId="10"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4" fillId="0" borderId="0" xfId="0" applyFont="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12" fillId="0" borderId="0" xfId="0" applyFont="1"/>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2" fontId="0" fillId="2" borderId="4" xfId="0" applyNumberFormat="1" applyFill="1" applyBorder="1" applyAlignment="1">
      <alignment horizontal="center" vertical="center"/>
    </xf>
    <xf numFmtId="0" fontId="15" fillId="0" borderId="4" xfId="3" applyFont="1" applyBorder="1" applyAlignment="1">
      <alignment horizontal="center" vertical="center" wrapText="1"/>
    </xf>
    <xf numFmtId="0" fontId="16" fillId="0" borderId="4" xfId="3" applyFont="1" applyBorder="1" applyAlignment="1">
      <alignment horizontal="center" vertical="center" wrapText="1"/>
    </xf>
    <xf numFmtId="176" fontId="16" fillId="0" borderId="4" xfId="3" applyNumberFormat="1" applyFont="1" applyBorder="1" applyAlignment="1">
      <alignment horizontal="center" vertical="center" wrapText="1"/>
    </xf>
    <xf numFmtId="176" fontId="5" fillId="0" borderId="0" xfId="3" applyNumberFormat="1">
      <alignment vertical="center"/>
    </xf>
    <xf numFmtId="2" fontId="16" fillId="0" borderId="4" xfId="3" applyNumberFormat="1" applyFont="1" applyBorder="1" applyAlignment="1">
      <alignment horizontal="center" vertical="center" wrapText="1"/>
    </xf>
    <xf numFmtId="2" fontId="5" fillId="0" borderId="0" xfId="3" applyNumberFormat="1">
      <alignment vertical="center"/>
    </xf>
    <xf numFmtId="10" fontId="6" fillId="0" borderId="0" xfId="3" applyNumberFormat="1" applyFont="1">
      <alignment vertical="center"/>
    </xf>
    <xf numFmtId="0" fontId="6" fillId="0" borderId="0" xfId="3" applyFont="1" applyAlignment="1">
      <alignment vertical="center" wrapText="1"/>
    </xf>
    <xf numFmtId="0" fontId="5" fillId="0" borderId="4" xfId="7" applyBorder="1"/>
    <xf numFmtId="0" fontId="5" fillId="0" borderId="0" xfId="7"/>
    <xf numFmtId="0" fontId="17" fillId="0" borderId="0" xfId="3" applyFont="1">
      <alignment vertical="center"/>
    </xf>
    <xf numFmtId="0" fontId="18" fillId="0" borderId="0" xfId="3" applyFont="1" applyAlignment="1">
      <alignment horizontal="center"/>
    </xf>
    <xf numFmtId="0" fontId="19" fillId="0" borderId="4" xfId="6" applyFont="1" applyBorder="1" applyAlignment="1">
      <alignment horizontal="center" vertical="center" wrapText="1"/>
    </xf>
    <xf numFmtId="177" fontId="19" fillId="0" borderId="4" xfId="6" applyNumberFormat="1" applyFont="1" applyBorder="1" applyAlignment="1">
      <alignment horizontal="center" vertical="center" wrapText="1"/>
    </xf>
    <xf numFmtId="0" fontId="19" fillId="0" borderId="4" xfId="6" applyFont="1" applyBorder="1" applyAlignment="1">
      <alignment horizontal="center" vertical="center"/>
    </xf>
    <xf numFmtId="0" fontId="20" fillId="0" borderId="4" xfId="6" applyFont="1" applyBorder="1" applyAlignment="1">
      <alignment horizontal="center" vertical="center" wrapText="1"/>
    </xf>
    <xf numFmtId="0" fontId="19" fillId="3" borderId="4" xfId="6" applyFont="1" applyFill="1" applyBorder="1" applyAlignment="1">
      <alignment horizontal="center" vertical="center" wrapText="1"/>
    </xf>
    <xf numFmtId="178" fontId="20" fillId="0" borderId="4" xfId="6" applyNumberFormat="1" applyFont="1" applyBorder="1" applyAlignment="1">
      <alignment horizontal="center" vertical="center" wrapText="1"/>
    </xf>
    <xf numFmtId="0" fontId="20" fillId="3" borderId="4" xfId="6" applyFont="1" applyFill="1" applyBorder="1" applyAlignment="1">
      <alignment horizontal="center" vertical="center" wrapText="1"/>
    </xf>
    <xf numFmtId="9" fontId="20" fillId="3" borderId="4" xfId="6" applyNumberFormat="1" applyFont="1" applyFill="1" applyBorder="1" applyAlignment="1">
      <alignment horizontal="center" vertical="center" wrapText="1"/>
    </xf>
    <xf numFmtId="0" fontId="5" fillId="2" borderId="4" xfId="3" applyFill="1" applyBorder="1" applyAlignment="1">
      <alignment horizontal="center" vertical="center"/>
    </xf>
    <xf numFmtId="0" fontId="22" fillId="2" borderId="4" xfId="3" applyFont="1" applyFill="1" applyBorder="1" applyAlignment="1">
      <alignment horizontal="center" vertical="center"/>
    </xf>
    <xf numFmtId="9" fontId="5" fillId="0" borderId="0" xfId="3" applyNumberFormat="1">
      <alignment vertical="center"/>
    </xf>
    <xf numFmtId="9" fontId="5" fillId="0" borderId="0" xfId="1" applyFont="1">
      <alignment vertical="center"/>
    </xf>
    <xf numFmtId="14" fontId="5" fillId="0" borderId="0" xfId="3" applyNumberFormat="1">
      <alignment vertical="center"/>
    </xf>
    <xf numFmtId="0" fontId="20" fillId="0" borderId="6" xfId="6" applyFont="1" applyBorder="1" applyAlignment="1">
      <alignment horizontal="center" vertical="center" wrapText="1"/>
    </xf>
    <xf numFmtId="0" fontId="20" fillId="0" borderId="13" xfId="6"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0" fillId="0" borderId="0" xfId="6" applyFont="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180" fontId="5" fillId="0" borderId="0" xfId="3" applyNumberFormat="1">
      <alignment vertical="center"/>
    </xf>
    <xf numFmtId="0" fontId="21" fillId="0" borderId="0" xfId="3" applyFont="1">
      <alignment vertical="center"/>
    </xf>
    <xf numFmtId="0" fontId="23" fillId="4" borderId="4" xfId="10" applyFont="1" applyFill="1" applyBorder="1" applyAlignment="1">
      <alignment horizontal="center" vertical="center" wrapText="1"/>
    </xf>
    <xf numFmtId="0" fontId="24" fillId="0" borderId="0" xfId="3" applyFont="1">
      <alignment vertical="center"/>
    </xf>
    <xf numFmtId="0" fontId="23" fillId="0" borderId="0" xfId="10" applyFont="1" applyAlignment="1">
      <alignment horizontal="left" vertical="center" wrapText="1"/>
    </xf>
    <xf numFmtId="0" fontId="5" fillId="0" borderId="0" xfId="10"/>
    <xf numFmtId="14" fontId="23" fillId="4" borderId="4" xfId="10" applyNumberFormat="1" applyFont="1" applyFill="1" applyBorder="1" applyAlignment="1">
      <alignment horizontal="center" vertical="center" wrapText="1"/>
    </xf>
    <xf numFmtId="0" fontId="23" fillId="5" borderId="4" xfId="10" applyFont="1" applyFill="1" applyBorder="1" applyAlignment="1" applyProtection="1">
      <alignment horizontal="center" vertical="center" wrapText="1"/>
      <protection locked="0"/>
    </xf>
    <xf numFmtId="0" fontId="5" fillId="4" borderId="4" xfId="10" applyFill="1" applyBorder="1" applyAlignment="1">
      <alignment vertical="center"/>
    </xf>
    <xf numFmtId="0" fontId="23" fillId="4" borderId="5" xfId="10" applyFont="1" applyFill="1" applyBorder="1" applyAlignment="1">
      <alignment horizontal="center" vertical="center" wrapText="1"/>
    </xf>
    <xf numFmtId="0" fontId="5" fillId="2" borderId="4" xfId="10" applyFill="1" applyBorder="1" applyProtection="1">
      <protection locked="0"/>
    </xf>
    <xf numFmtId="0" fontId="5" fillId="4" borderId="4" xfId="10" applyFill="1" applyBorder="1"/>
    <xf numFmtId="0" fontId="5" fillId="0" borderId="4" xfId="10" applyBorder="1" applyProtection="1">
      <protection locked="0"/>
    </xf>
    <xf numFmtId="0" fontId="23" fillId="0" borderId="4" xfId="10" applyFont="1" applyBorder="1" applyAlignment="1" applyProtection="1">
      <alignment horizontal="left" vertical="center" wrapText="1"/>
      <protection locked="0"/>
    </xf>
    <xf numFmtId="0" fontId="30" fillId="0" borderId="0" xfId="3" applyFont="1">
      <alignment vertical="center"/>
    </xf>
    <xf numFmtId="0" fontId="5" fillId="0" borderId="0" xfId="7" applyAlignment="1">
      <alignment vertical="center"/>
    </xf>
    <xf numFmtId="57" fontId="5" fillId="0" borderId="0" xfId="7" applyNumberFormat="1" applyAlignment="1">
      <alignment vertical="center"/>
    </xf>
    <xf numFmtId="0" fontId="31" fillId="0" borderId="0" xfId="11"/>
    <xf numFmtId="14" fontId="31" fillId="0" borderId="0" xfId="11" applyNumberFormat="1"/>
    <xf numFmtId="0" fontId="33" fillId="0" borderId="0" xfId="11" applyFont="1"/>
    <xf numFmtId="0" fontId="33" fillId="2" borderId="0" xfId="11" applyFont="1" applyFill="1"/>
    <xf numFmtId="0" fontId="34" fillId="0" borderId="0" xfId="12">
      <alignment vertical="center"/>
    </xf>
    <xf numFmtId="0" fontId="34" fillId="0" borderId="0" xfId="12" applyAlignment="1">
      <alignment horizontal="center" vertical="center"/>
    </xf>
    <xf numFmtId="0" fontId="36" fillId="6" borderId="4" xfId="12" applyFont="1" applyFill="1" applyBorder="1" applyAlignment="1">
      <alignment horizontal="center" vertical="center" wrapText="1"/>
    </xf>
    <xf numFmtId="0" fontId="37" fillId="0" borderId="0" xfId="12" applyFont="1" applyAlignment="1">
      <alignment horizontal="center" vertical="center" wrapText="1"/>
    </xf>
    <xf numFmtId="49" fontId="38" fillId="0" borderId="4" xfId="12" applyNumberFormat="1" applyFont="1" applyBorder="1" applyAlignment="1">
      <alignment horizontal="center" vertical="center" wrapText="1"/>
    </xf>
    <xf numFmtId="0" fontId="39" fillId="0" borderId="4" xfId="12" applyFont="1" applyBorder="1" applyAlignment="1">
      <alignment horizontal="center" vertical="center" wrapText="1"/>
    </xf>
    <xf numFmtId="0" fontId="38" fillId="0" borderId="4" xfId="12" applyFont="1" applyBorder="1" applyAlignment="1">
      <alignment horizontal="center" vertical="center" wrapText="1"/>
    </xf>
    <xf numFmtId="0" fontId="5" fillId="0" borderId="0" xfId="12" applyFont="1">
      <alignment vertical="center"/>
    </xf>
    <xf numFmtId="0" fontId="5" fillId="0" borderId="0" xfId="12" applyFont="1" applyAlignment="1">
      <alignment horizontal="center" vertical="center"/>
    </xf>
    <xf numFmtId="0" fontId="5" fillId="0" borderId="4" xfId="12" applyFont="1" applyBorder="1" applyAlignment="1">
      <alignment horizontal="center" vertical="center"/>
    </xf>
    <xf numFmtId="0" fontId="38" fillId="2" borderId="4" xfId="12" applyFont="1" applyFill="1" applyBorder="1" applyAlignment="1">
      <alignment horizontal="center" vertical="center" wrapText="1"/>
    </xf>
    <xf numFmtId="0" fontId="5" fillId="2" borderId="4" xfId="12" applyFont="1" applyFill="1" applyBorder="1" applyAlignment="1">
      <alignment horizontal="center" vertical="center"/>
    </xf>
    <xf numFmtId="0" fontId="41" fillId="0" borderId="4" xfId="12" applyFont="1" applyBorder="1" applyAlignment="1">
      <alignment horizontal="center" vertical="center" wrapText="1"/>
    </xf>
    <xf numFmtId="0" fontId="6" fillId="2" borderId="0" xfId="12" applyFont="1" applyFill="1" applyAlignment="1">
      <alignment horizontal="center" vertical="center"/>
    </xf>
    <xf numFmtId="0" fontId="42" fillId="5" borderId="18" xfId="0" applyFont="1" applyFill="1" applyBorder="1" applyAlignment="1">
      <alignment horizontal="right" vertical="center"/>
    </xf>
    <xf numFmtId="17" fontId="31" fillId="0" borderId="0" xfId="11" applyNumberFormat="1"/>
    <xf numFmtId="17" fontId="43" fillId="0" borderId="0" xfId="11" applyNumberFormat="1" applyFont="1"/>
    <xf numFmtId="0" fontId="44" fillId="5" borderId="18" xfId="0" applyFont="1" applyFill="1" applyBorder="1" applyAlignment="1">
      <alignment horizontal="right" vertical="center"/>
    </xf>
    <xf numFmtId="0" fontId="5" fillId="7" borderId="0" xfId="7" applyFill="1" applyAlignment="1">
      <alignment vertical="center"/>
    </xf>
    <xf numFmtId="57" fontId="5" fillId="7" borderId="0" xfId="7" applyNumberFormat="1" applyFill="1" applyAlignment="1">
      <alignment vertical="center"/>
    </xf>
    <xf numFmtId="0" fontId="5" fillId="7" borderId="0" xfId="7" applyFill="1"/>
    <xf numFmtId="49" fontId="5" fillId="0" borderId="4" xfId="3" applyNumberFormat="1" applyBorder="1">
      <alignment vertical="center"/>
    </xf>
    <xf numFmtId="0" fontId="0" fillId="2" borderId="4" xfId="0" applyFill="1" applyBorder="1" applyAlignment="1">
      <alignment vertical="center"/>
    </xf>
    <xf numFmtId="0" fontId="45" fillId="0" borderId="4" xfId="6" applyFont="1" applyBorder="1" applyAlignment="1">
      <alignment horizontal="center" vertical="center" wrapText="1"/>
    </xf>
    <xf numFmtId="0" fontId="5" fillId="0" borderId="0" xfId="12" applyFont="1" applyAlignment="1">
      <alignment horizontal="center" vertical="center" wrapText="1"/>
    </xf>
    <xf numFmtId="0" fontId="5" fillId="0" borderId="0" xfId="12" applyFont="1" applyAlignment="1">
      <alignment horizontal="right" vertical="center"/>
    </xf>
    <xf numFmtId="0" fontId="25" fillId="0" borderId="0" xfId="13" applyAlignment="1">
      <alignment horizontal="center" vertical="center"/>
    </xf>
    <xf numFmtId="0" fontId="25" fillId="0" borderId="0" xfId="13" applyAlignment="1">
      <alignment horizontal="center" vertical="center" wrapText="1"/>
    </xf>
    <xf numFmtId="0" fontId="2" fillId="0" borderId="0" xfId="13" applyFont="1" applyAlignment="1">
      <alignment horizontal="center" vertical="center"/>
    </xf>
    <xf numFmtId="0" fontId="25" fillId="8" borderId="0" xfId="13" applyFill="1" applyAlignment="1">
      <alignment horizontal="center" vertical="center" wrapText="1"/>
    </xf>
    <xf numFmtId="0" fontId="46" fillId="7" borderId="4" xfId="13" applyFont="1" applyFill="1" applyBorder="1" applyAlignment="1">
      <alignment horizontal="center" vertical="center" wrapText="1"/>
    </xf>
    <xf numFmtId="0" fontId="25" fillId="0" borderId="4" xfId="13" applyBorder="1" applyAlignment="1">
      <alignment horizontal="center" vertical="center" wrapText="1"/>
    </xf>
    <xf numFmtId="0" fontId="46" fillId="2" borderId="4" xfId="13" applyFont="1" applyFill="1" applyBorder="1" applyAlignment="1">
      <alignment horizontal="center" vertical="center" wrapText="1"/>
    </xf>
    <xf numFmtId="0" fontId="25" fillId="9" borderId="0" xfId="13" applyFill="1" applyAlignment="1">
      <alignment horizontal="center" vertical="center"/>
    </xf>
    <xf numFmtId="0" fontId="46" fillId="9" borderId="4" xfId="13" applyFont="1" applyFill="1" applyBorder="1" applyAlignment="1">
      <alignment horizontal="center" vertical="center" wrapText="1"/>
    </xf>
    <xf numFmtId="0" fontId="25" fillId="9" borderId="4" xfId="13" applyFill="1" applyBorder="1" applyAlignment="1">
      <alignment horizontal="center" vertical="center" wrapText="1"/>
    </xf>
    <xf numFmtId="0" fontId="25" fillId="9" borderId="0" xfId="13" applyFill="1" applyAlignment="1">
      <alignment horizontal="center" vertical="center" wrapText="1"/>
    </xf>
    <xf numFmtId="0" fontId="2" fillId="9" borderId="0" xfId="13" applyFont="1" applyFill="1" applyAlignment="1">
      <alignment horizontal="center" vertical="center"/>
    </xf>
    <xf numFmtId="49" fontId="5" fillId="0" borderId="0" xfId="12" applyNumberFormat="1" applyFont="1" applyAlignment="1">
      <alignment horizontal="center" vertical="center" wrapText="1"/>
    </xf>
    <xf numFmtId="10" fontId="5" fillId="0" borderId="0" xfId="1" applyNumberFormat="1" applyFont="1">
      <alignment vertical="center"/>
    </xf>
    <xf numFmtId="0" fontId="46" fillId="2" borderId="0" xfId="13" applyFont="1" applyFill="1" applyAlignment="1">
      <alignment horizontal="center" vertical="center"/>
    </xf>
    <xf numFmtId="0" fontId="5" fillId="7" borderId="0" xfId="3" applyFill="1">
      <alignment vertical="center"/>
    </xf>
    <xf numFmtId="179" fontId="5" fillId="7" borderId="0" xfId="3" applyNumberFormat="1" applyFill="1">
      <alignment vertical="center"/>
    </xf>
    <xf numFmtId="0" fontId="48" fillId="0" borderId="0" xfId="0" applyFont="1"/>
    <xf numFmtId="0" fontId="2" fillId="10" borderId="0" xfId="13" applyFont="1" applyFill="1" applyAlignment="1">
      <alignment horizontal="center" vertical="center"/>
    </xf>
    <xf numFmtId="0" fontId="25" fillId="10" borderId="0" xfId="13" applyFill="1" applyAlignment="1">
      <alignment horizontal="center" vertical="center"/>
    </xf>
    <xf numFmtId="0" fontId="47" fillId="10" borderId="0" xfId="13" applyFont="1" applyFill="1" applyAlignment="1">
      <alignment horizontal="center" vertical="center"/>
    </xf>
    <xf numFmtId="0" fontId="19" fillId="0" borderId="0" xfId="6" applyFont="1" applyAlignment="1">
      <alignment horizontal="left"/>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11" xfId="3" applyFont="1" applyBorder="1" applyAlignment="1">
      <alignment horizontal="center" vertical="center"/>
    </xf>
    <xf numFmtId="0" fontId="21" fillId="0" borderId="12" xfId="3" applyFont="1" applyBorder="1" applyAlignment="1">
      <alignment horizontal="center" vertical="center"/>
    </xf>
    <xf numFmtId="176" fontId="19" fillId="0" borderId="4" xfId="6" applyNumberFormat="1" applyFont="1" applyBorder="1" applyAlignment="1">
      <alignment horizontal="center" vertical="center" wrapText="1"/>
    </xf>
    <xf numFmtId="0" fontId="19" fillId="0" borderId="4" xfId="6" applyFont="1" applyBorder="1" applyAlignment="1">
      <alignment vertical="center" wrapText="1"/>
    </xf>
    <xf numFmtId="0" fontId="19" fillId="0" borderId="4" xfId="6" applyFont="1" applyBorder="1" applyAlignment="1">
      <alignment horizontal="center" vertical="center" wrapText="1"/>
    </xf>
    <xf numFmtId="4" fontId="19" fillId="0" borderId="4" xfId="6" applyNumberFormat="1" applyFont="1" applyBorder="1" applyAlignment="1">
      <alignment horizontal="center" vertical="center" wrapText="1"/>
    </xf>
    <xf numFmtId="0" fontId="19" fillId="0" borderId="1" xfId="6" applyFont="1" applyBorder="1" applyAlignment="1">
      <alignment horizontal="center" vertical="center" wrapText="1"/>
    </xf>
    <xf numFmtId="0" fontId="19" fillId="0" borderId="3" xfId="6" applyFont="1" applyBorder="1" applyAlignment="1">
      <alignment horizontal="center" vertical="center" wrapText="1"/>
    </xf>
    <xf numFmtId="176" fontId="19" fillId="0" borderId="1" xfId="6" applyNumberFormat="1" applyFont="1" applyBorder="1" applyAlignment="1">
      <alignment horizontal="center" vertical="center" wrapText="1"/>
    </xf>
    <xf numFmtId="176" fontId="19" fillId="0" borderId="3" xfId="6" applyNumberFormat="1" applyFont="1" applyBorder="1" applyAlignment="1">
      <alignment horizontal="center" vertical="center" wrapText="1"/>
    </xf>
    <xf numFmtId="0" fontId="20" fillId="0" borderId="1" xfId="6" applyFont="1" applyBorder="1" applyAlignment="1">
      <alignment horizontal="center" vertical="center" wrapText="1"/>
    </xf>
    <xf numFmtId="0" fontId="2" fillId="0" borderId="1" xfId="6" applyFont="1" applyBorder="1" applyAlignment="1">
      <alignment horizontal="center" vertical="center" wrapText="1"/>
    </xf>
    <xf numFmtId="0" fontId="18" fillId="0" borderId="0" xfId="3" applyFont="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4" fillId="2" borderId="4" xfId="0" applyFont="1"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4" fontId="31" fillId="0" borderId="0" xfId="11" applyNumberFormat="1"/>
    <xf numFmtId="0" fontId="31" fillId="0" borderId="0" xfId="11"/>
    <xf numFmtId="0" fontId="7" fillId="0" borderId="0" xfId="5" applyAlignment="1">
      <alignment horizontal="center" vertical="center"/>
    </xf>
    <xf numFmtId="0" fontId="35" fillId="0" borderId="0" xfId="12" applyFont="1" applyAlignment="1">
      <alignment horizontal="center" vertical="center" wrapText="1"/>
    </xf>
    <xf numFmtId="0" fontId="25" fillId="0" borderId="0" xfId="13" applyAlignment="1">
      <alignment horizontal="center" vertical="center"/>
    </xf>
    <xf numFmtId="0" fontId="25" fillId="0" borderId="0" xfId="13" applyAlignment="1">
      <alignment horizontal="center" vertical="center" wrapText="1"/>
    </xf>
    <xf numFmtId="0" fontId="5" fillId="0" borderId="0" xfId="12" applyFont="1" applyAlignment="1">
      <alignment horizontal="center" vertical="center" wrapText="1"/>
    </xf>
    <xf numFmtId="14" fontId="5" fillId="0" borderId="0" xfId="12" applyNumberFormat="1" applyFont="1" applyAlignment="1">
      <alignment horizontal="center" vertical="center"/>
    </xf>
    <xf numFmtId="0" fontId="5" fillId="0" borderId="0" xfId="12" applyFont="1" applyAlignment="1">
      <alignment horizontal="center" vertical="center"/>
    </xf>
  </cellXfs>
  <cellStyles count="14">
    <cellStyle name="百分比" xfId="1" builtinId="5"/>
    <cellStyle name="百分比 2" xfId="2" xr:uid="{00000000-0005-0000-0000-000031000000}"/>
    <cellStyle name="常规" xfId="0" builtinId="0"/>
    <cellStyle name="常规 2" xfId="3" xr:uid="{00000000-0005-0000-0000-000032000000}"/>
    <cellStyle name="常规 2 2" xfId="4" xr:uid="{00000000-0005-0000-0000-000033000000}"/>
    <cellStyle name="常规 2 3" xfId="5" xr:uid="{00000000-0005-0000-0000-000034000000}"/>
    <cellStyle name="常规 3" xfId="6" xr:uid="{00000000-0005-0000-0000-000035000000}"/>
    <cellStyle name="常规 4" xfId="7" xr:uid="{00000000-0005-0000-0000-000036000000}"/>
    <cellStyle name="常规 5" xfId="8" xr:uid="{00000000-0005-0000-0000-000037000000}"/>
    <cellStyle name="常规 5 2" xfId="13" xr:uid="{5878A243-144D-460E-9B85-175DB4BEA02B}"/>
    <cellStyle name="常规 6" xfId="11" xr:uid="{FA1574EC-4AE5-4D17-AFFB-080EEB5C92FA}"/>
    <cellStyle name="常规 63" xfId="9" xr:uid="{00000000-0005-0000-0000-000038000000}"/>
    <cellStyle name="常规 7" xfId="12" xr:uid="{42C7C993-50FF-4C6D-9EF8-F6314AEB9CC3}"/>
    <cellStyle name="常规 9" xfId="10" xr:uid="{00000000-0005-0000-0000-000039000000}"/>
  </cellStyles>
  <dxfs count="1">
    <dxf>
      <fill>
        <patternFill patternType="solid">
          <fgColor rgb="FFFF0000"/>
          <bgColor rgb="FFFF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CBD6-4B8D-A1FA-41292FF8A57E}"/>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BD6-4B8D-A1FA-41292FF8A57E}"/>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BD6-4B8D-A1FA-41292FF8A57E}"/>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3-CBD6-4B8D-A1FA-41292FF8A57E}"/>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ae2bf44-920b-4a56-a65f-4246f571e107}"/>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979F-4E42-925B-734416D89D2A}"/>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9F-4E42-925B-734416D89D2A}"/>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79F-4E42-925B-734416D89D2A}"/>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案例汇总!$D$123:$D$127</c15:sqref>
                        </c15:formulaRef>
                      </c:ext>
                    </c:extLst>
                    <c:numCache>
                      <c:formatCode>General</c:formatCode>
                      <c:ptCount val="5"/>
                    </c:numCache>
                  </c:numRef>
                </c:val>
                <c:smooth val="0"/>
                <c:extLst>
                  <c:ext xmlns:c16="http://schemas.microsoft.com/office/drawing/2014/chart" uri="{C3380CC4-5D6E-409C-BE32-E72D297353CC}">
                    <c16:uniqueId val="{00000003-979F-4E42-925B-734416D89D2A}"/>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96aa3972-0453-4157-90c8-ea8e604fd305}"/>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FFAF-4F18-B78B-CDADCC30F889}"/>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FFAF-4F18-B78B-CDADCC30F889}"/>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FFAF-4F18-B78B-CDADCC30F889}"/>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案例汇总!$P$101:$P$108</c15:sqref>
                        </c15:formulaRef>
                      </c:ext>
                    </c:extLst>
                    <c:numCache>
                      <c:formatCode>General</c:formatCode>
                      <c:ptCount val="8"/>
                    </c:numCache>
                  </c:numRef>
                </c:val>
                <c:smooth val="0"/>
                <c:extLst>
                  <c:ext xmlns:c16="http://schemas.microsoft.com/office/drawing/2014/chart" uri="{C3380CC4-5D6E-409C-BE32-E72D297353CC}">
                    <c16:uniqueId val="{00000003-FFAF-4F18-B78B-CDADCC30F889}"/>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f6f1aeb8-ed42-417c-8300-991de0df6a2c}"/>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c:ext xmlns:c16="http://schemas.microsoft.com/office/drawing/2014/chart" uri="{C3380CC4-5D6E-409C-BE32-E72D297353CC}">
              <c16:uniqueId val="{00000000-0C36-422F-96D4-B93FE56597C8}"/>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0C36-422F-96D4-B93FE56597C8}"/>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C36-422F-96D4-B93FE56597C8}"/>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C36-422F-96D4-B93FE56597C8}"/>
            </c:ext>
          </c:extLst>
        </c:ser>
        <c:dLbls>
          <c:showLegendKey val="0"/>
          <c:showVal val="0"/>
          <c:showCatName val="0"/>
          <c:showSerName val="0"/>
          <c:showPercent val="0"/>
          <c:showBubbleSize val="0"/>
        </c:dLbls>
        <c:smooth val="0"/>
        <c:axId val="1216995504"/>
        <c:axId val="1216998384"/>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03a46cf-712d-403c-9f33-fec3d5a5e110}"/>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 -月'!$W$94</c:f>
              <c:strCache>
                <c:ptCount val="1"/>
                <c:pt idx="0">
                  <c:v>估价机构监测数据</c:v>
                </c:pt>
              </c:strCache>
            </c:strRef>
          </c:tx>
          <c:spPr>
            <a:ln w="28575" cap="rnd">
              <a:solidFill>
                <a:schemeClr val="accent2"/>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-月'!$W$95:$W$102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F999-4FE5-8550-B2E6314531E1}"/>
            </c:ext>
          </c:extLst>
        </c:ser>
        <c:ser>
          <c:idx val="2"/>
          <c:order val="2"/>
          <c:tx>
            <c:strRef>
              <c:f>'案例汇总 -月'!$X$94</c:f>
              <c:strCache>
                <c:ptCount val="1"/>
                <c:pt idx="0">
                  <c:v>估价机构市场调查</c:v>
                </c:pt>
              </c:strCache>
            </c:strRef>
          </c:tx>
          <c:spPr>
            <a:ln w="28575" cap="rnd">
              <a:solidFill>
                <a:schemeClr val="accent3"/>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-月'!$X$95:$X$102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F999-4FE5-8550-B2E6314531E1}"/>
            </c:ext>
          </c:extLst>
        </c:ser>
        <c:ser>
          <c:idx val="3"/>
          <c:order val="3"/>
          <c:tx>
            <c:strRef>
              <c:f>'案例汇总 -月'!$Y$94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-月'!$Y$95:$Y$102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F999-4FE5-8550-B2E6314531E1}"/>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 -月'!$V$94</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-月'!$U$95:$U$102</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 -月'!$V$95:$V$102</c15:sqref>
                        </c15:formulaRef>
                      </c:ext>
                    </c:extLst>
                    <c:numCache>
                      <c:formatCode>General</c:formatCode>
                      <c:ptCount val="8"/>
                    </c:numCache>
                  </c:numRef>
                </c:val>
                <c:smooth val="0"/>
                <c:extLst>
                  <c:ext xmlns:c16="http://schemas.microsoft.com/office/drawing/2014/chart" uri="{C3380CC4-5D6E-409C-BE32-E72D297353CC}">
                    <c16:uniqueId val="{00000003-F999-4FE5-8550-B2E6314531E1}"/>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3c28526-2a32-43e8-b91b-7a2a65cbbf8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华远西山雅园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-月'!$E$80</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-月'!$E$81:$E$92</c:f>
              <c:numCache>
                <c:formatCode>General</c:formatCode>
                <c:ptCount val="12"/>
                <c:pt idx="0">
                  <c:v>56.2</c:v>
                </c:pt>
                <c:pt idx="1">
                  <c:v>56.49</c:v>
                </c:pt>
                <c:pt idx="2">
                  <c:v>55.54</c:v>
                </c:pt>
                <c:pt idx="3">
                  <c:v>52.83</c:v>
                </c:pt>
                <c:pt idx="4">
                  <c:v>51.94</c:v>
                </c:pt>
                <c:pt idx="5">
                  <c:v>53.32</c:v>
                </c:pt>
                <c:pt idx="6">
                  <c:v>52.66</c:v>
                </c:pt>
                <c:pt idx="7">
                  <c:v>51.21</c:v>
                </c:pt>
                <c:pt idx="8">
                  <c:v>50.28</c:v>
                </c:pt>
                <c:pt idx="9">
                  <c:v>51.85</c:v>
                </c:pt>
                <c:pt idx="10">
                  <c:v>57.47</c:v>
                </c:pt>
                <c:pt idx="11">
                  <c:v>57.19</c:v>
                </c:pt>
              </c:numCache>
            </c:numRef>
          </c:val>
          <c:smooth val="0"/>
          <c:extLst>
            <c:ext xmlns:c16="http://schemas.microsoft.com/office/drawing/2014/chart" uri="{C3380CC4-5D6E-409C-BE32-E72D297353CC}">
              <c16:uniqueId val="{00000000-53C0-447E-B6D8-A5FBAB81D2FF}"/>
            </c:ext>
          </c:extLst>
        </c:ser>
        <c:ser>
          <c:idx val="1"/>
          <c:order val="1"/>
          <c:tx>
            <c:strRef>
              <c:f>'案例汇总 -月'!$F$80</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-月'!$F$81:$F$92</c:f>
              <c:numCache>
                <c:formatCode>General</c:formatCode>
                <c:ptCount val="12"/>
                <c:pt idx="0">
                  <c:v>49.21</c:v>
                </c:pt>
                <c:pt idx="1">
                  <c:v>49.21</c:v>
                </c:pt>
                <c:pt idx="2">
                  <c:v>50.37</c:v>
                </c:pt>
                <c:pt idx="3">
                  <c:v>60.47</c:v>
                </c:pt>
                <c:pt idx="4">
                  <c:v>0</c:v>
                </c:pt>
                <c:pt idx="5">
                  <c:v>0</c:v>
                </c:pt>
                <c:pt idx="6">
                  <c:v>63.41</c:v>
                </c:pt>
                <c:pt idx="7">
                  <c:v>0</c:v>
                </c:pt>
                <c:pt idx="8">
                  <c:v>0</c:v>
                </c:pt>
                <c:pt idx="9">
                  <c:v>0</c:v>
                </c:pt>
                <c:pt idx="10">
                  <c:v>43.75</c:v>
                </c:pt>
                <c:pt idx="11">
                  <c:v>0</c:v>
                </c:pt>
              </c:numCache>
            </c:numRef>
          </c:val>
          <c:smooth val="0"/>
          <c:extLst>
            <c:ext xmlns:c16="http://schemas.microsoft.com/office/drawing/2014/chart" uri="{C3380CC4-5D6E-409C-BE32-E72D297353CC}">
              <c16:uniqueId val="{00000001-53C0-447E-B6D8-A5FBAB81D2FF}"/>
            </c:ext>
          </c:extLst>
        </c:ser>
        <c:ser>
          <c:idx val="2"/>
          <c:order val="2"/>
          <c:tx>
            <c:strRef>
              <c:f>'案例汇总 -月'!$G$80</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-月'!$G$81:$G$92</c:f>
              <c:numCache>
                <c:formatCode>General</c:formatCode>
                <c:ptCount val="12"/>
                <c:pt idx="0">
                  <c:v>64</c:v>
                </c:pt>
                <c:pt idx="1">
                  <c:v>64</c:v>
                </c:pt>
                <c:pt idx="2">
                  <c:v>57.1</c:v>
                </c:pt>
                <c:pt idx="3">
                  <c:v>54.7</c:v>
                </c:pt>
                <c:pt idx="4">
                  <c:v>62.75</c:v>
                </c:pt>
                <c:pt idx="5">
                  <c:v>53.12</c:v>
                </c:pt>
                <c:pt idx="6">
                  <c:v>52.15</c:v>
                </c:pt>
                <c:pt idx="7">
                  <c:v>0</c:v>
                </c:pt>
                <c:pt idx="8">
                  <c:v>59.37</c:v>
                </c:pt>
                <c:pt idx="9">
                  <c:v>72.64</c:v>
                </c:pt>
                <c:pt idx="10">
                  <c:v>51.96</c:v>
                </c:pt>
                <c:pt idx="11">
                  <c:v>47.24</c:v>
                </c:pt>
              </c:numCache>
            </c:numRef>
          </c:val>
          <c:smooth val="0"/>
          <c:extLst>
            <c:ext xmlns:c16="http://schemas.microsoft.com/office/drawing/2014/chart" uri="{C3380CC4-5D6E-409C-BE32-E72D297353CC}">
              <c16:uniqueId val="{00000002-53C0-447E-B6D8-A5FBAB81D2FF}"/>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39904607-eccf-48ce-b750-8f5b63f05689}"/>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金泰丽湾悦栖山</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-月'!$E$101</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-月'!$E$102:$E$113</c:f>
              <c:numCache>
                <c:formatCode>General</c:formatCode>
                <c:ptCount val="12"/>
                <c:pt idx="0">
                  <c:v>59.78</c:v>
                </c:pt>
                <c:pt idx="1">
                  <c:v>59.05</c:v>
                </c:pt>
                <c:pt idx="2">
                  <c:v>54.95</c:v>
                </c:pt>
                <c:pt idx="3">
                  <c:v>58.99</c:v>
                </c:pt>
                <c:pt idx="4">
                  <c:v>58.91</c:v>
                </c:pt>
                <c:pt idx="5">
                  <c:v>57.55</c:v>
                </c:pt>
                <c:pt idx="6">
                  <c:v>53.62</c:v>
                </c:pt>
                <c:pt idx="7">
                  <c:v>62.58</c:v>
                </c:pt>
                <c:pt idx="8">
                  <c:v>66.61</c:v>
                </c:pt>
                <c:pt idx="9">
                  <c:v>63.66</c:v>
                </c:pt>
                <c:pt idx="10">
                  <c:v>57.01</c:v>
                </c:pt>
                <c:pt idx="11">
                  <c:v>56</c:v>
                </c:pt>
              </c:numCache>
            </c:numRef>
          </c:val>
          <c:smooth val="0"/>
          <c:extLst>
            <c:ext xmlns:c16="http://schemas.microsoft.com/office/drawing/2014/chart" uri="{C3380CC4-5D6E-409C-BE32-E72D297353CC}">
              <c16:uniqueId val="{00000000-C8AC-41FE-8D9D-256645A01A58}"/>
            </c:ext>
          </c:extLst>
        </c:ser>
        <c:ser>
          <c:idx val="1"/>
          <c:order val="1"/>
          <c:tx>
            <c:strRef>
              <c:f>'案例汇总 -月'!$F$101</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-月'!$F$102:$F$113</c:f>
              <c:numCache>
                <c:formatCode>General</c:formatCode>
                <c:ptCount val="12"/>
                <c:pt idx="0">
                  <c:v>50.8</c:v>
                </c:pt>
                <c:pt idx="1">
                  <c:v>48.71</c:v>
                </c:pt>
                <c:pt idx="2">
                  <c:v>48.71</c:v>
                </c:pt>
                <c:pt idx="3">
                  <c:v>54.07</c:v>
                </c:pt>
                <c:pt idx="4">
                  <c:v>0</c:v>
                </c:pt>
                <c:pt idx="5">
                  <c:v>0</c:v>
                </c:pt>
                <c:pt idx="6">
                  <c:v>44.77</c:v>
                </c:pt>
                <c:pt idx="7">
                  <c:v>51.61</c:v>
                </c:pt>
                <c:pt idx="8">
                  <c:v>57.14</c:v>
                </c:pt>
                <c:pt idx="9">
                  <c:v>57.14</c:v>
                </c:pt>
                <c:pt idx="10">
                  <c:v>57.14</c:v>
                </c:pt>
                <c:pt idx="11">
                  <c:v>49</c:v>
                </c:pt>
              </c:numCache>
            </c:numRef>
          </c:val>
          <c:smooth val="0"/>
          <c:extLst>
            <c:ext xmlns:c16="http://schemas.microsoft.com/office/drawing/2014/chart" uri="{C3380CC4-5D6E-409C-BE32-E72D297353CC}">
              <c16:uniqueId val="{00000001-C8AC-41FE-8D9D-256645A01A58}"/>
            </c:ext>
          </c:extLst>
        </c:ser>
        <c:ser>
          <c:idx val="2"/>
          <c:order val="2"/>
          <c:tx>
            <c:strRef>
              <c:f>'案例汇总 -月'!$G$101</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-月'!$G$102:$G$113</c:f>
              <c:numCache>
                <c:formatCode>General</c:formatCode>
                <c:ptCount val="12"/>
                <c:pt idx="0">
                  <c:v>56.76</c:v>
                </c:pt>
                <c:pt idx="1">
                  <c:v>56.76</c:v>
                </c:pt>
                <c:pt idx="2">
                  <c:v>56.49</c:v>
                </c:pt>
                <c:pt idx="3">
                  <c:v>56.49</c:v>
                </c:pt>
                <c:pt idx="4">
                  <c:v>46.83</c:v>
                </c:pt>
                <c:pt idx="5">
                  <c:v>53.64</c:v>
                </c:pt>
                <c:pt idx="6">
                  <c:v>41.93</c:v>
                </c:pt>
                <c:pt idx="7">
                  <c:v>51.25</c:v>
                </c:pt>
                <c:pt idx="8">
                  <c:v>48.81</c:v>
                </c:pt>
                <c:pt idx="9">
                  <c:v>47.09</c:v>
                </c:pt>
                <c:pt idx="10">
                  <c:v>43.6</c:v>
                </c:pt>
                <c:pt idx="11">
                  <c:v>50.97</c:v>
                </c:pt>
              </c:numCache>
            </c:numRef>
          </c:val>
          <c:smooth val="0"/>
          <c:extLst>
            <c:ext xmlns:c16="http://schemas.microsoft.com/office/drawing/2014/chart" uri="{C3380CC4-5D6E-409C-BE32-E72D297353CC}">
              <c16:uniqueId val="{00000002-C8AC-41FE-8D9D-256645A01A58}"/>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c7863b86-67f7-4d6c-93cf-101820795f1b}"/>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中门家园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-月'!$E$122</c:f>
              <c:strCache>
                <c:ptCount val="1"/>
                <c:pt idx="0">
                  <c:v>估价机构监测数据</c:v>
                </c:pt>
              </c:strCache>
            </c:strRef>
          </c:tx>
          <c:spPr>
            <a:ln w="28575" cap="rnd">
              <a:solidFill>
                <a:schemeClr val="accent1"/>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-月'!$E$123:$E$134</c:f>
              <c:numCache>
                <c:formatCode>General</c:formatCode>
                <c:ptCount val="12"/>
                <c:pt idx="0">
                  <c:v>44.58</c:v>
                </c:pt>
                <c:pt idx="1">
                  <c:v>50.81</c:v>
                </c:pt>
                <c:pt idx="2">
                  <c:v>51.9</c:v>
                </c:pt>
                <c:pt idx="3">
                  <c:v>44.03</c:v>
                </c:pt>
                <c:pt idx="4">
                  <c:v>44.08</c:v>
                </c:pt>
                <c:pt idx="5">
                  <c:v>44.02</c:v>
                </c:pt>
                <c:pt idx="6">
                  <c:v>43.98</c:v>
                </c:pt>
                <c:pt idx="7">
                  <c:v>44.27</c:v>
                </c:pt>
                <c:pt idx="8">
                  <c:v>44.68</c:v>
                </c:pt>
                <c:pt idx="9">
                  <c:v>44.3</c:v>
                </c:pt>
                <c:pt idx="10">
                  <c:v>44.66</c:v>
                </c:pt>
                <c:pt idx="11">
                  <c:v>44.03</c:v>
                </c:pt>
              </c:numCache>
            </c:numRef>
          </c:val>
          <c:smooth val="0"/>
          <c:extLst>
            <c:ext xmlns:c16="http://schemas.microsoft.com/office/drawing/2014/chart" uri="{C3380CC4-5D6E-409C-BE32-E72D297353CC}">
              <c16:uniqueId val="{00000000-FE78-48BB-95EB-D56D164DFD46}"/>
            </c:ext>
          </c:extLst>
        </c:ser>
        <c:ser>
          <c:idx val="1"/>
          <c:order val="1"/>
          <c:tx>
            <c:strRef>
              <c:f>'案例汇总 -月'!$F$122</c:f>
              <c:strCache>
                <c:ptCount val="1"/>
                <c:pt idx="0">
                  <c:v>估价机构市场调查</c:v>
                </c:pt>
              </c:strCache>
            </c:strRef>
          </c:tx>
          <c:spPr>
            <a:ln w="28575" cap="rnd">
              <a:solidFill>
                <a:schemeClr val="accent2"/>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-月'!$F$123:$F$134</c:f>
              <c:numCache>
                <c:formatCode>General</c:formatCode>
                <c:ptCount val="12"/>
                <c:pt idx="0">
                  <c:v>36.67</c:v>
                </c:pt>
                <c:pt idx="1">
                  <c:v>36.67</c:v>
                </c:pt>
                <c:pt idx="2">
                  <c:v>36.67</c:v>
                </c:pt>
                <c:pt idx="3">
                  <c:v>45.62</c:v>
                </c:pt>
                <c:pt idx="4">
                  <c:v>46.18</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E78-48BB-95EB-D56D164DFD46}"/>
            </c:ext>
          </c:extLst>
        </c:ser>
        <c:ser>
          <c:idx val="2"/>
          <c:order val="2"/>
          <c:tx>
            <c:strRef>
              <c:f>'案例汇总 -月'!$G$122</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-月'!$G$123:$G$134</c:f>
              <c:numCache>
                <c:formatCode>General</c:formatCode>
                <c:ptCount val="12"/>
                <c:pt idx="0">
                  <c:v>47.05</c:v>
                </c:pt>
                <c:pt idx="1">
                  <c:v>47.05</c:v>
                </c:pt>
                <c:pt idx="2">
                  <c:v>36.78</c:v>
                </c:pt>
                <c:pt idx="3">
                  <c:v>44.03</c:v>
                </c:pt>
                <c:pt idx="4">
                  <c:v>39.44</c:v>
                </c:pt>
                <c:pt idx="5">
                  <c:v>39.369999999999997</c:v>
                </c:pt>
                <c:pt idx="6">
                  <c:v>46.77</c:v>
                </c:pt>
                <c:pt idx="7">
                  <c:v>40.71</c:v>
                </c:pt>
                <c:pt idx="8">
                  <c:v>35.119999999999997</c:v>
                </c:pt>
                <c:pt idx="9">
                  <c:v>48.88</c:v>
                </c:pt>
                <c:pt idx="10">
                  <c:v>45.24</c:v>
                </c:pt>
                <c:pt idx="11">
                  <c:v>0</c:v>
                </c:pt>
              </c:numCache>
            </c:numRef>
          </c:val>
          <c:smooth val="0"/>
          <c:extLst>
            <c:ext xmlns:c16="http://schemas.microsoft.com/office/drawing/2014/chart" uri="{C3380CC4-5D6E-409C-BE32-E72D297353CC}">
              <c16:uniqueId val="{00000002-FE78-48BB-95EB-D56D164DFD46}"/>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046ab329-3e89-4a5f-b60c-8d3bc4ebcb0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image" Target="../media/image10.pn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7</xdr:row>
      <xdr:rowOff>189410</xdr:rowOff>
    </xdr:from>
    <xdr:to>
      <xdr:col>30</xdr:col>
      <xdr:colOff>619125</xdr:colOff>
      <xdr:row>22</xdr:row>
      <xdr:rowOff>123824</xdr:rowOff>
    </xdr:to>
    <xdr:pic>
      <xdr:nvPicPr>
        <xdr:cNvPr id="2" name="图片 1">
          <a:extLst>
            <a:ext uri="{FF2B5EF4-FFF2-40B4-BE49-F238E27FC236}">
              <a16:creationId xmlns:a16="http://schemas.microsoft.com/office/drawing/2014/main" id="{58471F65-55D0-5AE5-5C5C-B747D7382BFA}"/>
            </a:ext>
          </a:extLst>
        </xdr:cNvPr>
        <xdr:cNvPicPr>
          <a:picLocks noChangeAspect="1"/>
        </xdr:cNvPicPr>
      </xdr:nvPicPr>
      <xdr:blipFill>
        <a:blip xmlns:r="http://schemas.openxmlformats.org/officeDocument/2006/relationships" r:embed="rId1"/>
        <a:stretch>
          <a:fillRect/>
        </a:stretch>
      </xdr:blipFill>
      <xdr:spPr>
        <a:xfrm>
          <a:off x="10544175" y="1656260"/>
          <a:ext cx="13744575" cy="74686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xdr:colOff>
      <xdr:row>1</xdr:row>
      <xdr:rowOff>1</xdr:rowOff>
    </xdr:from>
    <xdr:to>
      <xdr:col>9</xdr:col>
      <xdr:colOff>909206</xdr:colOff>
      <xdr:row>5</xdr:row>
      <xdr:rowOff>599003</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0239375" y="180975"/>
          <a:ext cx="4394835" cy="2665730"/>
        </a:xfrm>
        <a:prstGeom prst="rect">
          <a:avLst/>
        </a:prstGeom>
      </xdr:spPr>
    </xdr:pic>
    <xdr:clientData/>
  </xdr:twoCellAnchor>
  <xdr:twoCellAnchor editAs="oneCell">
    <xdr:from>
      <xdr:col>7</xdr:col>
      <xdr:colOff>0</xdr:colOff>
      <xdr:row>8</xdr:row>
      <xdr:rowOff>0</xdr:rowOff>
    </xdr:from>
    <xdr:to>
      <xdr:col>9</xdr:col>
      <xdr:colOff>906926</xdr:colOff>
      <xdr:row>8</xdr:row>
      <xdr:rowOff>718705</xdr:rowOff>
    </xdr:to>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0239375" y="3371850"/>
          <a:ext cx="4392930" cy="718185"/>
        </a:xfrm>
        <a:prstGeom prst="rect">
          <a:avLst/>
        </a:prstGeom>
      </xdr:spPr>
    </xdr:pic>
    <xdr:clientData/>
  </xdr:twoCellAnchor>
  <xdr:twoCellAnchor editAs="oneCell">
    <xdr:from>
      <xdr:col>7</xdr:col>
      <xdr:colOff>34636</xdr:colOff>
      <xdr:row>9</xdr:row>
      <xdr:rowOff>69273</xdr:rowOff>
    </xdr:from>
    <xdr:to>
      <xdr:col>9</xdr:col>
      <xdr:colOff>896538</xdr:colOff>
      <xdr:row>10</xdr:row>
      <xdr:rowOff>227623</xdr:rowOff>
    </xdr:to>
    <xdr:pic>
      <xdr:nvPicPr>
        <xdr:cNvPr id="5" name="图片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0273665" y="4164965"/>
          <a:ext cx="4347845" cy="8820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66040" y="11372215"/>
          <a:ext cx="7844155"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8134350" y="11261725"/>
          <a:ext cx="8582025" cy="5401310"/>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180975</xdr:rowOff>
    </xdr:to>
    <xdr:pic>
      <xdr:nvPicPr>
        <xdr:cNvPr id="12" name="图片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16992600" y="11163300"/>
          <a:ext cx="8846820" cy="5667375"/>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328611</xdr:colOff>
      <xdr:row>114</xdr:row>
      <xdr:rowOff>104774</xdr:rowOff>
    </xdr:from>
    <xdr:to>
      <xdr:col>25</xdr:col>
      <xdr:colOff>323849</xdr:colOff>
      <xdr:row>129</xdr:row>
      <xdr:rowOff>304800</xdr:rowOff>
    </xdr:to>
    <xdr:graphicFrame macro="">
      <xdr:nvGraphicFramePr>
        <xdr:cNvPr id="4" name="图表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257176</xdr:colOff>
      <xdr:row>79</xdr:row>
      <xdr:rowOff>0</xdr:rowOff>
    </xdr:from>
    <xdr:to>
      <xdr:col>13</xdr:col>
      <xdr:colOff>619125</xdr:colOff>
      <xdr:row>93</xdr:row>
      <xdr:rowOff>66676</xdr:rowOff>
    </xdr:to>
    <xdr:graphicFrame macro="">
      <xdr:nvGraphicFramePr>
        <xdr:cNvPr id="9" name="图表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100</xdr:row>
      <xdr:rowOff>0</xdr:rowOff>
    </xdr:from>
    <xdr:to>
      <xdr:col>14</xdr:col>
      <xdr:colOff>219074</xdr:colOff>
      <xdr:row>113</xdr:row>
      <xdr:rowOff>180976</xdr:rowOff>
    </xdr:to>
    <xdr:graphicFrame macro="">
      <xdr:nvGraphicFramePr>
        <xdr:cNvPr id="10" name="图表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121</xdr:row>
      <xdr:rowOff>0</xdr:rowOff>
    </xdr:from>
    <xdr:to>
      <xdr:col>14</xdr:col>
      <xdr:colOff>219074</xdr:colOff>
      <xdr:row>134</xdr:row>
      <xdr:rowOff>180976</xdr:rowOff>
    </xdr:to>
    <xdr:graphicFrame macro="">
      <xdr:nvGraphicFramePr>
        <xdr:cNvPr id="11" name="图表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20</xdr:col>
      <xdr:colOff>205838</xdr:colOff>
      <xdr:row>0</xdr:row>
      <xdr:rowOff>171449</xdr:rowOff>
    </xdr:from>
    <xdr:to>
      <xdr:col>29</xdr:col>
      <xdr:colOff>55957</xdr:colOff>
      <xdr:row>28</xdr:row>
      <xdr:rowOff>8552</xdr:rowOff>
    </xdr:to>
    <xdr:pic>
      <xdr:nvPicPr>
        <xdr:cNvPr id="2" name="图片 1">
          <a:extLst>
            <a:ext uri="{FF2B5EF4-FFF2-40B4-BE49-F238E27FC236}">
              <a16:creationId xmlns:a16="http://schemas.microsoft.com/office/drawing/2014/main" id="{7A6113E3-848F-BFD7-5040-F0D9FCF3A8BA}"/>
            </a:ext>
          </a:extLst>
        </xdr:cNvPr>
        <xdr:cNvPicPr>
          <a:picLocks noChangeAspect="1"/>
        </xdr:cNvPicPr>
      </xdr:nvPicPr>
      <xdr:blipFill>
        <a:blip xmlns:r="http://schemas.openxmlformats.org/officeDocument/2006/relationships" r:embed="rId5"/>
        <a:stretch>
          <a:fillRect/>
        </a:stretch>
      </xdr:blipFill>
      <xdr:spPr>
        <a:xfrm>
          <a:off x="18751013" y="171449"/>
          <a:ext cx="6022319" cy="4904403"/>
        </a:xfrm>
        <a:prstGeom prst="rect">
          <a:avLst/>
        </a:prstGeom>
      </xdr:spPr>
    </xdr:pic>
    <xdr:clientData/>
  </xdr:twoCellAnchor>
  <xdr:twoCellAnchor editAs="oneCell">
    <xdr:from>
      <xdr:col>20</xdr:col>
      <xdr:colOff>381000</xdr:colOff>
      <xdr:row>28</xdr:row>
      <xdr:rowOff>8706</xdr:rowOff>
    </xdr:from>
    <xdr:to>
      <xdr:col>28</xdr:col>
      <xdr:colOff>351248</xdr:colOff>
      <xdr:row>52</xdr:row>
      <xdr:rowOff>8549</xdr:rowOff>
    </xdr:to>
    <xdr:pic>
      <xdr:nvPicPr>
        <xdr:cNvPr id="3" name="图片 2">
          <a:extLst>
            <a:ext uri="{FF2B5EF4-FFF2-40B4-BE49-F238E27FC236}">
              <a16:creationId xmlns:a16="http://schemas.microsoft.com/office/drawing/2014/main" id="{1976BF30-003F-4606-3BF8-18F3201D83EA}"/>
            </a:ext>
          </a:extLst>
        </xdr:cNvPr>
        <xdr:cNvPicPr>
          <a:picLocks noChangeAspect="1"/>
        </xdr:cNvPicPr>
      </xdr:nvPicPr>
      <xdr:blipFill>
        <a:blip xmlns:r="http://schemas.openxmlformats.org/officeDocument/2006/relationships" r:embed="rId6"/>
        <a:stretch>
          <a:fillRect/>
        </a:stretch>
      </xdr:blipFill>
      <xdr:spPr>
        <a:xfrm>
          <a:off x="18926175" y="5076006"/>
          <a:ext cx="5456648" cy="4524218"/>
        </a:xfrm>
        <a:prstGeom prst="rect">
          <a:avLst/>
        </a:prstGeom>
      </xdr:spPr>
    </xdr:pic>
    <xdr:clientData/>
  </xdr:twoCellAnchor>
  <xdr:twoCellAnchor editAs="oneCell">
    <xdr:from>
      <xdr:col>20</xdr:col>
      <xdr:colOff>349914</xdr:colOff>
      <xdr:row>51</xdr:row>
      <xdr:rowOff>104774</xdr:rowOff>
    </xdr:from>
    <xdr:to>
      <xdr:col>28</xdr:col>
      <xdr:colOff>684613</xdr:colOff>
      <xdr:row>78</xdr:row>
      <xdr:rowOff>75210</xdr:rowOff>
    </xdr:to>
    <xdr:pic>
      <xdr:nvPicPr>
        <xdr:cNvPr id="5" name="图片 4">
          <a:extLst>
            <a:ext uri="{FF2B5EF4-FFF2-40B4-BE49-F238E27FC236}">
              <a16:creationId xmlns:a16="http://schemas.microsoft.com/office/drawing/2014/main" id="{99C7586F-1EAE-1969-A60E-60DD24E9060B}"/>
            </a:ext>
          </a:extLst>
        </xdr:cNvPr>
        <xdr:cNvPicPr>
          <a:picLocks noChangeAspect="1"/>
        </xdr:cNvPicPr>
      </xdr:nvPicPr>
      <xdr:blipFill>
        <a:blip xmlns:r="http://schemas.openxmlformats.org/officeDocument/2006/relationships" r:embed="rId7"/>
        <a:stretch>
          <a:fillRect/>
        </a:stretch>
      </xdr:blipFill>
      <xdr:spPr>
        <a:xfrm>
          <a:off x="18895089" y="9515474"/>
          <a:ext cx="5821099" cy="48567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6807;&#31243;/&#27979;&#31639;-&#20849;&#26377;&#20135;&#26435;8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6807;&#31243;/&#38376;&#22836;&#27807;&#20849;&#26377;&#20135;&#26435;/2019&#26032;/Documents%20and%20Settings/All%20Users/Documents/pp&#22791;&#20221;/pei/&#27979;&#31639;&#34920;/&#23545;&#20844;&#20107;&#19994;&#37096;&#8212;&#30005;&#31639;&#34920;-&#25151;&#22320;&#20135;-&#21333;&#228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F:\&#23425;\2.&#32508;&#21512;\4.&#20854;&#20182;\2021\2021-1-0560&#38376;&#22836;&#27807;&#35199;&#23665;&#21360;&#20849;&#26377;&#20135;&#26435;\F02&#19987;&#23478;&#24847;&#35265;&#20462;&#25913;\&#27979;&#31639;-&#20849;&#26377;&#20135;&#26435;-10.19.xls" TargetMode="External"/><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皓月园"/>
      <sheetName val="可比案例2比较法-惠民家园"/>
      <sheetName val="可比案例3比较法-丽湾"/>
      <sheetName val="系统读取表"/>
      <sheetName val="可比案例4"/>
      <sheetName val="建委网站及中指水平"/>
      <sheetName val="剩余年限"/>
      <sheetName val="低价格案例"/>
    </sheetNames>
    <sheetDataSet>
      <sheetData sheetId="0">
        <row r="2">
          <cell r="J2" t="str">
            <v>钢混</v>
          </cell>
          <cell r="K2" t="str">
            <v>精装修</v>
          </cell>
          <cell r="L2" t="str">
            <v>底层</v>
          </cell>
          <cell r="M2" t="str">
            <v>有</v>
          </cell>
          <cell r="N2" t="str">
            <v>商品房</v>
          </cell>
        </row>
        <row r="3">
          <cell r="J3" t="str">
            <v>混合</v>
          </cell>
          <cell r="K3" t="str">
            <v>普通装修</v>
          </cell>
          <cell r="L3" t="str">
            <v>低楼层</v>
          </cell>
          <cell r="M3" t="str">
            <v>无</v>
          </cell>
          <cell r="N3" t="str">
            <v>已购公房</v>
          </cell>
        </row>
        <row r="4">
          <cell r="K4" t="str">
            <v>简单装修</v>
          </cell>
          <cell r="L4" t="str">
            <v>中楼层</v>
          </cell>
          <cell r="N4" t="str">
            <v>经济适用房</v>
          </cell>
        </row>
        <row r="5">
          <cell r="K5" t="str">
            <v>毛坯</v>
          </cell>
          <cell r="L5" t="str">
            <v>高楼层</v>
          </cell>
          <cell r="N5" t="str">
            <v>限价房</v>
          </cell>
        </row>
        <row r="6">
          <cell r="L6" t="str">
            <v>顶层</v>
          </cell>
          <cell r="N6" t="str">
            <v>自住房</v>
          </cell>
        </row>
        <row r="7">
          <cell r="N7" t="str">
            <v>回迁房</v>
          </cell>
        </row>
        <row r="117">
          <cell r="A117" t="str">
            <v>东</v>
          </cell>
        </row>
        <row r="118">
          <cell r="A118" t="str">
            <v>南</v>
          </cell>
        </row>
        <row r="119">
          <cell r="A119" t="str">
            <v>西</v>
          </cell>
        </row>
        <row r="120">
          <cell r="A120" t="str">
            <v>北</v>
          </cell>
        </row>
        <row r="121">
          <cell r="A121" t="str">
            <v>东南</v>
          </cell>
        </row>
        <row r="122">
          <cell r="A122" t="str">
            <v>西南</v>
          </cell>
        </row>
        <row r="123">
          <cell r="A123" t="str">
            <v>东北</v>
          </cell>
        </row>
        <row r="124">
          <cell r="A124" t="str">
            <v>西北</v>
          </cell>
        </row>
        <row r="125">
          <cell r="A125" t="str">
            <v>东西</v>
          </cell>
        </row>
        <row r="126">
          <cell r="A126" t="str">
            <v>南北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workbookViewId="0">
      <selection activeCell="D15" sqref="D15"/>
    </sheetView>
  </sheetViews>
  <sheetFormatPr defaultColWidth="14.625" defaultRowHeight="14.25"/>
  <cols>
    <col min="1" max="1" width="24.375" style="3" customWidth="1"/>
    <col min="2" max="16384" width="14.625" style="3"/>
  </cols>
  <sheetData>
    <row r="1" spans="1:9" ht="16.5">
      <c r="A1" s="70" t="s">
        <v>0</v>
      </c>
      <c r="B1" s="71">
        <f>'房源信息表-西山印'!R13</f>
        <v>200191.45</v>
      </c>
      <c r="C1" s="72"/>
      <c r="D1" s="72"/>
      <c r="E1" s="72"/>
      <c r="F1" s="72"/>
      <c r="G1" s="73"/>
    </row>
    <row r="2" spans="1:9" ht="16.5">
      <c r="A2" s="70" t="s">
        <v>1</v>
      </c>
      <c r="B2" s="70">
        <f>SUM(C14:C23)</f>
        <v>0</v>
      </c>
      <c r="C2" s="72"/>
      <c r="D2" s="72"/>
      <c r="E2" s="72"/>
      <c r="F2" s="72"/>
      <c r="G2" s="73"/>
    </row>
    <row r="3" spans="1:9" ht="33">
      <c r="A3" s="70" t="s">
        <v>2</v>
      </c>
      <c r="B3" s="74" t="s">
        <v>3</v>
      </c>
      <c r="C3" s="72"/>
      <c r="D3" s="72"/>
      <c r="E3" s="72"/>
      <c r="F3" s="72"/>
      <c r="G3" s="73"/>
    </row>
    <row r="4" spans="1:9" ht="33">
      <c r="A4" s="70" t="s">
        <v>4</v>
      </c>
      <c r="B4" s="70" t="s">
        <v>5</v>
      </c>
      <c r="C4" s="70" t="s">
        <v>6</v>
      </c>
      <c r="D4" s="70" t="s">
        <v>7</v>
      </c>
      <c r="E4" s="72"/>
      <c r="F4" s="73"/>
      <c r="G4" s="73"/>
    </row>
    <row r="5" spans="1:9" ht="16.5">
      <c r="A5" s="70" t="s">
        <v>8</v>
      </c>
      <c r="B5" s="70">
        <f>SUM(D14:D23)</f>
        <v>10952.073846600002</v>
      </c>
      <c r="C5" s="70">
        <f>ROUND(B5*10000/$B$1,0)</f>
        <v>547</v>
      </c>
      <c r="D5" s="70" t="e">
        <f>ROUND(B5*10000/$B$2,0)</f>
        <v>#DIV/0!</v>
      </c>
      <c r="E5" s="72"/>
      <c r="F5" s="73"/>
      <c r="G5" s="73"/>
    </row>
    <row r="6" spans="1:9" ht="16.5">
      <c r="A6" s="70" t="s">
        <v>9</v>
      </c>
      <c r="B6" s="70">
        <f>SUM(D14:D23)</f>
        <v>10952.073846600002</v>
      </c>
      <c r="C6" s="70">
        <f>ROUND(B6*10000/$B$1,0)</f>
        <v>547</v>
      </c>
      <c r="D6" s="70" t="e">
        <f>#N/A</f>
        <v>#N/A</v>
      </c>
      <c r="E6" s="72"/>
      <c r="F6" s="73"/>
      <c r="G6" s="73"/>
    </row>
    <row r="7" spans="1:9" ht="16.5">
      <c r="A7" s="70" t="s">
        <v>10</v>
      </c>
      <c r="B7" s="70">
        <f>B5</f>
        <v>10952.073846600002</v>
      </c>
      <c r="C7" s="70" t="e">
        <f>#N/A</f>
        <v>#N/A</v>
      </c>
      <c r="D7" s="70" t="e">
        <f>#N/A</f>
        <v>#N/A</v>
      </c>
      <c r="E7" s="72"/>
      <c r="F7" s="73"/>
      <c r="G7" s="73"/>
    </row>
    <row r="8" spans="1:9" ht="16.5">
      <c r="A8" s="70" t="s">
        <v>11</v>
      </c>
      <c r="B8" s="70">
        <f>B5</f>
        <v>10952.073846600002</v>
      </c>
      <c r="C8" s="70" t="e">
        <f>#N/A</f>
        <v>#N/A</v>
      </c>
      <c r="D8" s="70" t="e">
        <f>#N/A</f>
        <v>#N/A</v>
      </c>
      <c r="E8" s="72"/>
      <c r="F8" s="73"/>
      <c r="G8" s="73"/>
    </row>
    <row r="9" spans="1:9" ht="16.5">
      <c r="A9" s="70" t="s">
        <v>12</v>
      </c>
      <c r="B9" s="75">
        <f>B5</f>
        <v>10952.073846600002</v>
      </c>
      <c r="C9" s="72"/>
      <c r="D9" s="72"/>
      <c r="E9" s="72"/>
      <c r="F9" s="73"/>
      <c r="G9" s="73"/>
    </row>
    <row r="10" spans="1:9" ht="16.5">
      <c r="A10" s="70" t="s">
        <v>13</v>
      </c>
      <c r="B10" s="75">
        <f>B5</f>
        <v>10952.073846600002</v>
      </c>
      <c r="C10" s="72"/>
      <c r="D10" s="72"/>
      <c r="E10" s="72"/>
      <c r="F10" s="73"/>
      <c r="G10" s="73"/>
    </row>
    <row r="11" spans="1:9" ht="16.5">
      <c r="A11" s="70" t="s">
        <v>14</v>
      </c>
      <c r="B11" s="75">
        <f>B5</f>
        <v>10952.073846600002</v>
      </c>
      <c r="C11" s="72"/>
      <c r="D11" s="72"/>
      <c r="E11" s="72"/>
      <c r="F11" s="73"/>
      <c r="G11" s="73"/>
    </row>
    <row r="12" spans="1:9" ht="16.5">
      <c r="A12" s="72"/>
      <c r="B12" s="72"/>
      <c r="C12" s="72"/>
      <c r="D12" s="72"/>
      <c r="E12" s="72"/>
      <c r="F12" s="73"/>
      <c r="G12" s="73"/>
    </row>
    <row r="13" spans="1:9" ht="33">
      <c r="A13" s="76" t="s">
        <v>15</v>
      </c>
      <c r="B13" s="77" t="s">
        <v>0</v>
      </c>
      <c r="C13" s="77" t="s">
        <v>1</v>
      </c>
      <c r="D13" s="77" t="s">
        <v>16</v>
      </c>
      <c r="E13" s="70" t="s">
        <v>6</v>
      </c>
      <c r="F13" s="70" t="s">
        <v>7</v>
      </c>
      <c r="G13" s="77" t="s">
        <v>17</v>
      </c>
      <c r="H13" s="77" t="s">
        <v>18</v>
      </c>
      <c r="I13" s="77" t="s">
        <v>19</v>
      </c>
    </row>
    <row r="14" spans="1:9" ht="16.5">
      <c r="A14" s="78" t="s">
        <v>20</v>
      </c>
      <c r="B14" s="77">
        <f>B1</f>
        <v>200191.45</v>
      </c>
      <c r="C14" s="77">
        <v>0</v>
      </c>
      <c r="D14" s="77">
        <f>B14*E14*12/10000</f>
        <v>10952.073846600002</v>
      </c>
      <c r="E14" s="77">
        <f>测算表!C31</f>
        <v>45.59</v>
      </c>
      <c r="F14" s="77" t="e">
        <f>ROUND(D14*10000/C14,0)</f>
        <v>#DIV/0!</v>
      </c>
      <c r="G14" s="77">
        <v>0</v>
      </c>
      <c r="H14" s="77">
        <v>0</v>
      </c>
      <c r="I14" s="77">
        <v>0</v>
      </c>
    </row>
    <row r="15" spans="1:9" ht="16.5">
      <c r="A15" s="79" t="s">
        <v>21</v>
      </c>
      <c r="B15" s="80"/>
      <c r="C15" s="80"/>
      <c r="D15" s="80"/>
      <c r="E15" s="77" t="e">
        <f t="shared" ref="E15:E23" si="0">ROUND(D15*10000/B15,0)</f>
        <v>#DIV/0!</v>
      </c>
      <c r="F15" s="77" t="e">
        <f t="shared" ref="F15:F23" si="1">ROUND(D15*10000/C15,0)</f>
        <v>#DIV/0!</v>
      </c>
      <c r="G15" s="81"/>
      <c r="H15" s="81"/>
      <c r="I15" s="80"/>
    </row>
    <row r="16" spans="1:9" ht="16.5">
      <c r="A16" s="79" t="s">
        <v>22</v>
      </c>
      <c r="B16" s="80"/>
      <c r="C16" s="80"/>
      <c r="D16" s="80"/>
      <c r="E16" s="77" t="e">
        <f t="shared" si="0"/>
        <v>#DIV/0!</v>
      </c>
      <c r="F16" s="77" t="e">
        <f t="shared" si="1"/>
        <v>#DIV/0!</v>
      </c>
      <c r="G16" s="81"/>
      <c r="H16" s="81"/>
      <c r="I16" s="80"/>
    </row>
    <row r="17" spans="1:9" ht="16.5">
      <c r="A17" s="79" t="s">
        <v>23</v>
      </c>
      <c r="B17" s="80"/>
      <c r="C17" s="80"/>
      <c r="D17" s="80"/>
      <c r="E17" s="77" t="e">
        <f t="shared" si="0"/>
        <v>#DIV/0!</v>
      </c>
      <c r="F17" s="77" t="e">
        <f t="shared" si="1"/>
        <v>#DIV/0!</v>
      </c>
      <c r="G17" s="81"/>
      <c r="H17" s="81"/>
      <c r="I17" s="80"/>
    </row>
    <row r="18" spans="1:9" ht="16.5">
      <c r="A18" s="79" t="s">
        <v>24</v>
      </c>
      <c r="B18" s="80"/>
      <c r="C18" s="80"/>
      <c r="D18" s="80"/>
      <c r="E18" s="77" t="e">
        <f t="shared" si="0"/>
        <v>#DIV/0!</v>
      </c>
      <c r="F18" s="77" t="e">
        <f t="shared" si="1"/>
        <v>#DIV/0!</v>
      </c>
      <c r="G18" s="80"/>
      <c r="H18" s="80"/>
      <c r="I18" s="80"/>
    </row>
    <row r="19" spans="1:9" ht="16.5">
      <c r="A19" s="79" t="s">
        <v>25</v>
      </c>
      <c r="B19" s="80"/>
      <c r="C19" s="80"/>
      <c r="D19" s="80"/>
      <c r="E19" s="77" t="e">
        <f t="shared" si="0"/>
        <v>#DIV/0!</v>
      </c>
      <c r="F19" s="77" t="e">
        <f t="shared" si="1"/>
        <v>#DIV/0!</v>
      </c>
      <c r="G19" s="80"/>
      <c r="H19" s="80"/>
      <c r="I19" s="80"/>
    </row>
    <row r="20" spans="1:9" ht="16.5">
      <c r="A20" s="79" t="s">
        <v>26</v>
      </c>
      <c r="B20" s="80"/>
      <c r="C20" s="80"/>
      <c r="D20" s="80"/>
      <c r="E20" s="77" t="e">
        <f t="shared" si="0"/>
        <v>#DIV/0!</v>
      </c>
      <c r="F20" s="77" t="e">
        <f t="shared" si="1"/>
        <v>#DIV/0!</v>
      </c>
      <c r="G20" s="80"/>
      <c r="H20" s="80"/>
      <c r="I20" s="80"/>
    </row>
    <row r="21" spans="1:9" ht="16.5">
      <c r="A21" s="79" t="s">
        <v>27</v>
      </c>
      <c r="B21" s="80"/>
      <c r="C21" s="80"/>
      <c r="D21" s="80"/>
      <c r="E21" s="77" t="e">
        <f t="shared" si="0"/>
        <v>#DIV/0!</v>
      </c>
      <c r="F21" s="77" t="e">
        <f t="shared" si="1"/>
        <v>#DIV/0!</v>
      </c>
      <c r="G21" s="80"/>
      <c r="H21" s="80"/>
      <c r="I21" s="80"/>
    </row>
    <row r="22" spans="1:9" ht="16.5">
      <c r="A22" s="79" t="s">
        <v>28</v>
      </c>
      <c r="B22" s="80"/>
      <c r="C22" s="80"/>
      <c r="D22" s="80"/>
      <c r="E22" s="77" t="e">
        <f t="shared" si="0"/>
        <v>#DIV/0!</v>
      </c>
      <c r="F22" s="77" t="e">
        <f t="shared" si="1"/>
        <v>#DIV/0!</v>
      </c>
      <c r="G22" s="80"/>
      <c r="H22" s="80"/>
      <c r="I22" s="80"/>
    </row>
    <row r="23" spans="1:9" ht="16.5">
      <c r="A23" s="79" t="s">
        <v>29</v>
      </c>
      <c r="B23" s="80"/>
      <c r="C23" s="80"/>
      <c r="D23" s="80"/>
      <c r="E23" s="70" t="e">
        <f t="shared" si="0"/>
        <v>#DIV/0!</v>
      </c>
      <c r="F23" s="70" t="e">
        <f t="shared" si="1"/>
        <v>#DIV/0!</v>
      </c>
      <c r="G23" s="80"/>
      <c r="H23" s="80"/>
      <c r="I23" s="80"/>
    </row>
  </sheetData>
  <phoneticPr fontId="29" type="noConversion"/>
  <dataValidations count="1">
    <dataValidation type="list"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4"/>
  <sheetViews>
    <sheetView workbookViewId="0">
      <selection activeCell="D36" sqref="D36"/>
    </sheetView>
  </sheetViews>
  <sheetFormatPr defaultColWidth="9" defaultRowHeight="14.25"/>
  <cols>
    <col min="1" max="1" width="19" style="5" customWidth="1"/>
    <col min="2" max="13" width="10.625" style="5" customWidth="1"/>
    <col min="14" max="16384" width="9" style="3"/>
  </cols>
  <sheetData>
    <row r="1" spans="1:28" ht="15.75">
      <c r="A1" s="174" t="s">
        <v>208</v>
      </c>
      <c r="B1" s="174" t="s">
        <v>219</v>
      </c>
      <c r="C1" s="174"/>
      <c r="D1" s="174"/>
      <c r="E1" s="174"/>
      <c r="F1" s="174"/>
      <c r="G1" s="174"/>
      <c r="H1" s="174"/>
      <c r="I1" s="174"/>
      <c r="J1" s="174"/>
      <c r="K1" s="174"/>
      <c r="L1" s="174"/>
      <c r="M1" s="174"/>
      <c r="N1" s="174"/>
    </row>
    <row r="2" spans="1:28" ht="15">
      <c r="A2" s="174"/>
      <c r="B2" s="105">
        <v>45717</v>
      </c>
      <c r="C2" s="105">
        <v>45689</v>
      </c>
      <c r="D2" s="105">
        <v>45658</v>
      </c>
      <c r="E2" s="105">
        <v>45627</v>
      </c>
      <c r="F2" s="105">
        <v>45597</v>
      </c>
      <c r="G2" s="105">
        <v>45566</v>
      </c>
      <c r="H2" s="105">
        <v>45536</v>
      </c>
      <c r="I2" s="105">
        <v>45505</v>
      </c>
      <c r="J2" s="105">
        <v>45474</v>
      </c>
      <c r="K2" s="105">
        <v>45444</v>
      </c>
      <c r="L2" s="105">
        <v>45413</v>
      </c>
      <c r="M2" s="105">
        <v>45383</v>
      </c>
      <c r="N2" s="105">
        <v>45352</v>
      </c>
      <c r="O2" s="9"/>
      <c r="P2" s="9"/>
      <c r="Q2" s="9"/>
      <c r="R2" s="9"/>
      <c r="S2" s="9"/>
      <c r="T2" s="9"/>
      <c r="U2" s="9"/>
      <c r="V2" s="9"/>
      <c r="W2" s="9"/>
      <c r="X2" s="9"/>
      <c r="Y2" s="9"/>
      <c r="Z2" s="9"/>
      <c r="AA2" s="9"/>
      <c r="AB2" s="9"/>
    </row>
    <row r="3" spans="1:28" ht="16.5" thickBot="1">
      <c r="A3" s="6" t="s">
        <v>1182</v>
      </c>
      <c r="B3" s="106">
        <v>57.19</v>
      </c>
      <c r="C3" s="106">
        <v>57.47</v>
      </c>
      <c r="D3" s="106">
        <v>51.85</v>
      </c>
      <c r="E3" s="106">
        <v>50.28</v>
      </c>
      <c r="F3" s="106">
        <v>51.21</v>
      </c>
      <c r="G3" s="106">
        <v>52.66</v>
      </c>
      <c r="H3" s="106">
        <v>53.32</v>
      </c>
      <c r="I3" s="106">
        <v>51.94</v>
      </c>
      <c r="J3" s="106">
        <v>52.83</v>
      </c>
      <c r="K3" s="106">
        <v>55.54</v>
      </c>
      <c r="L3" s="106">
        <v>56.49</v>
      </c>
      <c r="M3" s="106">
        <v>56.2</v>
      </c>
      <c r="N3" s="106">
        <v>56.23</v>
      </c>
    </row>
    <row r="4" spans="1:28" ht="15" thickBot="1">
      <c r="A4" s="7" t="s">
        <v>440</v>
      </c>
      <c r="B4" s="106">
        <v>56</v>
      </c>
      <c r="C4" s="106">
        <v>57.01</v>
      </c>
      <c r="D4" s="106">
        <v>63.66</v>
      </c>
      <c r="E4" s="106">
        <v>66.61</v>
      </c>
      <c r="F4" s="106">
        <v>62.58</v>
      </c>
      <c r="G4" s="106">
        <v>53.62</v>
      </c>
      <c r="H4" s="106">
        <v>57.55</v>
      </c>
      <c r="I4" s="106">
        <v>58.91</v>
      </c>
      <c r="J4" s="106">
        <v>58.99</v>
      </c>
      <c r="K4" s="106">
        <v>54.95</v>
      </c>
      <c r="L4" s="106">
        <v>59.05</v>
      </c>
      <c r="M4" s="106">
        <v>59.78</v>
      </c>
      <c r="N4" s="106">
        <v>61.19</v>
      </c>
    </row>
    <row r="5" spans="1:28" s="4" customFormat="1" ht="16.5" thickBot="1">
      <c r="A5" s="8" t="s">
        <v>1183</v>
      </c>
      <c r="B5" s="106">
        <v>44.03</v>
      </c>
      <c r="C5" s="106">
        <v>44.66</v>
      </c>
      <c r="D5" s="106">
        <v>44.3</v>
      </c>
      <c r="E5" s="106">
        <v>44.68</v>
      </c>
      <c r="F5" s="106">
        <v>44.27</v>
      </c>
      <c r="G5" s="106">
        <v>43.98</v>
      </c>
      <c r="H5" s="106">
        <v>44.02</v>
      </c>
      <c r="I5" s="106">
        <v>44.08</v>
      </c>
      <c r="J5" s="106">
        <v>44.03</v>
      </c>
      <c r="K5" s="106">
        <v>51.9</v>
      </c>
      <c r="L5" s="106">
        <v>50.81</v>
      </c>
      <c r="M5" s="106">
        <v>44.58</v>
      </c>
      <c r="N5" s="106">
        <v>44.67</v>
      </c>
    </row>
    <row r="9" spans="1:28" ht="15.75">
      <c r="B9" s="6" t="str">
        <f>A3</f>
        <v>华远西山雅园</v>
      </c>
      <c r="C9" s="3" t="s">
        <v>149</v>
      </c>
      <c r="D9" s="5" t="s">
        <v>212</v>
      </c>
      <c r="E9" s="3" t="s">
        <v>213</v>
      </c>
    </row>
    <row r="10" spans="1:28">
      <c r="C10" s="9" t="s">
        <v>1185</v>
      </c>
      <c r="D10" s="5">
        <v>1</v>
      </c>
      <c r="E10" s="5">
        <f>M3</f>
        <v>56.2</v>
      </c>
    </row>
    <row r="11" spans="1:28">
      <c r="C11" s="9" t="s">
        <v>1186</v>
      </c>
      <c r="D11" s="5">
        <v>1</v>
      </c>
      <c r="E11" s="5">
        <f>L3</f>
        <v>56.49</v>
      </c>
    </row>
    <row r="12" spans="1:28">
      <c r="C12" s="9" t="s">
        <v>163</v>
      </c>
      <c r="D12" s="5">
        <v>1</v>
      </c>
      <c r="E12" s="5">
        <f>K3</f>
        <v>55.54</v>
      </c>
    </row>
    <row r="13" spans="1:28">
      <c r="C13" s="9" t="s">
        <v>165</v>
      </c>
      <c r="D13" s="5">
        <v>1</v>
      </c>
      <c r="E13" s="5">
        <f>J3</f>
        <v>52.83</v>
      </c>
    </row>
    <row r="14" spans="1:28">
      <c r="C14" s="9" t="s">
        <v>166</v>
      </c>
      <c r="D14" s="5">
        <v>1</v>
      </c>
      <c r="E14" s="5">
        <f>I3</f>
        <v>51.94</v>
      </c>
    </row>
    <row r="15" spans="1:28">
      <c r="C15" s="9" t="s">
        <v>167</v>
      </c>
      <c r="D15" s="5">
        <v>1</v>
      </c>
      <c r="E15" s="5">
        <f>H3</f>
        <v>53.32</v>
      </c>
    </row>
    <row r="16" spans="1:28">
      <c r="C16" s="9" t="s">
        <v>206</v>
      </c>
      <c r="D16" s="5">
        <v>1</v>
      </c>
      <c r="E16" s="5">
        <f>G3</f>
        <v>52.66</v>
      </c>
    </row>
    <row r="17" spans="2:5">
      <c r="C17" s="9" t="s">
        <v>203</v>
      </c>
      <c r="D17" s="5">
        <v>1</v>
      </c>
      <c r="E17" s="5">
        <f>F3</f>
        <v>51.21</v>
      </c>
    </row>
    <row r="18" spans="2:5">
      <c r="C18" s="9" t="s">
        <v>204</v>
      </c>
      <c r="D18" s="5">
        <v>1</v>
      </c>
      <c r="E18" s="5">
        <f>E3</f>
        <v>50.28</v>
      </c>
    </row>
    <row r="19" spans="2:5">
      <c r="C19" s="9" t="s">
        <v>1193</v>
      </c>
      <c r="D19" s="5">
        <v>1</v>
      </c>
      <c r="E19" s="5">
        <f>D3</f>
        <v>51.85</v>
      </c>
    </row>
    <row r="20" spans="2:5">
      <c r="C20" s="9" t="s">
        <v>1194</v>
      </c>
      <c r="D20" s="5">
        <v>1</v>
      </c>
      <c r="E20" s="5">
        <f>C3</f>
        <v>57.47</v>
      </c>
    </row>
    <row r="21" spans="2:5">
      <c r="C21" s="9" t="s">
        <v>1195</v>
      </c>
      <c r="D21" s="5">
        <v>1</v>
      </c>
      <c r="E21" s="5">
        <f>B3</f>
        <v>57.19</v>
      </c>
    </row>
    <row r="22" spans="2:5">
      <c r="C22" s="9"/>
      <c r="E22" s="10">
        <f>ROUND(AVERAGE(E10:E21),2)</f>
        <v>53.92</v>
      </c>
    </row>
    <row r="23" spans="2:5">
      <c r="C23" s="9"/>
      <c r="E23" s="3"/>
    </row>
    <row r="24" spans="2:5" ht="15.75">
      <c r="B24" s="6" t="str">
        <f>A4</f>
        <v>金泰丽湾悦栖山</v>
      </c>
      <c r="C24" s="3" t="s">
        <v>149</v>
      </c>
      <c r="D24" s="5" t="s">
        <v>212</v>
      </c>
      <c r="E24" s="3" t="s">
        <v>213</v>
      </c>
    </row>
    <row r="25" spans="2:5">
      <c r="C25" s="9" t="s">
        <v>1185</v>
      </c>
      <c r="D25" s="5">
        <v>1</v>
      </c>
      <c r="E25" s="5">
        <f>M4</f>
        <v>59.78</v>
      </c>
    </row>
    <row r="26" spans="2:5">
      <c r="C26" s="9" t="s">
        <v>1186</v>
      </c>
      <c r="D26" s="5">
        <v>1</v>
      </c>
      <c r="E26" s="5">
        <f>L4</f>
        <v>59.05</v>
      </c>
    </row>
    <row r="27" spans="2:5">
      <c r="C27" s="9" t="s">
        <v>163</v>
      </c>
      <c r="D27" s="5">
        <v>1</v>
      </c>
      <c r="E27" s="5">
        <f>K4</f>
        <v>54.95</v>
      </c>
    </row>
    <row r="28" spans="2:5">
      <c r="C28" s="9" t="s">
        <v>165</v>
      </c>
      <c r="D28" s="5">
        <v>1</v>
      </c>
      <c r="E28" s="5">
        <f>J4</f>
        <v>58.99</v>
      </c>
    </row>
    <row r="29" spans="2:5">
      <c r="C29" s="9" t="s">
        <v>166</v>
      </c>
      <c r="D29" s="5">
        <v>1</v>
      </c>
      <c r="E29" s="5">
        <f>I4</f>
        <v>58.91</v>
      </c>
    </row>
    <row r="30" spans="2:5">
      <c r="C30" s="9" t="s">
        <v>167</v>
      </c>
      <c r="D30" s="5">
        <v>1</v>
      </c>
      <c r="E30" s="5">
        <f>H4</f>
        <v>57.55</v>
      </c>
    </row>
    <row r="31" spans="2:5">
      <c r="C31" s="9" t="s">
        <v>206</v>
      </c>
      <c r="D31" s="5">
        <v>1</v>
      </c>
      <c r="E31" s="5">
        <f>G4</f>
        <v>53.62</v>
      </c>
    </row>
    <row r="32" spans="2:5">
      <c r="C32" s="9" t="s">
        <v>203</v>
      </c>
      <c r="D32" s="5">
        <v>1</v>
      </c>
      <c r="E32" s="5">
        <f>F4</f>
        <v>62.58</v>
      </c>
    </row>
    <row r="33" spans="2:5">
      <c r="C33" s="9" t="s">
        <v>204</v>
      </c>
      <c r="D33" s="5">
        <v>1</v>
      </c>
      <c r="E33" s="5">
        <f>E4</f>
        <v>66.61</v>
      </c>
    </row>
    <row r="34" spans="2:5">
      <c r="C34" s="9" t="s">
        <v>1193</v>
      </c>
      <c r="D34" s="5">
        <v>1</v>
      </c>
      <c r="E34" s="5">
        <f>D4</f>
        <v>63.66</v>
      </c>
    </row>
    <row r="35" spans="2:5">
      <c r="C35" s="9" t="s">
        <v>1194</v>
      </c>
      <c r="D35" s="5">
        <v>1</v>
      </c>
      <c r="E35" s="5">
        <f>C4</f>
        <v>57.01</v>
      </c>
    </row>
    <row r="36" spans="2:5">
      <c r="C36" s="9" t="s">
        <v>1195</v>
      </c>
      <c r="D36" s="5">
        <v>1</v>
      </c>
      <c r="E36" s="5">
        <f>B4</f>
        <v>56</v>
      </c>
    </row>
    <row r="37" spans="2:5">
      <c r="C37" s="9"/>
      <c r="E37" s="10">
        <f>ROUND(AVERAGE(E25:E36),2)</f>
        <v>59.06</v>
      </c>
    </row>
    <row r="38" spans="2:5">
      <c r="C38" s="3"/>
      <c r="E38" s="3"/>
    </row>
    <row r="39" spans="2:5">
      <c r="C39" s="3"/>
      <c r="E39" s="3"/>
    </row>
    <row r="40" spans="2:5">
      <c r="C40" s="3"/>
      <c r="E40" s="3"/>
    </row>
    <row r="41" spans="2:5" ht="15.75">
      <c r="B41" s="6" t="str">
        <f>A5</f>
        <v>中门家园</v>
      </c>
      <c r="C41" s="3" t="s">
        <v>149</v>
      </c>
      <c r="D41" s="5" t="s">
        <v>212</v>
      </c>
      <c r="E41" s="3" t="s">
        <v>213</v>
      </c>
    </row>
    <row r="42" spans="2:5">
      <c r="C42" s="9" t="s">
        <v>1185</v>
      </c>
      <c r="D42" s="5">
        <v>1</v>
      </c>
      <c r="E42" s="5">
        <f>M5</f>
        <v>44.58</v>
      </c>
    </row>
    <row r="43" spans="2:5">
      <c r="C43" s="9" t="s">
        <v>1186</v>
      </c>
      <c r="D43" s="5">
        <v>1</v>
      </c>
      <c r="E43" s="5">
        <f>L5</f>
        <v>50.81</v>
      </c>
    </row>
    <row r="44" spans="2:5">
      <c r="C44" s="9" t="s">
        <v>163</v>
      </c>
      <c r="D44" s="5">
        <v>1</v>
      </c>
      <c r="E44" s="5">
        <f>K5</f>
        <v>51.9</v>
      </c>
    </row>
    <row r="45" spans="2:5">
      <c r="C45" s="9" t="s">
        <v>165</v>
      </c>
      <c r="D45" s="5">
        <v>1</v>
      </c>
      <c r="E45" s="5">
        <f>J5</f>
        <v>44.03</v>
      </c>
    </row>
    <row r="46" spans="2:5">
      <c r="C46" s="9" t="s">
        <v>166</v>
      </c>
      <c r="D46" s="5">
        <v>1</v>
      </c>
      <c r="E46" s="5">
        <f>I5</f>
        <v>44.08</v>
      </c>
    </row>
    <row r="47" spans="2:5">
      <c r="C47" s="9" t="s">
        <v>167</v>
      </c>
      <c r="D47" s="5">
        <v>1</v>
      </c>
      <c r="E47" s="5">
        <f>H5</f>
        <v>44.02</v>
      </c>
    </row>
    <row r="48" spans="2:5">
      <c r="C48" s="9" t="s">
        <v>206</v>
      </c>
      <c r="D48" s="5">
        <v>1</v>
      </c>
      <c r="E48" s="5">
        <f>G5</f>
        <v>43.98</v>
      </c>
    </row>
    <row r="49" spans="3:5">
      <c r="C49" s="9" t="s">
        <v>203</v>
      </c>
      <c r="D49" s="5">
        <v>1</v>
      </c>
      <c r="E49" s="5">
        <f>F5</f>
        <v>44.27</v>
      </c>
    </row>
    <row r="50" spans="3:5">
      <c r="C50" s="9" t="s">
        <v>204</v>
      </c>
      <c r="D50" s="5">
        <v>1</v>
      </c>
      <c r="E50" s="5">
        <f>E5</f>
        <v>44.68</v>
      </c>
    </row>
    <row r="51" spans="3:5">
      <c r="C51" s="9" t="s">
        <v>1193</v>
      </c>
      <c r="D51" s="5">
        <v>1</v>
      </c>
      <c r="E51" s="5">
        <f>D5</f>
        <v>44.3</v>
      </c>
    </row>
    <row r="52" spans="3:5">
      <c r="C52" s="9" t="s">
        <v>1194</v>
      </c>
      <c r="D52" s="5">
        <v>1</v>
      </c>
      <c r="E52" s="5">
        <f>C5</f>
        <v>44.66</v>
      </c>
    </row>
    <row r="53" spans="3:5">
      <c r="C53" s="9" t="s">
        <v>1195</v>
      </c>
      <c r="D53" s="5">
        <v>1</v>
      </c>
      <c r="E53" s="5">
        <f>B5</f>
        <v>44.03</v>
      </c>
    </row>
    <row r="54" spans="3:5">
      <c r="C54" s="9"/>
      <c r="E54" s="10">
        <f>ROUND(AVERAGE(E42:E53),2)</f>
        <v>45.45</v>
      </c>
    </row>
  </sheetData>
  <mergeCells count="2">
    <mergeCell ref="B1:N1"/>
    <mergeCell ref="A1:A2"/>
  </mergeCells>
  <phoneticPr fontId="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9E6D8-A73B-4AD2-889A-3198181141F6}">
  <sheetPr>
    <pageSetUpPr fitToPage="1"/>
  </sheetPr>
  <dimension ref="A1:U2254"/>
  <sheetViews>
    <sheetView zoomScaleSheetLayoutView="100" workbookViewId="0">
      <pane xSplit="2" ySplit="2" topLeftCell="I3" activePane="bottomRight" state="frozen"/>
      <selection pane="topRight"/>
      <selection pane="bottomLeft"/>
      <selection pane="bottomRight" activeCell="N21" sqref="N21:N23"/>
    </sheetView>
  </sheetViews>
  <sheetFormatPr defaultRowHeight="14.25"/>
  <cols>
    <col min="1" max="1" width="6.125" style="96" customWidth="1"/>
    <col min="2" max="2" width="15.125" style="96" customWidth="1"/>
    <col min="3" max="3" width="17.5" style="96" hidden="1" customWidth="1"/>
    <col min="4" max="4" width="10.625" style="96" bestFit="1" customWidth="1"/>
    <col min="5" max="6" width="8.5" style="96" bestFit="1" customWidth="1"/>
    <col min="7" max="8" width="10.625" style="96" bestFit="1" customWidth="1"/>
    <col min="9" max="10" width="10" style="96" customWidth="1"/>
    <col min="11" max="12" width="9.5" style="96" bestFit="1" customWidth="1"/>
    <col min="13" max="13" width="10.625" style="96" bestFit="1" customWidth="1"/>
    <col min="14" max="14" width="9" style="96"/>
    <col min="15" max="15" width="17.875" style="97" customWidth="1"/>
    <col min="16" max="16" width="13.875" style="97" bestFit="1" customWidth="1"/>
    <col min="17" max="17" width="5.5" style="97" bestFit="1" customWidth="1"/>
    <col min="18" max="18" width="10.5" style="97" bestFit="1" customWidth="1"/>
    <col min="19" max="19" width="5.25" style="97" bestFit="1" customWidth="1"/>
    <col min="20" max="20" width="11.125" style="97" bestFit="1" customWidth="1"/>
    <col min="21" max="256" width="9" style="96"/>
    <col min="257" max="257" width="6.125" style="96" customWidth="1"/>
    <col min="258" max="258" width="15.125" style="96" customWidth="1"/>
    <col min="259" max="259" width="17.5" style="96" customWidth="1"/>
    <col min="260" max="260" width="10.625" style="96" bestFit="1" customWidth="1"/>
    <col min="261" max="262" width="8.5" style="96" bestFit="1" customWidth="1"/>
    <col min="263" max="264" width="10.625" style="96" bestFit="1" customWidth="1"/>
    <col min="265" max="266" width="10" style="96" customWidth="1"/>
    <col min="267" max="268" width="9.5" style="96" bestFit="1" customWidth="1"/>
    <col min="269" max="269" width="10.625" style="96" bestFit="1" customWidth="1"/>
    <col min="270" max="270" width="9" style="96"/>
    <col min="271" max="271" width="12" style="96" bestFit="1" customWidth="1"/>
    <col min="272" max="272" width="15" style="96" bestFit="1" customWidth="1"/>
    <col min="273" max="273" width="8.625" style="96" customWidth="1"/>
    <col min="274" max="274" width="10.5" style="96" bestFit="1" customWidth="1"/>
    <col min="275" max="275" width="8.5" style="96" customWidth="1"/>
    <col min="276" max="512" width="9" style="96"/>
    <col min="513" max="513" width="6.125" style="96" customWidth="1"/>
    <col min="514" max="514" width="15.125" style="96" customWidth="1"/>
    <col min="515" max="515" width="17.5" style="96" customWidth="1"/>
    <col min="516" max="516" width="10.625" style="96" bestFit="1" customWidth="1"/>
    <col min="517" max="518" width="8.5" style="96" bestFit="1" customWidth="1"/>
    <col min="519" max="520" width="10.625" style="96" bestFit="1" customWidth="1"/>
    <col min="521" max="522" width="10" style="96" customWidth="1"/>
    <col min="523" max="524" width="9.5" style="96" bestFit="1" customWidth="1"/>
    <col min="525" max="525" width="10.625" style="96" bestFit="1" customWidth="1"/>
    <col min="526" max="526" width="9" style="96"/>
    <col min="527" max="527" width="12" style="96" bestFit="1" customWidth="1"/>
    <col min="528" max="528" width="15" style="96" bestFit="1" customWidth="1"/>
    <col min="529" max="529" width="8.625" style="96" customWidth="1"/>
    <col min="530" max="530" width="10.5" style="96" bestFit="1" customWidth="1"/>
    <col min="531" max="531" width="8.5" style="96" customWidth="1"/>
    <col min="532" max="768" width="9" style="96"/>
    <col min="769" max="769" width="6.125" style="96" customWidth="1"/>
    <col min="770" max="770" width="15.125" style="96" customWidth="1"/>
    <col min="771" max="771" width="17.5" style="96" customWidth="1"/>
    <col min="772" max="772" width="10.625" style="96" bestFit="1" customWidth="1"/>
    <col min="773" max="774" width="8.5" style="96" bestFit="1" customWidth="1"/>
    <col min="775" max="776" width="10.625" style="96" bestFit="1" customWidth="1"/>
    <col min="777" max="778" width="10" style="96" customWidth="1"/>
    <col min="779" max="780" width="9.5" style="96" bestFit="1" customWidth="1"/>
    <col min="781" max="781" width="10.625" style="96" bestFit="1" customWidth="1"/>
    <col min="782" max="782" width="9" style="96"/>
    <col min="783" max="783" width="12" style="96" bestFit="1" customWidth="1"/>
    <col min="784" max="784" width="15" style="96" bestFit="1" customWidth="1"/>
    <col min="785" max="785" width="8.625" style="96" customWidth="1"/>
    <col min="786" max="786" width="10.5" style="96" bestFit="1" customWidth="1"/>
    <col min="787" max="787" width="8.5" style="96" customWidth="1"/>
    <col min="788" max="1024" width="9" style="96"/>
    <col min="1025" max="1025" width="6.125" style="96" customWidth="1"/>
    <col min="1026" max="1026" width="15.125" style="96" customWidth="1"/>
    <col min="1027" max="1027" width="17.5" style="96" customWidth="1"/>
    <col min="1028" max="1028" width="10.625" style="96" bestFit="1" customWidth="1"/>
    <col min="1029" max="1030" width="8.5" style="96" bestFit="1" customWidth="1"/>
    <col min="1031" max="1032" width="10.625" style="96" bestFit="1" customWidth="1"/>
    <col min="1033" max="1034" width="10" style="96" customWidth="1"/>
    <col min="1035" max="1036" width="9.5" style="96" bestFit="1" customWidth="1"/>
    <col min="1037" max="1037" width="10.625" style="96" bestFit="1" customWidth="1"/>
    <col min="1038" max="1038" width="9" style="96"/>
    <col min="1039" max="1039" width="12" style="96" bestFit="1" customWidth="1"/>
    <col min="1040" max="1040" width="15" style="96" bestFit="1" customWidth="1"/>
    <col min="1041" max="1041" width="8.625" style="96" customWidth="1"/>
    <col min="1042" max="1042" width="10.5" style="96" bestFit="1" customWidth="1"/>
    <col min="1043" max="1043" width="8.5" style="96" customWidth="1"/>
    <col min="1044" max="1280" width="9" style="96"/>
    <col min="1281" max="1281" width="6.125" style="96" customWidth="1"/>
    <col min="1282" max="1282" width="15.125" style="96" customWidth="1"/>
    <col min="1283" max="1283" width="17.5" style="96" customWidth="1"/>
    <col min="1284" max="1284" width="10.625" style="96" bestFit="1" customWidth="1"/>
    <col min="1285" max="1286" width="8.5" style="96" bestFit="1" customWidth="1"/>
    <col min="1287" max="1288" width="10.625" style="96" bestFit="1" customWidth="1"/>
    <col min="1289" max="1290" width="10" style="96" customWidth="1"/>
    <col min="1291" max="1292" width="9.5" style="96" bestFit="1" customWidth="1"/>
    <col min="1293" max="1293" width="10.625" style="96" bestFit="1" customWidth="1"/>
    <col min="1294" max="1294" width="9" style="96"/>
    <col min="1295" max="1295" width="12" style="96" bestFit="1" customWidth="1"/>
    <col min="1296" max="1296" width="15" style="96" bestFit="1" customWidth="1"/>
    <col min="1297" max="1297" width="8.625" style="96" customWidth="1"/>
    <col min="1298" max="1298" width="10.5" style="96" bestFit="1" customWidth="1"/>
    <col min="1299" max="1299" width="8.5" style="96" customWidth="1"/>
    <col min="1300" max="1536" width="9" style="96"/>
    <col min="1537" max="1537" width="6.125" style="96" customWidth="1"/>
    <col min="1538" max="1538" width="15.125" style="96" customWidth="1"/>
    <col min="1539" max="1539" width="17.5" style="96" customWidth="1"/>
    <col min="1540" max="1540" width="10.625" style="96" bestFit="1" customWidth="1"/>
    <col min="1541" max="1542" width="8.5" style="96" bestFit="1" customWidth="1"/>
    <col min="1543" max="1544" width="10.625" style="96" bestFit="1" customWidth="1"/>
    <col min="1545" max="1546" width="10" style="96" customWidth="1"/>
    <col min="1547" max="1548" width="9.5" style="96" bestFit="1" customWidth="1"/>
    <col min="1549" max="1549" width="10.625" style="96" bestFit="1" customWidth="1"/>
    <col min="1550" max="1550" width="9" style="96"/>
    <col min="1551" max="1551" width="12" style="96" bestFit="1" customWidth="1"/>
    <col min="1552" max="1552" width="15" style="96" bestFit="1" customWidth="1"/>
    <col min="1553" max="1553" width="8.625" style="96" customWidth="1"/>
    <col min="1554" max="1554" width="10.5" style="96" bestFit="1" customWidth="1"/>
    <col min="1555" max="1555" width="8.5" style="96" customWidth="1"/>
    <col min="1556" max="1792" width="9" style="96"/>
    <col min="1793" max="1793" width="6.125" style="96" customWidth="1"/>
    <col min="1794" max="1794" width="15.125" style="96" customWidth="1"/>
    <col min="1795" max="1795" width="17.5" style="96" customWidth="1"/>
    <col min="1796" max="1796" width="10.625" style="96" bestFit="1" customWidth="1"/>
    <col min="1797" max="1798" width="8.5" style="96" bestFit="1" customWidth="1"/>
    <col min="1799" max="1800" width="10.625" style="96" bestFit="1" customWidth="1"/>
    <col min="1801" max="1802" width="10" style="96" customWidth="1"/>
    <col min="1803" max="1804" width="9.5" style="96" bestFit="1" customWidth="1"/>
    <col min="1805" max="1805" width="10.625" style="96" bestFit="1" customWidth="1"/>
    <col min="1806" max="1806" width="9" style="96"/>
    <col min="1807" max="1807" width="12" style="96" bestFit="1" customWidth="1"/>
    <col min="1808" max="1808" width="15" style="96" bestFit="1" customWidth="1"/>
    <col min="1809" max="1809" width="8.625" style="96" customWidth="1"/>
    <col min="1810" max="1810" width="10.5" style="96" bestFit="1" customWidth="1"/>
    <col min="1811" max="1811" width="8.5" style="96" customWidth="1"/>
    <col min="1812" max="2048" width="9" style="96"/>
    <col min="2049" max="2049" width="6.125" style="96" customWidth="1"/>
    <col min="2050" max="2050" width="15.125" style="96" customWidth="1"/>
    <col min="2051" max="2051" width="17.5" style="96" customWidth="1"/>
    <col min="2052" max="2052" width="10.625" style="96" bestFit="1" customWidth="1"/>
    <col min="2053" max="2054" width="8.5" style="96" bestFit="1" customWidth="1"/>
    <col min="2055" max="2056" width="10.625" style="96" bestFit="1" customWidth="1"/>
    <col min="2057" max="2058" width="10" style="96" customWidth="1"/>
    <col min="2059" max="2060" width="9.5" style="96" bestFit="1" customWidth="1"/>
    <col min="2061" max="2061" width="10.625" style="96" bestFit="1" customWidth="1"/>
    <col min="2062" max="2062" width="9" style="96"/>
    <col min="2063" max="2063" width="12" style="96" bestFit="1" customWidth="1"/>
    <col min="2064" max="2064" width="15" style="96" bestFit="1" customWidth="1"/>
    <col min="2065" max="2065" width="8.625" style="96" customWidth="1"/>
    <col min="2066" max="2066" width="10.5" style="96" bestFit="1" customWidth="1"/>
    <col min="2067" max="2067" width="8.5" style="96" customWidth="1"/>
    <col min="2068" max="2304" width="9" style="96"/>
    <col min="2305" max="2305" width="6.125" style="96" customWidth="1"/>
    <col min="2306" max="2306" width="15.125" style="96" customWidth="1"/>
    <col min="2307" max="2307" width="17.5" style="96" customWidth="1"/>
    <col min="2308" max="2308" width="10.625" style="96" bestFit="1" customWidth="1"/>
    <col min="2309" max="2310" width="8.5" style="96" bestFit="1" customWidth="1"/>
    <col min="2311" max="2312" width="10.625" style="96" bestFit="1" customWidth="1"/>
    <col min="2313" max="2314" width="10" style="96" customWidth="1"/>
    <col min="2315" max="2316" width="9.5" style="96" bestFit="1" customWidth="1"/>
    <col min="2317" max="2317" width="10.625" style="96" bestFit="1" customWidth="1"/>
    <col min="2318" max="2318" width="9" style="96"/>
    <col min="2319" max="2319" width="12" style="96" bestFit="1" customWidth="1"/>
    <col min="2320" max="2320" width="15" style="96" bestFit="1" customWidth="1"/>
    <col min="2321" max="2321" width="8.625" style="96" customWidth="1"/>
    <col min="2322" max="2322" width="10.5" style="96" bestFit="1" customWidth="1"/>
    <col min="2323" max="2323" width="8.5" style="96" customWidth="1"/>
    <col min="2324" max="2560" width="9" style="96"/>
    <col min="2561" max="2561" width="6.125" style="96" customWidth="1"/>
    <col min="2562" max="2562" width="15.125" style="96" customWidth="1"/>
    <col min="2563" max="2563" width="17.5" style="96" customWidth="1"/>
    <col min="2564" max="2564" width="10.625" style="96" bestFit="1" customWidth="1"/>
    <col min="2565" max="2566" width="8.5" style="96" bestFit="1" customWidth="1"/>
    <col min="2567" max="2568" width="10.625" style="96" bestFit="1" customWidth="1"/>
    <col min="2569" max="2570" width="10" style="96" customWidth="1"/>
    <col min="2571" max="2572" width="9.5" style="96" bestFit="1" customWidth="1"/>
    <col min="2573" max="2573" width="10.625" style="96" bestFit="1" customWidth="1"/>
    <col min="2574" max="2574" width="9" style="96"/>
    <col min="2575" max="2575" width="12" style="96" bestFit="1" customWidth="1"/>
    <col min="2576" max="2576" width="15" style="96" bestFit="1" customWidth="1"/>
    <col min="2577" max="2577" width="8.625" style="96" customWidth="1"/>
    <col min="2578" max="2578" width="10.5" style="96" bestFit="1" customWidth="1"/>
    <col min="2579" max="2579" width="8.5" style="96" customWidth="1"/>
    <col min="2580" max="2816" width="9" style="96"/>
    <col min="2817" max="2817" width="6.125" style="96" customWidth="1"/>
    <col min="2818" max="2818" width="15.125" style="96" customWidth="1"/>
    <col min="2819" max="2819" width="17.5" style="96" customWidth="1"/>
    <col min="2820" max="2820" width="10.625" style="96" bestFit="1" customWidth="1"/>
    <col min="2821" max="2822" width="8.5" style="96" bestFit="1" customWidth="1"/>
    <col min="2823" max="2824" width="10.625" style="96" bestFit="1" customWidth="1"/>
    <col min="2825" max="2826" width="10" style="96" customWidth="1"/>
    <col min="2827" max="2828" width="9.5" style="96" bestFit="1" customWidth="1"/>
    <col min="2829" max="2829" width="10.625" style="96" bestFit="1" customWidth="1"/>
    <col min="2830" max="2830" width="9" style="96"/>
    <col min="2831" max="2831" width="12" style="96" bestFit="1" customWidth="1"/>
    <col min="2832" max="2832" width="15" style="96" bestFit="1" customWidth="1"/>
    <col min="2833" max="2833" width="8.625" style="96" customWidth="1"/>
    <col min="2834" max="2834" width="10.5" style="96" bestFit="1" customWidth="1"/>
    <col min="2835" max="2835" width="8.5" style="96" customWidth="1"/>
    <col min="2836" max="3072" width="9" style="96"/>
    <col min="3073" max="3073" width="6.125" style="96" customWidth="1"/>
    <col min="3074" max="3074" width="15.125" style="96" customWidth="1"/>
    <col min="3075" max="3075" width="17.5" style="96" customWidth="1"/>
    <col min="3076" max="3076" width="10.625" style="96" bestFit="1" customWidth="1"/>
    <col min="3077" max="3078" width="8.5" style="96" bestFit="1" customWidth="1"/>
    <col min="3079" max="3080" width="10.625" style="96" bestFit="1" customWidth="1"/>
    <col min="3081" max="3082" width="10" style="96" customWidth="1"/>
    <col min="3083" max="3084" width="9.5" style="96" bestFit="1" customWidth="1"/>
    <col min="3085" max="3085" width="10.625" style="96" bestFit="1" customWidth="1"/>
    <col min="3086" max="3086" width="9" style="96"/>
    <col min="3087" max="3087" width="12" style="96" bestFit="1" customWidth="1"/>
    <col min="3088" max="3088" width="15" style="96" bestFit="1" customWidth="1"/>
    <col min="3089" max="3089" width="8.625" style="96" customWidth="1"/>
    <col min="3090" max="3090" width="10.5" style="96" bestFit="1" customWidth="1"/>
    <col min="3091" max="3091" width="8.5" style="96" customWidth="1"/>
    <col min="3092" max="3328" width="9" style="96"/>
    <col min="3329" max="3329" width="6.125" style="96" customWidth="1"/>
    <col min="3330" max="3330" width="15.125" style="96" customWidth="1"/>
    <col min="3331" max="3331" width="17.5" style="96" customWidth="1"/>
    <col min="3332" max="3332" width="10.625" style="96" bestFit="1" customWidth="1"/>
    <col min="3333" max="3334" width="8.5" style="96" bestFit="1" customWidth="1"/>
    <col min="3335" max="3336" width="10.625" style="96" bestFit="1" customWidth="1"/>
    <col min="3337" max="3338" width="10" style="96" customWidth="1"/>
    <col min="3339" max="3340" width="9.5" style="96" bestFit="1" customWidth="1"/>
    <col min="3341" max="3341" width="10.625" style="96" bestFit="1" customWidth="1"/>
    <col min="3342" max="3342" width="9" style="96"/>
    <col min="3343" max="3343" width="12" style="96" bestFit="1" customWidth="1"/>
    <col min="3344" max="3344" width="15" style="96" bestFit="1" customWidth="1"/>
    <col min="3345" max="3345" width="8.625" style="96" customWidth="1"/>
    <col min="3346" max="3346" width="10.5" style="96" bestFit="1" customWidth="1"/>
    <col min="3347" max="3347" width="8.5" style="96" customWidth="1"/>
    <col min="3348" max="3584" width="9" style="96"/>
    <col min="3585" max="3585" width="6.125" style="96" customWidth="1"/>
    <col min="3586" max="3586" width="15.125" style="96" customWidth="1"/>
    <col min="3587" max="3587" width="17.5" style="96" customWidth="1"/>
    <col min="3588" max="3588" width="10.625" style="96" bestFit="1" customWidth="1"/>
    <col min="3589" max="3590" width="8.5" style="96" bestFit="1" customWidth="1"/>
    <col min="3591" max="3592" width="10.625" style="96" bestFit="1" customWidth="1"/>
    <col min="3593" max="3594" width="10" style="96" customWidth="1"/>
    <col min="3595" max="3596" width="9.5" style="96" bestFit="1" customWidth="1"/>
    <col min="3597" max="3597" width="10.625" style="96" bestFit="1" customWidth="1"/>
    <col min="3598" max="3598" width="9" style="96"/>
    <col min="3599" max="3599" width="12" style="96" bestFit="1" customWidth="1"/>
    <col min="3600" max="3600" width="15" style="96" bestFit="1" customWidth="1"/>
    <col min="3601" max="3601" width="8.625" style="96" customWidth="1"/>
    <col min="3602" max="3602" width="10.5" style="96" bestFit="1" customWidth="1"/>
    <col min="3603" max="3603" width="8.5" style="96" customWidth="1"/>
    <col min="3604" max="3840" width="9" style="96"/>
    <col min="3841" max="3841" width="6.125" style="96" customWidth="1"/>
    <col min="3842" max="3842" width="15.125" style="96" customWidth="1"/>
    <col min="3843" max="3843" width="17.5" style="96" customWidth="1"/>
    <col min="3844" max="3844" width="10.625" style="96" bestFit="1" customWidth="1"/>
    <col min="3845" max="3846" width="8.5" style="96" bestFit="1" customWidth="1"/>
    <col min="3847" max="3848" width="10.625" style="96" bestFit="1" customWidth="1"/>
    <col min="3849" max="3850" width="10" style="96" customWidth="1"/>
    <col min="3851" max="3852" width="9.5" style="96" bestFit="1" customWidth="1"/>
    <col min="3853" max="3853" width="10.625" style="96" bestFit="1" customWidth="1"/>
    <col min="3854" max="3854" width="9" style="96"/>
    <col min="3855" max="3855" width="12" style="96" bestFit="1" customWidth="1"/>
    <col min="3856" max="3856" width="15" style="96" bestFit="1" customWidth="1"/>
    <col min="3857" max="3857" width="8.625" style="96" customWidth="1"/>
    <col min="3858" max="3858" width="10.5" style="96" bestFit="1" customWidth="1"/>
    <col min="3859" max="3859" width="8.5" style="96" customWidth="1"/>
    <col min="3860" max="4096" width="9" style="96"/>
    <col min="4097" max="4097" width="6.125" style="96" customWidth="1"/>
    <col min="4098" max="4098" width="15.125" style="96" customWidth="1"/>
    <col min="4099" max="4099" width="17.5" style="96" customWidth="1"/>
    <col min="4100" max="4100" width="10.625" style="96" bestFit="1" customWidth="1"/>
    <col min="4101" max="4102" width="8.5" style="96" bestFit="1" customWidth="1"/>
    <col min="4103" max="4104" width="10.625" style="96" bestFit="1" customWidth="1"/>
    <col min="4105" max="4106" width="10" style="96" customWidth="1"/>
    <col min="4107" max="4108" width="9.5" style="96" bestFit="1" customWidth="1"/>
    <col min="4109" max="4109" width="10.625" style="96" bestFit="1" customWidth="1"/>
    <col min="4110" max="4110" width="9" style="96"/>
    <col min="4111" max="4111" width="12" style="96" bestFit="1" customWidth="1"/>
    <col min="4112" max="4112" width="15" style="96" bestFit="1" customWidth="1"/>
    <col min="4113" max="4113" width="8.625" style="96" customWidth="1"/>
    <col min="4114" max="4114" width="10.5" style="96" bestFit="1" customWidth="1"/>
    <col min="4115" max="4115" width="8.5" style="96" customWidth="1"/>
    <col min="4116" max="4352" width="9" style="96"/>
    <col min="4353" max="4353" width="6.125" style="96" customWidth="1"/>
    <col min="4354" max="4354" width="15.125" style="96" customWidth="1"/>
    <col min="4355" max="4355" width="17.5" style="96" customWidth="1"/>
    <col min="4356" max="4356" width="10.625" style="96" bestFit="1" customWidth="1"/>
    <col min="4357" max="4358" width="8.5" style="96" bestFit="1" customWidth="1"/>
    <col min="4359" max="4360" width="10.625" style="96" bestFit="1" customWidth="1"/>
    <col min="4361" max="4362" width="10" style="96" customWidth="1"/>
    <col min="4363" max="4364" width="9.5" style="96" bestFit="1" customWidth="1"/>
    <col min="4365" max="4365" width="10.625" style="96" bestFit="1" customWidth="1"/>
    <col min="4366" max="4366" width="9" style="96"/>
    <col min="4367" max="4367" width="12" style="96" bestFit="1" customWidth="1"/>
    <col min="4368" max="4368" width="15" style="96" bestFit="1" customWidth="1"/>
    <col min="4369" max="4369" width="8.625" style="96" customWidth="1"/>
    <col min="4370" max="4370" width="10.5" style="96" bestFit="1" customWidth="1"/>
    <col min="4371" max="4371" width="8.5" style="96" customWidth="1"/>
    <col min="4372" max="4608" width="9" style="96"/>
    <col min="4609" max="4609" width="6.125" style="96" customWidth="1"/>
    <col min="4610" max="4610" width="15.125" style="96" customWidth="1"/>
    <col min="4611" max="4611" width="17.5" style="96" customWidth="1"/>
    <col min="4612" max="4612" width="10.625" style="96" bestFit="1" customWidth="1"/>
    <col min="4613" max="4614" width="8.5" style="96" bestFit="1" customWidth="1"/>
    <col min="4615" max="4616" width="10.625" style="96" bestFit="1" customWidth="1"/>
    <col min="4617" max="4618" width="10" style="96" customWidth="1"/>
    <col min="4619" max="4620" width="9.5" style="96" bestFit="1" customWidth="1"/>
    <col min="4621" max="4621" width="10.625" style="96" bestFit="1" customWidth="1"/>
    <col min="4622" max="4622" width="9" style="96"/>
    <col min="4623" max="4623" width="12" style="96" bestFit="1" customWidth="1"/>
    <col min="4624" max="4624" width="15" style="96" bestFit="1" customWidth="1"/>
    <col min="4625" max="4625" width="8.625" style="96" customWidth="1"/>
    <col min="4626" max="4626" width="10.5" style="96" bestFit="1" customWidth="1"/>
    <col min="4627" max="4627" width="8.5" style="96" customWidth="1"/>
    <col min="4628" max="4864" width="9" style="96"/>
    <col min="4865" max="4865" width="6.125" style="96" customWidth="1"/>
    <col min="4866" max="4866" width="15.125" style="96" customWidth="1"/>
    <col min="4867" max="4867" width="17.5" style="96" customWidth="1"/>
    <col min="4868" max="4868" width="10.625" style="96" bestFit="1" customWidth="1"/>
    <col min="4869" max="4870" width="8.5" style="96" bestFit="1" customWidth="1"/>
    <col min="4871" max="4872" width="10.625" style="96" bestFit="1" customWidth="1"/>
    <col min="4873" max="4874" width="10" style="96" customWidth="1"/>
    <col min="4875" max="4876" width="9.5" style="96" bestFit="1" customWidth="1"/>
    <col min="4877" max="4877" width="10.625" style="96" bestFit="1" customWidth="1"/>
    <col min="4878" max="4878" width="9" style="96"/>
    <col min="4879" max="4879" width="12" style="96" bestFit="1" customWidth="1"/>
    <col min="4880" max="4880" width="15" style="96" bestFit="1" customWidth="1"/>
    <col min="4881" max="4881" width="8.625" style="96" customWidth="1"/>
    <col min="4882" max="4882" width="10.5" style="96" bestFit="1" customWidth="1"/>
    <col min="4883" max="4883" width="8.5" style="96" customWidth="1"/>
    <col min="4884" max="5120" width="9" style="96"/>
    <col min="5121" max="5121" width="6.125" style="96" customWidth="1"/>
    <col min="5122" max="5122" width="15.125" style="96" customWidth="1"/>
    <col min="5123" max="5123" width="17.5" style="96" customWidth="1"/>
    <col min="5124" max="5124" width="10.625" style="96" bestFit="1" customWidth="1"/>
    <col min="5125" max="5126" width="8.5" style="96" bestFit="1" customWidth="1"/>
    <col min="5127" max="5128" width="10.625" style="96" bestFit="1" customWidth="1"/>
    <col min="5129" max="5130" width="10" style="96" customWidth="1"/>
    <col min="5131" max="5132" width="9.5" style="96" bestFit="1" customWidth="1"/>
    <col min="5133" max="5133" width="10.625" style="96" bestFit="1" customWidth="1"/>
    <col min="5134" max="5134" width="9" style="96"/>
    <col min="5135" max="5135" width="12" style="96" bestFit="1" customWidth="1"/>
    <col min="5136" max="5136" width="15" style="96" bestFit="1" customWidth="1"/>
    <col min="5137" max="5137" width="8.625" style="96" customWidth="1"/>
    <col min="5138" max="5138" width="10.5" style="96" bestFit="1" customWidth="1"/>
    <col min="5139" max="5139" width="8.5" style="96" customWidth="1"/>
    <col min="5140" max="5376" width="9" style="96"/>
    <col min="5377" max="5377" width="6.125" style="96" customWidth="1"/>
    <col min="5378" max="5378" width="15.125" style="96" customWidth="1"/>
    <col min="5379" max="5379" width="17.5" style="96" customWidth="1"/>
    <col min="5380" max="5380" width="10.625" style="96" bestFit="1" customWidth="1"/>
    <col min="5381" max="5382" width="8.5" style="96" bestFit="1" customWidth="1"/>
    <col min="5383" max="5384" width="10.625" style="96" bestFit="1" customWidth="1"/>
    <col min="5385" max="5386" width="10" style="96" customWidth="1"/>
    <col min="5387" max="5388" width="9.5" style="96" bestFit="1" customWidth="1"/>
    <col min="5389" max="5389" width="10.625" style="96" bestFit="1" customWidth="1"/>
    <col min="5390" max="5390" width="9" style="96"/>
    <col min="5391" max="5391" width="12" style="96" bestFit="1" customWidth="1"/>
    <col min="5392" max="5392" width="15" style="96" bestFit="1" customWidth="1"/>
    <col min="5393" max="5393" width="8.625" style="96" customWidth="1"/>
    <col min="5394" max="5394" width="10.5" style="96" bestFit="1" customWidth="1"/>
    <col min="5395" max="5395" width="8.5" style="96" customWidth="1"/>
    <col min="5396" max="5632" width="9" style="96"/>
    <col min="5633" max="5633" width="6.125" style="96" customWidth="1"/>
    <col min="5634" max="5634" width="15.125" style="96" customWidth="1"/>
    <col min="5635" max="5635" width="17.5" style="96" customWidth="1"/>
    <col min="5636" max="5636" width="10.625" style="96" bestFit="1" customWidth="1"/>
    <col min="5637" max="5638" width="8.5" style="96" bestFit="1" customWidth="1"/>
    <col min="5639" max="5640" width="10.625" style="96" bestFit="1" customWidth="1"/>
    <col min="5641" max="5642" width="10" style="96" customWidth="1"/>
    <col min="5643" max="5644" width="9.5" style="96" bestFit="1" customWidth="1"/>
    <col min="5645" max="5645" width="10.625" style="96" bestFit="1" customWidth="1"/>
    <col min="5646" max="5646" width="9" style="96"/>
    <col min="5647" max="5647" width="12" style="96" bestFit="1" customWidth="1"/>
    <col min="5648" max="5648" width="15" style="96" bestFit="1" customWidth="1"/>
    <col min="5649" max="5649" width="8.625" style="96" customWidth="1"/>
    <col min="5650" max="5650" width="10.5" style="96" bestFit="1" customWidth="1"/>
    <col min="5651" max="5651" width="8.5" style="96" customWidth="1"/>
    <col min="5652" max="5888" width="9" style="96"/>
    <col min="5889" max="5889" width="6.125" style="96" customWidth="1"/>
    <col min="5890" max="5890" width="15.125" style="96" customWidth="1"/>
    <col min="5891" max="5891" width="17.5" style="96" customWidth="1"/>
    <col min="5892" max="5892" width="10.625" style="96" bestFit="1" customWidth="1"/>
    <col min="5893" max="5894" width="8.5" style="96" bestFit="1" customWidth="1"/>
    <col min="5895" max="5896" width="10.625" style="96" bestFit="1" customWidth="1"/>
    <col min="5897" max="5898" width="10" style="96" customWidth="1"/>
    <col min="5899" max="5900" width="9.5" style="96" bestFit="1" customWidth="1"/>
    <col min="5901" max="5901" width="10.625" style="96" bestFit="1" customWidth="1"/>
    <col min="5902" max="5902" width="9" style="96"/>
    <col min="5903" max="5903" width="12" style="96" bestFit="1" customWidth="1"/>
    <col min="5904" max="5904" width="15" style="96" bestFit="1" customWidth="1"/>
    <col min="5905" max="5905" width="8.625" style="96" customWidth="1"/>
    <col min="5906" max="5906" width="10.5" style="96" bestFit="1" customWidth="1"/>
    <col min="5907" max="5907" width="8.5" style="96" customWidth="1"/>
    <col min="5908" max="6144" width="9" style="96"/>
    <col min="6145" max="6145" width="6.125" style="96" customWidth="1"/>
    <col min="6146" max="6146" width="15.125" style="96" customWidth="1"/>
    <col min="6147" max="6147" width="17.5" style="96" customWidth="1"/>
    <col min="6148" max="6148" width="10.625" style="96" bestFit="1" customWidth="1"/>
    <col min="6149" max="6150" width="8.5" style="96" bestFit="1" customWidth="1"/>
    <col min="6151" max="6152" width="10.625" style="96" bestFit="1" customWidth="1"/>
    <col min="6153" max="6154" width="10" style="96" customWidth="1"/>
    <col min="6155" max="6156" width="9.5" style="96" bestFit="1" customWidth="1"/>
    <col min="6157" max="6157" width="10.625" style="96" bestFit="1" customWidth="1"/>
    <col min="6158" max="6158" width="9" style="96"/>
    <col min="6159" max="6159" width="12" style="96" bestFit="1" customWidth="1"/>
    <col min="6160" max="6160" width="15" style="96" bestFit="1" customWidth="1"/>
    <col min="6161" max="6161" width="8.625" style="96" customWidth="1"/>
    <col min="6162" max="6162" width="10.5" style="96" bestFit="1" customWidth="1"/>
    <col min="6163" max="6163" width="8.5" style="96" customWidth="1"/>
    <col min="6164" max="6400" width="9" style="96"/>
    <col min="6401" max="6401" width="6.125" style="96" customWidth="1"/>
    <col min="6402" max="6402" width="15.125" style="96" customWidth="1"/>
    <col min="6403" max="6403" width="17.5" style="96" customWidth="1"/>
    <col min="6404" max="6404" width="10.625" style="96" bestFit="1" customWidth="1"/>
    <col min="6405" max="6406" width="8.5" style="96" bestFit="1" customWidth="1"/>
    <col min="6407" max="6408" width="10.625" style="96" bestFit="1" customWidth="1"/>
    <col min="6409" max="6410" width="10" style="96" customWidth="1"/>
    <col min="6411" max="6412" width="9.5" style="96" bestFit="1" customWidth="1"/>
    <col min="6413" max="6413" width="10.625" style="96" bestFit="1" customWidth="1"/>
    <col min="6414" max="6414" width="9" style="96"/>
    <col min="6415" max="6415" width="12" style="96" bestFit="1" customWidth="1"/>
    <col min="6416" max="6416" width="15" style="96" bestFit="1" customWidth="1"/>
    <col min="6417" max="6417" width="8.625" style="96" customWidth="1"/>
    <col min="6418" max="6418" width="10.5" style="96" bestFit="1" customWidth="1"/>
    <col min="6419" max="6419" width="8.5" style="96" customWidth="1"/>
    <col min="6420" max="6656" width="9" style="96"/>
    <col min="6657" max="6657" width="6.125" style="96" customWidth="1"/>
    <col min="6658" max="6658" width="15.125" style="96" customWidth="1"/>
    <col min="6659" max="6659" width="17.5" style="96" customWidth="1"/>
    <col min="6660" max="6660" width="10.625" style="96" bestFit="1" customWidth="1"/>
    <col min="6661" max="6662" width="8.5" style="96" bestFit="1" customWidth="1"/>
    <col min="6663" max="6664" width="10.625" style="96" bestFit="1" customWidth="1"/>
    <col min="6665" max="6666" width="10" style="96" customWidth="1"/>
    <col min="6667" max="6668" width="9.5" style="96" bestFit="1" customWidth="1"/>
    <col min="6669" max="6669" width="10.625" style="96" bestFit="1" customWidth="1"/>
    <col min="6670" max="6670" width="9" style="96"/>
    <col min="6671" max="6671" width="12" style="96" bestFit="1" customWidth="1"/>
    <col min="6672" max="6672" width="15" style="96" bestFit="1" customWidth="1"/>
    <col min="6673" max="6673" width="8.625" style="96" customWidth="1"/>
    <col min="6674" max="6674" width="10.5" style="96" bestFit="1" customWidth="1"/>
    <col min="6675" max="6675" width="8.5" style="96" customWidth="1"/>
    <col min="6676" max="6912" width="9" style="96"/>
    <col min="6913" max="6913" width="6.125" style="96" customWidth="1"/>
    <col min="6914" max="6914" width="15.125" style="96" customWidth="1"/>
    <col min="6915" max="6915" width="17.5" style="96" customWidth="1"/>
    <col min="6916" max="6916" width="10.625" style="96" bestFit="1" customWidth="1"/>
    <col min="6917" max="6918" width="8.5" style="96" bestFit="1" customWidth="1"/>
    <col min="6919" max="6920" width="10.625" style="96" bestFit="1" customWidth="1"/>
    <col min="6921" max="6922" width="10" style="96" customWidth="1"/>
    <col min="6923" max="6924" width="9.5" style="96" bestFit="1" customWidth="1"/>
    <col min="6925" max="6925" width="10.625" style="96" bestFit="1" customWidth="1"/>
    <col min="6926" max="6926" width="9" style="96"/>
    <col min="6927" max="6927" width="12" style="96" bestFit="1" customWidth="1"/>
    <col min="6928" max="6928" width="15" style="96" bestFit="1" customWidth="1"/>
    <col min="6929" max="6929" width="8.625" style="96" customWidth="1"/>
    <col min="6930" max="6930" width="10.5" style="96" bestFit="1" customWidth="1"/>
    <col min="6931" max="6931" width="8.5" style="96" customWidth="1"/>
    <col min="6932" max="7168" width="9" style="96"/>
    <col min="7169" max="7169" width="6.125" style="96" customWidth="1"/>
    <col min="7170" max="7170" width="15.125" style="96" customWidth="1"/>
    <col min="7171" max="7171" width="17.5" style="96" customWidth="1"/>
    <col min="7172" max="7172" width="10.625" style="96" bestFit="1" customWidth="1"/>
    <col min="7173" max="7174" width="8.5" style="96" bestFit="1" customWidth="1"/>
    <col min="7175" max="7176" width="10.625" style="96" bestFit="1" customWidth="1"/>
    <col min="7177" max="7178" width="10" style="96" customWidth="1"/>
    <col min="7179" max="7180" width="9.5" style="96" bestFit="1" customWidth="1"/>
    <col min="7181" max="7181" width="10.625" style="96" bestFit="1" customWidth="1"/>
    <col min="7182" max="7182" width="9" style="96"/>
    <col min="7183" max="7183" width="12" style="96" bestFit="1" customWidth="1"/>
    <col min="7184" max="7184" width="15" style="96" bestFit="1" customWidth="1"/>
    <col min="7185" max="7185" width="8.625" style="96" customWidth="1"/>
    <col min="7186" max="7186" width="10.5" style="96" bestFit="1" customWidth="1"/>
    <col min="7187" max="7187" width="8.5" style="96" customWidth="1"/>
    <col min="7188" max="7424" width="9" style="96"/>
    <col min="7425" max="7425" width="6.125" style="96" customWidth="1"/>
    <col min="7426" max="7426" width="15.125" style="96" customWidth="1"/>
    <col min="7427" max="7427" width="17.5" style="96" customWidth="1"/>
    <col min="7428" max="7428" width="10.625" style="96" bestFit="1" customWidth="1"/>
    <col min="7429" max="7430" width="8.5" style="96" bestFit="1" customWidth="1"/>
    <col min="7431" max="7432" width="10.625" style="96" bestFit="1" customWidth="1"/>
    <col min="7433" max="7434" width="10" style="96" customWidth="1"/>
    <col min="7435" max="7436" width="9.5" style="96" bestFit="1" customWidth="1"/>
    <col min="7437" max="7437" width="10.625" style="96" bestFit="1" customWidth="1"/>
    <col min="7438" max="7438" width="9" style="96"/>
    <col min="7439" max="7439" width="12" style="96" bestFit="1" customWidth="1"/>
    <col min="7440" max="7440" width="15" style="96" bestFit="1" customWidth="1"/>
    <col min="7441" max="7441" width="8.625" style="96" customWidth="1"/>
    <col min="7442" max="7442" width="10.5" style="96" bestFit="1" customWidth="1"/>
    <col min="7443" max="7443" width="8.5" style="96" customWidth="1"/>
    <col min="7444" max="7680" width="9" style="96"/>
    <col min="7681" max="7681" width="6.125" style="96" customWidth="1"/>
    <col min="7682" max="7682" width="15.125" style="96" customWidth="1"/>
    <col min="7683" max="7683" width="17.5" style="96" customWidth="1"/>
    <col min="7684" max="7684" width="10.625" style="96" bestFit="1" customWidth="1"/>
    <col min="7685" max="7686" width="8.5" style="96" bestFit="1" customWidth="1"/>
    <col min="7687" max="7688" width="10.625" style="96" bestFit="1" customWidth="1"/>
    <col min="7689" max="7690" width="10" style="96" customWidth="1"/>
    <col min="7691" max="7692" width="9.5" style="96" bestFit="1" customWidth="1"/>
    <col min="7693" max="7693" width="10.625" style="96" bestFit="1" customWidth="1"/>
    <col min="7694" max="7694" width="9" style="96"/>
    <col min="7695" max="7695" width="12" style="96" bestFit="1" customWidth="1"/>
    <col min="7696" max="7696" width="15" style="96" bestFit="1" customWidth="1"/>
    <col min="7697" max="7697" width="8.625" style="96" customWidth="1"/>
    <col min="7698" max="7698" width="10.5" style="96" bestFit="1" customWidth="1"/>
    <col min="7699" max="7699" width="8.5" style="96" customWidth="1"/>
    <col min="7700" max="7936" width="9" style="96"/>
    <col min="7937" max="7937" width="6.125" style="96" customWidth="1"/>
    <col min="7938" max="7938" width="15.125" style="96" customWidth="1"/>
    <col min="7939" max="7939" width="17.5" style="96" customWidth="1"/>
    <col min="7940" max="7940" width="10.625" style="96" bestFit="1" customWidth="1"/>
    <col min="7941" max="7942" width="8.5" style="96" bestFit="1" customWidth="1"/>
    <col min="7943" max="7944" width="10.625" style="96" bestFit="1" customWidth="1"/>
    <col min="7945" max="7946" width="10" style="96" customWidth="1"/>
    <col min="7947" max="7948" width="9.5" style="96" bestFit="1" customWidth="1"/>
    <col min="7949" max="7949" width="10.625" style="96" bestFit="1" customWidth="1"/>
    <col min="7950" max="7950" width="9" style="96"/>
    <col min="7951" max="7951" width="12" style="96" bestFit="1" customWidth="1"/>
    <col min="7952" max="7952" width="15" style="96" bestFit="1" customWidth="1"/>
    <col min="7953" max="7953" width="8.625" style="96" customWidth="1"/>
    <col min="7954" max="7954" width="10.5" style="96" bestFit="1" customWidth="1"/>
    <col min="7955" max="7955" width="8.5" style="96" customWidth="1"/>
    <col min="7956" max="8192" width="9" style="96"/>
    <col min="8193" max="8193" width="6.125" style="96" customWidth="1"/>
    <col min="8194" max="8194" width="15.125" style="96" customWidth="1"/>
    <col min="8195" max="8195" width="17.5" style="96" customWidth="1"/>
    <col min="8196" max="8196" width="10.625" style="96" bestFit="1" customWidth="1"/>
    <col min="8197" max="8198" width="8.5" style="96" bestFit="1" customWidth="1"/>
    <col min="8199" max="8200" width="10.625" style="96" bestFit="1" customWidth="1"/>
    <col min="8201" max="8202" width="10" style="96" customWidth="1"/>
    <col min="8203" max="8204" width="9.5" style="96" bestFit="1" customWidth="1"/>
    <col min="8205" max="8205" width="10.625" style="96" bestFit="1" customWidth="1"/>
    <col min="8206" max="8206" width="9" style="96"/>
    <col min="8207" max="8207" width="12" style="96" bestFit="1" customWidth="1"/>
    <col min="8208" max="8208" width="15" style="96" bestFit="1" customWidth="1"/>
    <col min="8209" max="8209" width="8.625" style="96" customWidth="1"/>
    <col min="8210" max="8210" width="10.5" style="96" bestFit="1" customWidth="1"/>
    <col min="8211" max="8211" width="8.5" style="96" customWidth="1"/>
    <col min="8212" max="8448" width="9" style="96"/>
    <col min="8449" max="8449" width="6.125" style="96" customWidth="1"/>
    <col min="8450" max="8450" width="15.125" style="96" customWidth="1"/>
    <col min="8451" max="8451" width="17.5" style="96" customWidth="1"/>
    <col min="8452" max="8452" width="10.625" style="96" bestFit="1" customWidth="1"/>
    <col min="8453" max="8454" width="8.5" style="96" bestFit="1" customWidth="1"/>
    <col min="8455" max="8456" width="10.625" style="96" bestFit="1" customWidth="1"/>
    <col min="8457" max="8458" width="10" style="96" customWidth="1"/>
    <col min="8459" max="8460" width="9.5" style="96" bestFit="1" customWidth="1"/>
    <col min="8461" max="8461" width="10.625" style="96" bestFit="1" customWidth="1"/>
    <col min="8462" max="8462" width="9" style="96"/>
    <col min="8463" max="8463" width="12" style="96" bestFit="1" customWidth="1"/>
    <col min="8464" max="8464" width="15" style="96" bestFit="1" customWidth="1"/>
    <col min="8465" max="8465" width="8.625" style="96" customWidth="1"/>
    <col min="8466" max="8466" width="10.5" style="96" bestFit="1" customWidth="1"/>
    <col min="8467" max="8467" width="8.5" style="96" customWidth="1"/>
    <col min="8468" max="8704" width="9" style="96"/>
    <col min="8705" max="8705" width="6.125" style="96" customWidth="1"/>
    <col min="8706" max="8706" width="15.125" style="96" customWidth="1"/>
    <col min="8707" max="8707" width="17.5" style="96" customWidth="1"/>
    <col min="8708" max="8708" width="10.625" style="96" bestFit="1" customWidth="1"/>
    <col min="8709" max="8710" width="8.5" style="96" bestFit="1" customWidth="1"/>
    <col min="8711" max="8712" width="10.625" style="96" bestFit="1" customWidth="1"/>
    <col min="8713" max="8714" width="10" style="96" customWidth="1"/>
    <col min="8715" max="8716" width="9.5" style="96" bestFit="1" customWidth="1"/>
    <col min="8717" max="8717" width="10.625" style="96" bestFit="1" customWidth="1"/>
    <col min="8718" max="8718" width="9" style="96"/>
    <col min="8719" max="8719" width="12" style="96" bestFit="1" customWidth="1"/>
    <col min="8720" max="8720" width="15" style="96" bestFit="1" customWidth="1"/>
    <col min="8721" max="8721" width="8.625" style="96" customWidth="1"/>
    <col min="8722" max="8722" width="10.5" style="96" bestFit="1" customWidth="1"/>
    <col min="8723" max="8723" width="8.5" style="96" customWidth="1"/>
    <col min="8724" max="8960" width="9" style="96"/>
    <col min="8961" max="8961" width="6.125" style="96" customWidth="1"/>
    <col min="8962" max="8962" width="15.125" style="96" customWidth="1"/>
    <col min="8963" max="8963" width="17.5" style="96" customWidth="1"/>
    <col min="8964" max="8964" width="10.625" style="96" bestFit="1" customWidth="1"/>
    <col min="8965" max="8966" width="8.5" style="96" bestFit="1" customWidth="1"/>
    <col min="8967" max="8968" width="10.625" style="96" bestFit="1" customWidth="1"/>
    <col min="8969" max="8970" width="10" style="96" customWidth="1"/>
    <col min="8971" max="8972" width="9.5" style="96" bestFit="1" customWidth="1"/>
    <col min="8973" max="8973" width="10.625" style="96" bestFit="1" customWidth="1"/>
    <col min="8974" max="8974" width="9" style="96"/>
    <col min="8975" max="8975" width="12" style="96" bestFit="1" customWidth="1"/>
    <col min="8976" max="8976" width="15" style="96" bestFit="1" customWidth="1"/>
    <col min="8977" max="8977" width="8.625" style="96" customWidth="1"/>
    <col min="8978" max="8978" width="10.5" style="96" bestFit="1" customWidth="1"/>
    <col min="8979" max="8979" width="8.5" style="96" customWidth="1"/>
    <col min="8980" max="9216" width="9" style="96"/>
    <col min="9217" max="9217" width="6.125" style="96" customWidth="1"/>
    <col min="9218" max="9218" width="15.125" style="96" customWidth="1"/>
    <col min="9219" max="9219" width="17.5" style="96" customWidth="1"/>
    <col min="9220" max="9220" width="10.625" style="96" bestFit="1" customWidth="1"/>
    <col min="9221" max="9222" width="8.5" style="96" bestFit="1" customWidth="1"/>
    <col min="9223" max="9224" width="10.625" style="96" bestFit="1" customWidth="1"/>
    <col min="9225" max="9226" width="10" style="96" customWidth="1"/>
    <col min="9227" max="9228" width="9.5" style="96" bestFit="1" customWidth="1"/>
    <col min="9229" max="9229" width="10.625" style="96" bestFit="1" customWidth="1"/>
    <col min="9230" max="9230" width="9" style="96"/>
    <col min="9231" max="9231" width="12" style="96" bestFit="1" customWidth="1"/>
    <col min="9232" max="9232" width="15" style="96" bestFit="1" customWidth="1"/>
    <col min="9233" max="9233" width="8.625" style="96" customWidth="1"/>
    <col min="9234" max="9234" width="10.5" style="96" bestFit="1" customWidth="1"/>
    <col min="9235" max="9235" width="8.5" style="96" customWidth="1"/>
    <col min="9236" max="9472" width="9" style="96"/>
    <col min="9473" max="9473" width="6.125" style="96" customWidth="1"/>
    <col min="9474" max="9474" width="15.125" style="96" customWidth="1"/>
    <col min="9475" max="9475" width="17.5" style="96" customWidth="1"/>
    <col min="9476" max="9476" width="10.625" style="96" bestFit="1" customWidth="1"/>
    <col min="9477" max="9478" width="8.5" style="96" bestFit="1" customWidth="1"/>
    <col min="9479" max="9480" width="10.625" style="96" bestFit="1" customWidth="1"/>
    <col min="9481" max="9482" width="10" style="96" customWidth="1"/>
    <col min="9483" max="9484" width="9.5" style="96" bestFit="1" customWidth="1"/>
    <col min="9485" max="9485" width="10.625" style="96" bestFit="1" customWidth="1"/>
    <col min="9486" max="9486" width="9" style="96"/>
    <col min="9487" max="9487" width="12" style="96" bestFit="1" customWidth="1"/>
    <col min="9488" max="9488" width="15" style="96" bestFit="1" customWidth="1"/>
    <col min="9489" max="9489" width="8.625" style="96" customWidth="1"/>
    <col min="9490" max="9490" width="10.5" style="96" bestFit="1" customWidth="1"/>
    <col min="9491" max="9491" width="8.5" style="96" customWidth="1"/>
    <col min="9492" max="9728" width="9" style="96"/>
    <col min="9729" max="9729" width="6.125" style="96" customWidth="1"/>
    <col min="9730" max="9730" width="15.125" style="96" customWidth="1"/>
    <col min="9731" max="9731" width="17.5" style="96" customWidth="1"/>
    <col min="9732" max="9732" width="10.625" style="96" bestFit="1" customWidth="1"/>
    <col min="9733" max="9734" width="8.5" style="96" bestFit="1" customWidth="1"/>
    <col min="9735" max="9736" width="10.625" style="96" bestFit="1" customWidth="1"/>
    <col min="9737" max="9738" width="10" style="96" customWidth="1"/>
    <col min="9739" max="9740" width="9.5" style="96" bestFit="1" customWidth="1"/>
    <col min="9741" max="9741" width="10.625" style="96" bestFit="1" customWidth="1"/>
    <col min="9742" max="9742" width="9" style="96"/>
    <col min="9743" max="9743" width="12" style="96" bestFit="1" customWidth="1"/>
    <col min="9744" max="9744" width="15" style="96" bestFit="1" customWidth="1"/>
    <col min="9745" max="9745" width="8.625" style="96" customWidth="1"/>
    <col min="9746" max="9746" width="10.5" style="96" bestFit="1" customWidth="1"/>
    <col min="9747" max="9747" width="8.5" style="96" customWidth="1"/>
    <col min="9748" max="9984" width="9" style="96"/>
    <col min="9985" max="9985" width="6.125" style="96" customWidth="1"/>
    <col min="9986" max="9986" width="15.125" style="96" customWidth="1"/>
    <col min="9987" max="9987" width="17.5" style="96" customWidth="1"/>
    <col min="9988" max="9988" width="10.625" style="96" bestFit="1" customWidth="1"/>
    <col min="9989" max="9990" width="8.5" style="96" bestFit="1" customWidth="1"/>
    <col min="9991" max="9992" width="10.625" style="96" bestFit="1" customWidth="1"/>
    <col min="9993" max="9994" width="10" style="96" customWidth="1"/>
    <col min="9995" max="9996" width="9.5" style="96" bestFit="1" customWidth="1"/>
    <col min="9997" max="9997" width="10.625" style="96" bestFit="1" customWidth="1"/>
    <col min="9998" max="9998" width="9" style="96"/>
    <col min="9999" max="9999" width="12" style="96" bestFit="1" customWidth="1"/>
    <col min="10000" max="10000" width="15" style="96" bestFit="1" customWidth="1"/>
    <col min="10001" max="10001" width="8.625" style="96" customWidth="1"/>
    <col min="10002" max="10002" width="10.5" style="96" bestFit="1" customWidth="1"/>
    <col min="10003" max="10003" width="8.5" style="96" customWidth="1"/>
    <col min="10004" max="10240" width="9" style="96"/>
    <col min="10241" max="10241" width="6.125" style="96" customWidth="1"/>
    <col min="10242" max="10242" width="15.125" style="96" customWidth="1"/>
    <col min="10243" max="10243" width="17.5" style="96" customWidth="1"/>
    <col min="10244" max="10244" width="10.625" style="96" bestFit="1" customWidth="1"/>
    <col min="10245" max="10246" width="8.5" style="96" bestFit="1" customWidth="1"/>
    <col min="10247" max="10248" width="10.625" style="96" bestFit="1" customWidth="1"/>
    <col min="10249" max="10250" width="10" style="96" customWidth="1"/>
    <col min="10251" max="10252" width="9.5" style="96" bestFit="1" customWidth="1"/>
    <col min="10253" max="10253" width="10.625" style="96" bestFit="1" customWidth="1"/>
    <col min="10254" max="10254" width="9" style="96"/>
    <col min="10255" max="10255" width="12" style="96" bestFit="1" customWidth="1"/>
    <col min="10256" max="10256" width="15" style="96" bestFit="1" customWidth="1"/>
    <col min="10257" max="10257" width="8.625" style="96" customWidth="1"/>
    <col min="10258" max="10258" width="10.5" style="96" bestFit="1" customWidth="1"/>
    <col min="10259" max="10259" width="8.5" style="96" customWidth="1"/>
    <col min="10260" max="10496" width="9" style="96"/>
    <col min="10497" max="10497" width="6.125" style="96" customWidth="1"/>
    <col min="10498" max="10498" width="15.125" style="96" customWidth="1"/>
    <col min="10499" max="10499" width="17.5" style="96" customWidth="1"/>
    <col min="10500" max="10500" width="10.625" style="96" bestFit="1" customWidth="1"/>
    <col min="10501" max="10502" width="8.5" style="96" bestFit="1" customWidth="1"/>
    <col min="10503" max="10504" width="10.625" style="96" bestFit="1" customWidth="1"/>
    <col min="10505" max="10506" width="10" style="96" customWidth="1"/>
    <col min="10507" max="10508" width="9.5" style="96" bestFit="1" customWidth="1"/>
    <col min="10509" max="10509" width="10.625" style="96" bestFit="1" customWidth="1"/>
    <col min="10510" max="10510" width="9" style="96"/>
    <col min="10511" max="10511" width="12" style="96" bestFit="1" customWidth="1"/>
    <col min="10512" max="10512" width="15" style="96" bestFit="1" customWidth="1"/>
    <col min="10513" max="10513" width="8.625" style="96" customWidth="1"/>
    <col min="10514" max="10514" width="10.5" style="96" bestFit="1" customWidth="1"/>
    <col min="10515" max="10515" width="8.5" style="96" customWidth="1"/>
    <col min="10516" max="10752" width="9" style="96"/>
    <col min="10753" max="10753" width="6.125" style="96" customWidth="1"/>
    <col min="10754" max="10754" width="15.125" style="96" customWidth="1"/>
    <col min="10755" max="10755" width="17.5" style="96" customWidth="1"/>
    <col min="10756" max="10756" width="10.625" style="96" bestFit="1" customWidth="1"/>
    <col min="10757" max="10758" width="8.5" style="96" bestFit="1" customWidth="1"/>
    <col min="10759" max="10760" width="10.625" style="96" bestFit="1" customWidth="1"/>
    <col min="10761" max="10762" width="10" style="96" customWidth="1"/>
    <col min="10763" max="10764" width="9.5" style="96" bestFit="1" customWidth="1"/>
    <col min="10765" max="10765" width="10.625" style="96" bestFit="1" customWidth="1"/>
    <col min="10766" max="10766" width="9" style="96"/>
    <col min="10767" max="10767" width="12" style="96" bestFit="1" customWidth="1"/>
    <col min="10768" max="10768" width="15" style="96" bestFit="1" customWidth="1"/>
    <col min="10769" max="10769" width="8.625" style="96" customWidth="1"/>
    <col min="10770" max="10770" width="10.5" style="96" bestFit="1" customWidth="1"/>
    <col min="10771" max="10771" width="8.5" style="96" customWidth="1"/>
    <col min="10772" max="11008" width="9" style="96"/>
    <col min="11009" max="11009" width="6.125" style="96" customWidth="1"/>
    <col min="11010" max="11010" width="15.125" style="96" customWidth="1"/>
    <col min="11011" max="11011" width="17.5" style="96" customWidth="1"/>
    <col min="11012" max="11012" width="10.625" style="96" bestFit="1" customWidth="1"/>
    <col min="11013" max="11014" width="8.5" style="96" bestFit="1" customWidth="1"/>
    <col min="11015" max="11016" width="10.625" style="96" bestFit="1" customWidth="1"/>
    <col min="11017" max="11018" width="10" style="96" customWidth="1"/>
    <col min="11019" max="11020" width="9.5" style="96" bestFit="1" customWidth="1"/>
    <col min="11021" max="11021" width="10.625" style="96" bestFit="1" customWidth="1"/>
    <col min="11022" max="11022" width="9" style="96"/>
    <col min="11023" max="11023" width="12" style="96" bestFit="1" customWidth="1"/>
    <col min="11024" max="11024" width="15" style="96" bestFit="1" customWidth="1"/>
    <col min="11025" max="11025" width="8.625" style="96" customWidth="1"/>
    <col min="11026" max="11026" width="10.5" style="96" bestFit="1" customWidth="1"/>
    <col min="11027" max="11027" width="8.5" style="96" customWidth="1"/>
    <col min="11028" max="11264" width="9" style="96"/>
    <col min="11265" max="11265" width="6.125" style="96" customWidth="1"/>
    <col min="11266" max="11266" width="15.125" style="96" customWidth="1"/>
    <col min="11267" max="11267" width="17.5" style="96" customWidth="1"/>
    <col min="11268" max="11268" width="10.625" style="96" bestFit="1" customWidth="1"/>
    <col min="11269" max="11270" width="8.5" style="96" bestFit="1" customWidth="1"/>
    <col min="11271" max="11272" width="10.625" style="96" bestFit="1" customWidth="1"/>
    <col min="11273" max="11274" width="10" style="96" customWidth="1"/>
    <col min="11275" max="11276" width="9.5" style="96" bestFit="1" customWidth="1"/>
    <col min="11277" max="11277" width="10.625" style="96" bestFit="1" customWidth="1"/>
    <col min="11278" max="11278" width="9" style="96"/>
    <col min="11279" max="11279" width="12" style="96" bestFit="1" customWidth="1"/>
    <col min="11280" max="11280" width="15" style="96" bestFit="1" customWidth="1"/>
    <col min="11281" max="11281" width="8.625" style="96" customWidth="1"/>
    <col min="11282" max="11282" width="10.5" style="96" bestFit="1" customWidth="1"/>
    <col min="11283" max="11283" width="8.5" style="96" customWidth="1"/>
    <col min="11284" max="11520" width="9" style="96"/>
    <col min="11521" max="11521" width="6.125" style="96" customWidth="1"/>
    <col min="11522" max="11522" width="15.125" style="96" customWidth="1"/>
    <col min="11523" max="11523" width="17.5" style="96" customWidth="1"/>
    <col min="11524" max="11524" width="10.625" style="96" bestFit="1" customWidth="1"/>
    <col min="11525" max="11526" width="8.5" style="96" bestFit="1" customWidth="1"/>
    <col min="11527" max="11528" width="10.625" style="96" bestFit="1" customWidth="1"/>
    <col min="11529" max="11530" width="10" style="96" customWidth="1"/>
    <col min="11531" max="11532" width="9.5" style="96" bestFit="1" customWidth="1"/>
    <col min="11533" max="11533" width="10.625" style="96" bestFit="1" customWidth="1"/>
    <col min="11534" max="11534" width="9" style="96"/>
    <col min="11535" max="11535" width="12" style="96" bestFit="1" customWidth="1"/>
    <col min="11536" max="11536" width="15" style="96" bestFit="1" customWidth="1"/>
    <col min="11537" max="11537" width="8.625" style="96" customWidth="1"/>
    <col min="11538" max="11538" width="10.5" style="96" bestFit="1" customWidth="1"/>
    <col min="11539" max="11539" width="8.5" style="96" customWidth="1"/>
    <col min="11540" max="11776" width="9" style="96"/>
    <col min="11777" max="11777" width="6.125" style="96" customWidth="1"/>
    <col min="11778" max="11778" width="15.125" style="96" customWidth="1"/>
    <col min="11779" max="11779" width="17.5" style="96" customWidth="1"/>
    <col min="11780" max="11780" width="10.625" style="96" bestFit="1" customWidth="1"/>
    <col min="11781" max="11782" width="8.5" style="96" bestFit="1" customWidth="1"/>
    <col min="11783" max="11784" width="10.625" style="96" bestFit="1" customWidth="1"/>
    <col min="11785" max="11786" width="10" style="96" customWidth="1"/>
    <col min="11787" max="11788" width="9.5" style="96" bestFit="1" customWidth="1"/>
    <col min="11789" max="11789" width="10.625" style="96" bestFit="1" customWidth="1"/>
    <col min="11790" max="11790" width="9" style="96"/>
    <col min="11791" max="11791" width="12" style="96" bestFit="1" customWidth="1"/>
    <col min="11792" max="11792" width="15" style="96" bestFit="1" customWidth="1"/>
    <col min="11793" max="11793" width="8.625" style="96" customWidth="1"/>
    <col min="11794" max="11794" width="10.5" style="96" bestFit="1" customWidth="1"/>
    <col min="11795" max="11795" width="8.5" style="96" customWidth="1"/>
    <col min="11796" max="12032" width="9" style="96"/>
    <col min="12033" max="12033" width="6.125" style="96" customWidth="1"/>
    <col min="12034" max="12034" width="15.125" style="96" customWidth="1"/>
    <col min="12035" max="12035" width="17.5" style="96" customWidth="1"/>
    <col min="12036" max="12036" width="10.625" style="96" bestFit="1" customWidth="1"/>
    <col min="12037" max="12038" width="8.5" style="96" bestFit="1" customWidth="1"/>
    <col min="12039" max="12040" width="10.625" style="96" bestFit="1" customWidth="1"/>
    <col min="12041" max="12042" width="10" style="96" customWidth="1"/>
    <col min="12043" max="12044" width="9.5" style="96" bestFit="1" customWidth="1"/>
    <col min="12045" max="12045" width="10.625" style="96" bestFit="1" customWidth="1"/>
    <col min="12046" max="12046" width="9" style="96"/>
    <col min="12047" max="12047" width="12" style="96" bestFit="1" customWidth="1"/>
    <col min="12048" max="12048" width="15" style="96" bestFit="1" customWidth="1"/>
    <col min="12049" max="12049" width="8.625" style="96" customWidth="1"/>
    <col min="12050" max="12050" width="10.5" style="96" bestFit="1" customWidth="1"/>
    <col min="12051" max="12051" width="8.5" style="96" customWidth="1"/>
    <col min="12052" max="12288" width="9" style="96"/>
    <col min="12289" max="12289" width="6.125" style="96" customWidth="1"/>
    <col min="12290" max="12290" width="15.125" style="96" customWidth="1"/>
    <col min="12291" max="12291" width="17.5" style="96" customWidth="1"/>
    <col min="12292" max="12292" width="10.625" style="96" bestFit="1" customWidth="1"/>
    <col min="12293" max="12294" width="8.5" style="96" bestFit="1" customWidth="1"/>
    <col min="12295" max="12296" width="10.625" style="96" bestFit="1" customWidth="1"/>
    <col min="12297" max="12298" width="10" style="96" customWidth="1"/>
    <col min="12299" max="12300" width="9.5" style="96" bestFit="1" customWidth="1"/>
    <col min="12301" max="12301" width="10.625" style="96" bestFit="1" customWidth="1"/>
    <col min="12302" max="12302" width="9" style="96"/>
    <col min="12303" max="12303" width="12" style="96" bestFit="1" customWidth="1"/>
    <col min="12304" max="12304" width="15" style="96" bestFit="1" customWidth="1"/>
    <col min="12305" max="12305" width="8.625" style="96" customWidth="1"/>
    <col min="12306" max="12306" width="10.5" style="96" bestFit="1" customWidth="1"/>
    <col min="12307" max="12307" width="8.5" style="96" customWidth="1"/>
    <col min="12308" max="12544" width="9" style="96"/>
    <col min="12545" max="12545" width="6.125" style="96" customWidth="1"/>
    <col min="12546" max="12546" width="15.125" style="96" customWidth="1"/>
    <col min="12547" max="12547" width="17.5" style="96" customWidth="1"/>
    <col min="12548" max="12548" width="10.625" style="96" bestFit="1" customWidth="1"/>
    <col min="12549" max="12550" width="8.5" style="96" bestFit="1" customWidth="1"/>
    <col min="12551" max="12552" width="10.625" style="96" bestFit="1" customWidth="1"/>
    <col min="12553" max="12554" width="10" style="96" customWidth="1"/>
    <col min="12555" max="12556" width="9.5" style="96" bestFit="1" customWidth="1"/>
    <col min="12557" max="12557" width="10.625" style="96" bestFit="1" customWidth="1"/>
    <col min="12558" max="12558" width="9" style="96"/>
    <col min="12559" max="12559" width="12" style="96" bestFit="1" customWidth="1"/>
    <col min="12560" max="12560" width="15" style="96" bestFit="1" customWidth="1"/>
    <col min="12561" max="12561" width="8.625" style="96" customWidth="1"/>
    <col min="12562" max="12562" width="10.5" style="96" bestFit="1" customWidth="1"/>
    <col min="12563" max="12563" width="8.5" style="96" customWidth="1"/>
    <col min="12564" max="12800" width="9" style="96"/>
    <col min="12801" max="12801" width="6.125" style="96" customWidth="1"/>
    <col min="12802" max="12802" width="15.125" style="96" customWidth="1"/>
    <col min="12803" max="12803" width="17.5" style="96" customWidth="1"/>
    <col min="12804" max="12804" width="10.625" style="96" bestFit="1" customWidth="1"/>
    <col min="12805" max="12806" width="8.5" style="96" bestFit="1" customWidth="1"/>
    <col min="12807" max="12808" width="10.625" style="96" bestFit="1" customWidth="1"/>
    <col min="12809" max="12810" width="10" style="96" customWidth="1"/>
    <col min="12811" max="12812" width="9.5" style="96" bestFit="1" customWidth="1"/>
    <col min="12813" max="12813" width="10.625" style="96" bestFit="1" customWidth="1"/>
    <col min="12814" max="12814" width="9" style="96"/>
    <col min="12815" max="12815" width="12" style="96" bestFit="1" customWidth="1"/>
    <col min="12816" max="12816" width="15" style="96" bestFit="1" customWidth="1"/>
    <col min="12817" max="12817" width="8.625" style="96" customWidth="1"/>
    <col min="12818" max="12818" width="10.5" style="96" bestFit="1" customWidth="1"/>
    <col min="12819" max="12819" width="8.5" style="96" customWidth="1"/>
    <col min="12820" max="13056" width="9" style="96"/>
    <col min="13057" max="13057" width="6.125" style="96" customWidth="1"/>
    <col min="13058" max="13058" width="15.125" style="96" customWidth="1"/>
    <col min="13059" max="13059" width="17.5" style="96" customWidth="1"/>
    <col min="13060" max="13060" width="10.625" style="96" bestFit="1" customWidth="1"/>
    <col min="13061" max="13062" width="8.5" style="96" bestFit="1" customWidth="1"/>
    <col min="13063" max="13064" width="10.625" style="96" bestFit="1" customWidth="1"/>
    <col min="13065" max="13066" width="10" style="96" customWidth="1"/>
    <col min="13067" max="13068" width="9.5" style="96" bestFit="1" customWidth="1"/>
    <col min="13069" max="13069" width="10.625" style="96" bestFit="1" customWidth="1"/>
    <col min="13070" max="13070" width="9" style="96"/>
    <col min="13071" max="13071" width="12" style="96" bestFit="1" customWidth="1"/>
    <col min="13072" max="13072" width="15" style="96" bestFit="1" customWidth="1"/>
    <col min="13073" max="13073" width="8.625" style="96" customWidth="1"/>
    <col min="13074" max="13074" width="10.5" style="96" bestFit="1" customWidth="1"/>
    <col min="13075" max="13075" width="8.5" style="96" customWidth="1"/>
    <col min="13076" max="13312" width="9" style="96"/>
    <col min="13313" max="13313" width="6.125" style="96" customWidth="1"/>
    <col min="13314" max="13314" width="15.125" style="96" customWidth="1"/>
    <col min="13315" max="13315" width="17.5" style="96" customWidth="1"/>
    <col min="13316" max="13316" width="10.625" style="96" bestFit="1" customWidth="1"/>
    <col min="13317" max="13318" width="8.5" style="96" bestFit="1" customWidth="1"/>
    <col min="13319" max="13320" width="10.625" style="96" bestFit="1" customWidth="1"/>
    <col min="13321" max="13322" width="10" style="96" customWidth="1"/>
    <col min="13323" max="13324" width="9.5" style="96" bestFit="1" customWidth="1"/>
    <col min="13325" max="13325" width="10.625" style="96" bestFit="1" customWidth="1"/>
    <col min="13326" max="13326" width="9" style="96"/>
    <col min="13327" max="13327" width="12" style="96" bestFit="1" customWidth="1"/>
    <col min="13328" max="13328" width="15" style="96" bestFit="1" customWidth="1"/>
    <col min="13329" max="13329" width="8.625" style="96" customWidth="1"/>
    <col min="13330" max="13330" width="10.5" style="96" bestFit="1" customWidth="1"/>
    <col min="13331" max="13331" width="8.5" style="96" customWidth="1"/>
    <col min="13332" max="13568" width="9" style="96"/>
    <col min="13569" max="13569" width="6.125" style="96" customWidth="1"/>
    <col min="13570" max="13570" width="15.125" style="96" customWidth="1"/>
    <col min="13571" max="13571" width="17.5" style="96" customWidth="1"/>
    <col min="13572" max="13572" width="10.625" style="96" bestFit="1" customWidth="1"/>
    <col min="13573" max="13574" width="8.5" style="96" bestFit="1" customWidth="1"/>
    <col min="13575" max="13576" width="10.625" style="96" bestFit="1" customWidth="1"/>
    <col min="13577" max="13578" width="10" style="96" customWidth="1"/>
    <col min="13579" max="13580" width="9.5" style="96" bestFit="1" customWidth="1"/>
    <col min="13581" max="13581" width="10.625" style="96" bestFit="1" customWidth="1"/>
    <col min="13582" max="13582" width="9" style="96"/>
    <col min="13583" max="13583" width="12" style="96" bestFit="1" customWidth="1"/>
    <col min="13584" max="13584" width="15" style="96" bestFit="1" customWidth="1"/>
    <col min="13585" max="13585" width="8.625" style="96" customWidth="1"/>
    <col min="13586" max="13586" width="10.5" style="96" bestFit="1" customWidth="1"/>
    <col min="13587" max="13587" width="8.5" style="96" customWidth="1"/>
    <col min="13588" max="13824" width="9" style="96"/>
    <col min="13825" max="13825" width="6.125" style="96" customWidth="1"/>
    <col min="13826" max="13826" width="15.125" style="96" customWidth="1"/>
    <col min="13827" max="13827" width="17.5" style="96" customWidth="1"/>
    <col min="13828" max="13828" width="10.625" style="96" bestFit="1" customWidth="1"/>
    <col min="13829" max="13830" width="8.5" style="96" bestFit="1" customWidth="1"/>
    <col min="13831" max="13832" width="10.625" style="96" bestFit="1" customWidth="1"/>
    <col min="13833" max="13834" width="10" style="96" customWidth="1"/>
    <col min="13835" max="13836" width="9.5" style="96" bestFit="1" customWidth="1"/>
    <col min="13837" max="13837" width="10.625" style="96" bestFit="1" customWidth="1"/>
    <col min="13838" max="13838" width="9" style="96"/>
    <col min="13839" max="13839" width="12" style="96" bestFit="1" customWidth="1"/>
    <col min="13840" max="13840" width="15" style="96" bestFit="1" customWidth="1"/>
    <col min="13841" max="13841" width="8.625" style="96" customWidth="1"/>
    <col min="13842" max="13842" width="10.5" style="96" bestFit="1" customWidth="1"/>
    <col min="13843" max="13843" width="8.5" style="96" customWidth="1"/>
    <col min="13844" max="14080" width="9" style="96"/>
    <col min="14081" max="14081" width="6.125" style="96" customWidth="1"/>
    <col min="14082" max="14082" width="15.125" style="96" customWidth="1"/>
    <col min="14083" max="14083" width="17.5" style="96" customWidth="1"/>
    <col min="14084" max="14084" width="10.625" style="96" bestFit="1" customWidth="1"/>
    <col min="14085" max="14086" width="8.5" style="96" bestFit="1" customWidth="1"/>
    <col min="14087" max="14088" width="10.625" style="96" bestFit="1" customWidth="1"/>
    <col min="14089" max="14090" width="10" style="96" customWidth="1"/>
    <col min="14091" max="14092" width="9.5" style="96" bestFit="1" customWidth="1"/>
    <col min="14093" max="14093" width="10.625" style="96" bestFit="1" customWidth="1"/>
    <col min="14094" max="14094" width="9" style="96"/>
    <col min="14095" max="14095" width="12" style="96" bestFit="1" customWidth="1"/>
    <col min="14096" max="14096" width="15" style="96" bestFit="1" customWidth="1"/>
    <col min="14097" max="14097" width="8.625" style="96" customWidth="1"/>
    <col min="14098" max="14098" width="10.5" style="96" bestFit="1" customWidth="1"/>
    <col min="14099" max="14099" width="8.5" style="96" customWidth="1"/>
    <col min="14100" max="14336" width="9" style="96"/>
    <col min="14337" max="14337" width="6.125" style="96" customWidth="1"/>
    <col min="14338" max="14338" width="15.125" style="96" customWidth="1"/>
    <col min="14339" max="14339" width="17.5" style="96" customWidth="1"/>
    <col min="14340" max="14340" width="10.625" style="96" bestFit="1" customWidth="1"/>
    <col min="14341" max="14342" width="8.5" style="96" bestFit="1" customWidth="1"/>
    <col min="14343" max="14344" width="10.625" style="96" bestFit="1" customWidth="1"/>
    <col min="14345" max="14346" width="10" style="96" customWidth="1"/>
    <col min="14347" max="14348" width="9.5" style="96" bestFit="1" customWidth="1"/>
    <col min="14349" max="14349" width="10.625" style="96" bestFit="1" customWidth="1"/>
    <col min="14350" max="14350" width="9" style="96"/>
    <col min="14351" max="14351" width="12" style="96" bestFit="1" customWidth="1"/>
    <col min="14352" max="14352" width="15" style="96" bestFit="1" customWidth="1"/>
    <col min="14353" max="14353" width="8.625" style="96" customWidth="1"/>
    <col min="14354" max="14354" width="10.5" style="96" bestFit="1" customWidth="1"/>
    <col min="14355" max="14355" width="8.5" style="96" customWidth="1"/>
    <col min="14356" max="14592" width="9" style="96"/>
    <col min="14593" max="14593" width="6.125" style="96" customWidth="1"/>
    <col min="14594" max="14594" width="15.125" style="96" customWidth="1"/>
    <col min="14595" max="14595" width="17.5" style="96" customWidth="1"/>
    <col min="14596" max="14596" width="10.625" style="96" bestFit="1" customWidth="1"/>
    <col min="14597" max="14598" width="8.5" style="96" bestFit="1" customWidth="1"/>
    <col min="14599" max="14600" width="10.625" style="96" bestFit="1" customWidth="1"/>
    <col min="14601" max="14602" width="10" style="96" customWidth="1"/>
    <col min="14603" max="14604" width="9.5" style="96" bestFit="1" customWidth="1"/>
    <col min="14605" max="14605" width="10.625" style="96" bestFit="1" customWidth="1"/>
    <col min="14606" max="14606" width="9" style="96"/>
    <col min="14607" max="14607" width="12" style="96" bestFit="1" customWidth="1"/>
    <col min="14608" max="14608" width="15" style="96" bestFit="1" customWidth="1"/>
    <col min="14609" max="14609" width="8.625" style="96" customWidth="1"/>
    <col min="14610" max="14610" width="10.5" style="96" bestFit="1" customWidth="1"/>
    <col min="14611" max="14611" width="8.5" style="96" customWidth="1"/>
    <col min="14612" max="14848" width="9" style="96"/>
    <col min="14849" max="14849" width="6.125" style="96" customWidth="1"/>
    <col min="14850" max="14850" width="15.125" style="96" customWidth="1"/>
    <col min="14851" max="14851" width="17.5" style="96" customWidth="1"/>
    <col min="14852" max="14852" width="10.625" style="96" bestFit="1" customWidth="1"/>
    <col min="14853" max="14854" width="8.5" style="96" bestFit="1" customWidth="1"/>
    <col min="14855" max="14856" width="10.625" style="96" bestFit="1" customWidth="1"/>
    <col min="14857" max="14858" width="10" style="96" customWidth="1"/>
    <col min="14859" max="14860" width="9.5" style="96" bestFit="1" customWidth="1"/>
    <col min="14861" max="14861" width="10.625" style="96" bestFit="1" customWidth="1"/>
    <col min="14862" max="14862" width="9" style="96"/>
    <col min="14863" max="14863" width="12" style="96" bestFit="1" customWidth="1"/>
    <col min="14864" max="14864" width="15" style="96" bestFit="1" customWidth="1"/>
    <col min="14865" max="14865" width="8.625" style="96" customWidth="1"/>
    <col min="14866" max="14866" width="10.5" style="96" bestFit="1" customWidth="1"/>
    <col min="14867" max="14867" width="8.5" style="96" customWidth="1"/>
    <col min="14868" max="15104" width="9" style="96"/>
    <col min="15105" max="15105" width="6.125" style="96" customWidth="1"/>
    <col min="15106" max="15106" width="15.125" style="96" customWidth="1"/>
    <col min="15107" max="15107" width="17.5" style="96" customWidth="1"/>
    <col min="15108" max="15108" width="10.625" style="96" bestFit="1" customWidth="1"/>
    <col min="15109" max="15110" width="8.5" style="96" bestFit="1" customWidth="1"/>
    <col min="15111" max="15112" width="10.625" style="96" bestFit="1" customWidth="1"/>
    <col min="15113" max="15114" width="10" style="96" customWidth="1"/>
    <col min="15115" max="15116" width="9.5" style="96" bestFit="1" customWidth="1"/>
    <col min="15117" max="15117" width="10.625" style="96" bestFit="1" customWidth="1"/>
    <col min="15118" max="15118" width="9" style="96"/>
    <col min="15119" max="15119" width="12" style="96" bestFit="1" customWidth="1"/>
    <col min="15120" max="15120" width="15" style="96" bestFit="1" customWidth="1"/>
    <col min="15121" max="15121" width="8.625" style="96" customWidth="1"/>
    <col min="15122" max="15122" width="10.5" style="96" bestFit="1" customWidth="1"/>
    <col min="15123" max="15123" width="8.5" style="96" customWidth="1"/>
    <col min="15124" max="15360" width="9" style="96"/>
    <col min="15361" max="15361" width="6.125" style="96" customWidth="1"/>
    <col min="15362" max="15362" width="15.125" style="96" customWidth="1"/>
    <col min="15363" max="15363" width="17.5" style="96" customWidth="1"/>
    <col min="15364" max="15364" width="10.625" style="96" bestFit="1" customWidth="1"/>
    <col min="15365" max="15366" width="8.5" style="96" bestFit="1" customWidth="1"/>
    <col min="15367" max="15368" width="10.625" style="96" bestFit="1" customWidth="1"/>
    <col min="15369" max="15370" width="10" style="96" customWidth="1"/>
    <col min="15371" max="15372" width="9.5" style="96" bestFit="1" customWidth="1"/>
    <col min="15373" max="15373" width="10.625" style="96" bestFit="1" customWidth="1"/>
    <col min="15374" max="15374" width="9" style="96"/>
    <col min="15375" max="15375" width="12" style="96" bestFit="1" customWidth="1"/>
    <col min="15376" max="15376" width="15" style="96" bestFit="1" customWidth="1"/>
    <col min="15377" max="15377" width="8.625" style="96" customWidth="1"/>
    <col min="15378" max="15378" width="10.5" style="96" bestFit="1" customWidth="1"/>
    <col min="15379" max="15379" width="8.5" style="96" customWidth="1"/>
    <col min="15380" max="15616" width="9" style="96"/>
    <col min="15617" max="15617" width="6.125" style="96" customWidth="1"/>
    <col min="15618" max="15618" width="15.125" style="96" customWidth="1"/>
    <col min="15619" max="15619" width="17.5" style="96" customWidth="1"/>
    <col min="15620" max="15620" width="10.625" style="96" bestFit="1" customWidth="1"/>
    <col min="15621" max="15622" width="8.5" style="96" bestFit="1" customWidth="1"/>
    <col min="15623" max="15624" width="10.625" style="96" bestFit="1" customWidth="1"/>
    <col min="15625" max="15626" width="10" style="96" customWidth="1"/>
    <col min="15627" max="15628" width="9.5" style="96" bestFit="1" customWidth="1"/>
    <col min="15629" max="15629" width="10.625" style="96" bestFit="1" customWidth="1"/>
    <col min="15630" max="15630" width="9" style="96"/>
    <col min="15631" max="15631" width="12" style="96" bestFit="1" customWidth="1"/>
    <col min="15632" max="15632" width="15" style="96" bestFit="1" customWidth="1"/>
    <col min="15633" max="15633" width="8.625" style="96" customWidth="1"/>
    <col min="15634" max="15634" width="10.5" style="96" bestFit="1" customWidth="1"/>
    <col min="15635" max="15635" width="8.5" style="96" customWidth="1"/>
    <col min="15636" max="15872" width="9" style="96"/>
    <col min="15873" max="15873" width="6.125" style="96" customWidth="1"/>
    <col min="15874" max="15874" width="15.125" style="96" customWidth="1"/>
    <col min="15875" max="15875" width="17.5" style="96" customWidth="1"/>
    <col min="15876" max="15876" width="10.625" style="96" bestFit="1" customWidth="1"/>
    <col min="15877" max="15878" width="8.5" style="96" bestFit="1" customWidth="1"/>
    <col min="15879" max="15880" width="10.625" style="96" bestFit="1" customWidth="1"/>
    <col min="15881" max="15882" width="10" style="96" customWidth="1"/>
    <col min="15883" max="15884" width="9.5" style="96" bestFit="1" customWidth="1"/>
    <col min="15885" max="15885" width="10.625" style="96" bestFit="1" customWidth="1"/>
    <col min="15886" max="15886" width="9" style="96"/>
    <col min="15887" max="15887" width="12" style="96" bestFit="1" customWidth="1"/>
    <col min="15888" max="15888" width="15" style="96" bestFit="1" customWidth="1"/>
    <col min="15889" max="15889" width="8.625" style="96" customWidth="1"/>
    <col min="15890" max="15890" width="10.5" style="96" bestFit="1" customWidth="1"/>
    <col min="15891" max="15891" width="8.5" style="96" customWidth="1"/>
    <col min="15892" max="16128" width="9" style="96"/>
    <col min="16129" max="16129" width="6.125" style="96" customWidth="1"/>
    <col min="16130" max="16130" width="15.125" style="96" customWidth="1"/>
    <col min="16131" max="16131" width="17.5" style="96" customWidth="1"/>
    <col min="16132" max="16132" width="10.625" style="96" bestFit="1" customWidth="1"/>
    <col min="16133" max="16134" width="8.5" style="96" bestFit="1" customWidth="1"/>
    <col min="16135" max="16136" width="10.625" style="96" bestFit="1" customWidth="1"/>
    <col min="16137" max="16138" width="10" style="96" customWidth="1"/>
    <col min="16139" max="16140" width="9.5" style="96" bestFit="1" customWidth="1"/>
    <col min="16141" max="16141" width="10.625" style="96" bestFit="1" customWidth="1"/>
    <col min="16142" max="16142" width="9" style="96"/>
    <col min="16143" max="16143" width="12" style="96" bestFit="1" customWidth="1"/>
    <col min="16144" max="16144" width="15" style="96" bestFit="1" customWidth="1"/>
    <col min="16145" max="16145" width="8.625" style="96" customWidth="1"/>
    <col min="16146" max="16146" width="10.5" style="96" bestFit="1" customWidth="1"/>
    <col min="16147" max="16147" width="8.5" style="96" customWidth="1"/>
    <col min="16148" max="16384" width="9" style="96"/>
  </cols>
  <sheetData>
    <row r="1" spans="1:21" s="89" customFormat="1" ht="36.950000000000003" customHeight="1">
      <c r="A1" s="175" t="s">
        <v>1087</v>
      </c>
      <c r="B1" s="175"/>
      <c r="C1" s="175"/>
      <c r="D1" s="175"/>
      <c r="E1" s="175"/>
      <c r="F1" s="175"/>
      <c r="G1" s="175"/>
      <c r="H1" s="175"/>
      <c r="I1" s="175"/>
      <c r="J1" s="175"/>
      <c r="K1" s="175"/>
      <c r="L1" s="175"/>
      <c r="M1" s="175"/>
      <c r="O1" s="90"/>
      <c r="P1" s="90"/>
      <c r="Q1" s="90"/>
      <c r="R1" s="90"/>
      <c r="S1" s="90"/>
      <c r="T1" s="90"/>
    </row>
    <row r="2" spans="1:21" s="92" customFormat="1" ht="48" customHeight="1">
      <c r="A2" s="91" t="s">
        <v>111</v>
      </c>
      <c r="B2" s="91" t="s">
        <v>1088</v>
      </c>
      <c r="C2" s="91" t="s">
        <v>1089</v>
      </c>
      <c r="D2" s="91" t="s">
        <v>427</v>
      </c>
      <c r="E2" s="91" t="s">
        <v>428</v>
      </c>
      <c r="F2" s="91" t="s">
        <v>1090</v>
      </c>
      <c r="G2" s="91" t="s">
        <v>1091</v>
      </c>
      <c r="H2" s="91" t="s">
        <v>429</v>
      </c>
      <c r="I2" s="91" t="s">
        <v>82</v>
      </c>
      <c r="J2" s="91" t="s">
        <v>1092</v>
      </c>
      <c r="K2" s="91" t="s">
        <v>1093</v>
      </c>
      <c r="L2" s="91" t="s">
        <v>64</v>
      </c>
      <c r="M2" s="91" t="s">
        <v>1094</v>
      </c>
      <c r="O2" s="92">
        <f>SUM(I3:I2254)</f>
        <v>200191.45000000187</v>
      </c>
    </row>
    <row r="3" spans="1:21" ht="27" customHeight="1">
      <c r="A3" s="93">
        <v>1</v>
      </c>
      <c r="B3" s="94" t="s">
        <v>1095</v>
      </c>
      <c r="C3" s="95"/>
      <c r="D3" s="95" t="s">
        <v>1096</v>
      </c>
      <c r="E3" s="95">
        <v>1</v>
      </c>
      <c r="F3" s="95">
        <v>10</v>
      </c>
      <c r="G3" s="95">
        <v>1</v>
      </c>
      <c r="H3" s="95">
        <v>101</v>
      </c>
      <c r="I3" s="95">
        <v>89.92</v>
      </c>
      <c r="J3" s="95">
        <v>69.260000000000005</v>
      </c>
      <c r="K3" s="95" t="s">
        <v>1097</v>
      </c>
      <c r="L3" s="95" t="s">
        <v>70</v>
      </c>
      <c r="M3" s="95" t="s">
        <v>1098</v>
      </c>
    </row>
    <row r="4" spans="1:21" ht="27" customHeight="1">
      <c r="A4" s="93">
        <v>2</v>
      </c>
      <c r="B4" s="94" t="s">
        <v>1095</v>
      </c>
      <c r="C4" s="95"/>
      <c r="D4" s="95" t="s">
        <v>1096</v>
      </c>
      <c r="E4" s="95">
        <v>1</v>
      </c>
      <c r="F4" s="95">
        <v>10</v>
      </c>
      <c r="G4" s="95">
        <v>1</v>
      </c>
      <c r="H4" s="95">
        <v>102</v>
      </c>
      <c r="I4" s="95">
        <v>89.2</v>
      </c>
      <c r="J4" s="95">
        <v>68.709999999999994</v>
      </c>
      <c r="K4" s="95" t="s">
        <v>1097</v>
      </c>
      <c r="L4" s="95" t="s">
        <v>70</v>
      </c>
      <c r="M4" s="95" t="s">
        <v>1099</v>
      </c>
      <c r="O4" s="97" t="s">
        <v>1100</v>
      </c>
      <c r="P4" s="97" t="s">
        <v>1101</v>
      </c>
      <c r="Q4" s="97" t="s">
        <v>1102</v>
      </c>
      <c r="R4" s="97" t="s">
        <v>1103</v>
      </c>
      <c r="S4" s="97" t="s">
        <v>1104</v>
      </c>
      <c r="T4" s="97" t="s">
        <v>1105</v>
      </c>
    </row>
    <row r="5" spans="1:21" ht="27" customHeight="1">
      <c r="A5" s="93">
        <v>3</v>
      </c>
      <c r="B5" s="94" t="s">
        <v>1095</v>
      </c>
      <c r="C5" s="95"/>
      <c r="D5" s="95" t="s">
        <v>1096</v>
      </c>
      <c r="E5" s="95">
        <v>1</v>
      </c>
      <c r="F5" s="95">
        <v>10</v>
      </c>
      <c r="G5" s="95">
        <v>2</v>
      </c>
      <c r="H5" s="95">
        <v>201</v>
      </c>
      <c r="I5" s="95">
        <v>89.92</v>
      </c>
      <c r="J5" s="95">
        <v>69.260000000000005</v>
      </c>
      <c r="K5" s="95" t="s">
        <v>1097</v>
      </c>
      <c r="L5" s="95" t="s">
        <v>70</v>
      </c>
      <c r="M5" s="95" t="s">
        <v>1098</v>
      </c>
      <c r="O5" s="95" t="s">
        <v>1106</v>
      </c>
      <c r="P5" s="98" t="s">
        <v>1107</v>
      </c>
      <c r="Q5" s="98">
        <f>COUNTIF($M$3:$M$2254,O5)</f>
        <v>280</v>
      </c>
      <c r="R5" s="98">
        <f>SUMIF($M$3:$M$2254,O5,$I$3:$I$2254)</f>
        <v>22775.640000000047</v>
      </c>
      <c r="S5" s="98" t="s">
        <v>1108</v>
      </c>
      <c r="T5" s="98" t="s">
        <v>1109</v>
      </c>
      <c r="U5" s="128">
        <f>ROUND(Q5/$Q$13,4)</f>
        <v>0.12429999999999999</v>
      </c>
    </row>
    <row r="6" spans="1:21" ht="27" customHeight="1">
      <c r="A6" s="93">
        <v>4</v>
      </c>
      <c r="B6" s="94" t="s">
        <v>1095</v>
      </c>
      <c r="C6" s="95"/>
      <c r="D6" s="95" t="s">
        <v>1096</v>
      </c>
      <c r="E6" s="95">
        <v>1</v>
      </c>
      <c r="F6" s="95">
        <v>10</v>
      </c>
      <c r="G6" s="95">
        <v>2</v>
      </c>
      <c r="H6" s="95">
        <v>202</v>
      </c>
      <c r="I6" s="95">
        <v>89.2</v>
      </c>
      <c r="J6" s="95">
        <v>68.709999999999994</v>
      </c>
      <c r="K6" s="95" t="s">
        <v>1097</v>
      </c>
      <c r="L6" s="95" t="s">
        <v>70</v>
      </c>
      <c r="M6" s="95" t="s">
        <v>1099</v>
      </c>
      <c r="O6" s="95" t="s">
        <v>1110</v>
      </c>
      <c r="P6" s="98" t="s">
        <v>1111</v>
      </c>
      <c r="Q6" s="98">
        <f t="shared" ref="Q6:Q12" si="0">COUNTIF($M$3:$M$2254,O6)</f>
        <v>28</v>
      </c>
      <c r="R6" s="98">
        <f t="shared" ref="R6:R12" si="1">SUMIF($M$3:$M$2254,O6,$I$3:$I$2254)</f>
        <v>1618.4900000000007</v>
      </c>
      <c r="S6" s="98" t="s">
        <v>1108</v>
      </c>
      <c r="T6" s="98" t="s">
        <v>1112</v>
      </c>
      <c r="U6" s="128">
        <f t="shared" ref="U6:U12" si="2">ROUND(Q6/$Q$13,4)</f>
        <v>1.24E-2</v>
      </c>
    </row>
    <row r="7" spans="1:21" ht="27" customHeight="1">
      <c r="A7" s="93">
        <v>5</v>
      </c>
      <c r="B7" s="94" t="s">
        <v>1095</v>
      </c>
      <c r="C7" s="95"/>
      <c r="D7" s="95" t="s">
        <v>1096</v>
      </c>
      <c r="E7" s="95">
        <v>1</v>
      </c>
      <c r="F7" s="95">
        <v>10</v>
      </c>
      <c r="G7" s="95">
        <v>3</v>
      </c>
      <c r="H7" s="95">
        <v>301</v>
      </c>
      <c r="I7" s="95">
        <v>89.36</v>
      </c>
      <c r="J7" s="95">
        <v>68.83</v>
      </c>
      <c r="K7" s="95" t="s">
        <v>1097</v>
      </c>
      <c r="L7" s="95" t="s">
        <v>70</v>
      </c>
      <c r="M7" s="95" t="s">
        <v>1098</v>
      </c>
      <c r="O7" s="95" t="s">
        <v>1113</v>
      </c>
      <c r="P7" s="98" t="s">
        <v>1114</v>
      </c>
      <c r="Q7" s="98">
        <f t="shared" si="0"/>
        <v>424</v>
      </c>
      <c r="R7" s="98">
        <f t="shared" si="1"/>
        <v>34071.999999999993</v>
      </c>
      <c r="S7" s="98" t="s">
        <v>1108</v>
      </c>
      <c r="T7" s="98" t="s">
        <v>1109</v>
      </c>
      <c r="U7" s="128">
        <f t="shared" si="2"/>
        <v>0.1883</v>
      </c>
    </row>
    <row r="8" spans="1:21" ht="27" customHeight="1">
      <c r="A8" s="93">
        <v>6</v>
      </c>
      <c r="B8" s="94" t="s">
        <v>1095</v>
      </c>
      <c r="C8" s="95"/>
      <c r="D8" s="95" t="s">
        <v>1096</v>
      </c>
      <c r="E8" s="95">
        <v>1</v>
      </c>
      <c r="F8" s="95">
        <v>10</v>
      </c>
      <c r="G8" s="95">
        <v>3</v>
      </c>
      <c r="H8" s="95">
        <v>302</v>
      </c>
      <c r="I8" s="95">
        <v>88.83</v>
      </c>
      <c r="J8" s="95">
        <v>68.42</v>
      </c>
      <c r="K8" s="95" t="s">
        <v>1097</v>
      </c>
      <c r="L8" s="95" t="s">
        <v>70</v>
      </c>
      <c r="M8" s="95" t="s">
        <v>1099</v>
      </c>
      <c r="O8" s="95" t="s">
        <v>1115</v>
      </c>
      <c r="P8" s="98" t="s">
        <v>1116</v>
      </c>
      <c r="Q8" s="98">
        <f t="shared" si="0"/>
        <v>586</v>
      </c>
      <c r="R8" s="98">
        <f t="shared" si="1"/>
        <v>52550.419999999925</v>
      </c>
      <c r="S8" s="98" t="s">
        <v>1108</v>
      </c>
      <c r="T8" s="98" t="s">
        <v>1117</v>
      </c>
      <c r="U8" s="128">
        <f t="shared" si="2"/>
        <v>0.26019999999999999</v>
      </c>
    </row>
    <row r="9" spans="1:21" ht="27" customHeight="1">
      <c r="A9" s="93">
        <v>7</v>
      </c>
      <c r="B9" s="94" t="s">
        <v>1095</v>
      </c>
      <c r="C9" s="95"/>
      <c r="D9" s="95" t="s">
        <v>1096</v>
      </c>
      <c r="E9" s="95">
        <v>1</v>
      </c>
      <c r="F9" s="95">
        <v>10</v>
      </c>
      <c r="G9" s="95">
        <v>4</v>
      </c>
      <c r="H9" s="95">
        <v>401</v>
      </c>
      <c r="I9" s="95">
        <v>89.36</v>
      </c>
      <c r="J9" s="95">
        <v>68.83</v>
      </c>
      <c r="K9" s="95" t="s">
        <v>1097</v>
      </c>
      <c r="L9" s="95" t="s">
        <v>70</v>
      </c>
      <c r="M9" s="95" t="s">
        <v>1098</v>
      </c>
      <c r="O9" s="99" t="s">
        <v>1118</v>
      </c>
      <c r="P9" s="100" t="s">
        <v>1119</v>
      </c>
      <c r="Q9" s="100">
        <f t="shared" si="0"/>
        <v>676</v>
      </c>
      <c r="R9" s="100">
        <f t="shared" si="1"/>
        <v>60172.740000000049</v>
      </c>
      <c r="S9" s="100" t="s">
        <v>1108</v>
      </c>
      <c r="T9" s="100" t="s">
        <v>1117</v>
      </c>
      <c r="U9" s="128">
        <f t="shared" si="2"/>
        <v>0.30020000000000002</v>
      </c>
    </row>
    <row r="10" spans="1:21" ht="27" customHeight="1">
      <c r="A10" s="93">
        <v>8</v>
      </c>
      <c r="B10" s="94" t="s">
        <v>1095</v>
      </c>
      <c r="C10" s="95"/>
      <c r="D10" s="95" t="s">
        <v>1096</v>
      </c>
      <c r="E10" s="95">
        <v>1</v>
      </c>
      <c r="F10" s="95">
        <v>10</v>
      </c>
      <c r="G10" s="95">
        <v>4</v>
      </c>
      <c r="H10" s="95">
        <v>402</v>
      </c>
      <c r="I10" s="95">
        <v>88.83</v>
      </c>
      <c r="J10" s="95">
        <v>68.42</v>
      </c>
      <c r="K10" s="95" t="s">
        <v>1097</v>
      </c>
      <c r="L10" s="95" t="s">
        <v>70</v>
      </c>
      <c r="M10" s="95" t="s">
        <v>1099</v>
      </c>
      <c r="O10" s="95" t="s">
        <v>1120</v>
      </c>
      <c r="P10" s="98" t="s">
        <v>1121</v>
      </c>
      <c r="Q10" s="98">
        <f t="shared" si="0"/>
        <v>14</v>
      </c>
      <c r="R10" s="98">
        <f t="shared" si="1"/>
        <v>1012.5999999999999</v>
      </c>
      <c r="S10" s="98" t="s">
        <v>1108</v>
      </c>
      <c r="T10" s="98" t="s">
        <v>1109</v>
      </c>
      <c r="U10" s="128">
        <f t="shared" si="2"/>
        <v>6.1999999999999998E-3</v>
      </c>
    </row>
    <row r="11" spans="1:21" ht="27" customHeight="1">
      <c r="A11" s="93">
        <v>9</v>
      </c>
      <c r="B11" s="94" t="s">
        <v>1095</v>
      </c>
      <c r="C11" s="95"/>
      <c r="D11" s="95" t="s">
        <v>1096</v>
      </c>
      <c r="E11" s="95">
        <v>1</v>
      </c>
      <c r="F11" s="95">
        <v>10</v>
      </c>
      <c r="G11" s="95">
        <v>5</v>
      </c>
      <c r="H11" s="95">
        <v>501</v>
      </c>
      <c r="I11" s="95">
        <v>89.36</v>
      </c>
      <c r="J11" s="95">
        <v>68.83</v>
      </c>
      <c r="K11" s="95" t="s">
        <v>1097</v>
      </c>
      <c r="L11" s="95" t="s">
        <v>70</v>
      </c>
      <c r="M11" s="95" t="s">
        <v>1098</v>
      </c>
      <c r="O11" s="95" t="s">
        <v>1122</v>
      </c>
      <c r="P11" s="98" t="s">
        <v>1123</v>
      </c>
      <c r="Q11" s="98">
        <f t="shared" si="0"/>
        <v>122</v>
      </c>
      <c r="R11" s="98">
        <f t="shared" si="1"/>
        <v>13961.119999999986</v>
      </c>
      <c r="S11" s="98" t="s">
        <v>1108</v>
      </c>
      <c r="T11" s="98" t="s">
        <v>1124</v>
      </c>
      <c r="U11" s="128">
        <f t="shared" si="2"/>
        <v>5.4199999999999998E-2</v>
      </c>
    </row>
    <row r="12" spans="1:21" ht="27" customHeight="1">
      <c r="A12" s="93">
        <v>10</v>
      </c>
      <c r="B12" s="94" t="s">
        <v>1095</v>
      </c>
      <c r="C12" s="95"/>
      <c r="D12" s="95" t="s">
        <v>1096</v>
      </c>
      <c r="E12" s="95">
        <v>1</v>
      </c>
      <c r="F12" s="95">
        <v>10</v>
      </c>
      <c r="G12" s="95">
        <v>5</v>
      </c>
      <c r="H12" s="95">
        <v>502</v>
      </c>
      <c r="I12" s="95">
        <v>88.83</v>
      </c>
      <c r="J12" s="95">
        <v>68.42</v>
      </c>
      <c r="K12" s="95" t="s">
        <v>1097</v>
      </c>
      <c r="L12" s="95" t="s">
        <v>70</v>
      </c>
      <c r="M12" s="95" t="s">
        <v>1099</v>
      </c>
      <c r="O12" s="95" t="s">
        <v>1125</v>
      </c>
      <c r="P12" s="98" t="s">
        <v>1126</v>
      </c>
      <c r="Q12" s="98">
        <f t="shared" si="0"/>
        <v>122</v>
      </c>
      <c r="R12" s="98">
        <f t="shared" si="1"/>
        <v>14028.440000000002</v>
      </c>
      <c r="S12" s="98" t="s">
        <v>1108</v>
      </c>
      <c r="T12" s="98" t="s">
        <v>1124</v>
      </c>
      <c r="U12" s="128">
        <f t="shared" si="2"/>
        <v>5.4199999999999998E-2</v>
      </c>
    </row>
    <row r="13" spans="1:21" s="89" customFormat="1" ht="27" customHeight="1">
      <c r="A13" s="93">
        <v>11</v>
      </c>
      <c r="B13" s="94" t="s">
        <v>1095</v>
      </c>
      <c r="C13" s="95"/>
      <c r="D13" s="95" t="s">
        <v>1096</v>
      </c>
      <c r="E13" s="95">
        <v>1</v>
      </c>
      <c r="F13" s="95">
        <v>10</v>
      </c>
      <c r="G13" s="101">
        <v>6</v>
      </c>
      <c r="H13" s="101">
        <v>601</v>
      </c>
      <c r="I13" s="101">
        <v>89.36</v>
      </c>
      <c r="J13" s="101">
        <v>68.83</v>
      </c>
      <c r="K13" s="101" t="s">
        <v>1097</v>
      </c>
      <c r="L13" s="101" t="s">
        <v>70</v>
      </c>
      <c r="M13" s="101" t="s">
        <v>1098</v>
      </c>
      <c r="O13" s="90"/>
      <c r="P13" s="90"/>
      <c r="Q13" s="102">
        <f>SUM(Q5:Q12)</f>
        <v>2252</v>
      </c>
      <c r="R13" s="102">
        <f>SUM(R5:R12)</f>
        <v>200191.45</v>
      </c>
      <c r="S13" s="90"/>
      <c r="T13" s="90"/>
    </row>
    <row r="14" spans="1:21" ht="27" customHeight="1">
      <c r="A14" s="93">
        <v>12</v>
      </c>
      <c r="B14" s="94" t="s">
        <v>1095</v>
      </c>
      <c r="C14" s="95"/>
      <c r="D14" s="95" t="s">
        <v>1096</v>
      </c>
      <c r="E14" s="95">
        <v>1</v>
      </c>
      <c r="F14" s="95">
        <v>10</v>
      </c>
      <c r="G14" s="95">
        <v>6</v>
      </c>
      <c r="H14" s="95">
        <v>602</v>
      </c>
      <c r="I14" s="95">
        <v>88.83</v>
      </c>
      <c r="J14" s="95">
        <v>68.42</v>
      </c>
      <c r="K14" s="95" t="s">
        <v>1097</v>
      </c>
      <c r="L14" s="95" t="s">
        <v>70</v>
      </c>
      <c r="M14" s="95" t="s">
        <v>1099</v>
      </c>
    </row>
    <row r="15" spans="1:21" ht="27" customHeight="1">
      <c r="A15" s="93">
        <v>13</v>
      </c>
      <c r="B15" s="94" t="s">
        <v>1095</v>
      </c>
      <c r="C15" s="95"/>
      <c r="D15" s="95" t="s">
        <v>1096</v>
      </c>
      <c r="E15" s="95">
        <v>1</v>
      </c>
      <c r="F15" s="95">
        <v>10</v>
      </c>
      <c r="G15" s="95">
        <v>7</v>
      </c>
      <c r="H15" s="95">
        <v>701</v>
      </c>
      <c r="I15" s="95">
        <v>89.36</v>
      </c>
      <c r="J15" s="95">
        <v>68.83</v>
      </c>
      <c r="K15" s="95" t="s">
        <v>1097</v>
      </c>
      <c r="L15" s="95" t="s">
        <v>70</v>
      </c>
      <c r="M15" s="95" t="s">
        <v>1098</v>
      </c>
    </row>
    <row r="16" spans="1:21" ht="27" customHeight="1">
      <c r="A16" s="93">
        <v>14</v>
      </c>
      <c r="B16" s="94" t="s">
        <v>1095</v>
      </c>
      <c r="C16" s="95"/>
      <c r="D16" s="95" t="s">
        <v>1096</v>
      </c>
      <c r="E16" s="95">
        <v>1</v>
      </c>
      <c r="F16" s="95">
        <v>10</v>
      </c>
      <c r="G16" s="95">
        <v>7</v>
      </c>
      <c r="H16" s="95">
        <v>702</v>
      </c>
      <c r="I16" s="95">
        <v>88.83</v>
      </c>
      <c r="J16" s="95">
        <v>68.42</v>
      </c>
      <c r="K16" s="95" t="s">
        <v>1097</v>
      </c>
      <c r="L16" s="95" t="s">
        <v>70</v>
      </c>
      <c r="M16" s="95" t="s">
        <v>1099</v>
      </c>
    </row>
    <row r="17" spans="1:14" ht="27" customHeight="1">
      <c r="A17" s="93">
        <v>15</v>
      </c>
      <c r="B17" s="94" t="s">
        <v>1095</v>
      </c>
      <c r="C17" s="95"/>
      <c r="D17" s="95" t="s">
        <v>1096</v>
      </c>
      <c r="E17" s="95">
        <v>1</v>
      </c>
      <c r="F17" s="95">
        <v>10</v>
      </c>
      <c r="G17" s="95">
        <v>8</v>
      </c>
      <c r="H17" s="95">
        <v>801</v>
      </c>
      <c r="I17" s="95">
        <v>89.36</v>
      </c>
      <c r="J17" s="95">
        <v>68.83</v>
      </c>
      <c r="K17" s="95" t="s">
        <v>1097</v>
      </c>
      <c r="L17" s="95" t="s">
        <v>70</v>
      </c>
      <c r="M17" s="95" t="s">
        <v>1098</v>
      </c>
    </row>
    <row r="18" spans="1:14" ht="27" customHeight="1">
      <c r="A18" s="93">
        <v>16</v>
      </c>
      <c r="B18" s="94" t="s">
        <v>1095</v>
      </c>
      <c r="C18" s="95"/>
      <c r="D18" s="95" t="s">
        <v>1096</v>
      </c>
      <c r="E18" s="95">
        <v>1</v>
      </c>
      <c r="F18" s="95">
        <v>10</v>
      </c>
      <c r="G18" s="95">
        <v>8</v>
      </c>
      <c r="H18" s="95">
        <v>802</v>
      </c>
      <c r="I18" s="95">
        <v>88.83</v>
      </c>
      <c r="J18" s="95">
        <v>68.42</v>
      </c>
      <c r="K18" s="95" t="s">
        <v>1097</v>
      </c>
      <c r="L18" s="95" t="s">
        <v>70</v>
      </c>
      <c r="M18" s="95" t="s">
        <v>1099</v>
      </c>
    </row>
    <row r="19" spans="1:14" ht="27" customHeight="1">
      <c r="A19" s="93">
        <v>17</v>
      </c>
      <c r="B19" s="94" t="s">
        <v>1095</v>
      </c>
      <c r="C19" s="95"/>
      <c r="D19" s="95" t="s">
        <v>1096</v>
      </c>
      <c r="E19" s="95">
        <v>1</v>
      </c>
      <c r="F19" s="95">
        <v>10</v>
      </c>
      <c r="G19" s="95">
        <v>9</v>
      </c>
      <c r="H19" s="95">
        <v>901</v>
      </c>
      <c r="I19" s="95">
        <v>89.36</v>
      </c>
      <c r="J19" s="95">
        <v>68.83</v>
      </c>
      <c r="K19" s="95" t="s">
        <v>1097</v>
      </c>
      <c r="L19" s="95" t="s">
        <v>70</v>
      </c>
      <c r="M19" s="95" t="s">
        <v>1098</v>
      </c>
    </row>
    <row r="20" spans="1:14" ht="27" customHeight="1">
      <c r="A20" s="93">
        <v>18</v>
      </c>
      <c r="B20" s="94" t="s">
        <v>1095</v>
      </c>
      <c r="C20" s="95"/>
      <c r="D20" s="95" t="s">
        <v>1096</v>
      </c>
      <c r="E20" s="95">
        <v>1</v>
      </c>
      <c r="F20" s="95">
        <v>10</v>
      </c>
      <c r="G20" s="95">
        <v>9</v>
      </c>
      <c r="H20" s="95">
        <v>902</v>
      </c>
      <c r="I20" s="95">
        <v>88.83</v>
      </c>
      <c r="J20" s="95">
        <v>68.42</v>
      </c>
      <c r="K20" s="95" t="s">
        <v>1097</v>
      </c>
      <c r="L20" s="95" t="s">
        <v>70</v>
      </c>
      <c r="M20" s="95" t="s">
        <v>1099</v>
      </c>
    </row>
    <row r="21" spans="1:14" ht="27" customHeight="1">
      <c r="A21" s="93">
        <v>19</v>
      </c>
      <c r="B21" s="94" t="s">
        <v>1095</v>
      </c>
      <c r="C21" s="95"/>
      <c r="D21" s="95" t="s">
        <v>1096</v>
      </c>
      <c r="E21" s="95">
        <v>1</v>
      </c>
      <c r="F21" s="95">
        <v>10</v>
      </c>
      <c r="G21" s="95">
        <v>10</v>
      </c>
      <c r="H21" s="95">
        <v>1001</v>
      </c>
      <c r="I21" s="95">
        <v>89.36</v>
      </c>
      <c r="J21" s="95">
        <v>68.83</v>
      </c>
      <c r="K21" s="95" t="s">
        <v>1097</v>
      </c>
      <c r="L21" s="95" t="s">
        <v>70</v>
      </c>
      <c r="M21" s="95" t="s">
        <v>1098</v>
      </c>
      <c r="N21" s="114"/>
    </row>
    <row r="22" spans="1:14" ht="27" customHeight="1">
      <c r="A22" s="93">
        <v>20</v>
      </c>
      <c r="B22" s="94" t="s">
        <v>1095</v>
      </c>
      <c r="C22" s="95"/>
      <c r="D22" s="95" t="s">
        <v>1096</v>
      </c>
      <c r="E22" s="95">
        <v>1</v>
      </c>
      <c r="F22" s="95">
        <v>10</v>
      </c>
      <c r="G22" s="95">
        <v>10</v>
      </c>
      <c r="H22" s="95">
        <v>1002</v>
      </c>
      <c r="I22" s="95">
        <v>88.83</v>
      </c>
      <c r="J22" s="95">
        <v>68.42</v>
      </c>
      <c r="K22" s="95" t="s">
        <v>1097</v>
      </c>
      <c r="L22" s="95" t="s">
        <v>70</v>
      </c>
      <c r="M22" s="95" t="s">
        <v>1099</v>
      </c>
      <c r="N22" s="114"/>
    </row>
    <row r="23" spans="1:14" ht="27" customHeight="1">
      <c r="A23" s="93">
        <v>21</v>
      </c>
      <c r="B23" s="94" t="s">
        <v>1095</v>
      </c>
      <c r="C23" s="95"/>
      <c r="D23" s="95" t="s">
        <v>1096</v>
      </c>
      <c r="E23" s="95">
        <v>2</v>
      </c>
      <c r="F23" s="95">
        <v>10</v>
      </c>
      <c r="G23" s="95">
        <v>1</v>
      </c>
      <c r="H23" s="95">
        <v>101</v>
      </c>
      <c r="I23" s="95">
        <v>89.2</v>
      </c>
      <c r="J23" s="95">
        <v>68.709999999999994</v>
      </c>
      <c r="K23" s="95" t="s">
        <v>1097</v>
      </c>
      <c r="L23" s="95" t="s">
        <v>70</v>
      </c>
      <c r="M23" s="95" t="s">
        <v>1099</v>
      </c>
    </row>
    <row r="24" spans="1:14" ht="27" customHeight="1">
      <c r="A24" s="93">
        <v>22</v>
      </c>
      <c r="B24" s="94" t="s">
        <v>1095</v>
      </c>
      <c r="C24" s="95"/>
      <c r="D24" s="95" t="s">
        <v>1096</v>
      </c>
      <c r="E24" s="95">
        <v>2</v>
      </c>
      <c r="F24" s="95">
        <v>10</v>
      </c>
      <c r="G24" s="95">
        <v>1</v>
      </c>
      <c r="H24" s="95">
        <v>102</v>
      </c>
      <c r="I24" s="95">
        <v>89.92</v>
      </c>
      <c r="J24" s="95">
        <v>69.260000000000005</v>
      </c>
      <c r="K24" s="95" t="s">
        <v>1097</v>
      </c>
      <c r="L24" s="95" t="s">
        <v>70</v>
      </c>
      <c r="M24" s="95" t="s">
        <v>1098</v>
      </c>
    </row>
    <row r="25" spans="1:14" ht="27" customHeight="1">
      <c r="A25" s="93">
        <v>23</v>
      </c>
      <c r="B25" s="94" t="s">
        <v>1095</v>
      </c>
      <c r="C25" s="95"/>
      <c r="D25" s="95" t="s">
        <v>1096</v>
      </c>
      <c r="E25" s="95">
        <v>2</v>
      </c>
      <c r="F25" s="95">
        <v>10</v>
      </c>
      <c r="G25" s="95">
        <v>2</v>
      </c>
      <c r="H25" s="95">
        <v>201</v>
      </c>
      <c r="I25" s="95">
        <v>89.2</v>
      </c>
      <c r="J25" s="95">
        <v>68.709999999999994</v>
      </c>
      <c r="K25" s="95" t="s">
        <v>1097</v>
      </c>
      <c r="L25" s="95" t="s">
        <v>70</v>
      </c>
      <c r="M25" s="95" t="s">
        <v>1099</v>
      </c>
    </row>
    <row r="26" spans="1:14" ht="27" customHeight="1">
      <c r="A26" s="93">
        <v>24</v>
      </c>
      <c r="B26" s="94" t="s">
        <v>1095</v>
      </c>
      <c r="C26" s="95"/>
      <c r="D26" s="95" t="s">
        <v>1096</v>
      </c>
      <c r="E26" s="95">
        <v>2</v>
      </c>
      <c r="F26" s="95">
        <v>10</v>
      </c>
      <c r="G26" s="95">
        <v>2</v>
      </c>
      <c r="H26" s="95">
        <v>202</v>
      </c>
      <c r="I26" s="95">
        <v>89.92</v>
      </c>
      <c r="J26" s="95">
        <v>69.260000000000005</v>
      </c>
      <c r="K26" s="95" t="s">
        <v>1097</v>
      </c>
      <c r="L26" s="95" t="s">
        <v>70</v>
      </c>
      <c r="M26" s="95" t="s">
        <v>1098</v>
      </c>
    </row>
    <row r="27" spans="1:14" ht="27" customHeight="1">
      <c r="A27" s="93">
        <v>25</v>
      </c>
      <c r="B27" s="94" t="s">
        <v>1095</v>
      </c>
      <c r="C27" s="95"/>
      <c r="D27" s="95" t="s">
        <v>1096</v>
      </c>
      <c r="E27" s="95">
        <v>2</v>
      </c>
      <c r="F27" s="95">
        <v>10</v>
      </c>
      <c r="G27" s="95">
        <v>3</v>
      </c>
      <c r="H27" s="95">
        <v>301</v>
      </c>
      <c r="I27" s="95">
        <v>88.83</v>
      </c>
      <c r="J27" s="95">
        <v>68.42</v>
      </c>
      <c r="K27" s="95" t="s">
        <v>1097</v>
      </c>
      <c r="L27" s="95" t="s">
        <v>70</v>
      </c>
      <c r="M27" s="95" t="s">
        <v>1099</v>
      </c>
    </row>
    <row r="28" spans="1:14" ht="27" customHeight="1">
      <c r="A28" s="93">
        <v>26</v>
      </c>
      <c r="B28" s="94" t="s">
        <v>1095</v>
      </c>
      <c r="C28" s="95"/>
      <c r="D28" s="95" t="s">
        <v>1096</v>
      </c>
      <c r="E28" s="95">
        <v>2</v>
      </c>
      <c r="F28" s="95">
        <v>10</v>
      </c>
      <c r="G28" s="95">
        <v>3</v>
      </c>
      <c r="H28" s="95">
        <v>302</v>
      </c>
      <c r="I28" s="95">
        <v>89.36</v>
      </c>
      <c r="J28" s="95">
        <v>68.83</v>
      </c>
      <c r="K28" s="95" t="s">
        <v>1097</v>
      </c>
      <c r="L28" s="95" t="s">
        <v>70</v>
      </c>
      <c r="M28" s="95" t="s">
        <v>1098</v>
      </c>
    </row>
    <row r="29" spans="1:14" ht="27" customHeight="1">
      <c r="A29" s="93">
        <v>27</v>
      </c>
      <c r="B29" s="94" t="s">
        <v>1095</v>
      </c>
      <c r="C29" s="95"/>
      <c r="D29" s="95" t="s">
        <v>1096</v>
      </c>
      <c r="E29" s="95">
        <v>2</v>
      </c>
      <c r="F29" s="95">
        <v>10</v>
      </c>
      <c r="G29" s="95">
        <v>4</v>
      </c>
      <c r="H29" s="95">
        <v>401</v>
      </c>
      <c r="I29" s="95">
        <v>88.83</v>
      </c>
      <c r="J29" s="95">
        <v>68.42</v>
      </c>
      <c r="K29" s="95" t="s">
        <v>1097</v>
      </c>
      <c r="L29" s="95" t="s">
        <v>70</v>
      </c>
      <c r="M29" s="95" t="s">
        <v>1099</v>
      </c>
    </row>
    <row r="30" spans="1:14" ht="27" customHeight="1">
      <c r="A30" s="93">
        <v>28</v>
      </c>
      <c r="B30" s="94" t="s">
        <v>1095</v>
      </c>
      <c r="C30" s="95"/>
      <c r="D30" s="95" t="s">
        <v>1096</v>
      </c>
      <c r="E30" s="95">
        <v>2</v>
      </c>
      <c r="F30" s="95">
        <v>10</v>
      </c>
      <c r="G30" s="95">
        <v>4</v>
      </c>
      <c r="H30" s="95">
        <v>402</v>
      </c>
      <c r="I30" s="95">
        <v>89.36</v>
      </c>
      <c r="J30" s="95">
        <v>68.83</v>
      </c>
      <c r="K30" s="95" t="s">
        <v>1097</v>
      </c>
      <c r="L30" s="95" t="s">
        <v>70</v>
      </c>
      <c r="M30" s="95" t="s">
        <v>1098</v>
      </c>
    </row>
    <row r="31" spans="1:14" ht="27" customHeight="1">
      <c r="A31" s="93">
        <v>29</v>
      </c>
      <c r="B31" s="94" t="s">
        <v>1095</v>
      </c>
      <c r="C31" s="95"/>
      <c r="D31" s="95" t="s">
        <v>1096</v>
      </c>
      <c r="E31" s="95">
        <v>2</v>
      </c>
      <c r="F31" s="95">
        <v>10</v>
      </c>
      <c r="G31" s="95">
        <v>5</v>
      </c>
      <c r="H31" s="95">
        <v>501</v>
      </c>
      <c r="I31" s="95">
        <v>88.83</v>
      </c>
      <c r="J31" s="95">
        <v>68.42</v>
      </c>
      <c r="K31" s="95" t="s">
        <v>1097</v>
      </c>
      <c r="L31" s="95" t="s">
        <v>70</v>
      </c>
      <c r="M31" s="95" t="s">
        <v>1099</v>
      </c>
    </row>
    <row r="32" spans="1:14" ht="27" customHeight="1">
      <c r="A32" s="93">
        <v>30</v>
      </c>
      <c r="B32" s="94" t="s">
        <v>1095</v>
      </c>
      <c r="C32" s="95"/>
      <c r="D32" s="95" t="s">
        <v>1096</v>
      </c>
      <c r="E32" s="95">
        <v>2</v>
      </c>
      <c r="F32" s="95">
        <v>10</v>
      </c>
      <c r="G32" s="95">
        <v>5</v>
      </c>
      <c r="H32" s="95">
        <v>502</v>
      </c>
      <c r="I32" s="95">
        <v>89.36</v>
      </c>
      <c r="J32" s="95">
        <v>68.83</v>
      </c>
      <c r="K32" s="95" t="s">
        <v>1097</v>
      </c>
      <c r="L32" s="95" t="s">
        <v>70</v>
      </c>
      <c r="M32" s="95" t="s">
        <v>1098</v>
      </c>
    </row>
    <row r="33" spans="1:13" ht="27" customHeight="1">
      <c r="A33" s="93">
        <v>31</v>
      </c>
      <c r="B33" s="94" t="s">
        <v>1095</v>
      </c>
      <c r="C33" s="95"/>
      <c r="D33" s="95" t="s">
        <v>1096</v>
      </c>
      <c r="E33" s="95">
        <v>2</v>
      </c>
      <c r="F33" s="95">
        <v>10</v>
      </c>
      <c r="G33" s="95">
        <v>6</v>
      </c>
      <c r="H33" s="95">
        <v>601</v>
      </c>
      <c r="I33" s="95">
        <v>88.83</v>
      </c>
      <c r="J33" s="95">
        <v>68.42</v>
      </c>
      <c r="K33" s="95" t="s">
        <v>1097</v>
      </c>
      <c r="L33" s="95" t="s">
        <v>70</v>
      </c>
      <c r="M33" s="95" t="s">
        <v>1099</v>
      </c>
    </row>
    <row r="34" spans="1:13" ht="27" customHeight="1">
      <c r="A34" s="93">
        <v>32</v>
      </c>
      <c r="B34" s="94" t="s">
        <v>1095</v>
      </c>
      <c r="C34" s="95"/>
      <c r="D34" s="95" t="s">
        <v>1096</v>
      </c>
      <c r="E34" s="95">
        <v>2</v>
      </c>
      <c r="F34" s="95">
        <v>10</v>
      </c>
      <c r="G34" s="95">
        <v>6</v>
      </c>
      <c r="H34" s="95">
        <v>602</v>
      </c>
      <c r="I34" s="95">
        <v>89.36</v>
      </c>
      <c r="J34" s="95">
        <v>68.83</v>
      </c>
      <c r="K34" s="95" t="s">
        <v>1097</v>
      </c>
      <c r="L34" s="95" t="s">
        <v>70</v>
      </c>
      <c r="M34" s="95" t="s">
        <v>1098</v>
      </c>
    </row>
    <row r="35" spans="1:13" ht="27" customHeight="1">
      <c r="A35" s="93">
        <v>33</v>
      </c>
      <c r="B35" s="94" t="s">
        <v>1095</v>
      </c>
      <c r="C35" s="95"/>
      <c r="D35" s="95" t="s">
        <v>1096</v>
      </c>
      <c r="E35" s="95">
        <v>2</v>
      </c>
      <c r="F35" s="95">
        <v>10</v>
      </c>
      <c r="G35" s="95">
        <v>7</v>
      </c>
      <c r="H35" s="95">
        <v>701</v>
      </c>
      <c r="I35" s="95">
        <v>88.83</v>
      </c>
      <c r="J35" s="95">
        <v>68.42</v>
      </c>
      <c r="K35" s="95" t="s">
        <v>1097</v>
      </c>
      <c r="L35" s="95" t="s">
        <v>70</v>
      </c>
      <c r="M35" s="95" t="s">
        <v>1099</v>
      </c>
    </row>
    <row r="36" spans="1:13" ht="27" customHeight="1">
      <c r="A36" s="93">
        <v>34</v>
      </c>
      <c r="B36" s="94" t="s">
        <v>1095</v>
      </c>
      <c r="C36" s="95"/>
      <c r="D36" s="95" t="s">
        <v>1096</v>
      </c>
      <c r="E36" s="95">
        <v>2</v>
      </c>
      <c r="F36" s="95">
        <v>10</v>
      </c>
      <c r="G36" s="95">
        <v>7</v>
      </c>
      <c r="H36" s="95">
        <v>702</v>
      </c>
      <c r="I36" s="95">
        <v>89.36</v>
      </c>
      <c r="J36" s="95">
        <v>68.83</v>
      </c>
      <c r="K36" s="95" t="s">
        <v>1097</v>
      </c>
      <c r="L36" s="95" t="s">
        <v>70</v>
      </c>
      <c r="M36" s="95" t="s">
        <v>1098</v>
      </c>
    </row>
    <row r="37" spans="1:13" ht="27" customHeight="1">
      <c r="A37" s="93">
        <v>35</v>
      </c>
      <c r="B37" s="94" t="s">
        <v>1095</v>
      </c>
      <c r="C37" s="95"/>
      <c r="D37" s="95" t="s">
        <v>1096</v>
      </c>
      <c r="E37" s="95">
        <v>2</v>
      </c>
      <c r="F37" s="95">
        <v>10</v>
      </c>
      <c r="G37" s="95">
        <v>8</v>
      </c>
      <c r="H37" s="95">
        <v>801</v>
      </c>
      <c r="I37" s="95">
        <v>88.83</v>
      </c>
      <c r="J37" s="95">
        <v>68.42</v>
      </c>
      <c r="K37" s="95" t="s">
        <v>1097</v>
      </c>
      <c r="L37" s="95" t="s">
        <v>70</v>
      </c>
      <c r="M37" s="95" t="s">
        <v>1099</v>
      </c>
    </row>
    <row r="38" spans="1:13" ht="27" customHeight="1">
      <c r="A38" s="93">
        <v>36</v>
      </c>
      <c r="B38" s="94" t="s">
        <v>1095</v>
      </c>
      <c r="C38" s="95"/>
      <c r="D38" s="95" t="s">
        <v>1096</v>
      </c>
      <c r="E38" s="95">
        <v>2</v>
      </c>
      <c r="F38" s="95">
        <v>10</v>
      </c>
      <c r="G38" s="95">
        <v>8</v>
      </c>
      <c r="H38" s="95">
        <v>802</v>
      </c>
      <c r="I38" s="95">
        <v>89.36</v>
      </c>
      <c r="J38" s="95">
        <v>68.83</v>
      </c>
      <c r="K38" s="95" t="s">
        <v>1097</v>
      </c>
      <c r="L38" s="95" t="s">
        <v>70</v>
      </c>
      <c r="M38" s="95" t="s">
        <v>1098</v>
      </c>
    </row>
    <row r="39" spans="1:13" ht="27" customHeight="1">
      <c r="A39" s="93">
        <v>37</v>
      </c>
      <c r="B39" s="94" t="s">
        <v>1095</v>
      </c>
      <c r="C39" s="95"/>
      <c r="D39" s="95" t="s">
        <v>1096</v>
      </c>
      <c r="E39" s="95">
        <v>2</v>
      </c>
      <c r="F39" s="95">
        <v>10</v>
      </c>
      <c r="G39" s="95">
        <v>9</v>
      </c>
      <c r="H39" s="95">
        <v>901</v>
      </c>
      <c r="I39" s="95">
        <v>88.83</v>
      </c>
      <c r="J39" s="95">
        <v>68.42</v>
      </c>
      <c r="K39" s="95" t="s">
        <v>1097</v>
      </c>
      <c r="L39" s="95" t="s">
        <v>70</v>
      </c>
      <c r="M39" s="95" t="s">
        <v>1099</v>
      </c>
    </row>
    <row r="40" spans="1:13" ht="27" customHeight="1">
      <c r="A40" s="93">
        <v>38</v>
      </c>
      <c r="B40" s="94" t="s">
        <v>1095</v>
      </c>
      <c r="C40" s="95"/>
      <c r="D40" s="95" t="s">
        <v>1096</v>
      </c>
      <c r="E40" s="95">
        <v>2</v>
      </c>
      <c r="F40" s="95">
        <v>10</v>
      </c>
      <c r="G40" s="95">
        <v>9</v>
      </c>
      <c r="H40" s="95">
        <v>902</v>
      </c>
      <c r="I40" s="95">
        <v>89.36</v>
      </c>
      <c r="J40" s="95">
        <v>68.83</v>
      </c>
      <c r="K40" s="95" t="s">
        <v>1097</v>
      </c>
      <c r="L40" s="95" t="s">
        <v>70</v>
      </c>
      <c r="M40" s="95" t="s">
        <v>1098</v>
      </c>
    </row>
    <row r="41" spans="1:13" ht="27" customHeight="1">
      <c r="A41" s="93">
        <v>39</v>
      </c>
      <c r="B41" s="94" t="s">
        <v>1095</v>
      </c>
      <c r="C41" s="95"/>
      <c r="D41" s="95" t="s">
        <v>1096</v>
      </c>
      <c r="E41" s="95">
        <v>2</v>
      </c>
      <c r="F41" s="95">
        <v>10</v>
      </c>
      <c r="G41" s="95">
        <v>10</v>
      </c>
      <c r="H41" s="95">
        <v>1001</v>
      </c>
      <c r="I41" s="95">
        <v>88.83</v>
      </c>
      <c r="J41" s="95">
        <v>68.42</v>
      </c>
      <c r="K41" s="95" t="s">
        <v>1097</v>
      </c>
      <c r="L41" s="95" t="s">
        <v>70</v>
      </c>
      <c r="M41" s="95" t="s">
        <v>1099</v>
      </c>
    </row>
    <row r="42" spans="1:13" ht="27" customHeight="1">
      <c r="A42" s="93">
        <v>40</v>
      </c>
      <c r="B42" s="94" t="s">
        <v>1095</v>
      </c>
      <c r="C42" s="95"/>
      <c r="D42" s="95" t="s">
        <v>1096</v>
      </c>
      <c r="E42" s="95">
        <v>2</v>
      </c>
      <c r="F42" s="95">
        <v>10</v>
      </c>
      <c r="G42" s="95">
        <v>10</v>
      </c>
      <c r="H42" s="95">
        <v>1002</v>
      </c>
      <c r="I42" s="95">
        <v>89.36</v>
      </c>
      <c r="J42" s="95">
        <v>68.83</v>
      </c>
      <c r="K42" s="95" t="s">
        <v>1097</v>
      </c>
      <c r="L42" s="95" t="s">
        <v>70</v>
      </c>
      <c r="M42" s="95" t="s">
        <v>1098</v>
      </c>
    </row>
    <row r="43" spans="1:13" ht="27" customHeight="1">
      <c r="A43" s="93">
        <v>41</v>
      </c>
      <c r="B43" s="94" t="s">
        <v>1095</v>
      </c>
      <c r="C43" s="95"/>
      <c r="D43" s="95" t="s">
        <v>1127</v>
      </c>
      <c r="E43" s="95">
        <v>1</v>
      </c>
      <c r="F43" s="95">
        <v>11</v>
      </c>
      <c r="G43" s="95">
        <v>1</v>
      </c>
      <c r="H43" s="95">
        <v>101</v>
      </c>
      <c r="I43" s="95">
        <v>89.62</v>
      </c>
      <c r="J43" s="95">
        <v>69.260000000000005</v>
      </c>
      <c r="K43" s="95" t="s">
        <v>1097</v>
      </c>
      <c r="L43" s="95" t="s">
        <v>70</v>
      </c>
      <c r="M43" s="95" t="s">
        <v>1098</v>
      </c>
    </row>
    <row r="44" spans="1:13" ht="27" customHeight="1">
      <c r="A44" s="93">
        <v>42</v>
      </c>
      <c r="B44" s="94" t="s">
        <v>1095</v>
      </c>
      <c r="C44" s="95"/>
      <c r="D44" s="95" t="s">
        <v>1127</v>
      </c>
      <c r="E44" s="95">
        <v>1</v>
      </c>
      <c r="F44" s="95">
        <v>11</v>
      </c>
      <c r="G44" s="95">
        <v>1</v>
      </c>
      <c r="H44" s="95">
        <v>102</v>
      </c>
      <c r="I44" s="95">
        <v>88.91</v>
      </c>
      <c r="J44" s="95">
        <v>68.709999999999994</v>
      </c>
      <c r="K44" s="95" t="s">
        <v>1097</v>
      </c>
      <c r="L44" s="95" t="s">
        <v>70</v>
      </c>
      <c r="M44" s="95" t="s">
        <v>1099</v>
      </c>
    </row>
    <row r="45" spans="1:13" ht="27" customHeight="1">
      <c r="A45" s="93">
        <v>43</v>
      </c>
      <c r="B45" s="94" t="s">
        <v>1095</v>
      </c>
      <c r="C45" s="95"/>
      <c r="D45" s="95" t="s">
        <v>1127</v>
      </c>
      <c r="E45" s="95">
        <v>1</v>
      </c>
      <c r="F45" s="95">
        <v>11</v>
      </c>
      <c r="G45" s="95">
        <v>2</v>
      </c>
      <c r="H45" s="95">
        <v>201</v>
      </c>
      <c r="I45" s="95">
        <v>89.62</v>
      </c>
      <c r="J45" s="95">
        <v>69.260000000000005</v>
      </c>
      <c r="K45" s="95" t="s">
        <v>1097</v>
      </c>
      <c r="L45" s="95" t="s">
        <v>70</v>
      </c>
      <c r="M45" s="95" t="s">
        <v>1098</v>
      </c>
    </row>
    <row r="46" spans="1:13" ht="27" customHeight="1">
      <c r="A46" s="93">
        <v>44</v>
      </c>
      <c r="B46" s="94" t="s">
        <v>1095</v>
      </c>
      <c r="C46" s="95"/>
      <c r="D46" s="95" t="s">
        <v>1127</v>
      </c>
      <c r="E46" s="95">
        <v>1</v>
      </c>
      <c r="F46" s="95">
        <v>11</v>
      </c>
      <c r="G46" s="95">
        <v>2</v>
      </c>
      <c r="H46" s="95">
        <v>202</v>
      </c>
      <c r="I46" s="95">
        <v>88.91</v>
      </c>
      <c r="J46" s="95">
        <v>68.709999999999994</v>
      </c>
      <c r="K46" s="95" t="s">
        <v>1097</v>
      </c>
      <c r="L46" s="95" t="s">
        <v>70</v>
      </c>
      <c r="M46" s="95" t="s">
        <v>1099</v>
      </c>
    </row>
    <row r="47" spans="1:13" ht="27" customHeight="1">
      <c r="A47" s="93">
        <v>45</v>
      </c>
      <c r="B47" s="94" t="s">
        <v>1095</v>
      </c>
      <c r="C47" s="95"/>
      <c r="D47" s="95" t="s">
        <v>1127</v>
      </c>
      <c r="E47" s="95">
        <v>1</v>
      </c>
      <c r="F47" s="95">
        <v>11</v>
      </c>
      <c r="G47" s="95">
        <v>3</v>
      </c>
      <c r="H47" s="95">
        <v>301</v>
      </c>
      <c r="I47" s="95">
        <v>89.06</v>
      </c>
      <c r="J47" s="95">
        <v>68.83</v>
      </c>
      <c r="K47" s="95" t="s">
        <v>1097</v>
      </c>
      <c r="L47" s="95" t="s">
        <v>70</v>
      </c>
      <c r="M47" s="95" t="s">
        <v>1098</v>
      </c>
    </row>
    <row r="48" spans="1:13" ht="27" customHeight="1">
      <c r="A48" s="93">
        <v>46</v>
      </c>
      <c r="B48" s="94" t="s">
        <v>1095</v>
      </c>
      <c r="C48" s="95"/>
      <c r="D48" s="95" t="s">
        <v>1127</v>
      </c>
      <c r="E48" s="95">
        <v>1</v>
      </c>
      <c r="F48" s="95">
        <v>11</v>
      </c>
      <c r="G48" s="95">
        <v>3</v>
      </c>
      <c r="H48" s="95">
        <v>302</v>
      </c>
      <c r="I48" s="95">
        <v>88.53</v>
      </c>
      <c r="J48" s="95">
        <v>68.42</v>
      </c>
      <c r="K48" s="95" t="s">
        <v>1097</v>
      </c>
      <c r="L48" s="95" t="s">
        <v>70</v>
      </c>
      <c r="M48" s="95" t="s">
        <v>1099</v>
      </c>
    </row>
    <row r="49" spans="1:13" ht="27" customHeight="1">
      <c r="A49" s="93">
        <v>47</v>
      </c>
      <c r="B49" s="94" t="s">
        <v>1095</v>
      </c>
      <c r="C49" s="95"/>
      <c r="D49" s="95" t="s">
        <v>1127</v>
      </c>
      <c r="E49" s="95">
        <v>1</v>
      </c>
      <c r="F49" s="95">
        <v>11</v>
      </c>
      <c r="G49" s="95">
        <v>4</v>
      </c>
      <c r="H49" s="95">
        <v>401</v>
      </c>
      <c r="I49" s="95">
        <v>89.06</v>
      </c>
      <c r="J49" s="95">
        <v>68.83</v>
      </c>
      <c r="K49" s="95" t="s">
        <v>1097</v>
      </c>
      <c r="L49" s="95" t="s">
        <v>70</v>
      </c>
      <c r="M49" s="95" t="s">
        <v>1098</v>
      </c>
    </row>
    <row r="50" spans="1:13" ht="27" customHeight="1">
      <c r="A50" s="93">
        <v>48</v>
      </c>
      <c r="B50" s="94" t="s">
        <v>1095</v>
      </c>
      <c r="C50" s="95"/>
      <c r="D50" s="95" t="s">
        <v>1127</v>
      </c>
      <c r="E50" s="95">
        <v>1</v>
      </c>
      <c r="F50" s="95">
        <v>11</v>
      </c>
      <c r="G50" s="95">
        <v>4</v>
      </c>
      <c r="H50" s="95">
        <v>402</v>
      </c>
      <c r="I50" s="95">
        <v>88.53</v>
      </c>
      <c r="J50" s="95">
        <v>68.42</v>
      </c>
      <c r="K50" s="95" t="s">
        <v>1097</v>
      </c>
      <c r="L50" s="95" t="s">
        <v>70</v>
      </c>
      <c r="M50" s="95" t="s">
        <v>1099</v>
      </c>
    </row>
    <row r="51" spans="1:13" ht="27" customHeight="1">
      <c r="A51" s="93">
        <v>49</v>
      </c>
      <c r="B51" s="94" t="s">
        <v>1095</v>
      </c>
      <c r="C51" s="95"/>
      <c r="D51" s="95" t="s">
        <v>1127</v>
      </c>
      <c r="E51" s="95">
        <v>1</v>
      </c>
      <c r="F51" s="95">
        <v>11</v>
      </c>
      <c r="G51" s="95">
        <v>5</v>
      </c>
      <c r="H51" s="95">
        <v>501</v>
      </c>
      <c r="I51" s="95">
        <v>89.06</v>
      </c>
      <c r="J51" s="95">
        <v>68.83</v>
      </c>
      <c r="K51" s="95" t="s">
        <v>1097</v>
      </c>
      <c r="L51" s="95" t="s">
        <v>70</v>
      </c>
      <c r="M51" s="95" t="s">
        <v>1098</v>
      </c>
    </row>
    <row r="52" spans="1:13" ht="27" customHeight="1">
      <c r="A52" s="93">
        <v>50</v>
      </c>
      <c r="B52" s="94" t="s">
        <v>1095</v>
      </c>
      <c r="C52" s="95"/>
      <c r="D52" s="95" t="s">
        <v>1127</v>
      </c>
      <c r="E52" s="95">
        <v>1</v>
      </c>
      <c r="F52" s="95">
        <v>11</v>
      </c>
      <c r="G52" s="95">
        <v>5</v>
      </c>
      <c r="H52" s="95">
        <v>502</v>
      </c>
      <c r="I52" s="95">
        <v>88.53</v>
      </c>
      <c r="J52" s="95">
        <v>68.42</v>
      </c>
      <c r="K52" s="95" t="s">
        <v>1097</v>
      </c>
      <c r="L52" s="95" t="s">
        <v>70</v>
      </c>
      <c r="M52" s="95" t="s">
        <v>1099</v>
      </c>
    </row>
    <row r="53" spans="1:13" ht="27" customHeight="1">
      <c r="A53" s="93">
        <v>51</v>
      </c>
      <c r="B53" s="94" t="s">
        <v>1095</v>
      </c>
      <c r="C53" s="95"/>
      <c r="D53" s="95" t="s">
        <v>1127</v>
      </c>
      <c r="E53" s="95">
        <v>1</v>
      </c>
      <c r="F53" s="95">
        <v>11</v>
      </c>
      <c r="G53" s="95">
        <v>6</v>
      </c>
      <c r="H53" s="95">
        <v>601</v>
      </c>
      <c r="I53" s="95">
        <v>89.06</v>
      </c>
      <c r="J53" s="95">
        <v>68.83</v>
      </c>
      <c r="K53" s="95" t="s">
        <v>1097</v>
      </c>
      <c r="L53" s="95" t="s">
        <v>70</v>
      </c>
      <c r="M53" s="95" t="s">
        <v>1098</v>
      </c>
    </row>
    <row r="54" spans="1:13" ht="27" customHeight="1">
      <c r="A54" s="93">
        <v>52</v>
      </c>
      <c r="B54" s="94" t="s">
        <v>1095</v>
      </c>
      <c r="C54" s="95"/>
      <c r="D54" s="95" t="s">
        <v>1127</v>
      </c>
      <c r="E54" s="95">
        <v>1</v>
      </c>
      <c r="F54" s="95">
        <v>11</v>
      </c>
      <c r="G54" s="95">
        <v>6</v>
      </c>
      <c r="H54" s="95">
        <v>602</v>
      </c>
      <c r="I54" s="95">
        <v>88.53</v>
      </c>
      <c r="J54" s="95">
        <v>68.42</v>
      </c>
      <c r="K54" s="95" t="s">
        <v>1097</v>
      </c>
      <c r="L54" s="95" t="s">
        <v>70</v>
      </c>
      <c r="M54" s="95" t="s">
        <v>1099</v>
      </c>
    </row>
    <row r="55" spans="1:13" ht="27" customHeight="1">
      <c r="A55" s="93">
        <v>53</v>
      </c>
      <c r="B55" s="94" t="s">
        <v>1095</v>
      </c>
      <c r="C55" s="95"/>
      <c r="D55" s="95" t="s">
        <v>1127</v>
      </c>
      <c r="E55" s="95">
        <v>1</v>
      </c>
      <c r="F55" s="95">
        <v>11</v>
      </c>
      <c r="G55" s="95">
        <v>7</v>
      </c>
      <c r="H55" s="95">
        <v>701</v>
      </c>
      <c r="I55" s="95">
        <v>89.06</v>
      </c>
      <c r="J55" s="95">
        <v>68.83</v>
      </c>
      <c r="K55" s="95" t="s">
        <v>1097</v>
      </c>
      <c r="L55" s="95" t="s">
        <v>70</v>
      </c>
      <c r="M55" s="95" t="s">
        <v>1098</v>
      </c>
    </row>
    <row r="56" spans="1:13" ht="27" customHeight="1">
      <c r="A56" s="93">
        <v>54</v>
      </c>
      <c r="B56" s="94" t="s">
        <v>1095</v>
      </c>
      <c r="C56" s="95"/>
      <c r="D56" s="95" t="s">
        <v>1127</v>
      </c>
      <c r="E56" s="95">
        <v>1</v>
      </c>
      <c r="F56" s="95">
        <v>11</v>
      </c>
      <c r="G56" s="95">
        <v>7</v>
      </c>
      <c r="H56" s="95">
        <v>702</v>
      </c>
      <c r="I56" s="95">
        <v>88.53</v>
      </c>
      <c r="J56" s="95">
        <v>68.42</v>
      </c>
      <c r="K56" s="95" t="s">
        <v>1097</v>
      </c>
      <c r="L56" s="95" t="s">
        <v>70</v>
      </c>
      <c r="M56" s="95" t="s">
        <v>1099</v>
      </c>
    </row>
    <row r="57" spans="1:13" ht="27" customHeight="1">
      <c r="A57" s="93">
        <v>55</v>
      </c>
      <c r="B57" s="94" t="s">
        <v>1095</v>
      </c>
      <c r="C57" s="95"/>
      <c r="D57" s="95" t="s">
        <v>1127</v>
      </c>
      <c r="E57" s="95">
        <v>1</v>
      </c>
      <c r="F57" s="95">
        <v>11</v>
      </c>
      <c r="G57" s="95">
        <v>8</v>
      </c>
      <c r="H57" s="95">
        <v>801</v>
      </c>
      <c r="I57" s="95">
        <v>89.06</v>
      </c>
      <c r="J57" s="95">
        <v>68.83</v>
      </c>
      <c r="K57" s="95" t="s">
        <v>1097</v>
      </c>
      <c r="L57" s="95" t="s">
        <v>70</v>
      </c>
      <c r="M57" s="95" t="s">
        <v>1098</v>
      </c>
    </row>
    <row r="58" spans="1:13" ht="27" customHeight="1">
      <c r="A58" s="93">
        <v>56</v>
      </c>
      <c r="B58" s="94" t="s">
        <v>1095</v>
      </c>
      <c r="C58" s="95"/>
      <c r="D58" s="95" t="s">
        <v>1127</v>
      </c>
      <c r="E58" s="95">
        <v>1</v>
      </c>
      <c r="F58" s="95">
        <v>11</v>
      </c>
      <c r="G58" s="95">
        <v>8</v>
      </c>
      <c r="H58" s="95">
        <v>802</v>
      </c>
      <c r="I58" s="95">
        <v>88.53</v>
      </c>
      <c r="J58" s="95">
        <v>68.42</v>
      </c>
      <c r="K58" s="95" t="s">
        <v>1097</v>
      </c>
      <c r="L58" s="95" t="s">
        <v>70</v>
      </c>
      <c r="M58" s="95" t="s">
        <v>1099</v>
      </c>
    </row>
    <row r="59" spans="1:13" ht="27" customHeight="1">
      <c r="A59" s="93">
        <v>57</v>
      </c>
      <c r="B59" s="94" t="s">
        <v>1095</v>
      </c>
      <c r="C59" s="95"/>
      <c r="D59" s="95" t="s">
        <v>1127</v>
      </c>
      <c r="E59" s="95">
        <v>1</v>
      </c>
      <c r="F59" s="95">
        <v>11</v>
      </c>
      <c r="G59" s="95">
        <v>9</v>
      </c>
      <c r="H59" s="95">
        <v>901</v>
      </c>
      <c r="I59" s="95">
        <v>89.06</v>
      </c>
      <c r="J59" s="95">
        <v>68.83</v>
      </c>
      <c r="K59" s="95" t="s">
        <v>1097</v>
      </c>
      <c r="L59" s="95" t="s">
        <v>70</v>
      </c>
      <c r="M59" s="95" t="s">
        <v>1098</v>
      </c>
    </row>
    <row r="60" spans="1:13" ht="27" customHeight="1">
      <c r="A60" s="93">
        <v>58</v>
      </c>
      <c r="B60" s="94" t="s">
        <v>1095</v>
      </c>
      <c r="C60" s="95"/>
      <c r="D60" s="95" t="s">
        <v>1127</v>
      </c>
      <c r="E60" s="95">
        <v>1</v>
      </c>
      <c r="F60" s="95">
        <v>11</v>
      </c>
      <c r="G60" s="95">
        <v>9</v>
      </c>
      <c r="H60" s="95">
        <v>902</v>
      </c>
      <c r="I60" s="95">
        <v>88.53</v>
      </c>
      <c r="J60" s="95">
        <v>68.42</v>
      </c>
      <c r="K60" s="95" t="s">
        <v>1097</v>
      </c>
      <c r="L60" s="95" t="s">
        <v>70</v>
      </c>
      <c r="M60" s="95" t="s">
        <v>1099</v>
      </c>
    </row>
    <row r="61" spans="1:13" ht="27" customHeight="1">
      <c r="A61" s="93">
        <v>59</v>
      </c>
      <c r="B61" s="94" t="s">
        <v>1095</v>
      </c>
      <c r="C61" s="95"/>
      <c r="D61" s="95" t="s">
        <v>1127</v>
      </c>
      <c r="E61" s="95">
        <v>1</v>
      </c>
      <c r="F61" s="95">
        <v>11</v>
      </c>
      <c r="G61" s="95">
        <v>10</v>
      </c>
      <c r="H61" s="95">
        <v>1001</v>
      </c>
      <c r="I61" s="95">
        <v>89.06</v>
      </c>
      <c r="J61" s="95">
        <v>68.83</v>
      </c>
      <c r="K61" s="95" t="s">
        <v>1097</v>
      </c>
      <c r="L61" s="95" t="s">
        <v>70</v>
      </c>
      <c r="M61" s="95" t="s">
        <v>1098</v>
      </c>
    </row>
    <row r="62" spans="1:13" ht="27" customHeight="1">
      <c r="A62" s="93">
        <v>60</v>
      </c>
      <c r="B62" s="94" t="s">
        <v>1095</v>
      </c>
      <c r="C62" s="95"/>
      <c r="D62" s="95" t="s">
        <v>1127</v>
      </c>
      <c r="E62" s="95">
        <v>1</v>
      </c>
      <c r="F62" s="95">
        <v>11</v>
      </c>
      <c r="G62" s="95">
        <v>10</v>
      </c>
      <c r="H62" s="95">
        <v>1002</v>
      </c>
      <c r="I62" s="95">
        <v>88.53</v>
      </c>
      <c r="J62" s="95">
        <v>68.42</v>
      </c>
      <c r="K62" s="95" t="s">
        <v>1097</v>
      </c>
      <c r="L62" s="95" t="s">
        <v>70</v>
      </c>
      <c r="M62" s="95" t="s">
        <v>1099</v>
      </c>
    </row>
    <row r="63" spans="1:13" ht="27" customHeight="1">
      <c r="A63" s="93">
        <v>61</v>
      </c>
      <c r="B63" s="94" t="s">
        <v>1095</v>
      </c>
      <c r="C63" s="95"/>
      <c r="D63" s="95" t="s">
        <v>1127</v>
      </c>
      <c r="E63" s="95">
        <v>1</v>
      </c>
      <c r="F63" s="95">
        <v>11</v>
      </c>
      <c r="G63" s="95">
        <v>11</v>
      </c>
      <c r="H63" s="95">
        <v>1101</v>
      </c>
      <c r="I63" s="95">
        <v>89.06</v>
      </c>
      <c r="J63" s="95">
        <v>68.83</v>
      </c>
      <c r="K63" s="95" t="s">
        <v>1097</v>
      </c>
      <c r="L63" s="95" t="s">
        <v>70</v>
      </c>
      <c r="M63" s="95" t="s">
        <v>1098</v>
      </c>
    </row>
    <row r="64" spans="1:13" ht="27" customHeight="1">
      <c r="A64" s="93">
        <v>62</v>
      </c>
      <c r="B64" s="94" t="s">
        <v>1095</v>
      </c>
      <c r="C64" s="95"/>
      <c r="D64" s="95" t="s">
        <v>1127</v>
      </c>
      <c r="E64" s="95">
        <v>1</v>
      </c>
      <c r="F64" s="95">
        <v>11</v>
      </c>
      <c r="G64" s="95">
        <v>11</v>
      </c>
      <c r="H64" s="95">
        <v>1102</v>
      </c>
      <c r="I64" s="95">
        <v>88.53</v>
      </c>
      <c r="J64" s="95">
        <v>68.42</v>
      </c>
      <c r="K64" s="95" t="s">
        <v>1097</v>
      </c>
      <c r="L64" s="95" t="s">
        <v>70</v>
      </c>
      <c r="M64" s="95" t="s">
        <v>1099</v>
      </c>
    </row>
    <row r="65" spans="1:13" ht="27" customHeight="1">
      <c r="A65" s="93">
        <v>63</v>
      </c>
      <c r="B65" s="94" t="s">
        <v>1095</v>
      </c>
      <c r="C65" s="95"/>
      <c r="D65" s="95" t="s">
        <v>1127</v>
      </c>
      <c r="E65" s="95">
        <v>2</v>
      </c>
      <c r="F65" s="95">
        <v>11</v>
      </c>
      <c r="G65" s="95">
        <v>1</v>
      </c>
      <c r="H65" s="95">
        <v>101</v>
      </c>
      <c r="I65" s="95">
        <v>88.91</v>
      </c>
      <c r="J65" s="95">
        <v>68.709999999999994</v>
      </c>
      <c r="K65" s="95" t="s">
        <v>1097</v>
      </c>
      <c r="L65" s="95" t="s">
        <v>70</v>
      </c>
      <c r="M65" s="95" t="s">
        <v>1099</v>
      </c>
    </row>
    <row r="66" spans="1:13" ht="27" customHeight="1">
      <c r="A66" s="93">
        <v>64</v>
      </c>
      <c r="B66" s="94" t="s">
        <v>1095</v>
      </c>
      <c r="C66" s="95"/>
      <c r="D66" s="95" t="s">
        <v>1127</v>
      </c>
      <c r="E66" s="95">
        <v>2</v>
      </c>
      <c r="F66" s="95">
        <v>11</v>
      </c>
      <c r="G66" s="95">
        <v>1</v>
      </c>
      <c r="H66" s="95">
        <v>102</v>
      </c>
      <c r="I66" s="95">
        <v>89.62</v>
      </c>
      <c r="J66" s="95">
        <v>69.260000000000005</v>
      </c>
      <c r="K66" s="95" t="s">
        <v>1097</v>
      </c>
      <c r="L66" s="95" t="s">
        <v>70</v>
      </c>
      <c r="M66" s="95" t="s">
        <v>1098</v>
      </c>
    </row>
    <row r="67" spans="1:13" ht="27" customHeight="1">
      <c r="A67" s="93">
        <v>65</v>
      </c>
      <c r="B67" s="94" t="s">
        <v>1095</v>
      </c>
      <c r="C67" s="95"/>
      <c r="D67" s="95" t="s">
        <v>1127</v>
      </c>
      <c r="E67" s="95">
        <v>2</v>
      </c>
      <c r="F67" s="95">
        <v>11</v>
      </c>
      <c r="G67" s="101">
        <v>2</v>
      </c>
      <c r="H67" s="95">
        <v>201</v>
      </c>
      <c r="I67" s="95">
        <v>88.91</v>
      </c>
      <c r="J67" s="95">
        <v>68.709999999999994</v>
      </c>
      <c r="K67" s="95" t="s">
        <v>1097</v>
      </c>
      <c r="L67" s="95" t="s">
        <v>70</v>
      </c>
      <c r="M67" s="95" t="s">
        <v>1099</v>
      </c>
    </row>
    <row r="68" spans="1:13" ht="27" customHeight="1">
      <c r="A68" s="93">
        <v>66</v>
      </c>
      <c r="B68" s="94" t="s">
        <v>1095</v>
      </c>
      <c r="C68" s="95"/>
      <c r="D68" s="95" t="s">
        <v>1127</v>
      </c>
      <c r="E68" s="95">
        <v>2</v>
      </c>
      <c r="F68" s="95">
        <v>11</v>
      </c>
      <c r="G68" s="95">
        <v>2</v>
      </c>
      <c r="H68" s="95">
        <v>202</v>
      </c>
      <c r="I68" s="95">
        <v>89.62</v>
      </c>
      <c r="J68" s="95">
        <v>69.260000000000005</v>
      </c>
      <c r="K68" s="95" t="s">
        <v>1097</v>
      </c>
      <c r="L68" s="95" t="s">
        <v>70</v>
      </c>
      <c r="M68" s="95" t="s">
        <v>1098</v>
      </c>
    </row>
    <row r="69" spans="1:13" ht="27" customHeight="1">
      <c r="A69" s="93">
        <v>67</v>
      </c>
      <c r="B69" s="94" t="s">
        <v>1095</v>
      </c>
      <c r="C69" s="95"/>
      <c r="D69" s="95" t="s">
        <v>1127</v>
      </c>
      <c r="E69" s="95">
        <v>2</v>
      </c>
      <c r="F69" s="95">
        <v>11</v>
      </c>
      <c r="G69" s="95">
        <v>3</v>
      </c>
      <c r="H69" s="95">
        <v>301</v>
      </c>
      <c r="I69" s="95">
        <v>88.53</v>
      </c>
      <c r="J69" s="95">
        <v>68.42</v>
      </c>
      <c r="K69" s="95" t="s">
        <v>1097</v>
      </c>
      <c r="L69" s="95" t="s">
        <v>70</v>
      </c>
      <c r="M69" s="95" t="s">
        <v>1099</v>
      </c>
    </row>
    <row r="70" spans="1:13" ht="27" customHeight="1">
      <c r="A70" s="93">
        <v>68</v>
      </c>
      <c r="B70" s="94" t="s">
        <v>1095</v>
      </c>
      <c r="C70" s="95"/>
      <c r="D70" s="95" t="s">
        <v>1127</v>
      </c>
      <c r="E70" s="95">
        <v>2</v>
      </c>
      <c r="F70" s="95">
        <v>11</v>
      </c>
      <c r="G70" s="95">
        <v>3</v>
      </c>
      <c r="H70" s="95">
        <v>302</v>
      </c>
      <c r="I70" s="95">
        <v>89.06</v>
      </c>
      <c r="J70" s="95">
        <v>68.83</v>
      </c>
      <c r="K70" s="95" t="s">
        <v>1097</v>
      </c>
      <c r="L70" s="95" t="s">
        <v>70</v>
      </c>
      <c r="M70" s="95" t="s">
        <v>1098</v>
      </c>
    </row>
    <row r="71" spans="1:13" ht="27" customHeight="1">
      <c r="A71" s="93">
        <v>69</v>
      </c>
      <c r="B71" s="94" t="s">
        <v>1095</v>
      </c>
      <c r="C71" s="95"/>
      <c r="D71" s="95" t="s">
        <v>1127</v>
      </c>
      <c r="E71" s="95">
        <v>2</v>
      </c>
      <c r="F71" s="95">
        <v>11</v>
      </c>
      <c r="G71" s="95">
        <v>4</v>
      </c>
      <c r="H71" s="95">
        <v>401</v>
      </c>
      <c r="I71" s="95">
        <v>88.53</v>
      </c>
      <c r="J71" s="95">
        <v>68.42</v>
      </c>
      <c r="K71" s="95" t="s">
        <v>1097</v>
      </c>
      <c r="L71" s="95" t="s">
        <v>70</v>
      </c>
      <c r="M71" s="95" t="s">
        <v>1099</v>
      </c>
    </row>
    <row r="72" spans="1:13" ht="27" customHeight="1">
      <c r="A72" s="93">
        <v>70</v>
      </c>
      <c r="B72" s="94" t="s">
        <v>1095</v>
      </c>
      <c r="C72" s="95"/>
      <c r="D72" s="95" t="s">
        <v>1127</v>
      </c>
      <c r="E72" s="95">
        <v>2</v>
      </c>
      <c r="F72" s="95">
        <v>11</v>
      </c>
      <c r="G72" s="95">
        <v>4</v>
      </c>
      <c r="H72" s="95">
        <v>402</v>
      </c>
      <c r="I72" s="95">
        <v>89.06</v>
      </c>
      <c r="J72" s="95">
        <v>68.83</v>
      </c>
      <c r="K72" s="95" t="s">
        <v>1097</v>
      </c>
      <c r="L72" s="95" t="s">
        <v>70</v>
      </c>
      <c r="M72" s="95" t="s">
        <v>1098</v>
      </c>
    </row>
    <row r="73" spans="1:13" ht="27" customHeight="1">
      <c r="A73" s="93">
        <v>71</v>
      </c>
      <c r="B73" s="94" t="s">
        <v>1095</v>
      </c>
      <c r="C73" s="95"/>
      <c r="D73" s="95" t="s">
        <v>1127</v>
      </c>
      <c r="E73" s="95">
        <v>2</v>
      </c>
      <c r="F73" s="95">
        <v>11</v>
      </c>
      <c r="G73" s="95">
        <v>5</v>
      </c>
      <c r="H73" s="95">
        <v>501</v>
      </c>
      <c r="I73" s="95">
        <v>88.53</v>
      </c>
      <c r="J73" s="95">
        <v>68.42</v>
      </c>
      <c r="K73" s="95" t="s">
        <v>1097</v>
      </c>
      <c r="L73" s="95" t="s">
        <v>70</v>
      </c>
      <c r="M73" s="95" t="s">
        <v>1099</v>
      </c>
    </row>
    <row r="74" spans="1:13" ht="27" customHeight="1">
      <c r="A74" s="93">
        <v>72</v>
      </c>
      <c r="B74" s="94" t="s">
        <v>1095</v>
      </c>
      <c r="C74" s="95"/>
      <c r="D74" s="95" t="s">
        <v>1127</v>
      </c>
      <c r="E74" s="95">
        <v>2</v>
      </c>
      <c r="F74" s="95">
        <v>11</v>
      </c>
      <c r="G74" s="95">
        <v>5</v>
      </c>
      <c r="H74" s="95">
        <v>502</v>
      </c>
      <c r="I74" s="95">
        <v>89.06</v>
      </c>
      <c r="J74" s="95">
        <v>68.83</v>
      </c>
      <c r="K74" s="95" t="s">
        <v>1097</v>
      </c>
      <c r="L74" s="95" t="s">
        <v>70</v>
      </c>
      <c r="M74" s="95" t="s">
        <v>1098</v>
      </c>
    </row>
    <row r="75" spans="1:13" ht="27" customHeight="1">
      <c r="A75" s="93">
        <v>73</v>
      </c>
      <c r="B75" s="94" t="s">
        <v>1095</v>
      </c>
      <c r="C75" s="95"/>
      <c r="D75" s="95" t="s">
        <v>1127</v>
      </c>
      <c r="E75" s="95">
        <v>2</v>
      </c>
      <c r="F75" s="95">
        <v>11</v>
      </c>
      <c r="G75" s="95">
        <v>6</v>
      </c>
      <c r="H75" s="95">
        <v>601</v>
      </c>
      <c r="I75" s="95">
        <v>88.53</v>
      </c>
      <c r="J75" s="95">
        <v>68.42</v>
      </c>
      <c r="K75" s="95" t="s">
        <v>1097</v>
      </c>
      <c r="L75" s="95" t="s">
        <v>70</v>
      </c>
      <c r="M75" s="95" t="s">
        <v>1099</v>
      </c>
    </row>
    <row r="76" spans="1:13" ht="27" customHeight="1">
      <c r="A76" s="93">
        <v>74</v>
      </c>
      <c r="B76" s="94" t="s">
        <v>1095</v>
      </c>
      <c r="C76" s="95"/>
      <c r="D76" s="95" t="s">
        <v>1127</v>
      </c>
      <c r="E76" s="95">
        <v>2</v>
      </c>
      <c r="F76" s="95">
        <v>11</v>
      </c>
      <c r="G76" s="95">
        <v>6</v>
      </c>
      <c r="H76" s="95">
        <v>602</v>
      </c>
      <c r="I76" s="95">
        <v>89.06</v>
      </c>
      <c r="J76" s="95">
        <v>68.83</v>
      </c>
      <c r="K76" s="95" t="s">
        <v>1097</v>
      </c>
      <c r="L76" s="95" t="s">
        <v>70</v>
      </c>
      <c r="M76" s="95" t="s">
        <v>1098</v>
      </c>
    </row>
    <row r="77" spans="1:13" ht="27" customHeight="1">
      <c r="A77" s="93">
        <v>75</v>
      </c>
      <c r="B77" s="94" t="s">
        <v>1095</v>
      </c>
      <c r="C77" s="95"/>
      <c r="D77" s="95" t="s">
        <v>1127</v>
      </c>
      <c r="E77" s="95">
        <v>2</v>
      </c>
      <c r="F77" s="95">
        <v>11</v>
      </c>
      <c r="G77" s="95">
        <v>7</v>
      </c>
      <c r="H77" s="95">
        <v>701</v>
      </c>
      <c r="I77" s="95">
        <v>88.53</v>
      </c>
      <c r="J77" s="95">
        <v>68.42</v>
      </c>
      <c r="K77" s="95" t="s">
        <v>1097</v>
      </c>
      <c r="L77" s="95" t="s">
        <v>70</v>
      </c>
      <c r="M77" s="95" t="s">
        <v>1099</v>
      </c>
    </row>
    <row r="78" spans="1:13" ht="27" customHeight="1">
      <c r="A78" s="93">
        <v>76</v>
      </c>
      <c r="B78" s="94" t="s">
        <v>1095</v>
      </c>
      <c r="C78" s="95"/>
      <c r="D78" s="95" t="s">
        <v>1127</v>
      </c>
      <c r="E78" s="95">
        <v>2</v>
      </c>
      <c r="F78" s="95">
        <v>11</v>
      </c>
      <c r="G78" s="95">
        <v>7</v>
      </c>
      <c r="H78" s="95">
        <v>702</v>
      </c>
      <c r="I78" s="95">
        <v>89.06</v>
      </c>
      <c r="J78" s="95">
        <v>68.83</v>
      </c>
      <c r="K78" s="95" t="s">
        <v>1097</v>
      </c>
      <c r="L78" s="95" t="s">
        <v>70</v>
      </c>
      <c r="M78" s="95" t="s">
        <v>1098</v>
      </c>
    </row>
    <row r="79" spans="1:13" ht="27" customHeight="1">
      <c r="A79" s="93">
        <v>77</v>
      </c>
      <c r="B79" s="94" t="s">
        <v>1095</v>
      </c>
      <c r="C79" s="95"/>
      <c r="D79" s="95" t="s">
        <v>1127</v>
      </c>
      <c r="E79" s="95">
        <v>2</v>
      </c>
      <c r="F79" s="95">
        <v>11</v>
      </c>
      <c r="G79" s="95">
        <v>8</v>
      </c>
      <c r="H79" s="95">
        <v>801</v>
      </c>
      <c r="I79" s="95">
        <v>88.53</v>
      </c>
      <c r="J79" s="95">
        <v>68.42</v>
      </c>
      <c r="K79" s="95" t="s">
        <v>1097</v>
      </c>
      <c r="L79" s="95" t="s">
        <v>70</v>
      </c>
      <c r="M79" s="95" t="s">
        <v>1099</v>
      </c>
    </row>
    <row r="80" spans="1:13" ht="27" customHeight="1">
      <c r="A80" s="93">
        <v>78</v>
      </c>
      <c r="B80" s="94" t="s">
        <v>1095</v>
      </c>
      <c r="C80" s="95"/>
      <c r="D80" s="95" t="s">
        <v>1127</v>
      </c>
      <c r="E80" s="95">
        <v>2</v>
      </c>
      <c r="F80" s="95">
        <v>11</v>
      </c>
      <c r="G80" s="95">
        <v>8</v>
      </c>
      <c r="H80" s="95">
        <v>802</v>
      </c>
      <c r="I80" s="95">
        <v>89.06</v>
      </c>
      <c r="J80" s="95">
        <v>68.83</v>
      </c>
      <c r="K80" s="95" t="s">
        <v>1097</v>
      </c>
      <c r="L80" s="95" t="s">
        <v>70</v>
      </c>
      <c r="M80" s="95" t="s">
        <v>1098</v>
      </c>
    </row>
    <row r="81" spans="1:13" ht="27" customHeight="1">
      <c r="A81" s="93">
        <v>79</v>
      </c>
      <c r="B81" s="94" t="s">
        <v>1095</v>
      </c>
      <c r="C81" s="95"/>
      <c r="D81" s="95" t="s">
        <v>1127</v>
      </c>
      <c r="E81" s="95">
        <v>2</v>
      </c>
      <c r="F81" s="95">
        <v>11</v>
      </c>
      <c r="G81" s="95">
        <v>9</v>
      </c>
      <c r="H81" s="95">
        <v>901</v>
      </c>
      <c r="I81" s="95">
        <v>88.53</v>
      </c>
      <c r="J81" s="95">
        <v>68.42</v>
      </c>
      <c r="K81" s="95" t="s">
        <v>1097</v>
      </c>
      <c r="L81" s="95" t="s">
        <v>70</v>
      </c>
      <c r="M81" s="95" t="s">
        <v>1099</v>
      </c>
    </row>
    <row r="82" spans="1:13" ht="27" customHeight="1">
      <c r="A82" s="93">
        <v>80</v>
      </c>
      <c r="B82" s="94" t="s">
        <v>1095</v>
      </c>
      <c r="C82" s="95"/>
      <c r="D82" s="95" t="s">
        <v>1127</v>
      </c>
      <c r="E82" s="95">
        <v>2</v>
      </c>
      <c r="F82" s="95">
        <v>11</v>
      </c>
      <c r="G82" s="95">
        <v>9</v>
      </c>
      <c r="H82" s="95">
        <v>902</v>
      </c>
      <c r="I82" s="95">
        <v>89.06</v>
      </c>
      <c r="J82" s="95">
        <v>68.83</v>
      </c>
      <c r="K82" s="95" t="s">
        <v>1097</v>
      </c>
      <c r="L82" s="95" t="s">
        <v>70</v>
      </c>
      <c r="M82" s="95" t="s">
        <v>1098</v>
      </c>
    </row>
    <row r="83" spans="1:13" ht="27" customHeight="1">
      <c r="A83" s="93">
        <v>81</v>
      </c>
      <c r="B83" s="94" t="s">
        <v>1095</v>
      </c>
      <c r="C83" s="95"/>
      <c r="D83" s="95" t="s">
        <v>1127</v>
      </c>
      <c r="E83" s="95">
        <v>2</v>
      </c>
      <c r="F83" s="95">
        <v>11</v>
      </c>
      <c r="G83" s="95">
        <v>10</v>
      </c>
      <c r="H83" s="95">
        <v>1001</v>
      </c>
      <c r="I83" s="95">
        <v>88.53</v>
      </c>
      <c r="J83" s="95">
        <v>68.42</v>
      </c>
      <c r="K83" s="95" t="s">
        <v>1097</v>
      </c>
      <c r="L83" s="95" t="s">
        <v>70</v>
      </c>
      <c r="M83" s="95" t="s">
        <v>1099</v>
      </c>
    </row>
    <row r="84" spans="1:13" ht="27" customHeight="1">
      <c r="A84" s="93">
        <v>82</v>
      </c>
      <c r="B84" s="94" t="s">
        <v>1095</v>
      </c>
      <c r="C84" s="95"/>
      <c r="D84" s="95" t="s">
        <v>1127</v>
      </c>
      <c r="E84" s="95">
        <v>2</v>
      </c>
      <c r="F84" s="95">
        <v>11</v>
      </c>
      <c r="G84" s="95">
        <v>10</v>
      </c>
      <c r="H84" s="95">
        <v>1002</v>
      </c>
      <c r="I84" s="95">
        <v>89.06</v>
      </c>
      <c r="J84" s="95">
        <v>68.83</v>
      </c>
      <c r="K84" s="95" t="s">
        <v>1097</v>
      </c>
      <c r="L84" s="95" t="s">
        <v>70</v>
      </c>
      <c r="M84" s="95" t="s">
        <v>1098</v>
      </c>
    </row>
    <row r="85" spans="1:13" ht="27" customHeight="1">
      <c r="A85" s="93">
        <v>83</v>
      </c>
      <c r="B85" s="94" t="s">
        <v>1095</v>
      </c>
      <c r="C85" s="95"/>
      <c r="D85" s="95" t="s">
        <v>1127</v>
      </c>
      <c r="E85" s="95">
        <v>2</v>
      </c>
      <c r="F85" s="95">
        <v>11</v>
      </c>
      <c r="G85" s="95">
        <v>11</v>
      </c>
      <c r="H85" s="95">
        <v>1101</v>
      </c>
      <c r="I85" s="95">
        <v>88.53</v>
      </c>
      <c r="J85" s="95">
        <v>68.42</v>
      </c>
      <c r="K85" s="95" t="s">
        <v>1097</v>
      </c>
      <c r="L85" s="95" t="s">
        <v>70</v>
      </c>
      <c r="M85" s="95" t="s">
        <v>1099</v>
      </c>
    </row>
    <row r="86" spans="1:13" ht="27" customHeight="1">
      <c r="A86" s="93">
        <v>84</v>
      </c>
      <c r="B86" s="94" t="s">
        <v>1095</v>
      </c>
      <c r="C86" s="95"/>
      <c r="D86" s="95" t="s">
        <v>1127</v>
      </c>
      <c r="E86" s="95">
        <v>2</v>
      </c>
      <c r="F86" s="95">
        <v>11</v>
      </c>
      <c r="G86" s="95">
        <v>11</v>
      </c>
      <c r="H86" s="95">
        <v>1102</v>
      </c>
      <c r="I86" s="95">
        <v>89.06</v>
      </c>
      <c r="J86" s="95">
        <v>68.83</v>
      </c>
      <c r="K86" s="95" t="s">
        <v>1097</v>
      </c>
      <c r="L86" s="95" t="s">
        <v>70</v>
      </c>
      <c r="M86" s="95" t="s">
        <v>1098</v>
      </c>
    </row>
    <row r="87" spans="1:13" ht="27" customHeight="1">
      <c r="A87" s="93">
        <v>85</v>
      </c>
      <c r="B87" s="94" t="s">
        <v>1095</v>
      </c>
      <c r="C87" s="95"/>
      <c r="D87" s="95" t="s">
        <v>1128</v>
      </c>
      <c r="E87" s="95">
        <v>1</v>
      </c>
      <c r="F87" s="95">
        <v>11</v>
      </c>
      <c r="G87" s="95">
        <v>1</v>
      </c>
      <c r="H87" s="95">
        <v>101</v>
      </c>
      <c r="I87" s="95">
        <v>89.86</v>
      </c>
      <c r="J87" s="95">
        <v>69.260000000000005</v>
      </c>
      <c r="K87" s="95" t="s">
        <v>1097</v>
      </c>
      <c r="L87" s="95" t="s">
        <v>70</v>
      </c>
      <c r="M87" s="95" t="s">
        <v>1098</v>
      </c>
    </row>
    <row r="88" spans="1:13" ht="27" customHeight="1">
      <c r="A88" s="93">
        <v>86</v>
      </c>
      <c r="B88" s="94" t="s">
        <v>1095</v>
      </c>
      <c r="C88" s="95"/>
      <c r="D88" s="95" t="s">
        <v>1128</v>
      </c>
      <c r="E88" s="95">
        <v>1</v>
      </c>
      <c r="F88" s="95">
        <v>11</v>
      </c>
      <c r="G88" s="95">
        <v>1</v>
      </c>
      <c r="H88" s="95">
        <v>102</v>
      </c>
      <c r="I88" s="95">
        <v>72.319999999999993</v>
      </c>
      <c r="J88" s="95">
        <v>55.74</v>
      </c>
      <c r="K88" s="95" t="s">
        <v>1129</v>
      </c>
      <c r="L88" s="95" t="s">
        <v>70</v>
      </c>
      <c r="M88" s="95" t="s">
        <v>1120</v>
      </c>
    </row>
    <row r="89" spans="1:13" ht="27" customHeight="1">
      <c r="A89" s="93">
        <v>87</v>
      </c>
      <c r="B89" s="94" t="s">
        <v>1095</v>
      </c>
      <c r="C89" s="95"/>
      <c r="D89" s="95" t="s">
        <v>1128</v>
      </c>
      <c r="E89" s="95">
        <v>1</v>
      </c>
      <c r="F89" s="95">
        <v>11</v>
      </c>
      <c r="G89" s="95">
        <v>2</v>
      </c>
      <c r="H89" s="95">
        <v>201</v>
      </c>
      <c r="I89" s="95">
        <v>89.86</v>
      </c>
      <c r="J89" s="95">
        <v>69.260000000000005</v>
      </c>
      <c r="K89" s="95" t="s">
        <v>1097</v>
      </c>
      <c r="L89" s="95" t="s">
        <v>70</v>
      </c>
      <c r="M89" s="95" t="s">
        <v>1098</v>
      </c>
    </row>
    <row r="90" spans="1:13" ht="27" customHeight="1">
      <c r="A90" s="93">
        <v>88</v>
      </c>
      <c r="B90" s="94" t="s">
        <v>1095</v>
      </c>
      <c r="C90" s="95"/>
      <c r="D90" s="95" t="s">
        <v>1128</v>
      </c>
      <c r="E90" s="95">
        <v>1</v>
      </c>
      <c r="F90" s="95">
        <v>11</v>
      </c>
      <c r="G90" s="95">
        <v>2</v>
      </c>
      <c r="H90" s="95">
        <v>202</v>
      </c>
      <c r="I90" s="95">
        <v>89.15</v>
      </c>
      <c r="J90" s="95">
        <v>68.709999999999994</v>
      </c>
      <c r="K90" s="95" t="s">
        <v>1097</v>
      </c>
      <c r="L90" s="95" t="s">
        <v>70</v>
      </c>
      <c r="M90" s="95" t="s">
        <v>1099</v>
      </c>
    </row>
    <row r="91" spans="1:13" ht="27" customHeight="1">
      <c r="A91" s="93">
        <v>89</v>
      </c>
      <c r="B91" s="94" t="s">
        <v>1095</v>
      </c>
      <c r="C91" s="95"/>
      <c r="D91" s="95" t="s">
        <v>1128</v>
      </c>
      <c r="E91" s="95">
        <v>1</v>
      </c>
      <c r="F91" s="95">
        <v>11</v>
      </c>
      <c r="G91" s="95">
        <v>3</v>
      </c>
      <c r="H91" s="95">
        <v>301</v>
      </c>
      <c r="I91" s="95">
        <v>89.3</v>
      </c>
      <c r="J91" s="95">
        <v>68.83</v>
      </c>
      <c r="K91" s="95" t="s">
        <v>1097</v>
      </c>
      <c r="L91" s="95" t="s">
        <v>70</v>
      </c>
      <c r="M91" s="95" t="s">
        <v>1098</v>
      </c>
    </row>
    <row r="92" spans="1:13" ht="27" customHeight="1">
      <c r="A92" s="93">
        <v>90</v>
      </c>
      <c r="B92" s="94" t="s">
        <v>1095</v>
      </c>
      <c r="C92" s="95"/>
      <c r="D92" s="95" t="s">
        <v>1128</v>
      </c>
      <c r="E92" s="95">
        <v>1</v>
      </c>
      <c r="F92" s="95">
        <v>11</v>
      </c>
      <c r="G92" s="95">
        <v>3</v>
      </c>
      <c r="H92" s="95">
        <v>302</v>
      </c>
      <c r="I92" s="95">
        <v>88.77</v>
      </c>
      <c r="J92" s="95">
        <v>68.42</v>
      </c>
      <c r="K92" s="95" t="s">
        <v>1097</v>
      </c>
      <c r="L92" s="95" t="s">
        <v>70</v>
      </c>
      <c r="M92" s="95" t="s">
        <v>1099</v>
      </c>
    </row>
    <row r="93" spans="1:13" ht="27" customHeight="1">
      <c r="A93" s="93">
        <v>91</v>
      </c>
      <c r="B93" s="94" t="s">
        <v>1095</v>
      </c>
      <c r="C93" s="95"/>
      <c r="D93" s="95" t="s">
        <v>1128</v>
      </c>
      <c r="E93" s="95">
        <v>1</v>
      </c>
      <c r="F93" s="95">
        <v>11</v>
      </c>
      <c r="G93" s="95">
        <v>4</v>
      </c>
      <c r="H93" s="95">
        <v>401</v>
      </c>
      <c r="I93" s="95">
        <v>89.3</v>
      </c>
      <c r="J93" s="95">
        <v>68.83</v>
      </c>
      <c r="K93" s="95" t="s">
        <v>1097</v>
      </c>
      <c r="L93" s="95" t="s">
        <v>70</v>
      </c>
      <c r="M93" s="95" t="s">
        <v>1098</v>
      </c>
    </row>
    <row r="94" spans="1:13" ht="27" customHeight="1">
      <c r="A94" s="93">
        <v>92</v>
      </c>
      <c r="B94" s="94" t="s">
        <v>1095</v>
      </c>
      <c r="C94" s="95"/>
      <c r="D94" s="95" t="s">
        <v>1128</v>
      </c>
      <c r="E94" s="95">
        <v>1</v>
      </c>
      <c r="F94" s="95">
        <v>11</v>
      </c>
      <c r="G94" s="95">
        <v>4</v>
      </c>
      <c r="H94" s="95">
        <v>402</v>
      </c>
      <c r="I94" s="95">
        <v>88.77</v>
      </c>
      <c r="J94" s="95">
        <v>68.42</v>
      </c>
      <c r="K94" s="95" t="s">
        <v>1097</v>
      </c>
      <c r="L94" s="95" t="s">
        <v>70</v>
      </c>
      <c r="M94" s="95" t="s">
        <v>1099</v>
      </c>
    </row>
    <row r="95" spans="1:13" ht="27" customHeight="1">
      <c r="A95" s="93">
        <v>93</v>
      </c>
      <c r="B95" s="94" t="s">
        <v>1095</v>
      </c>
      <c r="C95" s="95"/>
      <c r="D95" s="95" t="s">
        <v>1128</v>
      </c>
      <c r="E95" s="95">
        <v>1</v>
      </c>
      <c r="F95" s="95">
        <v>11</v>
      </c>
      <c r="G95" s="95">
        <v>5</v>
      </c>
      <c r="H95" s="95">
        <v>501</v>
      </c>
      <c r="I95" s="95">
        <v>89.3</v>
      </c>
      <c r="J95" s="95">
        <v>68.83</v>
      </c>
      <c r="K95" s="95" t="s">
        <v>1097</v>
      </c>
      <c r="L95" s="95" t="s">
        <v>70</v>
      </c>
      <c r="M95" s="95" t="s">
        <v>1098</v>
      </c>
    </row>
    <row r="96" spans="1:13" ht="27" customHeight="1">
      <c r="A96" s="93">
        <v>94</v>
      </c>
      <c r="B96" s="94" t="s">
        <v>1095</v>
      </c>
      <c r="C96" s="95"/>
      <c r="D96" s="95" t="s">
        <v>1128</v>
      </c>
      <c r="E96" s="95">
        <v>1</v>
      </c>
      <c r="F96" s="95">
        <v>11</v>
      </c>
      <c r="G96" s="95">
        <v>5</v>
      </c>
      <c r="H96" s="95">
        <v>502</v>
      </c>
      <c r="I96" s="95">
        <v>88.77</v>
      </c>
      <c r="J96" s="95">
        <v>68.42</v>
      </c>
      <c r="K96" s="95" t="s">
        <v>1097</v>
      </c>
      <c r="L96" s="95" t="s">
        <v>70</v>
      </c>
      <c r="M96" s="95" t="s">
        <v>1099</v>
      </c>
    </row>
    <row r="97" spans="1:13" ht="27" customHeight="1">
      <c r="A97" s="93">
        <v>95</v>
      </c>
      <c r="B97" s="94" t="s">
        <v>1095</v>
      </c>
      <c r="C97" s="95"/>
      <c r="D97" s="95" t="s">
        <v>1128</v>
      </c>
      <c r="E97" s="95">
        <v>1</v>
      </c>
      <c r="F97" s="95">
        <v>11</v>
      </c>
      <c r="G97" s="95">
        <v>6</v>
      </c>
      <c r="H97" s="95">
        <v>601</v>
      </c>
      <c r="I97" s="95">
        <v>89.3</v>
      </c>
      <c r="J97" s="95">
        <v>68.83</v>
      </c>
      <c r="K97" s="95" t="s">
        <v>1097</v>
      </c>
      <c r="L97" s="95" t="s">
        <v>70</v>
      </c>
      <c r="M97" s="95" t="s">
        <v>1098</v>
      </c>
    </row>
    <row r="98" spans="1:13" ht="27" customHeight="1">
      <c r="A98" s="93">
        <v>96</v>
      </c>
      <c r="B98" s="94" t="s">
        <v>1095</v>
      </c>
      <c r="C98" s="95"/>
      <c r="D98" s="95" t="s">
        <v>1128</v>
      </c>
      <c r="E98" s="95">
        <v>1</v>
      </c>
      <c r="F98" s="95">
        <v>11</v>
      </c>
      <c r="G98" s="95">
        <v>6</v>
      </c>
      <c r="H98" s="95">
        <v>602</v>
      </c>
      <c r="I98" s="95">
        <v>88.77</v>
      </c>
      <c r="J98" s="95">
        <v>68.42</v>
      </c>
      <c r="K98" s="95" t="s">
        <v>1097</v>
      </c>
      <c r="L98" s="95" t="s">
        <v>70</v>
      </c>
      <c r="M98" s="95" t="s">
        <v>1099</v>
      </c>
    </row>
    <row r="99" spans="1:13" ht="27" customHeight="1">
      <c r="A99" s="93">
        <v>97</v>
      </c>
      <c r="B99" s="94" t="s">
        <v>1095</v>
      </c>
      <c r="C99" s="95"/>
      <c r="D99" s="95" t="s">
        <v>1128</v>
      </c>
      <c r="E99" s="95">
        <v>1</v>
      </c>
      <c r="F99" s="95">
        <v>11</v>
      </c>
      <c r="G99" s="95">
        <v>7</v>
      </c>
      <c r="H99" s="95">
        <v>701</v>
      </c>
      <c r="I99" s="95">
        <v>89.3</v>
      </c>
      <c r="J99" s="95">
        <v>68.83</v>
      </c>
      <c r="K99" s="95" t="s">
        <v>1097</v>
      </c>
      <c r="L99" s="95" t="s">
        <v>70</v>
      </c>
      <c r="M99" s="95" t="s">
        <v>1098</v>
      </c>
    </row>
    <row r="100" spans="1:13" ht="27" customHeight="1">
      <c r="A100" s="93">
        <v>98</v>
      </c>
      <c r="B100" s="94" t="s">
        <v>1095</v>
      </c>
      <c r="C100" s="95"/>
      <c r="D100" s="95" t="s">
        <v>1128</v>
      </c>
      <c r="E100" s="95">
        <v>1</v>
      </c>
      <c r="F100" s="95">
        <v>11</v>
      </c>
      <c r="G100" s="95">
        <v>7</v>
      </c>
      <c r="H100" s="95">
        <v>702</v>
      </c>
      <c r="I100" s="95">
        <v>88.77</v>
      </c>
      <c r="J100" s="95">
        <v>68.42</v>
      </c>
      <c r="K100" s="95" t="s">
        <v>1097</v>
      </c>
      <c r="L100" s="95" t="s">
        <v>70</v>
      </c>
      <c r="M100" s="95" t="s">
        <v>1099</v>
      </c>
    </row>
    <row r="101" spans="1:13" ht="27" customHeight="1">
      <c r="A101" s="93">
        <v>99</v>
      </c>
      <c r="B101" s="94" t="s">
        <v>1095</v>
      </c>
      <c r="C101" s="95"/>
      <c r="D101" s="95" t="s">
        <v>1128</v>
      </c>
      <c r="E101" s="95">
        <v>1</v>
      </c>
      <c r="F101" s="95">
        <v>11</v>
      </c>
      <c r="G101" s="95">
        <v>8</v>
      </c>
      <c r="H101" s="95">
        <v>801</v>
      </c>
      <c r="I101" s="95">
        <v>89.3</v>
      </c>
      <c r="J101" s="95">
        <v>68.83</v>
      </c>
      <c r="K101" s="95" t="s">
        <v>1097</v>
      </c>
      <c r="L101" s="95" t="s">
        <v>70</v>
      </c>
      <c r="M101" s="95" t="s">
        <v>1098</v>
      </c>
    </row>
    <row r="102" spans="1:13" ht="27" customHeight="1">
      <c r="A102" s="93">
        <v>100</v>
      </c>
      <c r="B102" s="94" t="s">
        <v>1095</v>
      </c>
      <c r="C102" s="95"/>
      <c r="D102" s="95" t="s">
        <v>1128</v>
      </c>
      <c r="E102" s="95">
        <v>1</v>
      </c>
      <c r="F102" s="95">
        <v>11</v>
      </c>
      <c r="G102" s="95">
        <v>8</v>
      </c>
      <c r="H102" s="95">
        <v>802</v>
      </c>
      <c r="I102" s="95">
        <v>88.77</v>
      </c>
      <c r="J102" s="95">
        <v>68.42</v>
      </c>
      <c r="K102" s="95" t="s">
        <v>1097</v>
      </c>
      <c r="L102" s="95" t="s">
        <v>70</v>
      </c>
      <c r="M102" s="95" t="s">
        <v>1099</v>
      </c>
    </row>
    <row r="103" spans="1:13" ht="27" customHeight="1">
      <c r="A103" s="93">
        <v>101</v>
      </c>
      <c r="B103" s="94" t="s">
        <v>1095</v>
      </c>
      <c r="C103" s="95"/>
      <c r="D103" s="95" t="s">
        <v>1128</v>
      </c>
      <c r="E103" s="95">
        <v>1</v>
      </c>
      <c r="F103" s="95">
        <v>11</v>
      </c>
      <c r="G103" s="95">
        <v>9</v>
      </c>
      <c r="H103" s="95">
        <v>901</v>
      </c>
      <c r="I103" s="95">
        <v>89.3</v>
      </c>
      <c r="J103" s="95">
        <v>68.83</v>
      </c>
      <c r="K103" s="95" t="s">
        <v>1097</v>
      </c>
      <c r="L103" s="95" t="s">
        <v>70</v>
      </c>
      <c r="M103" s="95" t="s">
        <v>1098</v>
      </c>
    </row>
    <row r="104" spans="1:13" ht="27" customHeight="1">
      <c r="A104" s="93">
        <v>102</v>
      </c>
      <c r="B104" s="94" t="s">
        <v>1095</v>
      </c>
      <c r="C104" s="95"/>
      <c r="D104" s="95" t="s">
        <v>1128</v>
      </c>
      <c r="E104" s="95">
        <v>1</v>
      </c>
      <c r="F104" s="95">
        <v>11</v>
      </c>
      <c r="G104" s="95">
        <v>9</v>
      </c>
      <c r="H104" s="95">
        <v>902</v>
      </c>
      <c r="I104" s="95">
        <v>88.77</v>
      </c>
      <c r="J104" s="95">
        <v>68.42</v>
      </c>
      <c r="K104" s="95" t="s">
        <v>1097</v>
      </c>
      <c r="L104" s="95" t="s">
        <v>70</v>
      </c>
      <c r="M104" s="95" t="s">
        <v>1099</v>
      </c>
    </row>
    <row r="105" spans="1:13" ht="27" customHeight="1">
      <c r="A105" s="93">
        <v>103</v>
      </c>
      <c r="B105" s="94" t="s">
        <v>1095</v>
      </c>
      <c r="C105" s="95"/>
      <c r="D105" s="95" t="s">
        <v>1128</v>
      </c>
      <c r="E105" s="95">
        <v>1</v>
      </c>
      <c r="F105" s="95">
        <v>11</v>
      </c>
      <c r="G105" s="95">
        <v>10</v>
      </c>
      <c r="H105" s="95">
        <v>1001</v>
      </c>
      <c r="I105" s="95">
        <v>89.3</v>
      </c>
      <c r="J105" s="95">
        <v>68.83</v>
      </c>
      <c r="K105" s="95" t="s">
        <v>1097</v>
      </c>
      <c r="L105" s="95" t="s">
        <v>70</v>
      </c>
      <c r="M105" s="95" t="s">
        <v>1098</v>
      </c>
    </row>
    <row r="106" spans="1:13" ht="27" customHeight="1">
      <c r="A106" s="93">
        <v>104</v>
      </c>
      <c r="B106" s="94" t="s">
        <v>1095</v>
      </c>
      <c r="C106" s="95"/>
      <c r="D106" s="95" t="s">
        <v>1128</v>
      </c>
      <c r="E106" s="95">
        <v>1</v>
      </c>
      <c r="F106" s="95">
        <v>11</v>
      </c>
      <c r="G106" s="95">
        <v>10</v>
      </c>
      <c r="H106" s="95">
        <v>1002</v>
      </c>
      <c r="I106" s="95">
        <v>88.77</v>
      </c>
      <c r="J106" s="95">
        <v>68.42</v>
      </c>
      <c r="K106" s="95" t="s">
        <v>1097</v>
      </c>
      <c r="L106" s="95" t="s">
        <v>70</v>
      </c>
      <c r="M106" s="95" t="s">
        <v>1099</v>
      </c>
    </row>
    <row r="107" spans="1:13" ht="27" customHeight="1">
      <c r="A107" s="93">
        <v>105</v>
      </c>
      <c r="B107" s="94" t="s">
        <v>1095</v>
      </c>
      <c r="C107" s="95"/>
      <c r="D107" s="95" t="s">
        <v>1128</v>
      </c>
      <c r="E107" s="95">
        <v>1</v>
      </c>
      <c r="F107" s="95">
        <v>11</v>
      </c>
      <c r="G107" s="95">
        <v>11</v>
      </c>
      <c r="H107" s="95">
        <v>1101</v>
      </c>
      <c r="I107" s="95">
        <v>89.3</v>
      </c>
      <c r="J107" s="95">
        <v>68.83</v>
      </c>
      <c r="K107" s="95" t="s">
        <v>1097</v>
      </c>
      <c r="L107" s="95" t="s">
        <v>70</v>
      </c>
      <c r="M107" s="95" t="s">
        <v>1098</v>
      </c>
    </row>
    <row r="108" spans="1:13" ht="27" customHeight="1">
      <c r="A108" s="93">
        <v>106</v>
      </c>
      <c r="B108" s="94" t="s">
        <v>1095</v>
      </c>
      <c r="C108" s="95"/>
      <c r="D108" s="95" t="s">
        <v>1128</v>
      </c>
      <c r="E108" s="95">
        <v>1</v>
      </c>
      <c r="F108" s="95">
        <v>11</v>
      </c>
      <c r="G108" s="95">
        <v>11</v>
      </c>
      <c r="H108" s="95">
        <v>1102</v>
      </c>
      <c r="I108" s="95">
        <v>88.77</v>
      </c>
      <c r="J108" s="95">
        <v>68.42</v>
      </c>
      <c r="K108" s="95" t="s">
        <v>1097</v>
      </c>
      <c r="L108" s="95" t="s">
        <v>70</v>
      </c>
      <c r="M108" s="95" t="s">
        <v>1099</v>
      </c>
    </row>
    <row r="109" spans="1:13" ht="27" customHeight="1">
      <c r="A109" s="93">
        <v>107</v>
      </c>
      <c r="B109" s="94" t="s">
        <v>1095</v>
      </c>
      <c r="C109" s="95"/>
      <c r="D109" s="95" t="s">
        <v>1128</v>
      </c>
      <c r="E109" s="95">
        <v>2</v>
      </c>
      <c r="F109" s="95">
        <v>11</v>
      </c>
      <c r="G109" s="95">
        <v>1</v>
      </c>
      <c r="H109" s="95">
        <v>101</v>
      </c>
      <c r="I109" s="95">
        <v>72.319999999999993</v>
      </c>
      <c r="J109" s="95">
        <v>55.74</v>
      </c>
      <c r="K109" s="95" t="s">
        <v>1129</v>
      </c>
      <c r="L109" s="95" t="s">
        <v>70</v>
      </c>
      <c r="M109" s="95" t="s">
        <v>1120</v>
      </c>
    </row>
    <row r="110" spans="1:13" ht="27" customHeight="1">
      <c r="A110" s="93">
        <v>108</v>
      </c>
      <c r="B110" s="94" t="s">
        <v>1095</v>
      </c>
      <c r="C110" s="95"/>
      <c r="D110" s="95" t="s">
        <v>1128</v>
      </c>
      <c r="E110" s="95">
        <v>2</v>
      </c>
      <c r="F110" s="95">
        <v>11</v>
      </c>
      <c r="G110" s="95">
        <v>1</v>
      </c>
      <c r="H110" s="95">
        <v>102</v>
      </c>
      <c r="I110" s="95">
        <v>89.86</v>
      </c>
      <c r="J110" s="95">
        <v>69.260000000000005</v>
      </c>
      <c r="K110" s="95" t="s">
        <v>1097</v>
      </c>
      <c r="L110" s="95" t="s">
        <v>70</v>
      </c>
      <c r="M110" s="95" t="s">
        <v>1098</v>
      </c>
    </row>
    <row r="111" spans="1:13" ht="27" customHeight="1">
      <c r="A111" s="93">
        <v>109</v>
      </c>
      <c r="B111" s="94" t="s">
        <v>1095</v>
      </c>
      <c r="C111" s="95"/>
      <c r="D111" s="95" t="s">
        <v>1128</v>
      </c>
      <c r="E111" s="95">
        <v>2</v>
      </c>
      <c r="F111" s="95">
        <v>11</v>
      </c>
      <c r="G111" s="95">
        <v>2</v>
      </c>
      <c r="H111" s="95">
        <v>201</v>
      </c>
      <c r="I111" s="95">
        <v>89.15</v>
      </c>
      <c r="J111" s="95">
        <v>68.709999999999994</v>
      </c>
      <c r="K111" s="95" t="s">
        <v>1097</v>
      </c>
      <c r="L111" s="95" t="s">
        <v>70</v>
      </c>
      <c r="M111" s="95" t="s">
        <v>1099</v>
      </c>
    </row>
    <row r="112" spans="1:13" ht="27" customHeight="1">
      <c r="A112" s="93">
        <v>110</v>
      </c>
      <c r="B112" s="94" t="s">
        <v>1095</v>
      </c>
      <c r="C112" s="95"/>
      <c r="D112" s="95" t="s">
        <v>1128</v>
      </c>
      <c r="E112" s="95">
        <v>2</v>
      </c>
      <c r="F112" s="95">
        <v>11</v>
      </c>
      <c r="G112" s="95">
        <v>2</v>
      </c>
      <c r="H112" s="95">
        <v>202</v>
      </c>
      <c r="I112" s="95">
        <v>89.86</v>
      </c>
      <c r="J112" s="95">
        <v>69.260000000000005</v>
      </c>
      <c r="K112" s="95" t="s">
        <v>1097</v>
      </c>
      <c r="L112" s="95" t="s">
        <v>70</v>
      </c>
      <c r="M112" s="95" t="s">
        <v>1098</v>
      </c>
    </row>
    <row r="113" spans="1:13" ht="27" customHeight="1">
      <c r="A113" s="93">
        <v>111</v>
      </c>
      <c r="B113" s="94" t="s">
        <v>1095</v>
      </c>
      <c r="C113" s="95"/>
      <c r="D113" s="95" t="s">
        <v>1128</v>
      </c>
      <c r="E113" s="95">
        <v>2</v>
      </c>
      <c r="F113" s="95">
        <v>11</v>
      </c>
      <c r="G113" s="95">
        <v>3</v>
      </c>
      <c r="H113" s="95">
        <v>301</v>
      </c>
      <c r="I113" s="95">
        <v>88.77</v>
      </c>
      <c r="J113" s="95">
        <v>68.42</v>
      </c>
      <c r="K113" s="95" t="s">
        <v>1097</v>
      </c>
      <c r="L113" s="95" t="s">
        <v>70</v>
      </c>
      <c r="M113" s="95" t="s">
        <v>1099</v>
      </c>
    </row>
    <row r="114" spans="1:13" ht="27" customHeight="1">
      <c r="A114" s="93">
        <v>112</v>
      </c>
      <c r="B114" s="94" t="s">
        <v>1095</v>
      </c>
      <c r="C114" s="95"/>
      <c r="D114" s="95" t="s">
        <v>1128</v>
      </c>
      <c r="E114" s="95">
        <v>2</v>
      </c>
      <c r="F114" s="95">
        <v>11</v>
      </c>
      <c r="G114" s="95">
        <v>3</v>
      </c>
      <c r="H114" s="95">
        <v>302</v>
      </c>
      <c r="I114" s="95">
        <v>89.3</v>
      </c>
      <c r="J114" s="95">
        <v>68.83</v>
      </c>
      <c r="K114" s="95" t="s">
        <v>1097</v>
      </c>
      <c r="L114" s="95" t="s">
        <v>70</v>
      </c>
      <c r="M114" s="95" t="s">
        <v>1098</v>
      </c>
    </row>
    <row r="115" spans="1:13" ht="27" customHeight="1">
      <c r="A115" s="93">
        <v>113</v>
      </c>
      <c r="B115" s="94" t="s">
        <v>1095</v>
      </c>
      <c r="C115" s="95"/>
      <c r="D115" s="95" t="s">
        <v>1128</v>
      </c>
      <c r="E115" s="95">
        <v>2</v>
      </c>
      <c r="F115" s="95">
        <v>11</v>
      </c>
      <c r="G115" s="95">
        <v>4</v>
      </c>
      <c r="H115" s="95">
        <v>401</v>
      </c>
      <c r="I115" s="95">
        <v>88.77</v>
      </c>
      <c r="J115" s="95">
        <v>68.42</v>
      </c>
      <c r="K115" s="95" t="s">
        <v>1097</v>
      </c>
      <c r="L115" s="95" t="s">
        <v>70</v>
      </c>
      <c r="M115" s="95" t="s">
        <v>1099</v>
      </c>
    </row>
    <row r="116" spans="1:13" ht="27" customHeight="1">
      <c r="A116" s="93">
        <v>114</v>
      </c>
      <c r="B116" s="94" t="s">
        <v>1095</v>
      </c>
      <c r="C116" s="95"/>
      <c r="D116" s="95" t="s">
        <v>1128</v>
      </c>
      <c r="E116" s="95">
        <v>2</v>
      </c>
      <c r="F116" s="95">
        <v>11</v>
      </c>
      <c r="G116" s="95">
        <v>4</v>
      </c>
      <c r="H116" s="95">
        <v>402</v>
      </c>
      <c r="I116" s="95">
        <v>89.3</v>
      </c>
      <c r="J116" s="95">
        <v>68.83</v>
      </c>
      <c r="K116" s="95" t="s">
        <v>1097</v>
      </c>
      <c r="L116" s="95" t="s">
        <v>70</v>
      </c>
      <c r="M116" s="95" t="s">
        <v>1098</v>
      </c>
    </row>
    <row r="117" spans="1:13" ht="27" customHeight="1">
      <c r="A117" s="93">
        <v>115</v>
      </c>
      <c r="B117" s="94" t="s">
        <v>1095</v>
      </c>
      <c r="C117" s="95"/>
      <c r="D117" s="95" t="s">
        <v>1128</v>
      </c>
      <c r="E117" s="95">
        <v>2</v>
      </c>
      <c r="F117" s="95">
        <v>11</v>
      </c>
      <c r="G117" s="95">
        <v>5</v>
      </c>
      <c r="H117" s="95">
        <v>501</v>
      </c>
      <c r="I117" s="95">
        <v>88.77</v>
      </c>
      <c r="J117" s="95">
        <v>68.42</v>
      </c>
      <c r="K117" s="95" t="s">
        <v>1097</v>
      </c>
      <c r="L117" s="95" t="s">
        <v>70</v>
      </c>
      <c r="M117" s="95" t="s">
        <v>1099</v>
      </c>
    </row>
    <row r="118" spans="1:13" ht="27" customHeight="1">
      <c r="A118" s="93">
        <v>116</v>
      </c>
      <c r="B118" s="94" t="s">
        <v>1095</v>
      </c>
      <c r="C118" s="95"/>
      <c r="D118" s="95" t="s">
        <v>1128</v>
      </c>
      <c r="E118" s="95">
        <v>2</v>
      </c>
      <c r="F118" s="95">
        <v>11</v>
      </c>
      <c r="G118" s="95">
        <v>5</v>
      </c>
      <c r="H118" s="95">
        <v>502</v>
      </c>
      <c r="I118" s="95">
        <v>89.3</v>
      </c>
      <c r="J118" s="95">
        <v>68.83</v>
      </c>
      <c r="K118" s="95" t="s">
        <v>1097</v>
      </c>
      <c r="L118" s="95" t="s">
        <v>70</v>
      </c>
      <c r="M118" s="95" t="s">
        <v>1098</v>
      </c>
    </row>
    <row r="119" spans="1:13" ht="27" customHeight="1">
      <c r="A119" s="93">
        <v>117</v>
      </c>
      <c r="B119" s="94" t="s">
        <v>1095</v>
      </c>
      <c r="C119" s="95"/>
      <c r="D119" s="95" t="s">
        <v>1128</v>
      </c>
      <c r="E119" s="95">
        <v>2</v>
      </c>
      <c r="F119" s="95">
        <v>11</v>
      </c>
      <c r="G119" s="95">
        <v>6</v>
      </c>
      <c r="H119" s="95">
        <v>601</v>
      </c>
      <c r="I119" s="95">
        <v>88.77</v>
      </c>
      <c r="J119" s="95">
        <v>68.42</v>
      </c>
      <c r="K119" s="95" t="s">
        <v>1097</v>
      </c>
      <c r="L119" s="95" t="s">
        <v>70</v>
      </c>
      <c r="M119" s="95" t="s">
        <v>1099</v>
      </c>
    </row>
    <row r="120" spans="1:13" ht="27" customHeight="1">
      <c r="A120" s="93">
        <v>118</v>
      </c>
      <c r="B120" s="94" t="s">
        <v>1095</v>
      </c>
      <c r="C120" s="95"/>
      <c r="D120" s="95" t="s">
        <v>1128</v>
      </c>
      <c r="E120" s="95">
        <v>2</v>
      </c>
      <c r="F120" s="95">
        <v>11</v>
      </c>
      <c r="G120" s="95">
        <v>6</v>
      </c>
      <c r="H120" s="95">
        <v>602</v>
      </c>
      <c r="I120" s="95">
        <v>89.3</v>
      </c>
      <c r="J120" s="95">
        <v>68.83</v>
      </c>
      <c r="K120" s="95" t="s">
        <v>1097</v>
      </c>
      <c r="L120" s="95" t="s">
        <v>70</v>
      </c>
      <c r="M120" s="95" t="s">
        <v>1098</v>
      </c>
    </row>
    <row r="121" spans="1:13" ht="27" customHeight="1">
      <c r="A121" s="93">
        <v>119</v>
      </c>
      <c r="B121" s="94" t="s">
        <v>1095</v>
      </c>
      <c r="C121" s="95"/>
      <c r="D121" s="95" t="s">
        <v>1128</v>
      </c>
      <c r="E121" s="95">
        <v>2</v>
      </c>
      <c r="F121" s="95">
        <v>11</v>
      </c>
      <c r="G121" s="101">
        <v>7</v>
      </c>
      <c r="H121" s="95">
        <v>701</v>
      </c>
      <c r="I121" s="95">
        <v>88.77</v>
      </c>
      <c r="J121" s="95">
        <v>68.42</v>
      </c>
      <c r="K121" s="95" t="s">
        <v>1097</v>
      </c>
      <c r="L121" s="95" t="s">
        <v>70</v>
      </c>
      <c r="M121" s="95" t="s">
        <v>1099</v>
      </c>
    </row>
    <row r="122" spans="1:13" ht="27" customHeight="1">
      <c r="A122" s="93">
        <v>120</v>
      </c>
      <c r="B122" s="94" t="s">
        <v>1095</v>
      </c>
      <c r="C122" s="95"/>
      <c r="D122" s="95" t="s">
        <v>1128</v>
      </c>
      <c r="E122" s="95">
        <v>2</v>
      </c>
      <c r="F122" s="95">
        <v>11</v>
      </c>
      <c r="G122" s="95">
        <v>7</v>
      </c>
      <c r="H122" s="95">
        <v>702</v>
      </c>
      <c r="I122" s="95">
        <v>89.3</v>
      </c>
      <c r="J122" s="95">
        <v>68.83</v>
      </c>
      <c r="K122" s="95" t="s">
        <v>1097</v>
      </c>
      <c r="L122" s="95" t="s">
        <v>70</v>
      </c>
      <c r="M122" s="95" t="s">
        <v>1098</v>
      </c>
    </row>
    <row r="123" spans="1:13" ht="27" customHeight="1">
      <c r="A123" s="93">
        <v>121</v>
      </c>
      <c r="B123" s="94" t="s">
        <v>1095</v>
      </c>
      <c r="C123" s="95"/>
      <c r="D123" s="95" t="s">
        <v>1128</v>
      </c>
      <c r="E123" s="95">
        <v>2</v>
      </c>
      <c r="F123" s="95">
        <v>11</v>
      </c>
      <c r="G123" s="95">
        <v>8</v>
      </c>
      <c r="H123" s="95">
        <v>801</v>
      </c>
      <c r="I123" s="95">
        <v>88.77</v>
      </c>
      <c r="J123" s="95">
        <v>68.42</v>
      </c>
      <c r="K123" s="95" t="s">
        <v>1097</v>
      </c>
      <c r="L123" s="95" t="s">
        <v>70</v>
      </c>
      <c r="M123" s="95" t="s">
        <v>1099</v>
      </c>
    </row>
    <row r="124" spans="1:13" ht="27" customHeight="1">
      <c r="A124" s="93">
        <v>122</v>
      </c>
      <c r="B124" s="94" t="s">
        <v>1095</v>
      </c>
      <c r="C124" s="95"/>
      <c r="D124" s="95" t="s">
        <v>1128</v>
      </c>
      <c r="E124" s="95">
        <v>2</v>
      </c>
      <c r="F124" s="95">
        <v>11</v>
      </c>
      <c r="G124" s="95">
        <v>8</v>
      </c>
      <c r="H124" s="95">
        <v>802</v>
      </c>
      <c r="I124" s="95">
        <v>89.3</v>
      </c>
      <c r="J124" s="95">
        <v>68.83</v>
      </c>
      <c r="K124" s="95" t="s">
        <v>1097</v>
      </c>
      <c r="L124" s="95" t="s">
        <v>70</v>
      </c>
      <c r="M124" s="95" t="s">
        <v>1098</v>
      </c>
    </row>
    <row r="125" spans="1:13" ht="27" customHeight="1">
      <c r="A125" s="93">
        <v>123</v>
      </c>
      <c r="B125" s="94" t="s">
        <v>1095</v>
      </c>
      <c r="C125" s="95"/>
      <c r="D125" s="95" t="s">
        <v>1128</v>
      </c>
      <c r="E125" s="95">
        <v>2</v>
      </c>
      <c r="F125" s="95">
        <v>11</v>
      </c>
      <c r="G125" s="95">
        <v>9</v>
      </c>
      <c r="H125" s="95">
        <v>901</v>
      </c>
      <c r="I125" s="95">
        <v>88.77</v>
      </c>
      <c r="J125" s="95">
        <v>68.42</v>
      </c>
      <c r="K125" s="95" t="s">
        <v>1097</v>
      </c>
      <c r="L125" s="95" t="s">
        <v>70</v>
      </c>
      <c r="M125" s="95" t="s">
        <v>1099</v>
      </c>
    </row>
    <row r="126" spans="1:13" ht="27" customHeight="1">
      <c r="A126" s="93">
        <v>124</v>
      </c>
      <c r="B126" s="94" t="s">
        <v>1095</v>
      </c>
      <c r="C126" s="95"/>
      <c r="D126" s="95" t="s">
        <v>1128</v>
      </c>
      <c r="E126" s="95">
        <v>2</v>
      </c>
      <c r="F126" s="95">
        <v>11</v>
      </c>
      <c r="G126" s="95">
        <v>9</v>
      </c>
      <c r="H126" s="95">
        <v>902</v>
      </c>
      <c r="I126" s="95">
        <v>89.3</v>
      </c>
      <c r="J126" s="95">
        <v>68.83</v>
      </c>
      <c r="K126" s="95" t="s">
        <v>1097</v>
      </c>
      <c r="L126" s="95" t="s">
        <v>70</v>
      </c>
      <c r="M126" s="95" t="s">
        <v>1098</v>
      </c>
    </row>
    <row r="127" spans="1:13" ht="27" customHeight="1">
      <c r="A127" s="93">
        <v>125</v>
      </c>
      <c r="B127" s="94" t="s">
        <v>1095</v>
      </c>
      <c r="C127" s="95"/>
      <c r="D127" s="95" t="s">
        <v>1128</v>
      </c>
      <c r="E127" s="95">
        <v>2</v>
      </c>
      <c r="F127" s="95">
        <v>11</v>
      </c>
      <c r="G127" s="95">
        <v>10</v>
      </c>
      <c r="H127" s="95">
        <v>1001</v>
      </c>
      <c r="I127" s="95">
        <v>88.77</v>
      </c>
      <c r="J127" s="95">
        <v>68.42</v>
      </c>
      <c r="K127" s="95" t="s">
        <v>1097</v>
      </c>
      <c r="L127" s="95" t="s">
        <v>70</v>
      </c>
      <c r="M127" s="95" t="s">
        <v>1099</v>
      </c>
    </row>
    <row r="128" spans="1:13" ht="27" customHeight="1">
      <c r="A128" s="93">
        <v>126</v>
      </c>
      <c r="B128" s="94" t="s">
        <v>1095</v>
      </c>
      <c r="C128" s="95"/>
      <c r="D128" s="95" t="s">
        <v>1128</v>
      </c>
      <c r="E128" s="95">
        <v>2</v>
      </c>
      <c r="F128" s="95">
        <v>11</v>
      </c>
      <c r="G128" s="95">
        <v>10</v>
      </c>
      <c r="H128" s="95">
        <v>1002</v>
      </c>
      <c r="I128" s="95">
        <v>89.3</v>
      </c>
      <c r="J128" s="95">
        <v>68.83</v>
      </c>
      <c r="K128" s="95" t="s">
        <v>1097</v>
      </c>
      <c r="L128" s="95" t="s">
        <v>70</v>
      </c>
      <c r="M128" s="95" t="s">
        <v>1098</v>
      </c>
    </row>
    <row r="129" spans="1:13" ht="27" customHeight="1">
      <c r="A129" s="93">
        <v>127</v>
      </c>
      <c r="B129" s="94" t="s">
        <v>1095</v>
      </c>
      <c r="C129" s="95"/>
      <c r="D129" s="95" t="s">
        <v>1128</v>
      </c>
      <c r="E129" s="95">
        <v>2</v>
      </c>
      <c r="F129" s="95">
        <v>11</v>
      </c>
      <c r="G129" s="95">
        <v>11</v>
      </c>
      <c r="H129" s="95">
        <v>1101</v>
      </c>
      <c r="I129" s="95">
        <v>88.77</v>
      </c>
      <c r="J129" s="95">
        <v>68.42</v>
      </c>
      <c r="K129" s="95" t="s">
        <v>1097</v>
      </c>
      <c r="L129" s="95" t="s">
        <v>70</v>
      </c>
      <c r="M129" s="95" t="s">
        <v>1099</v>
      </c>
    </row>
    <row r="130" spans="1:13" ht="27" customHeight="1">
      <c r="A130" s="93">
        <v>128</v>
      </c>
      <c r="B130" s="94" t="s">
        <v>1095</v>
      </c>
      <c r="C130" s="95"/>
      <c r="D130" s="95" t="s">
        <v>1128</v>
      </c>
      <c r="E130" s="95">
        <v>2</v>
      </c>
      <c r="F130" s="95">
        <v>11</v>
      </c>
      <c r="G130" s="95">
        <v>11</v>
      </c>
      <c r="H130" s="95">
        <v>1102</v>
      </c>
      <c r="I130" s="95">
        <v>89.3</v>
      </c>
      <c r="J130" s="95">
        <v>68.83</v>
      </c>
      <c r="K130" s="95" t="s">
        <v>1097</v>
      </c>
      <c r="L130" s="95" t="s">
        <v>70</v>
      </c>
      <c r="M130" s="95" t="s">
        <v>1098</v>
      </c>
    </row>
    <row r="131" spans="1:13" ht="27" customHeight="1">
      <c r="A131" s="93">
        <v>129</v>
      </c>
      <c r="B131" s="94" t="s">
        <v>1095</v>
      </c>
      <c r="C131" s="95"/>
      <c r="D131" s="95" t="s">
        <v>1130</v>
      </c>
      <c r="E131" s="95">
        <v>1</v>
      </c>
      <c r="F131" s="95">
        <v>10</v>
      </c>
      <c r="G131" s="95">
        <v>1</v>
      </c>
      <c r="H131" s="95">
        <v>101</v>
      </c>
      <c r="I131" s="95">
        <v>81.89</v>
      </c>
      <c r="J131" s="95">
        <v>64.77</v>
      </c>
      <c r="K131" s="95" t="s">
        <v>1129</v>
      </c>
      <c r="L131" s="95" t="s">
        <v>70</v>
      </c>
      <c r="M131" s="95" t="s">
        <v>1106</v>
      </c>
    </row>
    <row r="132" spans="1:13" ht="27" customHeight="1">
      <c r="A132" s="93">
        <v>130</v>
      </c>
      <c r="B132" s="94" t="s">
        <v>1095</v>
      </c>
      <c r="C132" s="95"/>
      <c r="D132" s="95" t="s">
        <v>1130</v>
      </c>
      <c r="E132" s="95">
        <v>1</v>
      </c>
      <c r="F132" s="95">
        <v>10</v>
      </c>
      <c r="G132" s="95">
        <v>1</v>
      </c>
      <c r="H132" s="95">
        <v>102</v>
      </c>
      <c r="I132" s="95">
        <v>57.9</v>
      </c>
      <c r="J132" s="95">
        <v>45.79</v>
      </c>
      <c r="K132" s="95" t="s">
        <v>1131</v>
      </c>
      <c r="L132" s="95" t="s">
        <v>70</v>
      </c>
      <c r="M132" s="95" t="s">
        <v>1132</v>
      </c>
    </row>
    <row r="133" spans="1:13" ht="27" customHeight="1">
      <c r="A133" s="93">
        <v>131</v>
      </c>
      <c r="B133" s="94" t="s">
        <v>1095</v>
      </c>
      <c r="C133" s="95"/>
      <c r="D133" s="95" t="s">
        <v>1130</v>
      </c>
      <c r="E133" s="95">
        <v>1</v>
      </c>
      <c r="F133" s="95">
        <v>10</v>
      </c>
      <c r="G133" s="95">
        <v>2</v>
      </c>
      <c r="H133" s="95">
        <v>201</v>
      </c>
      <c r="I133" s="95">
        <v>81.89</v>
      </c>
      <c r="J133" s="95">
        <v>64.77</v>
      </c>
      <c r="K133" s="95" t="s">
        <v>1129</v>
      </c>
      <c r="L133" s="95" t="s">
        <v>70</v>
      </c>
      <c r="M133" s="95" t="s">
        <v>1106</v>
      </c>
    </row>
    <row r="134" spans="1:13" ht="27" customHeight="1">
      <c r="A134" s="93">
        <v>132</v>
      </c>
      <c r="B134" s="94" t="s">
        <v>1095</v>
      </c>
      <c r="C134" s="95"/>
      <c r="D134" s="95" t="s">
        <v>1130</v>
      </c>
      <c r="E134" s="95">
        <v>1</v>
      </c>
      <c r="F134" s="95">
        <v>10</v>
      </c>
      <c r="G134" s="95">
        <v>2</v>
      </c>
      <c r="H134" s="95">
        <v>202</v>
      </c>
      <c r="I134" s="95">
        <v>80.790000000000006</v>
      </c>
      <c r="J134" s="95">
        <v>63.9</v>
      </c>
      <c r="K134" s="95" t="s">
        <v>1129</v>
      </c>
      <c r="L134" s="95" t="s">
        <v>70</v>
      </c>
      <c r="M134" s="95" t="s">
        <v>1113</v>
      </c>
    </row>
    <row r="135" spans="1:13" ht="27" customHeight="1">
      <c r="A135" s="93">
        <v>133</v>
      </c>
      <c r="B135" s="94" t="s">
        <v>1095</v>
      </c>
      <c r="C135" s="95"/>
      <c r="D135" s="95" t="s">
        <v>1130</v>
      </c>
      <c r="E135" s="95">
        <v>1</v>
      </c>
      <c r="F135" s="95">
        <v>10</v>
      </c>
      <c r="G135" s="95">
        <v>3</v>
      </c>
      <c r="H135" s="95">
        <v>301</v>
      </c>
      <c r="I135" s="95">
        <v>81.430000000000007</v>
      </c>
      <c r="J135" s="95">
        <v>64.400000000000006</v>
      </c>
      <c r="K135" s="95" t="s">
        <v>1129</v>
      </c>
      <c r="L135" s="95" t="s">
        <v>70</v>
      </c>
      <c r="M135" s="95" t="s">
        <v>1106</v>
      </c>
    </row>
    <row r="136" spans="1:13" ht="27" customHeight="1">
      <c r="A136" s="93">
        <v>134</v>
      </c>
      <c r="B136" s="94" t="s">
        <v>1095</v>
      </c>
      <c r="C136" s="95"/>
      <c r="D136" s="95" t="s">
        <v>1130</v>
      </c>
      <c r="E136" s="95">
        <v>1</v>
      </c>
      <c r="F136" s="95">
        <v>10</v>
      </c>
      <c r="G136" s="95">
        <v>3</v>
      </c>
      <c r="H136" s="95">
        <v>302</v>
      </c>
      <c r="I136" s="95">
        <v>80.58</v>
      </c>
      <c r="J136" s="95">
        <v>63.73</v>
      </c>
      <c r="K136" s="95" t="s">
        <v>1129</v>
      </c>
      <c r="L136" s="95" t="s">
        <v>70</v>
      </c>
      <c r="M136" s="95" t="s">
        <v>1113</v>
      </c>
    </row>
    <row r="137" spans="1:13" ht="27" customHeight="1">
      <c r="A137" s="93">
        <v>135</v>
      </c>
      <c r="B137" s="94" t="s">
        <v>1095</v>
      </c>
      <c r="C137" s="95"/>
      <c r="D137" s="95" t="s">
        <v>1130</v>
      </c>
      <c r="E137" s="95">
        <v>1</v>
      </c>
      <c r="F137" s="95">
        <v>10</v>
      </c>
      <c r="G137" s="95">
        <v>4</v>
      </c>
      <c r="H137" s="95">
        <v>401</v>
      </c>
      <c r="I137" s="95">
        <v>81.430000000000007</v>
      </c>
      <c r="J137" s="95">
        <v>64.400000000000006</v>
      </c>
      <c r="K137" s="95" t="s">
        <v>1129</v>
      </c>
      <c r="L137" s="95" t="s">
        <v>70</v>
      </c>
      <c r="M137" s="95" t="s">
        <v>1106</v>
      </c>
    </row>
    <row r="138" spans="1:13" ht="27" customHeight="1">
      <c r="A138" s="93">
        <v>136</v>
      </c>
      <c r="B138" s="94" t="s">
        <v>1095</v>
      </c>
      <c r="C138" s="95"/>
      <c r="D138" s="95" t="s">
        <v>1130</v>
      </c>
      <c r="E138" s="95">
        <v>1</v>
      </c>
      <c r="F138" s="95">
        <v>10</v>
      </c>
      <c r="G138" s="95">
        <v>4</v>
      </c>
      <c r="H138" s="95">
        <v>402</v>
      </c>
      <c r="I138" s="95">
        <v>80.58</v>
      </c>
      <c r="J138" s="95">
        <v>63.73</v>
      </c>
      <c r="K138" s="95" t="s">
        <v>1129</v>
      </c>
      <c r="L138" s="95" t="s">
        <v>70</v>
      </c>
      <c r="M138" s="95" t="s">
        <v>1113</v>
      </c>
    </row>
    <row r="139" spans="1:13" ht="27" customHeight="1">
      <c r="A139" s="93">
        <v>137</v>
      </c>
      <c r="B139" s="94" t="s">
        <v>1095</v>
      </c>
      <c r="C139" s="95"/>
      <c r="D139" s="95" t="s">
        <v>1130</v>
      </c>
      <c r="E139" s="95">
        <v>1</v>
      </c>
      <c r="F139" s="95">
        <v>10</v>
      </c>
      <c r="G139" s="95">
        <v>5</v>
      </c>
      <c r="H139" s="95">
        <v>501</v>
      </c>
      <c r="I139" s="95">
        <v>81.430000000000007</v>
      </c>
      <c r="J139" s="95">
        <v>64.400000000000006</v>
      </c>
      <c r="K139" s="95" t="s">
        <v>1129</v>
      </c>
      <c r="L139" s="95" t="s">
        <v>70</v>
      </c>
      <c r="M139" s="95" t="s">
        <v>1106</v>
      </c>
    </row>
    <row r="140" spans="1:13" ht="27" customHeight="1">
      <c r="A140" s="93">
        <v>138</v>
      </c>
      <c r="B140" s="94" t="s">
        <v>1095</v>
      </c>
      <c r="C140" s="95"/>
      <c r="D140" s="95" t="s">
        <v>1130</v>
      </c>
      <c r="E140" s="95">
        <v>1</v>
      </c>
      <c r="F140" s="95">
        <v>10</v>
      </c>
      <c r="G140" s="95">
        <v>5</v>
      </c>
      <c r="H140" s="95">
        <v>502</v>
      </c>
      <c r="I140" s="95">
        <v>80.58</v>
      </c>
      <c r="J140" s="95">
        <v>63.73</v>
      </c>
      <c r="K140" s="95" t="s">
        <v>1129</v>
      </c>
      <c r="L140" s="95" t="s">
        <v>70</v>
      </c>
      <c r="M140" s="95" t="s">
        <v>1113</v>
      </c>
    </row>
    <row r="141" spans="1:13" ht="27" customHeight="1">
      <c r="A141" s="93">
        <v>139</v>
      </c>
      <c r="B141" s="94" t="s">
        <v>1095</v>
      </c>
      <c r="C141" s="95"/>
      <c r="D141" s="95" t="s">
        <v>1130</v>
      </c>
      <c r="E141" s="95">
        <v>1</v>
      </c>
      <c r="F141" s="95">
        <v>10</v>
      </c>
      <c r="G141" s="95">
        <v>6</v>
      </c>
      <c r="H141" s="95">
        <v>601</v>
      </c>
      <c r="I141" s="95">
        <v>81.430000000000007</v>
      </c>
      <c r="J141" s="95">
        <v>64.400000000000006</v>
      </c>
      <c r="K141" s="95" t="s">
        <v>1129</v>
      </c>
      <c r="L141" s="95" t="s">
        <v>70</v>
      </c>
      <c r="M141" s="95" t="s">
        <v>1106</v>
      </c>
    </row>
    <row r="142" spans="1:13" ht="27" customHeight="1">
      <c r="A142" s="93">
        <v>140</v>
      </c>
      <c r="B142" s="94" t="s">
        <v>1095</v>
      </c>
      <c r="C142" s="95"/>
      <c r="D142" s="95" t="s">
        <v>1130</v>
      </c>
      <c r="E142" s="95">
        <v>1</v>
      </c>
      <c r="F142" s="95">
        <v>10</v>
      </c>
      <c r="G142" s="95">
        <v>6</v>
      </c>
      <c r="H142" s="95">
        <v>602</v>
      </c>
      <c r="I142" s="95">
        <v>80.58</v>
      </c>
      <c r="J142" s="95">
        <v>63.73</v>
      </c>
      <c r="K142" s="95" t="s">
        <v>1129</v>
      </c>
      <c r="L142" s="95" t="s">
        <v>70</v>
      </c>
      <c r="M142" s="95" t="s">
        <v>1113</v>
      </c>
    </row>
    <row r="143" spans="1:13" ht="27" customHeight="1">
      <c r="A143" s="93">
        <v>141</v>
      </c>
      <c r="B143" s="94" t="s">
        <v>1095</v>
      </c>
      <c r="C143" s="95"/>
      <c r="D143" s="95" t="s">
        <v>1130</v>
      </c>
      <c r="E143" s="95">
        <v>1</v>
      </c>
      <c r="F143" s="95">
        <v>10</v>
      </c>
      <c r="G143" s="95">
        <v>7</v>
      </c>
      <c r="H143" s="95">
        <v>701</v>
      </c>
      <c r="I143" s="95">
        <v>81.430000000000007</v>
      </c>
      <c r="J143" s="95">
        <v>64.400000000000006</v>
      </c>
      <c r="K143" s="95" t="s">
        <v>1129</v>
      </c>
      <c r="L143" s="95" t="s">
        <v>70</v>
      </c>
      <c r="M143" s="95" t="s">
        <v>1106</v>
      </c>
    </row>
    <row r="144" spans="1:13" ht="27" customHeight="1">
      <c r="A144" s="93">
        <v>142</v>
      </c>
      <c r="B144" s="94" t="s">
        <v>1095</v>
      </c>
      <c r="C144" s="95"/>
      <c r="D144" s="95" t="s">
        <v>1130</v>
      </c>
      <c r="E144" s="95">
        <v>1</v>
      </c>
      <c r="F144" s="95">
        <v>10</v>
      </c>
      <c r="G144" s="95">
        <v>7</v>
      </c>
      <c r="H144" s="95">
        <v>702</v>
      </c>
      <c r="I144" s="95">
        <v>80.58</v>
      </c>
      <c r="J144" s="95">
        <v>63.73</v>
      </c>
      <c r="K144" s="95" t="s">
        <v>1129</v>
      </c>
      <c r="L144" s="95" t="s">
        <v>70</v>
      </c>
      <c r="M144" s="95" t="s">
        <v>1113</v>
      </c>
    </row>
    <row r="145" spans="1:13" ht="27" customHeight="1">
      <c r="A145" s="93">
        <v>143</v>
      </c>
      <c r="B145" s="94" t="s">
        <v>1095</v>
      </c>
      <c r="C145" s="95"/>
      <c r="D145" s="95" t="s">
        <v>1130</v>
      </c>
      <c r="E145" s="95">
        <v>1</v>
      </c>
      <c r="F145" s="95">
        <v>10</v>
      </c>
      <c r="G145" s="95">
        <v>8</v>
      </c>
      <c r="H145" s="95">
        <v>801</v>
      </c>
      <c r="I145" s="95">
        <v>81.430000000000007</v>
      </c>
      <c r="J145" s="95">
        <v>64.400000000000006</v>
      </c>
      <c r="K145" s="95" t="s">
        <v>1129</v>
      </c>
      <c r="L145" s="95" t="s">
        <v>70</v>
      </c>
      <c r="M145" s="95" t="s">
        <v>1106</v>
      </c>
    </row>
    <row r="146" spans="1:13" ht="27" customHeight="1">
      <c r="A146" s="93">
        <v>144</v>
      </c>
      <c r="B146" s="94" t="s">
        <v>1095</v>
      </c>
      <c r="C146" s="95"/>
      <c r="D146" s="95" t="s">
        <v>1130</v>
      </c>
      <c r="E146" s="95">
        <v>1</v>
      </c>
      <c r="F146" s="95">
        <v>10</v>
      </c>
      <c r="G146" s="95">
        <v>8</v>
      </c>
      <c r="H146" s="95">
        <v>802</v>
      </c>
      <c r="I146" s="95">
        <v>80.58</v>
      </c>
      <c r="J146" s="95">
        <v>63.73</v>
      </c>
      <c r="K146" s="95" t="s">
        <v>1129</v>
      </c>
      <c r="L146" s="95" t="s">
        <v>70</v>
      </c>
      <c r="M146" s="95" t="s">
        <v>1113</v>
      </c>
    </row>
    <row r="147" spans="1:13" ht="27" customHeight="1">
      <c r="A147" s="93">
        <v>145</v>
      </c>
      <c r="B147" s="94" t="s">
        <v>1095</v>
      </c>
      <c r="C147" s="95"/>
      <c r="D147" s="95" t="s">
        <v>1130</v>
      </c>
      <c r="E147" s="95">
        <v>1</v>
      </c>
      <c r="F147" s="95">
        <v>10</v>
      </c>
      <c r="G147" s="95">
        <v>9</v>
      </c>
      <c r="H147" s="95">
        <v>901</v>
      </c>
      <c r="I147" s="95">
        <v>81.430000000000007</v>
      </c>
      <c r="J147" s="95">
        <v>64.400000000000006</v>
      </c>
      <c r="K147" s="95" t="s">
        <v>1129</v>
      </c>
      <c r="L147" s="95" t="s">
        <v>70</v>
      </c>
      <c r="M147" s="95" t="s">
        <v>1106</v>
      </c>
    </row>
    <row r="148" spans="1:13" ht="27" customHeight="1">
      <c r="A148" s="93">
        <v>146</v>
      </c>
      <c r="B148" s="94" t="s">
        <v>1095</v>
      </c>
      <c r="C148" s="95"/>
      <c r="D148" s="95" t="s">
        <v>1130</v>
      </c>
      <c r="E148" s="95">
        <v>1</v>
      </c>
      <c r="F148" s="95">
        <v>10</v>
      </c>
      <c r="G148" s="95">
        <v>9</v>
      </c>
      <c r="H148" s="95">
        <v>902</v>
      </c>
      <c r="I148" s="95">
        <v>80.58</v>
      </c>
      <c r="J148" s="95">
        <v>63.73</v>
      </c>
      <c r="K148" s="95" t="s">
        <v>1129</v>
      </c>
      <c r="L148" s="95" t="s">
        <v>70</v>
      </c>
      <c r="M148" s="95" t="s">
        <v>1113</v>
      </c>
    </row>
    <row r="149" spans="1:13" ht="27" customHeight="1">
      <c r="A149" s="93">
        <v>147</v>
      </c>
      <c r="B149" s="94" t="s">
        <v>1095</v>
      </c>
      <c r="C149" s="95"/>
      <c r="D149" s="95" t="s">
        <v>1130</v>
      </c>
      <c r="E149" s="95">
        <v>1</v>
      </c>
      <c r="F149" s="95">
        <v>10</v>
      </c>
      <c r="G149" s="95">
        <v>10</v>
      </c>
      <c r="H149" s="95">
        <v>1001</v>
      </c>
      <c r="I149" s="95">
        <v>81.430000000000007</v>
      </c>
      <c r="J149" s="95">
        <v>64.400000000000006</v>
      </c>
      <c r="K149" s="95" t="s">
        <v>1129</v>
      </c>
      <c r="L149" s="95" t="s">
        <v>70</v>
      </c>
      <c r="M149" s="95" t="s">
        <v>1106</v>
      </c>
    </row>
    <row r="150" spans="1:13" ht="27" customHeight="1">
      <c r="A150" s="93">
        <v>148</v>
      </c>
      <c r="B150" s="94" t="s">
        <v>1095</v>
      </c>
      <c r="C150" s="95"/>
      <c r="D150" s="95" t="s">
        <v>1130</v>
      </c>
      <c r="E150" s="95">
        <v>1</v>
      </c>
      <c r="F150" s="95">
        <v>10</v>
      </c>
      <c r="G150" s="95">
        <v>10</v>
      </c>
      <c r="H150" s="95">
        <v>1002</v>
      </c>
      <c r="I150" s="95">
        <v>80.58</v>
      </c>
      <c r="J150" s="95">
        <v>63.73</v>
      </c>
      <c r="K150" s="95" t="s">
        <v>1129</v>
      </c>
      <c r="L150" s="95" t="s">
        <v>70</v>
      </c>
      <c r="M150" s="95" t="s">
        <v>1113</v>
      </c>
    </row>
    <row r="151" spans="1:13" ht="27" customHeight="1">
      <c r="A151" s="93">
        <v>149</v>
      </c>
      <c r="B151" s="94" t="s">
        <v>1095</v>
      </c>
      <c r="C151" s="95"/>
      <c r="D151" s="95" t="s">
        <v>1130</v>
      </c>
      <c r="E151" s="95">
        <v>2</v>
      </c>
      <c r="F151" s="95">
        <v>10</v>
      </c>
      <c r="G151" s="95">
        <v>1</v>
      </c>
      <c r="H151" s="95">
        <v>101</v>
      </c>
      <c r="I151" s="95">
        <v>80.790000000000006</v>
      </c>
      <c r="J151" s="95">
        <v>63.9</v>
      </c>
      <c r="K151" s="95" t="s">
        <v>1129</v>
      </c>
      <c r="L151" s="95" t="s">
        <v>70</v>
      </c>
      <c r="M151" s="95" t="s">
        <v>1113</v>
      </c>
    </row>
    <row r="152" spans="1:13" ht="27" customHeight="1">
      <c r="A152" s="93">
        <v>150</v>
      </c>
      <c r="B152" s="94" t="s">
        <v>1095</v>
      </c>
      <c r="C152" s="95"/>
      <c r="D152" s="95" t="s">
        <v>1130</v>
      </c>
      <c r="E152" s="95">
        <v>2</v>
      </c>
      <c r="F152" s="95">
        <v>10</v>
      </c>
      <c r="G152" s="95">
        <v>1</v>
      </c>
      <c r="H152" s="95">
        <v>102</v>
      </c>
      <c r="I152" s="95">
        <v>57.9</v>
      </c>
      <c r="J152" s="95">
        <v>45.79</v>
      </c>
      <c r="K152" s="95" t="s">
        <v>1131</v>
      </c>
      <c r="L152" s="95" t="s">
        <v>70</v>
      </c>
      <c r="M152" s="95" t="s">
        <v>1132</v>
      </c>
    </row>
    <row r="153" spans="1:13" ht="27" customHeight="1">
      <c r="A153" s="93">
        <v>151</v>
      </c>
      <c r="B153" s="94" t="s">
        <v>1095</v>
      </c>
      <c r="C153" s="95"/>
      <c r="D153" s="95" t="s">
        <v>1130</v>
      </c>
      <c r="E153" s="95">
        <v>2</v>
      </c>
      <c r="F153" s="95">
        <v>10</v>
      </c>
      <c r="G153" s="95">
        <v>2</v>
      </c>
      <c r="H153" s="95">
        <v>201</v>
      </c>
      <c r="I153" s="95">
        <v>80.790000000000006</v>
      </c>
      <c r="J153" s="95">
        <v>63.9</v>
      </c>
      <c r="K153" s="95" t="s">
        <v>1129</v>
      </c>
      <c r="L153" s="95" t="s">
        <v>70</v>
      </c>
      <c r="M153" s="95" t="s">
        <v>1113</v>
      </c>
    </row>
    <row r="154" spans="1:13" ht="27" customHeight="1">
      <c r="A154" s="93">
        <v>152</v>
      </c>
      <c r="B154" s="94" t="s">
        <v>1095</v>
      </c>
      <c r="C154" s="95"/>
      <c r="D154" s="95" t="s">
        <v>1130</v>
      </c>
      <c r="E154" s="95">
        <v>2</v>
      </c>
      <c r="F154" s="95">
        <v>10</v>
      </c>
      <c r="G154" s="95">
        <v>2</v>
      </c>
      <c r="H154" s="95">
        <v>202</v>
      </c>
      <c r="I154" s="95">
        <v>80.790000000000006</v>
      </c>
      <c r="J154" s="95">
        <v>63.9</v>
      </c>
      <c r="K154" s="95" t="s">
        <v>1129</v>
      </c>
      <c r="L154" s="95" t="s">
        <v>70</v>
      </c>
      <c r="M154" s="95" t="s">
        <v>1113</v>
      </c>
    </row>
    <row r="155" spans="1:13" ht="27" customHeight="1">
      <c r="A155" s="93">
        <v>153</v>
      </c>
      <c r="B155" s="94" t="s">
        <v>1095</v>
      </c>
      <c r="C155" s="95"/>
      <c r="D155" s="95" t="s">
        <v>1130</v>
      </c>
      <c r="E155" s="95">
        <v>2</v>
      </c>
      <c r="F155" s="95">
        <v>10</v>
      </c>
      <c r="G155" s="95">
        <v>3</v>
      </c>
      <c r="H155" s="95">
        <v>301</v>
      </c>
      <c r="I155" s="95">
        <v>80.58</v>
      </c>
      <c r="J155" s="95">
        <v>63.73</v>
      </c>
      <c r="K155" s="95" t="s">
        <v>1129</v>
      </c>
      <c r="L155" s="95" t="s">
        <v>70</v>
      </c>
      <c r="M155" s="95" t="s">
        <v>1113</v>
      </c>
    </row>
    <row r="156" spans="1:13" ht="27" customHeight="1">
      <c r="A156" s="93">
        <v>154</v>
      </c>
      <c r="B156" s="94" t="s">
        <v>1095</v>
      </c>
      <c r="C156" s="95"/>
      <c r="D156" s="95" t="s">
        <v>1130</v>
      </c>
      <c r="E156" s="95">
        <v>2</v>
      </c>
      <c r="F156" s="95">
        <v>10</v>
      </c>
      <c r="G156" s="95">
        <v>3</v>
      </c>
      <c r="H156" s="95">
        <v>302</v>
      </c>
      <c r="I156" s="95">
        <v>80.58</v>
      </c>
      <c r="J156" s="95">
        <v>63.73</v>
      </c>
      <c r="K156" s="95" t="s">
        <v>1129</v>
      </c>
      <c r="L156" s="95" t="s">
        <v>70</v>
      </c>
      <c r="M156" s="95" t="s">
        <v>1113</v>
      </c>
    </row>
    <row r="157" spans="1:13" ht="27" customHeight="1">
      <c r="A157" s="93">
        <v>155</v>
      </c>
      <c r="B157" s="94" t="s">
        <v>1095</v>
      </c>
      <c r="C157" s="95"/>
      <c r="D157" s="95" t="s">
        <v>1130</v>
      </c>
      <c r="E157" s="95">
        <v>2</v>
      </c>
      <c r="F157" s="95">
        <v>10</v>
      </c>
      <c r="G157" s="95">
        <v>4</v>
      </c>
      <c r="H157" s="95">
        <v>401</v>
      </c>
      <c r="I157" s="95">
        <v>80.58</v>
      </c>
      <c r="J157" s="95">
        <v>63.73</v>
      </c>
      <c r="K157" s="95" t="s">
        <v>1129</v>
      </c>
      <c r="L157" s="95" t="s">
        <v>70</v>
      </c>
      <c r="M157" s="95" t="s">
        <v>1113</v>
      </c>
    </row>
    <row r="158" spans="1:13" ht="27" customHeight="1">
      <c r="A158" s="93">
        <v>156</v>
      </c>
      <c r="B158" s="94" t="s">
        <v>1095</v>
      </c>
      <c r="C158" s="95"/>
      <c r="D158" s="95" t="s">
        <v>1130</v>
      </c>
      <c r="E158" s="95">
        <v>2</v>
      </c>
      <c r="F158" s="95">
        <v>10</v>
      </c>
      <c r="G158" s="95">
        <v>4</v>
      </c>
      <c r="H158" s="95">
        <v>402</v>
      </c>
      <c r="I158" s="95">
        <v>80.58</v>
      </c>
      <c r="J158" s="95">
        <v>63.73</v>
      </c>
      <c r="K158" s="95" t="s">
        <v>1129</v>
      </c>
      <c r="L158" s="95" t="s">
        <v>70</v>
      </c>
      <c r="M158" s="95" t="s">
        <v>1113</v>
      </c>
    </row>
    <row r="159" spans="1:13" ht="27" customHeight="1">
      <c r="A159" s="93">
        <v>157</v>
      </c>
      <c r="B159" s="94" t="s">
        <v>1095</v>
      </c>
      <c r="C159" s="95"/>
      <c r="D159" s="95" t="s">
        <v>1130</v>
      </c>
      <c r="E159" s="95">
        <v>2</v>
      </c>
      <c r="F159" s="95">
        <v>10</v>
      </c>
      <c r="G159" s="95">
        <v>5</v>
      </c>
      <c r="H159" s="95">
        <v>501</v>
      </c>
      <c r="I159" s="95">
        <v>80.58</v>
      </c>
      <c r="J159" s="95">
        <v>63.73</v>
      </c>
      <c r="K159" s="95" t="s">
        <v>1129</v>
      </c>
      <c r="L159" s="95" t="s">
        <v>70</v>
      </c>
      <c r="M159" s="95" t="s">
        <v>1113</v>
      </c>
    </row>
    <row r="160" spans="1:13" ht="27" customHeight="1">
      <c r="A160" s="93">
        <v>158</v>
      </c>
      <c r="B160" s="94" t="s">
        <v>1095</v>
      </c>
      <c r="C160" s="95"/>
      <c r="D160" s="95" t="s">
        <v>1130</v>
      </c>
      <c r="E160" s="95">
        <v>2</v>
      </c>
      <c r="F160" s="95">
        <v>10</v>
      </c>
      <c r="G160" s="95">
        <v>5</v>
      </c>
      <c r="H160" s="95">
        <v>502</v>
      </c>
      <c r="I160" s="95">
        <v>80.58</v>
      </c>
      <c r="J160" s="95">
        <v>63.73</v>
      </c>
      <c r="K160" s="95" t="s">
        <v>1129</v>
      </c>
      <c r="L160" s="95" t="s">
        <v>70</v>
      </c>
      <c r="M160" s="95" t="s">
        <v>1113</v>
      </c>
    </row>
    <row r="161" spans="1:13" ht="27" customHeight="1">
      <c r="A161" s="93">
        <v>159</v>
      </c>
      <c r="B161" s="94" t="s">
        <v>1095</v>
      </c>
      <c r="C161" s="95"/>
      <c r="D161" s="95" t="s">
        <v>1130</v>
      </c>
      <c r="E161" s="95">
        <v>2</v>
      </c>
      <c r="F161" s="95">
        <v>10</v>
      </c>
      <c r="G161" s="95">
        <v>6</v>
      </c>
      <c r="H161" s="95">
        <v>601</v>
      </c>
      <c r="I161" s="95">
        <v>80.58</v>
      </c>
      <c r="J161" s="95">
        <v>63.73</v>
      </c>
      <c r="K161" s="95" t="s">
        <v>1129</v>
      </c>
      <c r="L161" s="95" t="s">
        <v>70</v>
      </c>
      <c r="M161" s="95" t="s">
        <v>1113</v>
      </c>
    </row>
    <row r="162" spans="1:13" ht="27" customHeight="1">
      <c r="A162" s="93">
        <v>160</v>
      </c>
      <c r="B162" s="94" t="s">
        <v>1095</v>
      </c>
      <c r="C162" s="95"/>
      <c r="D162" s="95" t="s">
        <v>1130</v>
      </c>
      <c r="E162" s="95">
        <v>2</v>
      </c>
      <c r="F162" s="95">
        <v>10</v>
      </c>
      <c r="G162" s="95">
        <v>6</v>
      </c>
      <c r="H162" s="95">
        <v>602</v>
      </c>
      <c r="I162" s="95">
        <v>80.58</v>
      </c>
      <c r="J162" s="95">
        <v>63.73</v>
      </c>
      <c r="K162" s="95" t="s">
        <v>1129</v>
      </c>
      <c r="L162" s="95" t="s">
        <v>70</v>
      </c>
      <c r="M162" s="95" t="s">
        <v>1113</v>
      </c>
    </row>
    <row r="163" spans="1:13" ht="27" customHeight="1">
      <c r="A163" s="93">
        <v>161</v>
      </c>
      <c r="B163" s="94" t="s">
        <v>1095</v>
      </c>
      <c r="C163" s="95"/>
      <c r="D163" s="95" t="s">
        <v>1130</v>
      </c>
      <c r="E163" s="95">
        <v>2</v>
      </c>
      <c r="F163" s="95">
        <v>10</v>
      </c>
      <c r="G163" s="95">
        <v>7</v>
      </c>
      <c r="H163" s="95">
        <v>701</v>
      </c>
      <c r="I163" s="95">
        <v>80.58</v>
      </c>
      <c r="J163" s="95">
        <v>63.73</v>
      </c>
      <c r="K163" s="95" t="s">
        <v>1129</v>
      </c>
      <c r="L163" s="95" t="s">
        <v>70</v>
      </c>
      <c r="M163" s="95" t="s">
        <v>1113</v>
      </c>
    </row>
    <row r="164" spans="1:13" ht="27" customHeight="1">
      <c r="A164" s="93">
        <v>162</v>
      </c>
      <c r="B164" s="94" t="s">
        <v>1095</v>
      </c>
      <c r="C164" s="95"/>
      <c r="D164" s="95" t="s">
        <v>1130</v>
      </c>
      <c r="E164" s="95">
        <v>2</v>
      </c>
      <c r="F164" s="95">
        <v>10</v>
      </c>
      <c r="G164" s="95">
        <v>7</v>
      </c>
      <c r="H164" s="95">
        <v>702</v>
      </c>
      <c r="I164" s="95">
        <v>80.58</v>
      </c>
      <c r="J164" s="95">
        <v>63.73</v>
      </c>
      <c r="K164" s="95" t="s">
        <v>1129</v>
      </c>
      <c r="L164" s="95" t="s">
        <v>70</v>
      </c>
      <c r="M164" s="95" t="s">
        <v>1113</v>
      </c>
    </row>
    <row r="165" spans="1:13" ht="27" customHeight="1">
      <c r="A165" s="93">
        <v>163</v>
      </c>
      <c r="B165" s="94" t="s">
        <v>1095</v>
      </c>
      <c r="C165" s="95"/>
      <c r="D165" s="95" t="s">
        <v>1130</v>
      </c>
      <c r="E165" s="95">
        <v>2</v>
      </c>
      <c r="F165" s="95">
        <v>10</v>
      </c>
      <c r="G165" s="95">
        <v>8</v>
      </c>
      <c r="H165" s="95">
        <v>801</v>
      </c>
      <c r="I165" s="95">
        <v>80.58</v>
      </c>
      <c r="J165" s="95">
        <v>63.73</v>
      </c>
      <c r="K165" s="95" t="s">
        <v>1129</v>
      </c>
      <c r="L165" s="95" t="s">
        <v>70</v>
      </c>
      <c r="M165" s="95" t="s">
        <v>1113</v>
      </c>
    </row>
    <row r="166" spans="1:13" ht="27" customHeight="1">
      <c r="A166" s="93">
        <v>164</v>
      </c>
      <c r="B166" s="94" t="s">
        <v>1095</v>
      </c>
      <c r="C166" s="95"/>
      <c r="D166" s="95" t="s">
        <v>1130</v>
      </c>
      <c r="E166" s="95">
        <v>2</v>
      </c>
      <c r="F166" s="95">
        <v>10</v>
      </c>
      <c r="G166" s="95">
        <v>8</v>
      </c>
      <c r="H166" s="95">
        <v>802</v>
      </c>
      <c r="I166" s="95">
        <v>80.58</v>
      </c>
      <c r="J166" s="95">
        <v>63.73</v>
      </c>
      <c r="K166" s="95" t="s">
        <v>1129</v>
      </c>
      <c r="L166" s="95" t="s">
        <v>70</v>
      </c>
      <c r="M166" s="95" t="s">
        <v>1113</v>
      </c>
    </row>
    <row r="167" spans="1:13" ht="27" customHeight="1">
      <c r="A167" s="93">
        <v>165</v>
      </c>
      <c r="B167" s="94" t="s">
        <v>1095</v>
      </c>
      <c r="C167" s="95"/>
      <c r="D167" s="95" t="s">
        <v>1130</v>
      </c>
      <c r="E167" s="95">
        <v>2</v>
      </c>
      <c r="F167" s="95">
        <v>10</v>
      </c>
      <c r="G167" s="95">
        <v>9</v>
      </c>
      <c r="H167" s="95">
        <v>901</v>
      </c>
      <c r="I167" s="95">
        <v>80.58</v>
      </c>
      <c r="J167" s="95">
        <v>63.73</v>
      </c>
      <c r="K167" s="95" t="s">
        <v>1129</v>
      </c>
      <c r="L167" s="95" t="s">
        <v>70</v>
      </c>
      <c r="M167" s="95" t="s">
        <v>1113</v>
      </c>
    </row>
    <row r="168" spans="1:13" ht="27" customHeight="1">
      <c r="A168" s="93">
        <v>166</v>
      </c>
      <c r="B168" s="94" t="s">
        <v>1095</v>
      </c>
      <c r="C168" s="95"/>
      <c r="D168" s="95" t="s">
        <v>1130</v>
      </c>
      <c r="E168" s="95">
        <v>2</v>
      </c>
      <c r="F168" s="95">
        <v>10</v>
      </c>
      <c r="G168" s="95">
        <v>9</v>
      </c>
      <c r="H168" s="95">
        <v>902</v>
      </c>
      <c r="I168" s="95">
        <v>80.58</v>
      </c>
      <c r="J168" s="95">
        <v>63.73</v>
      </c>
      <c r="K168" s="95" t="s">
        <v>1129</v>
      </c>
      <c r="L168" s="95" t="s">
        <v>70</v>
      </c>
      <c r="M168" s="95" t="s">
        <v>1113</v>
      </c>
    </row>
    <row r="169" spans="1:13" ht="27" customHeight="1">
      <c r="A169" s="93">
        <v>167</v>
      </c>
      <c r="B169" s="94" t="s">
        <v>1095</v>
      </c>
      <c r="C169" s="95"/>
      <c r="D169" s="95" t="s">
        <v>1130</v>
      </c>
      <c r="E169" s="95">
        <v>2</v>
      </c>
      <c r="F169" s="95">
        <v>10</v>
      </c>
      <c r="G169" s="95">
        <v>10</v>
      </c>
      <c r="H169" s="95">
        <v>1001</v>
      </c>
      <c r="I169" s="95">
        <v>80.58</v>
      </c>
      <c r="J169" s="95">
        <v>63.73</v>
      </c>
      <c r="K169" s="95" t="s">
        <v>1129</v>
      </c>
      <c r="L169" s="95" t="s">
        <v>70</v>
      </c>
      <c r="M169" s="95" t="s">
        <v>1113</v>
      </c>
    </row>
    <row r="170" spans="1:13" ht="27" customHeight="1">
      <c r="A170" s="93">
        <v>168</v>
      </c>
      <c r="B170" s="94" t="s">
        <v>1095</v>
      </c>
      <c r="C170" s="95"/>
      <c r="D170" s="95" t="s">
        <v>1130</v>
      </c>
      <c r="E170" s="95">
        <v>2</v>
      </c>
      <c r="F170" s="95">
        <v>10</v>
      </c>
      <c r="G170" s="95">
        <v>10</v>
      </c>
      <c r="H170" s="95">
        <v>1002</v>
      </c>
      <c r="I170" s="95">
        <v>80.58</v>
      </c>
      <c r="J170" s="95">
        <v>63.73</v>
      </c>
      <c r="K170" s="95" t="s">
        <v>1129</v>
      </c>
      <c r="L170" s="95" t="s">
        <v>70</v>
      </c>
      <c r="M170" s="95" t="s">
        <v>1113</v>
      </c>
    </row>
    <row r="171" spans="1:13" ht="27" customHeight="1">
      <c r="A171" s="93">
        <v>169</v>
      </c>
      <c r="B171" s="94" t="s">
        <v>1095</v>
      </c>
      <c r="C171" s="95"/>
      <c r="D171" s="95" t="s">
        <v>1130</v>
      </c>
      <c r="E171" s="95">
        <v>3</v>
      </c>
      <c r="F171" s="95">
        <v>10</v>
      </c>
      <c r="G171" s="95">
        <v>1</v>
      </c>
      <c r="H171" s="95">
        <v>101</v>
      </c>
      <c r="I171" s="95">
        <v>57.9</v>
      </c>
      <c r="J171" s="95">
        <v>45.79</v>
      </c>
      <c r="K171" s="95" t="s">
        <v>1131</v>
      </c>
      <c r="L171" s="95" t="s">
        <v>70</v>
      </c>
      <c r="M171" s="95" t="s">
        <v>1132</v>
      </c>
    </row>
    <row r="172" spans="1:13" ht="27" customHeight="1">
      <c r="A172" s="93">
        <v>170</v>
      </c>
      <c r="B172" s="94" t="s">
        <v>1095</v>
      </c>
      <c r="C172" s="95"/>
      <c r="D172" s="95" t="s">
        <v>1130</v>
      </c>
      <c r="E172" s="95">
        <v>3</v>
      </c>
      <c r="F172" s="95">
        <v>10</v>
      </c>
      <c r="G172" s="95">
        <v>1</v>
      </c>
      <c r="H172" s="95">
        <v>102</v>
      </c>
      <c r="I172" s="95">
        <v>81.89</v>
      </c>
      <c r="J172" s="95">
        <v>64.77</v>
      </c>
      <c r="K172" s="95" t="s">
        <v>1129</v>
      </c>
      <c r="L172" s="95" t="s">
        <v>70</v>
      </c>
      <c r="M172" s="95" t="s">
        <v>1106</v>
      </c>
    </row>
    <row r="173" spans="1:13" ht="27" customHeight="1">
      <c r="A173" s="93">
        <v>171</v>
      </c>
      <c r="B173" s="94" t="s">
        <v>1095</v>
      </c>
      <c r="C173" s="95"/>
      <c r="D173" s="95" t="s">
        <v>1130</v>
      </c>
      <c r="E173" s="95">
        <v>3</v>
      </c>
      <c r="F173" s="95">
        <v>10</v>
      </c>
      <c r="G173" s="95">
        <v>2</v>
      </c>
      <c r="H173" s="95">
        <v>201</v>
      </c>
      <c r="I173" s="95">
        <v>80.790000000000006</v>
      </c>
      <c r="J173" s="95">
        <v>63.9</v>
      </c>
      <c r="K173" s="95" t="s">
        <v>1129</v>
      </c>
      <c r="L173" s="95" t="s">
        <v>70</v>
      </c>
      <c r="M173" s="95" t="s">
        <v>1113</v>
      </c>
    </row>
    <row r="174" spans="1:13" ht="27" customHeight="1">
      <c r="A174" s="93">
        <v>172</v>
      </c>
      <c r="B174" s="94" t="s">
        <v>1095</v>
      </c>
      <c r="C174" s="95"/>
      <c r="D174" s="95" t="s">
        <v>1130</v>
      </c>
      <c r="E174" s="95">
        <v>3</v>
      </c>
      <c r="F174" s="95">
        <v>10</v>
      </c>
      <c r="G174" s="95">
        <v>2</v>
      </c>
      <c r="H174" s="95">
        <v>202</v>
      </c>
      <c r="I174" s="95">
        <v>81.89</v>
      </c>
      <c r="J174" s="95">
        <v>64.77</v>
      </c>
      <c r="K174" s="95" t="s">
        <v>1129</v>
      </c>
      <c r="L174" s="95" t="s">
        <v>70</v>
      </c>
      <c r="M174" s="95" t="s">
        <v>1106</v>
      </c>
    </row>
    <row r="175" spans="1:13" ht="27" customHeight="1">
      <c r="A175" s="93">
        <v>173</v>
      </c>
      <c r="B175" s="94" t="s">
        <v>1095</v>
      </c>
      <c r="C175" s="95"/>
      <c r="D175" s="95" t="s">
        <v>1130</v>
      </c>
      <c r="E175" s="95">
        <v>3</v>
      </c>
      <c r="F175" s="95">
        <v>10</v>
      </c>
      <c r="G175" s="101">
        <v>3</v>
      </c>
      <c r="H175" s="95">
        <v>301</v>
      </c>
      <c r="I175" s="95">
        <v>80.58</v>
      </c>
      <c r="J175" s="95">
        <v>63.73</v>
      </c>
      <c r="K175" s="95" t="s">
        <v>1129</v>
      </c>
      <c r="L175" s="95" t="s">
        <v>70</v>
      </c>
      <c r="M175" s="95" t="s">
        <v>1113</v>
      </c>
    </row>
    <row r="176" spans="1:13" ht="27" customHeight="1">
      <c r="A176" s="93">
        <v>174</v>
      </c>
      <c r="B176" s="94" t="s">
        <v>1095</v>
      </c>
      <c r="C176" s="95"/>
      <c r="D176" s="95" t="s">
        <v>1130</v>
      </c>
      <c r="E176" s="95">
        <v>3</v>
      </c>
      <c r="F176" s="95">
        <v>10</v>
      </c>
      <c r="G176" s="95">
        <v>3</v>
      </c>
      <c r="H176" s="95">
        <v>302</v>
      </c>
      <c r="I176" s="95">
        <v>81.430000000000007</v>
      </c>
      <c r="J176" s="95">
        <v>64.400000000000006</v>
      </c>
      <c r="K176" s="95" t="s">
        <v>1129</v>
      </c>
      <c r="L176" s="95" t="s">
        <v>70</v>
      </c>
      <c r="M176" s="95" t="s">
        <v>1106</v>
      </c>
    </row>
    <row r="177" spans="1:13" ht="27" customHeight="1">
      <c r="A177" s="93">
        <v>175</v>
      </c>
      <c r="B177" s="94" t="s">
        <v>1095</v>
      </c>
      <c r="C177" s="95"/>
      <c r="D177" s="95" t="s">
        <v>1130</v>
      </c>
      <c r="E177" s="95">
        <v>3</v>
      </c>
      <c r="F177" s="95">
        <v>10</v>
      </c>
      <c r="G177" s="95">
        <v>4</v>
      </c>
      <c r="H177" s="95">
        <v>401</v>
      </c>
      <c r="I177" s="95">
        <v>80.58</v>
      </c>
      <c r="J177" s="95">
        <v>63.73</v>
      </c>
      <c r="K177" s="95" t="s">
        <v>1129</v>
      </c>
      <c r="L177" s="95" t="s">
        <v>70</v>
      </c>
      <c r="M177" s="95" t="s">
        <v>1113</v>
      </c>
    </row>
    <row r="178" spans="1:13" ht="27" customHeight="1">
      <c r="A178" s="93">
        <v>176</v>
      </c>
      <c r="B178" s="94" t="s">
        <v>1095</v>
      </c>
      <c r="C178" s="95"/>
      <c r="D178" s="95" t="s">
        <v>1130</v>
      </c>
      <c r="E178" s="95">
        <v>3</v>
      </c>
      <c r="F178" s="95">
        <v>10</v>
      </c>
      <c r="G178" s="95">
        <v>4</v>
      </c>
      <c r="H178" s="95">
        <v>402</v>
      </c>
      <c r="I178" s="95">
        <v>81.430000000000007</v>
      </c>
      <c r="J178" s="95">
        <v>64.400000000000006</v>
      </c>
      <c r="K178" s="95" t="s">
        <v>1129</v>
      </c>
      <c r="L178" s="95" t="s">
        <v>70</v>
      </c>
      <c r="M178" s="95" t="s">
        <v>1106</v>
      </c>
    </row>
    <row r="179" spans="1:13" ht="27" customHeight="1">
      <c r="A179" s="93">
        <v>177</v>
      </c>
      <c r="B179" s="94" t="s">
        <v>1095</v>
      </c>
      <c r="C179" s="95"/>
      <c r="D179" s="95" t="s">
        <v>1130</v>
      </c>
      <c r="E179" s="95">
        <v>3</v>
      </c>
      <c r="F179" s="95">
        <v>10</v>
      </c>
      <c r="G179" s="95">
        <v>5</v>
      </c>
      <c r="H179" s="95">
        <v>501</v>
      </c>
      <c r="I179" s="95">
        <v>80.58</v>
      </c>
      <c r="J179" s="95">
        <v>63.73</v>
      </c>
      <c r="K179" s="95" t="s">
        <v>1129</v>
      </c>
      <c r="L179" s="95" t="s">
        <v>70</v>
      </c>
      <c r="M179" s="95" t="s">
        <v>1113</v>
      </c>
    </row>
    <row r="180" spans="1:13" ht="27" customHeight="1">
      <c r="A180" s="93">
        <v>178</v>
      </c>
      <c r="B180" s="94" t="s">
        <v>1095</v>
      </c>
      <c r="C180" s="95"/>
      <c r="D180" s="95" t="s">
        <v>1130</v>
      </c>
      <c r="E180" s="95">
        <v>3</v>
      </c>
      <c r="F180" s="95">
        <v>10</v>
      </c>
      <c r="G180" s="95">
        <v>5</v>
      </c>
      <c r="H180" s="95">
        <v>502</v>
      </c>
      <c r="I180" s="95">
        <v>81.430000000000007</v>
      </c>
      <c r="J180" s="95">
        <v>64.400000000000006</v>
      </c>
      <c r="K180" s="95" t="s">
        <v>1129</v>
      </c>
      <c r="L180" s="95" t="s">
        <v>70</v>
      </c>
      <c r="M180" s="95" t="s">
        <v>1106</v>
      </c>
    </row>
    <row r="181" spans="1:13" ht="27" customHeight="1">
      <c r="A181" s="93">
        <v>179</v>
      </c>
      <c r="B181" s="94" t="s">
        <v>1095</v>
      </c>
      <c r="C181" s="95"/>
      <c r="D181" s="95" t="s">
        <v>1130</v>
      </c>
      <c r="E181" s="95">
        <v>3</v>
      </c>
      <c r="F181" s="95">
        <v>10</v>
      </c>
      <c r="G181" s="95">
        <v>6</v>
      </c>
      <c r="H181" s="95">
        <v>601</v>
      </c>
      <c r="I181" s="95">
        <v>80.58</v>
      </c>
      <c r="J181" s="95">
        <v>63.73</v>
      </c>
      <c r="K181" s="95" t="s">
        <v>1129</v>
      </c>
      <c r="L181" s="95" t="s">
        <v>70</v>
      </c>
      <c r="M181" s="95" t="s">
        <v>1113</v>
      </c>
    </row>
    <row r="182" spans="1:13" ht="27" customHeight="1">
      <c r="A182" s="93">
        <v>180</v>
      </c>
      <c r="B182" s="94" t="s">
        <v>1095</v>
      </c>
      <c r="C182" s="95"/>
      <c r="D182" s="95" t="s">
        <v>1130</v>
      </c>
      <c r="E182" s="95">
        <v>3</v>
      </c>
      <c r="F182" s="95">
        <v>10</v>
      </c>
      <c r="G182" s="95">
        <v>6</v>
      </c>
      <c r="H182" s="95">
        <v>602</v>
      </c>
      <c r="I182" s="95">
        <v>81.430000000000007</v>
      </c>
      <c r="J182" s="95">
        <v>64.400000000000006</v>
      </c>
      <c r="K182" s="95" t="s">
        <v>1129</v>
      </c>
      <c r="L182" s="95" t="s">
        <v>70</v>
      </c>
      <c r="M182" s="95" t="s">
        <v>1106</v>
      </c>
    </row>
    <row r="183" spans="1:13" ht="27" customHeight="1">
      <c r="A183" s="93">
        <v>181</v>
      </c>
      <c r="B183" s="94" t="s">
        <v>1095</v>
      </c>
      <c r="C183" s="95"/>
      <c r="D183" s="95" t="s">
        <v>1130</v>
      </c>
      <c r="E183" s="95">
        <v>3</v>
      </c>
      <c r="F183" s="95">
        <v>10</v>
      </c>
      <c r="G183" s="95">
        <v>7</v>
      </c>
      <c r="H183" s="95">
        <v>701</v>
      </c>
      <c r="I183" s="95">
        <v>80.58</v>
      </c>
      <c r="J183" s="95">
        <v>63.73</v>
      </c>
      <c r="K183" s="95" t="s">
        <v>1129</v>
      </c>
      <c r="L183" s="95" t="s">
        <v>70</v>
      </c>
      <c r="M183" s="95" t="s">
        <v>1113</v>
      </c>
    </row>
    <row r="184" spans="1:13" ht="27" customHeight="1">
      <c r="A184" s="93">
        <v>182</v>
      </c>
      <c r="B184" s="94" t="s">
        <v>1095</v>
      </c>
      <c r="C184" s="95"/>
      <c r="D184" s="95" t="s">
        <v>1130</v>
      </c>
      <c r="E184" s="95">
        <v>3</v>
      </c>
      <c r="F184" s="95">
        <v>10</v>
      </c>
      <c r="G184" s="95">
        <v>7</v>
      </c>
      <c r="H184" s="95">
        <v>702</v>
      </c>
      <c r="I184" s="95">
        <v>81.430000000000007</v>
      </c>
      <c r="J184" s="95">
        <v>64.400000000000006</v>
      </c>
      <c r="K184" s="95" t="s">
        <v>1129</v>
      </c>
      <c r="L184" s="95" t="s">
        <v>70</v>
      </c>
      <c r="M184" s="95" t="s">
        <v>1106</v>
      </c>
    </row>
    <row r="185" spans="1:13" ht="27" customHeight="1">
      <c r="A185" s="93">
        <v>183</v>
      </c>
      <c r="B185" s="94" t="s">
        <v>1095</v>
      </c>
      <c r="C185" s="95"/>
      <c r="D185" s="95" t="s">
        <v>1130</v>
      </c>
      <c r="E185" s="95">
        <v>3</v>
      </c>
      <c r="F185" s="95">
        <v>10</v>
      </c>
      <c r="G185" s="95">
        <v>8</v>
      </c>
      <c r="H185" s="95">
        <v>801</v>
      </c>
      <c r="I185" s="95">
        <v>80.58</v>
      </c>
      <c r="J185" s="95">
        <v>63.73</v>
      </c>
      <c r="K185" s="95" t="s">
        <v>1129</v>
      </c>
      <c r="L185" s="95" t="s">
        <v>70</v>
      </c>
      <c r="M185" s="95" t="s">
        <v>1113</v>
      </c>
    </row>
    <row r="186" spans="1:13" ht="27" customHeight="1">
      <c r="A186" s="93">
        <v>184</v>
      </c>
      <c r="B186" s="94" t="s">
        <v>1095</v>
      </c>
      <c r="C186" s="95"/>
      <c r="D186" s="95" t="s">
        <v>1130</v>
      </c>
      <c r="E186" s="95">
        <v>3</v>
      </c>
      <c r="F186" s="95">
        <v>10</v>
      </c>
      <c r="G186" s="95">
        <v>8</v>
      </c>
      <c r="H186" s="95">
        <v>802</v>
      </c>
      <c r="I186" s="95">
        <v>81.430000000000007</v>
      </c>
      <c r="J186" s="95">
        <v>64.400000000000006</v>
      </c>
      <c r="K186" s="95" t="s">
        <v>1129</v>
      </c>
      <c r="L186" s="95" t="s">
        <v>70</v>
      </c>
      <c r="M186" s="95" t="s">
        <v>1106</v>
      </c>
    </row>
    <row r="187" spans="1:13" ht="27" customHeight="1">
      <c r="A187" s="93">
        <v>185</v>
      </c>
      <c r="B187" s="94" t="s">
        <v>1095</v>
      </c>
      <c r="C187" s="95"/>
      <c r="D187" s="95" t="s">
        <v>1130</v>
      </c>
      <c r="E187" s="95">
        <v>3</v>
      </c>
      <c r="F187" s="95">
        <v>10</v>
      </c>
      <c r="G187" s="95">
        <v>9</v>
      </c>
      <c r="H187" s="95">
        <v>901</v>
      </c>
      <c r="I187" s="95">
        <v>80.58</v>
      </c>
      <c r="J187" s="95">
        <v>63.73</v>
      </c>
      <c r="K187" s="95" t="s">
        <v>1129</v>
      </c>
      <c r="L187" s="95" t="s">
        <v>70</v>
      </c>
      <c r="M187" s="95" t="s">
        <v>1113</v>
      </c>
    </row>
    <row r="188" spans="1:13" ht="27" customHeight="1">
      <c r="A188" s="93">
        <v>186</v>
      </c>
      <c r="B188" s="94" t="s">
        <v>1095</v>
      </c>
      <c r="C188" s="95"/>
      <c r="D188" s="95" t="s">
        <v>1130</v>
      </c>
      <c r="E188" s="95">
        <v>3</v>
      </c>
      <c r="F188" s="95">
        <v>10</v>
      </c>
      <c r="G188" s="95">
        <v>9</v>
      </c>
      <c r="H188" s="95">
        <v>902</v>
      </c>
      <c r="I188" s="95">
        <v>81.430000000000007</v>
      </c>
      <c r="J188" s="95">
        <v>64.400000000000006</v>
      </c>
      <c r="K188" s="95" t="s">
        <v>1129</v>
      </c>
      <c r="L188" s="95" t="s">
        <v>70</v>
      </c>
      <c r="M188" s="95" t="s">
        <v>1106</v>
      </c>
    </row>
    <row r="189" spans="1:13" ht="27" customHeight="1">
      <c r="A189" s="93">
        <v>187</v>
      </c>
      <c r="B189" s="94" t="s">
        <v>1095</v>
      </c>
      <c r="C189" s="95"/>
      <c r="D189" s="95" t="s">
        <v>1130</v>
      </c>
      <c r="E189" s="95">
        <v>3</v>
      </c>
      <c r="F189" s="95">
        <v>10</v>
      </c>
      <c r="G189" s="95">
        <v>10</v>
      </c>
      <c r="H189" s="95">
        <v>1001</v>
      </c>
      <c r="I189" s="95">
        <v>80.58</v>
      </c>
      <c r="J189" s="95">
        <v>63.73</v>
      </c>
      <c r="K189" s="95" t="s">
        <v>1129</v>
      </c>
      <c r="L189" s="95" t="s">
        <v>70</v>
      </c>
      <c r="M189" s="95" t="s">
        <v>1113</v>
      </c>
    </row>
    <row r="190" spans="1:13" ht="27" customHeight="1">
      <c r="A190" s="93">
        <v>188</v>
      </c>
      <c r="B190" s="94" t="s">
        <v>1095</v>
      </c>
      <c r="C190" s="95"/>
      <c r="D190" s="95" t="s">
        <v>1130</v>
      </c>
      <c r="E190" s="95">
        <v>3</v>
      </c>
      <c r="F190" s="95">
        <v>10</v>
      </c>
      <c r="G190" s="95">
        <v>10</v>
      </c>
      <c r="H190" s="95">
        <v>1002</v>
      </c>
      <c r="I190" s="95">
        <v>81.430000000000007</v>
      </c>
      <c r="J190" s="95">
        <v>64.400000000000006</v>
      </c>
      <c r="K190" s="95" t="s">
        <v>1129</v>
      </c>
      <c r="L190" s="95" t="s">
        <v>70</v>
      </c>
      <c r="M190" s="95" t="s">
        <v>1106</v>
      </c>
    </row>
    <row r="191" spans="1:13" ht="27" customHeight="1">
      <c r="A191" s="93">
        <v>189</v>
      </c>
      <c r="B191" s="94" t="s">
        <v>1095</v>
      </c>
      <c r="C191" s="95"/>
      <c r="D191" s="95" t="s">
        <v>1133</v>
      </c>
      <c r="E191" s="95">
        <v>1</v>
      </c>
      <c r="F191" s="95">
        <v>11</v>
      </c>
      <c r="G191" s="95">
        <v>1</v>
      </c>
      <c r="H191" s="95">
        <v>101</v>
      </c>
      <c r="I191" s="95">
        <v>89.64</v>
      </c>
      <c r="J191" s="95">
        <v>69.260000000000005</v>
      </c>
      <c r="K191" s="95" t="s">
        <v>1097</v>
      </c>
      <c r="L191" s="95" t="s">
        <v>70</v>
      </c>
      <c r="M191" s="95" t="s">
        <v>1098</v>
      </c>
    </row>
    <row r="192" spans="1:13" ht="27" customHeight="1">
      <c r="A192" s="93">
        <v>190</v>
      </c>
      <c r="B192" s="94" t="s">
        <v>1095</v>
      </c>
      <c r="C192" s="95"/>
      <c r="D192" s="95" t="s">
        <v>1133</v>
      </c>
      <c r="E192" s="95">
        <v>1</v>
      </c>
      <c r="F192" s="95">
        <v>11</v>
      </c>
      <c r="G192" s="95">
        <v>1</v>
      </c>
      <c r="H192" s="95">
        <v>102</v>
      </c>
      <c r="I192" s="95">
        <v>88.93</v>
      </c>
      <c r="J192" s="95">
        <v>68.709999999999994</v>
      </c>
      <c r="K192" s="95" t="s">
        <v>1097</v>
      </c>
      <c r="L192" s="95" t="s">
        <v>70</v>
      </c>
      <c r="M192" s="95" t="s">
        <v>1099</v>
      </c>
    </row>
    <row r="193" spans="1:13" ht="27" customHeight="1">
      <c r="A193" s="93">
        <v>191</v>
      </c>
      <c r="B193" s="94" t="s">
        <v>1095</v>
      </c>
      <c r="C193" s="95"/>
      <c r="D193" s="95" t="s">
        <v>1133</v>
      </c>
      <c r="E193" s="95">
        <v>1</v>
      </c>
      <c r="F193" s="95">
        <v>11</v>
      </c>
      <c r="G193" s="95">
        <v>2</v>
      </c>
      <c r="H193" s="95">
        <v>201</v>
      </c>
      <c r="I193" s="95">
        <v>89.64</v>
      </c>
      <c r="J193" s="95">
        <v>69.260000000000005</v>
      </c>
      <c r="K193" s="95" t="s">
        <v>1097</v>
      </c>
      <c r="L193" s="95" t="s">
        <v>70</v>
      </c>
      <c r="M193" s="95" t="s">
        <v>1098</v>
      </c>
    </row>
    <row r="194" spans="1:13" ht="27" customHeight="1">
      <c r="A194" s="93">
        <v>192</v>
      </c>
      <c r="B194" s="94" t="s">
        <v>1095</v>
      </c>
      <c r="C194" s="95"/>
      <c r="D194" s="95" t="s">
        <v>1133</v>
      </c>
      <c r="E194" s="95">
        <v>1</v>
      </c>
      <c r="F194" s="95">
        <v>11</v>
      </c>
      <c r="G194" s="95">
        <v>2</v>
      </c>
      <c r="H194" s="95">
        <v>202</v>
      </c>
      <c r="I194" s="95">
        <v>88.93</v>
      </c>
      <c r="J194" s="95">
        <v>68.709999999999994</v>
      </c>
      <c r="K194" s="95" t="s">
        <v>1097</v>
      </c>
      <c r="L194" s="95" t="s">
        <v>70</v>
      </c>
      <c r="M194" s="95" t="s">
        <v>1099</v>
      </c>
    </row>
    <row r="195" spans="1:13" ht="27" customHeight="1">
      <c r="A195" s="93">
        <v>193</v>
      </c>
      <c r="B195" s="94" t="s">
        <v>1095</v>
      </c>
      <c r="C195" s="95"/>
      <c r="D195" s="95" t="s">
        <v>1133</v>
      </c>
      <c r="E195" s="95">
        <v>1</v>
      </c>
      <c r="F195" s="95">
        <v>11</v>
      </c>
      <c r="G195" s="95">
        <v>3</v>
      </c>
      <c r="H195" s="95">
        <v>301</v>
      </c>
      <c r="I195" s="95">
        <v>89.09</v>
      </c>
      <c r="J195" s="95">
        <v>68.83</v>
      </c>
      <c r="K195" s="95" t="s">
        <v>1097</v>
      </c>
      <c r="L195" s="95" t="s">
        <v>70</v>
      </c>
      <c r="M195" s="95" t="s">
        <v>1098</v>
      </c>
    </row>
    <row r="196" spans="1:13" ht="27" customHeight="1">
      <c r="A196" s="93">
        <v>194</v>
      </c>
      <c r="B196" s="94" t="s">
        <v>1095</v>
      </c>
      <c r="C196" s="95"/>
      <c r="D196" s="95" t="s">
        <v>1133</v>
      </c>
      <c r="E196" s="95">
        <v>1</v>
      </c>
      <c r="F196" s="95">
        <v>11</v>
      </c>
      <c r="G196" s="95">
        <v>3</v>
      </c>
      <c r="H196" s="95">
        <v>302</v>
      </c>
      <c r="I196" s="95">
        <v>88.55</v>
      </c>
      <c r="J196" s="95">
        <v>68.42</v>
      </c>
      <c r="K196" s="95" t="s">
        <v>1097</v>
      </c>
      <c r="L196" s="95" t="s">
        <v>70</v>
      </c>
      <c r="M196" s="95" t="s">
        <v>1099</v>
      </c>
    </row>
    <row r="197" spans="1:13" ht="27" customHeight="1">
      <c r="A197" s="93">
        <v>195</v>
      </c>
      <c r="B197" s="94" t="s">
        <v>1095</v>
      </c>
      <c r="C197" s="95"/>
      <c r="D197" s="95" t="s">
        <v>1133</v>
      </c>
      <c r="E197" s="95">
        <v>1</v>
      </c>
      <c r="F197" s="95">
        <v>11</v>
      </c>
      <c r="G197" s="95">
        <v>4</v>
      </c>
      <c r="H197" s="95">
        <v>401</v>
      </c>
      <c r="I197" s="95">
        <v>89.09</v>
      </c>
      <c r="J197" s="95">
        <v>68.83</v>
      </c>
      <c r="K197" s="95" t="s">
        <v>1097</v>
      </c>
      <c r="L197" s="95" t="s">
        <v>70</v>
      </c>
      <c r="M197" s="95" t="s">
        <v>1098</v>
      </c>
    </row>
    <row r="198" spans="1:13" ht="27" customHeight="1">
      <c r="A198" s="93">
        <v>196</v>
      </c>
      <c r="B198" s="94" t="s">
        <v>1095</v>
      </c>
      <c r="C198" s="95"/>
      <c r="D198" s="95" t="s">
        <v>1133</v>
      </c>
      <c r="E198" s="95">
        <v>1</v>
      </c>
      <c r="F198" s="95">
        <v>11</v>
      </c>
      <c r="G198" s="95">
        <v>4</v>
      </c>
      <c r="H198" s="95">
        <v>402</v>
      </c>
      <c r="I198" s="95">
        <v>88.55</v>
      </c>
      <c r="J198" s="95">
        <v>68.42</v>
      </c>
      <c r="K198" s="95" t="s">
        <v>1097</v>
      </c>
      <c r="L198" s="95" t="s">
        <v>70</v>
      </c>
      <c r="M198" s="95" t="s">
        <v>1099</v>
      </c>
    </row>
    <row r="199" spans="1:13" ht="27" customHeight="1">
      <c r="A199" s="93">
        <v>197</v>
      </c>
      <c r="B199" s="94" t="s">
        <v>1095</v>
      </c>
      <c r="C199" s="95"/>
      <c r="D199" s="95" t="s">
        <v>1133</v>
      </c>
      <c r="E199" s="95">
        <v>1</v>
      </c>
      <c r="F199" s="95">
        <v>11</v>
      </c>
      <c r="G199" s="95">
        <v>5</v>
      </c>
      <c r="H199" s="95">
        <v>501</v>
      </c>
      <c r="I199" s="95">
        <v>89.09</v>
      </c>
      <c r="J199" s="95">
        <v>68.83</v>
      </c>
      <c r="K199" s="95" t="s">
        <v>1097</v>
      </c>
      <c r="L199" s="95" t="s">
        <v>70</v>
      </c>
      <c r="M199" s="95" t="s">
        <v>1098</v>
      </c>
    </row>
    <row r="200" spans="1:13" ht="27" customHeight="1">
      <c r="A200" s="93">
        <v>198</v>
      </c>
      <c r="B200" s="94" t="s">
        <v>1095</v>
      </c>
      <c r="C200" s="95"/>
      <c r="D200" s="95" t="s">
        <v>1133</v>
      </c>
      <c r="E200" s="95">
        <v>1</v>
      </c>
      <c r="F200" s="95">
        <v>11</v>
      </c>
      <c r="G200" s="95">
        <v>5</v>
      </c>
      <c r="H200" s="95">
        <v>502</v>
      </c>
      <c r="I200" s="95">
        <v>88.55</v>
      </c>
      <c r="J200" s="95">
        <v>68.42</v>
      </c>
      <c r="K200" s="95" t="s">
        <v>1097</v>
      </c>
      <c r="L200" s="95" t="s">
        <v>70</v>
      </c>
      <c r="M200" s="95" t="s">
        <v>1099</v>
      </c>
    </row>
    <row r="201" spans="1:13" ht="27" customHeight="1">
      <c r="A201" s="93">
        <v>199</v>
      </c>
      <c r="B201" s="94" t="s">
        <v>1095</v>
      </c>
      <c r="C201" s="95"/>
      <c r="D201" s="95" t="s">
        <v>1133</v>
      </c>
      <c r="E201" s="95">
        <v>1</v>
      </c>
      <c r="F201" s="95">
        <v>11</v>
      </c>
      <c r="G201" s="95">
        <v>6</v>
      </c>
      <c r="H201" s="95">
        <v>601</v>
      </c>
      <c r="I201" s="95">
        <v>89.09</v>
      </c>
      <c r="J201" s="95">
        <v>68.83</v>
      </c>
      <c r="K201" s="95" t="s">
        <v>1097</v>
      </c>
      <c r="L201" s="95" t="s">
        <v>70</v>
      </c>
      <c r="M201" s="95" t="s">
        <v>1098</v>
      </c>
    </row>
    <row r="202" spans="1:13" ht="27" customHeight="1">
      <c r="A202" s="93">
        <v>200</v>
      </c>
      <c r="B202" s="94" t="s">
        <v>1095</v>
      </c>
      <c r="C202" s="95"/>
      <c r="D202" s="95" t="s">
        <v>1133</v>
      </c>
      <c r="E202" s="95">
        <v>1</v>
      </c>
      <c r="F202" s="95">
        <v>11</v>
      </c>
      <c r="G202" s="95">
        <v>6</v>
      </c>
      <c r="H202" s="95">
        <v>602</v>
      </c>
      <c r="I202" s="95">
        <v>88.55</v>
      </c>
      <c r="J202" s="95">
        <v>68.42</v>
      </c>
      <c r="K202" s="95" t="s">
        <v>1097</v>
      </c>
      <c r="L202" s="95" t="s">
        <v>70</v>
      </c>
      <c r="M202" s="95" t="s">
        <v>1099</v>
      </c>
    </row>
    <row r="203" spans="1:13" ht="27" customHeight="1">
      <c r="A203" s="93">
        <v>201</v>
      </c>
      <c r="B203" s="94" t="s">
        <v>1095</v>
      </c>
      <c r="C203" s="95"/>
      <c r="D203" s="95" t="s">
        <v>1133</v>
      </c>
      <c r="E203" s="95">
        <v>1</v>
      </c>
      <c r="F203" s="95">
        <v>11</v>
      </c>
      <c r="G203" s="95">
        <v>7</v>
      </c>
      <c r="H203" s="95">
        <v>701</v>
      </c>
      <c r="I203" s="95">
        <v>89.09</v>
      </c>
      <c r="J203" s="95">
        <v>68.83</v>
      </c>
      <c r="K203" s="95" t="s">
        <v>1097</v>
      </c>
      <c r="L203" s="95" t="s">
        <v>70</v>
      </c>
      <c r="M203" s="95" t="s">
        <v>1098</v>
      </c>
    </row>
    <row r="204" spans="1:13" ht="27" customHeight="1">
      <c r="A204" s="93">
        <v>202</v>
      </c>
      <c r="B204" s="94" t="s">
        <v>1095</v>
      </c>
      <c r="C204" s="95"/>
      <c r="D204" s="95" t="s">
        <v>1133</v>
      </c>
      <c r="E204" s="95">
        <v>1</v>
      </c>
      <c r="F204" s="95">
        <v>11</v>
      </c>
      <c r="G204" s="95">
        <v>7</v>
      </c>
      <c r="H204" s="95">
        <v>702</v>
      </c>
      <c r="I204" s="95">
        <v>88.55</v>
      </c>
      <c r="J204" s="95">
        <v>68.42</v>
      </c>
      <c r="K204" s="95" t="s">
        <v>1097</v>
      </c>
      <c r="L204" s="95" t="s">
        <v>70</v>
      </c>
      <c r="M204" s="95" t="s">
        <v>1099</v>
      </c>
    </row>
    <row r="205" spans="1:13" ht="27" customHeight="1">
      <c r="A205" s="93">
        <v>203</v>
      </c>
      <c r="B205" s="94" t="s">
        <v>1095</v>
      </c>
      <c r="C205" s="95"/>
      <c r="D205" s="95" t="s">
        <v>1133</v>
      </c>
      <c r="E205" s="95">
        <v>1</v>
      </c>
      <c r="F205" s="95">
        <v>11</v>
      </c>
      <c r="G205" s="95">
        <v>8</v>
      </c>
      <c r="H205" s="95">
        <v>801</v>
      </c>
      <c r="I205" s="95">
        <v>89.09</v>
      </c>
      <c r="J205" s="95">
        <v>68.83</v>
      </c>
      <c r="K205" s="95" t="s">
        <v>1097</v>
      </c>
      <c r="L205" s="95" t="s">
        <v>70</v>
      </c>
      <c r="M205" s="95" t="s">
        <v>1098</v>
      </c>
    </row>
    <row r="206" spans="1:13" ht="27" customHeight="1">
      <c r="A206" s="93">
        <v>204</v>
      </c>
      <c r="B206" s="94" t="s">
        <v>1095</v>
      </c>
      <c r="C206" s="95"/>
      <c r="D206" s="95" t="s">
        <v>1133</v>
      </c>
      <c r="E206" s="95">
        <v>1</v>
      </c>
      <c r="F206" s="95">
        <v>11</v>
      </c>
      <c r="G206" s="95">
        <v>8</v>
      </c>
      <c r="H206" s="95">
        <v>802</v>
      </c>
      <c r="I206" s="95">
        <v>88.55</v>
      </c>
      <c r="J206" s="95">
        <v>68.42</v>
      </c>
      <c r="K206" s="95" t="s">
        <v>1097</v>
      </c>
      <c r="L206" s="95" t="s">
        <v>70</v>
      </c>
      <c r="M206" s="95" t="s">
        <v>1099</v>
      </c>
    </row>
    <row r="207" spans="1:13" ht="27" customHeight="1">
      <c r="A207" s="93">
        <v>205</v>
      </c>
      <c r="B207" s="94" t="s">
        <v>1095</v>
      </c>
      <c r="C207" s="95"/>
      <c r="D207" s="95" t="s">
        <v>1133</v>
      </c>
      <c r="E207" s="95">
        <v>1</v>
      </c>
      <c r="F207" s="95">
        <v>11</v>
      </c>
      <c r="G207" s="95">
        <v>9</v>
      </c>
      <c r="H207" s="95">
        <v>901</v>
      </c>
      <c r="I207" s="95">
        <v>89.09</v>
      </c>
      <c r="J207" s="95">
        <v>68.83</v>
      </c>
      <c r="K207" s="95" t="s">
        <v>1097</v>
      </c>
      <c r="L207" s="95" t="s">
        <v>70</v>
      </c>
      <c r="M207" s="95" t="s">
        <v>1098</v>
      </c>
    </row>
    <row r="208" spans="1:13" ht="27" customHeight="1">
      <c r="A208" s="93">
        <v>206</v>
      </c>
      <c r="B208" s="94" t="s">
        <v>1095</v>
      </c>
      <c r="C208" s="95"/>
      <c r="D208" s="95" t="s">
        <v>1133</v>
      </c>
      <c r="E208" s="95">
        <v>1</v>
      </c>
      <c r="F208" s="95">
        <v>11</v>
      </c>
      <c r="G208" s="95">
        <v>9</v>
      </c>
      <c r="H208" s="95">
        <v>902</v>
      </c>
      <c r="I208" s="95">
        <v>88.55</v>
      </c>
      <c r="J208" s="95">
        <v>68.42</v>
      </c>
      <c r="K208" s="95" t="s">
        <v>1097</v>
      </c>
      <c r="L208" s="95" t="s">
        <v>70</v>
      </c>
      <c r="M208" s="95" t="s">
        <v>1099</v>
      </c>
    </row>
    <row r="209" spans="1:13" ht="27" customHeight="1">
      <c r="A209" s="93">
        <v>207</v>
      </c>
      <c r="B209" s="94" t="s">
        <v>1095</v>
      </c>
      <c r="C209" s="95"/>
      <c r="D209" s="95" t="s">
        <v>1133</v>
      </c>
      <c r="E209" s="95">
        <v>1</v>
      </c>
      <c r="F209" s="95">
        <v>11</v>
      </c>
      <c r="G209" s="95">
        <v>10</v>
      </c>
      <c r="H209" s="95">
        <v>1001</v>
      </c>
      <c r="I209" s="95">
        <v>89.09</v>
      </c>
      <c r="J209" s="95">
        <v>68.83</v>
      </c>
      <c r="K209" s="95" t="s">
        <v>1097</v>
      </c>
      <c r="L209" s="95" t="s">
        <v>70</v>
      </c>
      <c r="M209" s="95" t="s">
        <v>1098</v>
      </c>
    </row>
    <row r="210" spans="1:13" ht="27" customHeight="1">
      <c r="A210" s="93">
        <v>208</v>
      </c>
      <c r="B210" s="94" t="s">
        <v>1095</v>
      </c>
      <c r="C210" s="95"/>
      <c r="D210" s="95" t="s">
        <v>1133</v>
      </c>
      <c r="E210" s="95">
        <v>1</v>
      </c>
      <c r="F210" s="95">
        <v>11</v>
      </c>
      <c r="G210" s="95">
        <v>10</v>
      </c>
      <c r="H210" s="95">
        <v>1002</v>
      </c>
      <c r="I210" s="95">
        <v>88.55</v>
      </c>
      <c r="J210" s="95">
        <v>68.42</v>
      </c>
      <c r="K210" s="95" t="s">
        <v>1097</v>
      </c>
      <c r="L210" s="95" t="s">
        <v>70</v>
      </c>
      <c r="M210" s="95" t="s">
        <v>1099</v>
      </c>
    </row>
    <row r="211" spans="1:13" ht="27" customHeight="1">
      <c r="A211" s="93">
        <v>209</v>
      </c>
      <c r="B211" s="94" t="s">
        <v>1095</v>
      </c>
      <c r="C211" s="95"/>
      <c r="D211" s="95" t="s">
        <v>1133</v>
      </c>
      <c r="E211" s="95">
        <v>1</v>
      </c>
      <c r="F211" s="95">
        <v>11</v>
      </c>
      <c r="G211" s="95">
        <v>11</v>
      </c>
      <c r="H211" s="95">
        <v>1101</v>
      </c>
      <c r="I211" s="95">
        <v>89.09</v>
      </c>
      <c r="J211" s="95">
        <v>68.83</v>
      </c>
      <c r="K211" s="95" t="s">
        <v>1097</v>
      </c>
      <c r="L211" s="95" t="s">
        <v>70</v>
      </c>
      <c r="M211" s="95" t="s">
        <v>1098</v>
      </c>
    </row>
    <row r="212" spans="1:13" ht="27" customHeight="1">
      <c r="A212" s="93">
        <v>210</v>
      </c>
      <c r="B212" s="94" t="s">
        <v>1095</v>
      </c>
      <c r="C212" s="95"/>
      <c r="D212" s="95" t="s">
        <v>1133</v>
      </c>
      <c r="E212" s="95">
        <v>1</v>
      </c>
      <c r="F212" s="95">
        <v>11</v>
      </c>
      <c r="G212" s="95">
        <v>11</v>
      </c>
      <c r="H212" s="95">
        <v>1102</v>
      </c>
      <c r="I212" s="95">
        <v>88.55</v>
      </c>
      <c r="J212" s="95">
        <v>68.42</v>
      </c>
      <c r="K212" s="95" t="s">
        <v>1097</v>
      </c>
      <c r="L212" s="95" t="s">
        <v>70</v>
      </c>
      <c r="M212" s="95" t="s">
        <v>1099</v>
      </c>
    </row>
    <row r="213" spans="1:13" ht="27" customHeight="1">
      <c r="A213" s="93">
        <v>211</v>
      </c>
      <c r="B213" s="94" t="s">
        <v>1095</v>
      </c>
      <c r="C213" s="95"/>
      <c r="D213" s="95" t="s">
        <v>1133</v>
      </c>
      <c r="E213" s="95">
        <v>2</v>
      </c>
      <c r="F213" s="95">
        <v>11</v>
      </c>
      <c r="G213" s="95">
        <v>1</v>
      </c>
      <c r="H213" s="95">
        <v>101</v>
      </c>
      <c r="I213" s="95">
        <v>88.93</v>
      </c>
      <c r="J213" s="95">
        <v>68.709999999999994</v>
      </c>
      <c r="K213" s="95" t="s">
        <v>1097</v>
      </c>
      <c r="L213" s="95" t="s">
        <v>70</v>
      </c>
      <c r="M213" s="95" t="s">
        <v>1099</v>
      </c>
    </row>
    <row r="214" spans="1:13" ht="27" customHeight="1">
      <c r="A214" s="93">
        <v>212</v>
      </c>
      <c r="B214" s="94" t="s">
        <v>1095</v>
      </c>
      <c r="C214" s="95"/>
      <c r="D214" s="95" t="s">
        <v>1133</v>
      </c>
      <c r="E214" s="95">
        <v>2</v>
      </c>
      <c r="F214" s="95">
        <v>11</v>
      </c>
      <c r="G214" s="95">
        <v>1</v>
      </c>
      <c r="H214" s="95">
        <v>102</v>
      </c>
      <c r="I214" s="95">
        <v>89.64</v>
      </c>
      <c r="J214" s="95">
        <v>69.260000000000005</v>
      </c>
      <c r="K214" s="95" t="s">
        <v>1097</v>
      </c>
      <c r="L214" s="95" t="s">
        <v>70</v>
      </c>
      <c r="M214" s="95" t="s">
        <v>1098</v>
      </c>
    </row>
    <row r="215" spans="1:13" ht="27" customHeight="1">
      <c r="A215" s="93">
        <v>213</v>
      </c>
      <c r="B215" s="94" t="s">
        <v>1095</v>
      </c>
      <c r="C215" s="95"/>
      <c r="D215" s="95" t="s">
        <v>1133</v>
      </c>
      <c r="E215" s="95">
        <v>2</v>
      </c>
      <c r="F215" s="95">
        <v>11</v>
      </c>
      <c r="G215" s="95">
        <v>2</v>
      </c>
      <c r="H215" s="95">
        <v>201</v>
      </c>
      <c r="I215" s="95">
        <v>88.93</v>
      </c>
      <c r="J215" s="95">
        <v>68.709999999999994</v>
      </c>
      <c r="K215" s="95" t="s">
        <v>1097</v>
      </c>
      <c r="L215" s="95" t="s">
        <v>70</v>
      </c>
      <c r="M215" s="95" t="s">
        <v>1099</v>
      </c>
    </row>
    <row r="216" spans="1:13" ht="27" customHeight="1">
      <c r="A216" s="93">
        <v>214</v>
      </c>
      <c r="B216" s="94" t="s">
        <v>1095</v>
      </c>
      <c r="C216" s="95"/>
      <c r="D216" s="95" t="s">
        <v>1133</v>
      </c>
      <c r="E216" s="95">
        <v>2</v>
      </c>
      <c r="F216" s="95">
        <v>11</v>
      </c>
      <c r="G216" s="95">
        <v>2</v>
      </c>
      <c r="H216" s="95">
        <v>202</v>
      </c>
      <c r="I216" s="95">
        <v>89.64</v>
      </c>
      <c r="J216" s="95">
        <v>69.260000000000005</v>
      </c>
      <c r="K216" s="95" t="s">
        <v>1097</v>
      </c>
      <c r="L216" s="95" t="s">
        <v>70</v>
      </c>
      <c r="M216" s="95" t="s">
        <v>1098</v>
      </c>
    </row>
    <row r="217" spans="1:13" ht="27" customHeight="1">
      <c r="A217" s="93">
        <v>215</v>
      </c>
      <c r="B217" s="94" t="s">
        <v>1095</v>
      </c>
      <c r="C217" s="95"/>
      <c r="D217" s="95" t="s">
        <v>1133</v>
      </c>
      <c r="E217" s="95">
        <v>2</v>
      </c>
      <c r="F217" s="95">
        <v>11</v>
      </c>
      <c r="G217" s="95">
        <v>3</v>
      </c>
      <c r="H217" s="95">
        <v>301</v>
      </c>
      <c r="I217" s="95">
        <v>88.55</v>
      </c>
      <c r="J217" s="95">
        <v>68.42</v>
      </c>
      <c r="K217" s="95" t="s">
        <v>1097</v>
      </c>
      <c r="L217" s="95" t="s">
        <v>70</v>
      </c>
      <c r="M217" s="95" t="s">
        <v>1099</v>
      </c>
    </row>
    <row r="218" spans="1:13" ht="27" customHeight="1">
      <c r="A218" s="93">
        <v>216</v>
      </c>
      <c r="B218" s="94" t="s">
        <v>1095</v>
      </c>
      <c r="C218" s="95"/>
      <c r="D218" s="95" t="s">
        <v>1133</v>
      </c>
      <c r="E218" s="95">
        <v>2</v>
      </c>
      <c r="F218" s="95">
        <v>11</v>
      </c>
      <c r="G218" s="95">
        <v>3</v>
      </c>
      <c r="H218" s="95">
        <v>302</v>
      </c>
      <c r="I218" s="95">
        <v>89.09</v>
      </c>
      <c r="J218" s="95">
        <v>68.83</v>
      </c>
      <c r="K218" s="95" t="s">
        <v>1097</v>
      </c>
      <c r="L218" s="95" t="s">
        <v>70</v>
      </c>
      <c r="M218" s="95" t="s">
        <v>1098</v>
      </c>
    </row>
    <row r="219" spans="1:13" ht="27" customHeight="1">
      <c r="A219" s="93">
        <v>217</v>
      </c>
      <c r="B219" s="94" t="s">
        <v>1095</v>
      </c>
      <c r="C219" s="95"/>
      <c r="D219" s="95" t="s">
        <v>1133</v>
      </c>
      <c r="E219" s="95">
        <v>2</v>
      </c>
      <c r="F219" s="95">
        <v>11</v>
      </c>
      <c r="G219" s="95">
        <v>4</v>
      </c>
      <c r="H219" s="95">
        <v>401</v>
      </c>
      <c r="I219" s="95">
        <v>88.55</v>
      </c>
      <c r="J219" s="95">
        <v>68.42</v>
      </c>
      <c r="K219" s="95" t="s">
        <v>1097</v>
      </c>
      <c r="L219" s="95" t="s">
        <v>70</v>
      </c>
      <c r="M219" s="95" t="s">
        <v>1099</v>
      </c>
    </row>
    <row r="220" spans="1:13" ht="27" customHeight="1">
      <c r="A220" s="93">
        <v>218</v>
      </c>
      <c r="B220" s="94" t="s">
        <v>1095</v>
      </c>
      <c r="C220" s="95"/>
      <c r="D220" s="95" t="s">
        <v>1133</v>
      </c>
      <c r="E220" s="95">
        <v>2</v>
      </c>
      <c r="F220" s="95">
        <v>11</v>
      </c>
      <c r="G220" s="95">
        <v>4</v>
      </c>
      <c r="H220" s="95">
        <v>402</v>
      </c>
      <c r="I220" s="95">
        <v>89.09</v>
      </c>
      <c r="J220" s="95">
        <v>68.83</v>
      </c>
      <c r="K220" s="95" t="s">
        <v>1097</v>
      </c>
      <c r="L220" s="95" t="s">
        <v>70</v>
      </c>
      <c r="M220" s="95" t="s">
        <v>1098</v>
      </c>
    </row>
    <row r="221" spans="1:13" ht="27" customHeight="1">
      <c r="A221" s="93">
        <v>219</v>
      </c>
      <c r="B221" s="94" t="s">
        <v>1095</v>
      </c>
      <c r="C221" s="95"/>
      <c r="D221" s="95" t="s">
        <v>1133</v>
      </c>
      <c r="E221" s="95">
        <v>2</v>
      </c>
      <c r="F221" s="95">
        <v>11</v>
      </c>
      <c r="G221" s="95">
        <v>5</v>
      </c>
      <c r="H221" s="95">
        <v>501</v>
      </c>
      <c r="I221" s="95">
        <v>88.55</v>
      </c>
      <c r="J221" s="95">
        <v>68.42</v>
      </c>
      <c r="K221" s="95" t="s">
        <v>1097</v>
      </c>
      <c r="L221" s="95" t="s">
        <v>70</v>
      </c>
      <c r="M221" s="95" t="s">
        <v>1099</v>
      </c>
    </row>
    <row r="222" spans="1:13" ht="27" customHeight="1">
      <c r="A222" s="93">
        <v>220</v>
      </c>
      <c r="B222" s="94" t="s">
        <v>1095</v>
      </c>
      <c r="C222" s="95"/>
      <c r="D222" s="95" t="s">
        <v>1133</v>
      </c>
      <c r="E222" s="95">
        <v>2</v>
      </c>
      <c r="F222" s="95">
        <v>11</v>
      </c>
      <c r="G222" s="95">
        <v>5</v>
      </c>
      <c r="H222" s="95">
        <v>502</v>
      </c>
      <c r="I222" s="95">
        <v>89.09</v>
      </c>
      <c r="J222" s="95">
        <v>68.83</v>
      </c>
      <c r="K222" s="95" t="s">
        <v>1097</v>
      </c>
      <c r="L222" s="95" t="s">
        <v>70</v>
      </c>
      <c r="M222" s="95" t="s">
        <v>1098</v>
      </c>
    </row>
    <row r="223" spans="1:13" ht="27" customHeight="1">
      <c r="A223" s="93">
        <v>221</v>
      </c>
      <c r="B223" s="94" t="s">
        <v>1095</v>
      </c>
      <c r="C223" s="95"/>
      <c r="D223" s="95" t="s">
        <v>1133</v>
      </c>
      <c r="E223" s="95">
        <v>2</v>
      </c>
      <c r="F223" s="95">
        <v>11</v>
      </c>
      <c r="G223" s="95">
        <v>6</v>
      </c>
      <c r="H223" s="95">
        <v>601</v>
      </c>
      <c r="I223" s="95">
        <v>88.55</v>
      </c>
      <c r="J223" s="95">
        <v>68.42</v>
      </c>
      <c r="K223" s="95" t="s">
        <v>1097</v>
      </c>
      <c r="L223" s="95" t="s">
        <v>70</v>
      </c>
      <c r="M223" s="95" t="s">
        <v>1099</v>
      </c>
    </row>
    <row r="224" spans="1:13" ht="27" customHeight="1">
      <c r="A224" s="93">
        <v>222</v>
      </c>
      <c r="B224" s="94" t="s">
        <v>1095</v>
      </c>
      <c r="C224" s="95"/>
      <c r="D224" s="95" t="s">
        <v>1133</v>
      </c>
      <c r="E224" s="95">
        <v>2</v>
      </c>
      <c r="F224" s="95">
        <v>11</v>
      </c>
      <c r="G224" s="95">
        <v>6</v>
      </c>
      <c r="H224" s="95">
        <v>602</v>
      </c>
      <c r="I224" s="95">
        <v>89.09</v>
      </c>
      <c r="J224" s="95">
        <v>68.83</v>
      </c>
      <c r="K224" s="95" t="s">
        <v>1097</v>
      </c>
      <c r="L224" s="95" t="s">
        <v>70</v>
      </c>
      <c r="M224" s="95" t="s">
        <v>1098</v>
      </c>
    </row>
    <row r="225" spans="1:13" ht="27" customHeight="1">
      <c r="A225" s="93">
        <v>223</v>
      </c>
      <c r="B225" s="94" t="s">
        <v>1095</v>
      </c>
      <c r="C225" s="95"/>
      <c r="D225" s="95" t="s">
        <v>1133</v>
      </c>
      <c r="E225" s="95">
        <v>2</v>
      </c>
      <c r="F225" s="95">
        <v>11</v>
      </c>
      <c r="G225" s="95">
        <v>7</v>
      </c>
      <c r="H225" s="95">
        <v>701</v>
      </c>
      <c r="I225" s="95">
        <v>88.55</v>
      </c>
      <c r="J225" s="95">
        <v>68.42</v>
      </c>
      <c r="K225" s="95" t="s">
        <v>1097</v>
      </c>
      <c r="L225" s="95" t="s">
        <v>70</v>
      </c>
      <c r="M225" s="95" t="s">
        <v>1099</v>
      </c>
    </row>
    <row r="226" spans="1:13" ht="27" customHeight="1">
      <c r="A226" s="93">
        <v>224</v>
      </c>
      <c r="B226" s="94" t="s">
        <v>1095</v>
      </c>
      <c r="C226" s="95"/>
      <c r="D226" s="95" t="s">
        <v>1133</v>
      </c>
      <c r="E226" s="95">
        <v>2</v>
      </c>
      <c r="F226" s="95">
        <v>11</v>
      </c>
      <c r="G226" s="95">
        <v>7</v>
      </c>
      <c r="H226" s="95">
        <v>702</v>
      </c>
      <c r="I226" s="95">
        <v>89.09</v>
      </c>
      <c r="J226" s="95">
        <v>68.83</v>
      </c>
      <c r="K226" s="95" t="s">
        <v>1097</v>
      </c>
      <c r="L226" s="95" t="s">
        <v>70</v>
      </c>
      <c r="M226" s="95" t="s">
        <v>1098</v>
      </c>
    </row>
    <row r="227" spans="1:13" ht="27" customHeight="1">
      <c r="A227" s="93">
        <v>225</v>
      </c>
      <c r="B227" s="94" t="s">
        <v>1095</v>
      </c>
      <c r="C227" s="95"/>
      <c r="D227" s="95" t="s">
        <v>1133</v>
      </c>
      <c r="E227" s="95">
        <v>2</v>
      </c>
      <c r="F227" s="95">
        <v>11</v>
      </c>
      <c r="G227" s="95">
        <v>8</v>
      </c>
      <c r="H227" s="95">
        <v>801</v>
      </c>
      <c r="I227" s="95">
        <v>88.55</v>
      </c>
      <c r="J227" s="95">
        <v>68.42</v>
      </c>
      <c r="K227" s="95" t="s">
        <v>1097</v>
      </c>
      <c r="L227" s="95" t="s">
        <v>70</v>
      </c>
      <c r="M227" s="95" t="s">
        <v>1099</v>
      </c>
    </row>
    <row r="228" spans="1:13" ht="27" customHeight="1">
      <c r="A228" s="93">
        <v>226</v>
      </c>
      <c r="B228" s="94" t="s">
        <v>1095</v>
      </c>
      <c r="C228" s="95"/>
      <c r="D228" s="95" t="s">
        <v>1133</v>
      </c>
      <c r="E228" s="95">
        <v>2</v>
      </c>
      <c r="F228" s="95">
        <v>11</v>
      </c>
      <c r="G228" s="95">
        <v>8</v>
      </c>
      <c r="H228" s="95">
        <v>802</v>
      </c>
      <c r="I228" s="95">
        <v>89.09</v>
      </c>
      <c r="J228" s="95">
        <v>68.83</v>
      </c>
      <c r="K228" s="95" t="s">
        <v>1097</v>
      </c>
      <c r="L228" s="95" t="s">
        <v>70</v>
      </c>
      <c r="M228" s="95" t="s">
        <v>1098</v>
      </c>
    </row>
    <row r="229" spans="1:13" ht="27" customHeight="1">
      <c r="A229" s="93">
        <v>227</v>
      </c>
      <c r="B229" s="94" t="s">
        <v>1095</v>
      </c>
      <c r="C229" s="95"/>
      <c r="D229" s="95" t="s">
        <v>1133</v>
      </c>
      <c r="E229" s="95">
        <v>2</v>
      </c>
      <c r="F229" s="95">
        <v>11</v>
      </c>
      <c r="G229" s="101">
        <v>9</v>
      </c>
      <c r="H229" s="95">
        <v>901</v>
      </c>
      <c r="I229" s="95">
        <v>88.55</v>
      </c>
      <c r="J229" s="95">
        <v>68.42</v>
      </c>
      <c r="K229" s="95" t="s">
        <v>1097</v>
      </c>
      <c r="L229" s="95" t="s">
        <v>70</v>
      </c>
      <c r="M229" s="95" t="s">
        <v>1099</v>
      </c>
    </row>
    <row r="230" spans="1:13" ht="27" customHeight="1">
      <c r="A230" s="93">
        <v>228</v>
      </c>
      <c r="B230" s="94" t="s">
        <v>1095</v>
      </c>
      <c r="C230" s="95"/>
      <c r="D230" s="95" t="s">
        <v>1133</v>
      </c>
      <c r="E230" s="95">
        <v>2</v>
      </c>
      <c r="F230" s="95">
        <v>11</v>
      </c>
      <c r="G230" s="95">
        <v>9</v>
      </c>
      <c r="H230" s="95">
        <v>902</v>
      </c>
      <c r="I230" s="95">
        <v>89.09</v>
      </c>
      <c r="J230" s="95">
        <v>68.83</v>
      </c>
      <c r="K230" s="95" t="s">
        <v>1097</v>
      </c>
      <c r="L230" s="95" t="s">
        <v>70</v>
      </c>
      <c r="M230" s="95" t="s">
        <v>1098</v>
      </c>
    </row>
    <row r="231" spans="1:13" ht="27" customHeight="1">
      <c r="A231" s="93">
        <v>229</v>
      </c>
      <c r="B231" s="94" t="s">
        <v>1095</v>
      </c>
      <c r="C231" s="95"/>
      <c r="D231" s="95" t="s">
        <v>1133</v>
      </c>
      <c r="E231" s="95">
        <v>2</v>
      </c>
      <c r="F231" s="95">
        <v>11</v>
      </c>
      <c r="G231" s="95">
        <v>10</v>
      </c>
      <c r="H231" s="95">
        <v>1001</v>
      </c>
      <c r="I231" s="95">
        <v>88.55</v>
      </c>
      <c r="J231" s="95">
        <v>68.42</v>
      </c>
      <c r="K231" s="95" t="s">
        <v>1097</v>
      </c>
      <c r="L231" s="95" t="s">
        <v>70</v>
      </c>
      <c r="M231" s="95" t="s">
        <v>1099</v>
      </c>
    </row>
    <row r="232" spans="1:13" ht="27" customHeight="1">
      <c r="A232" s="93">
        <v>230</v>
      </c>
      <c r="B232" s="94" t="s">
        <v>1095</v>
      </c>
      <c r="C232" s="95"/>
      <c r="D232" s="95" t="s">
        <v>1133</v>
      </c>
      <c r="E232" s="95">
        <v>2</v>
      </c>
      <c r="F232" s="95">
        <v>11</v>
      </c>
      <c r="G232" s="95">
        <v>10</v>
      </c>
      <c r="H232" s="95">
        <v>1002</v>
      </c>
      <c r="I232" s="95">
        <v>89.09</v>
      </c>
      <c r="J232" s="95">
        <v>68.83</v>
      </c>
      <c r="K232" s="95" t="s">
        <v>1097</v>
      </c>
      <c r="L232" s="95" t="s">
        <v>70</v>
      </c>
      <c r="M232" s="95" t="s">
        <v>1098</v>
      </c>
    </row>
    <row r="233" spans="1:13" ht="27" customHeight="1">
      <c r="A233" s="93">
        <v>231</v>
      </c>
      <c r="B233" s="94" t="s">
        <v>1095</v>
      </c>
      <c r="C233" s="95"/>
      <c r="D233" s="95" t="s">
        <v>1133</v>
      </c>
      <c r="E233" s="95">
        <v>2</v>
      </c>
      <c r="F233" s="95">
        <v>11</v>
      </c>
      <c r="G233" s="95">
        <v>11</v>
      </c>
      <c r="H233" s="95">
        <v>1101</v>
      </c>
      <c r="I233" s="95">
        <v>88.55</v>
      </c>
      <c r="J233" s="95">
        <v>68.42</v>
      </c>
      <c r="K233" s="95" t="s">
        <v>1097</v>
      </c>
      <c r="L233" s="95" t="s">
        <v>70</v>
      </c>
      <c r="M233" s="95" t="s">
        <v>1099</v>
      </c>
    </row>
    <row r="234" spans="1:13" ht="27" customHeight="1">
      <c r="A234" s="93">
        <v>232</v>
      </c>
      <c r="B234" s="94" t="s">
        <v>1095</v>
      </c>
      <c r="C234" s="95"/>
      <c r="D234" s="95" t="s">
        <v>1133</v>
      </c>
      <c r="E234" s="95">
        <v>2</v>
      </c>
      <c r="F234" s="95">
        <v>11</v>
      </c>
      <c r="G234" s="95">
        <v>11</v>
      </c>
      <c r="H234" s="95">
        <v>1102</v>
      </c>
      <c r="I234" s="95">
        <v>89.09</v>
      </c>
      <c r="J234" s="95">
        <v>68.83</v>
      </c>
      <c r="K234" s="95" t="s">
        <v>1097</v>
      </c>
      <c r="L234" s="95" t="s">
        <v>70</v>
      </c>
      <c r="M234" s="95" t="s">
        <v>1098</v>
      </c>
    </row>
    <row r="235" spans="1:13" ht="27" customHeight="1">
      <c r="A235" s="93">
        <v>233</v>
      </c>
      <c r="B235" s="94" t="s">
        <v>1095</v>
      </c>
      <c r="C235" s="95"/>
      <c r="D235" s="95" t="s">
        <v>1134</v>
      </c>
      <c r="E235" s="95">
        <v>1</v>
      </c>
      <c r="F235" s="95">
        <v>8</v>
      </c>
      <c r="G235" s="95">
        <v>1</v>
      </c>
      <c r="H235" s="95">
        <v>101</v>
      </c>
      <c r="I235" s="95">
        <v>90.65</v>
      </c>
      <c r="J235" s="95">
        <v>69.260000000000005</v>
      </c>
      <c r="K235" s="95" t="s">
        <v>1097</v>
      </c>
      <c r="L235" s="95" t="s">
        <v>70</v>
      </c>
      <c r="M235" s="95" t="s">
        <v>1098</v>
      </c>
    </row>
    <row r="236" spans="1:13" ht="27" customHeight="1">
      <c r="A236" s="93">
        <v>234</v>
      </c>
      <c r="B236" s="94" t="s">
        <v>1095</v>
      </c>
      <c r="C236" s="95"/>
      <c r="D236" s="95" t="s">
        <v>1134</v>
      </c>
      <c r="E236" s="95">
        <v>1</v>
      </c>
      <c r="F236" s="95">
        <v>8</v>
      </c>
      <c r="G236" s="95">
        <v>1</v>
      </c>
      <c r="H236" s="95">
        <v>102</v>
      </c>
      <c r="I236" s="95">
        <v>89.93</v>
      </c>
      <c r="J236" s="95">
        <v>68.709999999999994</v>
      </c>
      <c r="K236" s="95" t="s">
        <v>1097</v>
      </c>
      <c r="L236" s="95" t="s">
        <v>70</v>
      </c>
      <c r="M236" s="95" t="s">
        <v>1099</v>
      </c>
    </row>
    <row r="237" spans="1:13" ht="27" customHeight="1">
      <c r="A237" s="93">
        <v>235</v>
      </c>
      <c r="B237" s="94" t="s">
        <v>1095</v>
      </c>
      <c r="C237" s="95"/>
      <c r="D237" s="95" t="s">
        <v>1134</v>
      </c>
      <c r="E237" s="95">
        <v>1</v>
      </c>
      <c r="F237" s="95">
        <v>8</v>
      </c>
      <c r="G237" s="95">
        <v>2</v>
      </c>
      <c r="H237" s="95">
        <v>201</v>
      </c>
      <c r="I237" s="95">
        <v>90.08</v>
      </c>
      <c r="J237" s="95">
        <v>68.83</v>
      </c>
      <c r="K237" s="95" t="s">
        <v>1097</v>
      </c>
      <c r="L237" s="95" t="s">
        <v>70</v>
      </c>
      <c r="M237" s="95" t="s">
        <v>1098</v>
      </c>
    </row>
    <row r="238" spans="1:13" ht="27" customHeight="1">
      <c r="A238" s="93">
        <v>236</v>
      </c>
      <c r="B238" s="94" t="s">
        <v>1095</v>
      </c>
      <c r="C238" s="95"/>
      <c r="D238" s="95" t="s">
        <v>1134</v>
      </c>
      <c r="E238" s="95">
        <v>1</v>
      </c>
      <c r="F238" s="95">
        <v>8</v>
      </c>
      <c r="G238" s="95">
        <v>2</v>
      </c>
      <c r="H238" s="95">
        <v>202</v>
      </c>
      <c r="I238" s="95">
        <v>89.55</v>
      </c>
      <c r="J238" s="95">
        <v>68.42</v>
      </c>
      <c r="K238" s="95" t="s">
        <v>1097</v>
      </c>
      <c r="L238" s="95" t="s">
        <v>70</v>
      </c>
      <c r="M238" s="95" t="s">
        <v>1099</v>
      </c>
    </row>
    <row r="239" spans="1:13" ht="27" customHeight="1">
      <c r="A239" s="93">
        <v>237</v>
      </c>
      <c r="B239" s="94" t="s">
        <v>1095</v>
      </c>
      <c r="C239" s="95"/>
      <c r="D239" s="95" t="s">
        <v>1134</v>
      </c>
      <c r="E239" s="95">
        <v>1</v>
      </c>
      <c r="F239" s="95">
        <v>8</v>
      </c>
      <c r="G239" s="95">
        <v>3</v>
      </c>
      <c r="H239" s="95">
        <v>301</v>
      </c>
      <c r="I239" s="95">
        <v>90.08</v>
      </c>
      <c r="J239" s="95">
        <v>68.83</v>
      </c>
      <c r="K239" s="95" t="s">
        <v>1097</v>
      </c>
      <c r="L239" s="95" t="s">
        <v>70</v>
      </c>
      <c r="M239" s="95" t="s">
        <v>1098</v>
      </c>
    </row>
    <row r="240" spans="1:13" ht="27" customHeight="1">
      <c r="A240" s="93">
        <v>238</v>
      </c>
      <c r="B240" s="94" t="s">
        <v>1095</v>
      </c>
      <c r="C240" s="95"/>
      <c r="D240" s="95" t="s">
        <v>1134</v>
      </c>
      <c r="E240" s="95">
        <v>1</v>
      </c>
      <c r="F240" s="95">
        <v>8</v>
      </c>
      <c r="G240" s="95">
        <v>3</v>
      </c>
      <c r="H240" s="95">
        <v>302</v>
      </c>
      <c r="I240" s="95">
        <v>89.55</v>
      </c>
      <c r="J240" s="95">
        <v>68.42</v>
      </c>
      <c r="K240" s="95" t="s">
        <v>1097</v>
      </c>
      <c r="L240" s="95" t="s">
        <v>70</v>
      </c>
      <c r="M240" s="95" t="s">
        <v>1099</v>
      </c>
    </row>
    <row r="241" spans="1:13" ht="27" customHeight="1">
      <c r="A241" s="93">
        <v>239</v>
      </c>
      <c r="B241" s="94" t="s">
        <v>1095</v>
      </c>
      <c r="C241" s="95"/>
      <c r="D241" s="95" t="s">
        <v>1134</v>
      </c>
      <c r="E241" s="95">
        <v>1</v>
      </c>
      <c r="F241" s="95">
        <v>8</v>
      </c>
      <c r="G241" s="95">
        <v>4</v>
      </c>
      <c r="H241" s="95">
        <v>401</v>
      </c>
      <c r="I241" s="95">
        <v>90.08</v>
      </c>
      <c r="J241" s="95">
        <v>68.83</v>
      </c>
      <c r="K241" s="95" t="s">
        <v>1097</v>
      </c>
      <c r="L241" s="95" t="s">
        <v>70</v>
      </c>
      <c r="M241" s="95" t="s">
        <v>1098</v>
      </c>
    </row>
    <row r="242" spans="1:13" ht="27" customHeight="1">
      <c r="A242" s="93">
        <v>240</v>
      </c>
      <c r="B242" s="94" t="s">
        <v>1095</v>
      </c>
      <c r="C242" s="95"/>
      <c r="D242" s="95" t="s">
        <v>1134</v>
      </c>
      <c r="E242" s="95">
        <v>1</v>
      </c>
      <c r="F242" s="95">
        <v>8</v>
      </c>
      <c r="G242" s="95">
        <v>4</v>
      </c>
      <c r="H242" s="95">
        <v>402</v>
      </c>
      <c r="I242" s="95">
        <v>89.55</v>
      </c>
      <c r="J242" s="95">
        <v>68.42</v>
      </c>
      <c r="K242" s="95" t="s">
        <v>1097</v>
      </c>
      <c r="L242" s="95" t="s">
        <v>70</v>
      </c>
      <c r="M242" s="95" t="s">
        <v>1099</v>
      </c>
    </row>
    <row r="243" spans="1:13" ht="27" customHeight="1">
      <c r="A243" s="93">
        <v>241</v>
      </c>
      <c r="B243" s="94" t="s">
        <v>1095</v>
      </c>
      <c r="C243" s="95"/>
      <c r="D243" s="95" t="s">
        <v>1134</v>
      </c>
      <c r="E243" s="95">
        <v>1</v>
      </c>
      <c r="F243" s="95">
        <v>8</v>
      </c>
      <c r="G243" s="95">
        <v>5</v>
      </c>
      <c r="H243" s="95">
        <v>501</v>
      </c>
      <c r="I243" s="95">
        <v>90.08</v>
      </c>
      <c r="J243" s="95">
        <v>68.83</v>
      </c>
      <c r="K243" s="95" t="s">
        <v>1097</v>
      </c>
      <c r="L243" s="95" t="s">
        <v>70</v>
      </c>
      <c r="M243" s="95" t="s">
        <v>1098</v>
      </c>
    </row>
    <row r="244" spans="1:13" ht="27" customHeight="1">
      <c r="A244" s="93">
        <v>242</v>
      </c>
      <c r="B244" s="94" t="s">
        <v>1095</v>
      </c>
      <c r="C244" s="95"/>
      <c r="D244" s="95" t="s">
        <v>1134</v>
      </c>
      <c r="E244" s="95">
        <v>1</v>
      </c>
      <c r="F244" s="95">
        <v>8</v>
      </c>
      <c r="G244" s="95">
        <v>5</v>
      </c>
      <c r="H244" s="95">
        <v>502</v>
      </c>
      <c r="I244" s="95">
        <v>89.55</v>
      </c>
      <c r="J244" s="95">
        <v>68.42</v>
      </c>
      <c r="K244" s="95" t="s">
        <v>1097</v>
      </c>
      <c r="L244" s="95" t="s">
        <v>70</v>
      </c>
      <c r="M244" s="95" t="s">
        <v>1099</v>
      </c>
    </row>
    <row r="245" spans="1:13" ht="27" customHeight="1">
      <c r="A245" s="93">
        <v>243</v>
      </c>
      <c r="B245" s="94" t="s">
        <v>1095</v>
      </c>
      <c r="C245" s="95"/>
      <c r="D245" s="95" t="s">
        <v>1134</v>
      </c>
      <c r="E245" s="95">
        <v>1</v>
      </c>
      <c r="F245" s="95">
        <v>8</v>
      </c>
      <c r="G245" s="95">
        <v>6</v>
      </c>
      <c r="H245" s="95">
        <v>601</v>
      </c>
      <c r="I245" s="95">
        <v>90.08</v>
      </c>
      <c r="J245" s="95">
        <v>68.83</v>
      </c>
      <c r="K245" s="95" t="s">
        <v>1097</v>
      </c>
      <c r="L245" s="95" t="s">
        <v>70</v>
      </c>
      <c r="M245" s="95" t="s">
        <v>1098</v>
      </c>
    </row>
    <row r="246" spans="1:13" ht="27" customHeight="1">
      <c r="A246" s="93">
        <v>244</v>
      </c>
      <c r="B246" s="94" t="s">
        <v>1095</v>
      </c>
      <c r="C246" s="95"/>
      <c r="D246" s="95" t="s">
        <v>1134</v>
      </c>
      <c r="E246" s="95">
        <v>1</v>
      </c>
      <c r="F246" s="95">
        <v>8</v>
      </c>
      <c r="G246" s="95">
        <v>6</v>
      </c>
      <c r="H246" s="95">
        <v>602</v>
      </c>
      <c r="I246" s="95">
        <v>89.55</v>
      </c>
      <c r="J246" s="95">
        <v>68.42</v>
      </c>
      <c r="K246" s="95" t="s">
        <v>1097</v>
      </c>
      <c r="L246" s="95" t="s">
        <v>70</v>
      </c>
      <c r="M246" s="95" t="s">
        <v>1099</v>
      </c>
    </row>
    <row r="247" spans="1:13" ht="27" customHeight="1">
      <c r="A247" s="93">
        <v>245</v>
      </c>
      <c r="B247" s="94" t="s">
        <v>1095</v>
      </c>
      <c r="C247" s="95"/>
      <c r="D247" s="95" t="s">
        <v>1134</v>
      </c>
      <c r="E247" s="95">
        <v>1</v>
      </c>
      <c r="F247" s="95">
        <v>8</v>
      </c>
      <c r="G247" s="95">
        <v>7</v>
      </c>
      <c r="H247" s="95">
        <v>701</v>
      </c>
      <c r="I247" s="95">
        <v>90.08</v>
      </c>
      <c r="J247" s="95">
        <v>68.83</v>
      </c>
      <c r="K247" s="95" t="s">
        <v>1097</v>
      </c>
      <c r="L247" s="95" t="s">
        <v>70</v>
      </c>
      <c r="M247" s="95" t="s">
        <v>1098</v>
      </c>
    </row>
    <row r="248" spans="1:13" ht="27" customHeight="1">
      <c r="A248" s="93">
        <v>246</v>
      </c>
      <c r="B248" s="94" t="s">
        <v>1095</v>
      </c>
      <c r="C248" s="95"/>
      <c r="D248" s="95" t="s">
        <v>1134</v>
      </c>
      <c r="E248" s="95">
        <v>1</v>
      </c>
      <c r="F248" s="95">
        <v>8</v>
      </c>
      <c r="G248" s="95">
        <v>7</v>
      </c>
      <c r="H248" s="95">
        <v>702</v>
      </c>
      <c r="I248" s="95">
        <v>89.55</v>
      </c>
      <c r="J248" s="95">
        <v>68.42</v>
      </c>
      <c r="K248" s="95" t="s">
        <v>1097</v>
      </c>
      <c r="L248" s="95" t="s">
        <v>70</v>
      </c>
      <c r="M248" s="95" t="s">
        <v>1099</v>
      </c>
    </row>
    <row r="249" spans="1:13" ht="27" customHeight="1">
      <c r="A249" s="93">
        <v>247</v>
      </c>
      <c r="B249" s="94" t="s">
        <v>1095</v>
      </c>
      <c r="C249" s="95"/>
      <c r="D249" s="95" t="s">
        <v>1134</v>
      </c>
      <c r="E249" s="95">
        <v>1</v>
      </c>
      <c r="F249" s="95">
        <v>8</v>
      </c>
      <c r="G249" s="95">
        <v>8</v>
      </c>
      <c r="H249" s="95">
        <v>801</v>
      </c>
      <c r="I249" s="95">
        <v>90.08</v>
      </c>
      <c r="J249" s="95">
        <v>68.83</v>
      </c>
      <c r="K249" s="95" t="s">
        <v>1097</v>
      </c>
      <c r="L249" s="95" t="s">
        <v>70</v>
      </c>
      <c r="M249" s="95" t="s">
        <v>1098</v>
      </c>
    </row>
    <row r="250" spans="1:13" ht="27" customHeight="1">
      <c r="A250" s="93">
        <v>248</v>
      </c>
      <c r="B250" s="94" t="s">
        <v>1095</v>
      </c>
      <c r="C250" s="95"/>
      <c r="D250" s="95" t="s">
        <v>1134</v>
      </c>
      <c r="E250" s="95">
        <v>1</v>
      </c>
      <c r="F250" s="95">
        <v>8</v>
      </c>
      <c r="G250" s="95">
        <v>8</v>
      </c>
      <c r="H250" s="95">
        <v>802</v>
      </c>
      <c r="I250" s="95">
        <v>89.55</v>
      </c>
      <c r="J250" s="95">
        <v>68.42</v>
      </c>
      <c r="K250" s="95" t="s">
        <v>1097</v>
      </c>
      <c r="L250" s="95" t="s">
        <v>70</v>
      </c>
      <c r="M250" s="95" t="s">
        <v>1099</v>
      </c>
    </row>
    <row r="251" spans="1:13" ht="27" customHeight="1">
      <c r="A251" s="93">
        <v>249</v>
      </c>
      <c r="B251" s="94" t="s">
        <v>1095</v>
      </c>
      <c r="C251" s="95"/>
      <c r="D251" s="95" t="s">
        <v>1134</v>
      </c>
      <c r="E251" s="95">
        <v>2</v>
      </c>
      <c r="F251" s="95">
        <v>8</v>
      </c>
      <c r="G251" s="95">
        <v>1</v>
      </c>
      <c r="H251" s="95">
        <v>101</v>
      </c>
      <c r="I251" s="95">
        <v>89.93</v>
      </c>
      <c r="J251" s="95">
        <v>68.709999999999994</v>
      </c>
      <c r="K251" s="95" t="s">
        <v>1097</v>
      </c>
      <c r="L251" s="95" t="s">
        <v>70</v>
      </c>
      <c r="M251" s="95" t="s">
        <v>1099</v>
      </c>
    </row>
    <row r="252" spans="1:13" ht="27" customHeight="1">
      <c r="A252" s="93">
        <v>250</v>
      </c>
      <c r="B252" s="94" t="s">
        <v>1095</v>
      </c>
      <c r="C252" s="95"/>
      <c r="D252" s="95" t="s">
        <v>1134</v>
      </c>
      <c r="E252" s="95">
        <v>2</v>
      </c>
      <c r="F252" s="95">
        <v>8</v>
      </c>
      <c r="G252" s="95">
        <v>1</v>
      </c>
      <c r="H252" s="95">
        <v>102</v>
      </c>
      <c r="I252" s="95">
        <v>90.65</v>
      </c>
      <c r="J252" s="95">
        <v>69.260000000000005</v>
      </c>
      <c r="K252" s="95" t="s">
        <v>1097</v>
      </c>
      <c r="L252" s="95" t="s">
        <v>70</v>
      </c>
      <c r="M252" s="95" t="s">
        <v>1098</v>
      </c>
    </row>
    <row r="253" spans="1:13" ht="27" customHeight="1">
      <c r="A253" s="93">
        <v>251</v>
      </c>
      <c r="B253" s="94" t="s">
        <v>1095</v>
      </c>
      <c r="C253" s="95"/>
      <c r="D253" s="95" t="s">
        <v>1134</v>
      </c>
      <c r="E253" s="95">
        <v>2</v>
      </c>
      <c r="F253" s="95">
        <v>8</v>
      </c>
      <c r="G253" s="95">
        <v>2</v>
      </c>
      <c r="H253" s="95">
        <v>201</v>
      </c>
      <c r="I253" s="95">
        <v>89.55</v>
      </c>
      <c r="J253" s="95">
        <v>68.42</v>
      </c>
      <c r="K253" s="95" t="s">
        <v>1097</v>
      </c>
      <c r="L253" s="95" t="s">
        <v>70</v>
      </c>
      <c r="M253" s="95" t="s">
        <v>1099</v>
      </c>
    </row>
    <row r="254" spans="1:13" ht="27" customHeight="1">
      <c r="A254" s="93">
        <v>252</v>
      </c>
      <c r="B254" s="94" t="s">
        <v>1095</v>
      </c>
      <c r="C254" s="95"/>
      <c r="D254" s="95" t="s">
        <v>1134</v>
      </c>
      <c r="E254" s="95">
        <v>2</v>
      </c>
      <c r="F254" s="95">
        <v>8</v>
      </c>
      <c r="G254" s="95">
        <v>2</v>
      </c>
      <c r="H254" s="95">
        <v>202</v>
      </c>
      <c r="I254" s="95">
        <v>90.08</v>
      </c>
      <c r="J254" s="95">
        <v>68.83</v>
      </c>
      <c r="K254" s="95" t="s">
        <v>1097</v>
      </c>
      <c r="L254" s="95" t="s">
        <v>70</v>
      </c>
      <c r="M254" s="95" t="s">
        <v>1098</v>
      </c>
    </row>
    <row r="255" spans="1:13" ht="27" customHeight="1">
      <c r="A255" s="93">
        <v>253</v>
      </c>
      <c r="B255" s="94" t="s">
        <v>1095</v>
      </c>
      <c r="C255" s="95"/>
      <c r="D255" s="95" t="s">
        <v>1134</v>
      </c>
      <c r="E255" s="95">
        <v>2</v>
      </c>
      <c r="F255" s="95">
        <v>8</v>
      </c>
      <c r="G255" s="95">
        <v>3</v>
      </c>
      <c r="H255" s="95">
        <v>301</v>
      </c>
      <c r="I255" s="95">
        <v>89.55</v>
      </c>
      <c r="J255" s="95">
        <v>68.42</v>
      </c>
      <c r="K255" s="95" t="s">
        <v>1097</v>
      </c>
      <c r="L255" s="95" t="s">
        <v>70</v>
      </c>
      <c r="M255" s="95" t="s">
        <v>1099</v>
      </c>
    </row>
    <row r="256" spans="1:13" ht="27" customHeight="1">
      <c r="A256" s="93">
        <v>254</v>
      </c>
      <c r="B256" s="94" t="s">
        <v>1095</v>
      </c>
      <c r="C256" s="95"/>
      <c r="D256" s="95" t="s">
        <v>1134</v>
      </c>
      <c r="E256" s="95">
        <v>2</v>
      </c>
      <c r="F256" s="95">
        <v>8</v>
      </c>
      <c r="G256" s="95">
        <v>3</v>
      </c>
      <c r="H256" s="95">
        <v>302</v>
      </c>
      <c r="I256" s="95">
        <v>90.08</v>
      </c>
      <c r="J256" s="95">
        <v>68.83</v>
      </c>
      <c r="K256" s="95" t="s">
        <v>1097</v>
      </c>
      <c r="L256" s="95" t="s">
        <v>70</v>
      </c>
      <c r="M256" s="95" t="s">
        <v>1098</v>
      </c>
    </row>
    <row r="257" spans="1:13" ht="27" customHeight="1">
      <c r="A257" s="93">
        <v>255</v>
      </c>
      <c r="B257" s="94" t="s">
        <v>1095</v>
      </c>
      <c r="C257" s="95"/>
      <c r="D257" s="95" t="s">
        <v>1134</v>
      </c>
      <c r="E257" s="95">
        <v>2</v>
      </c>
      <c r="F257" s="95">
        <v>8</v>
      </c>
      <c r="G257" s="95">
        <v>4</v>
      </c>
      <c r="H257" s="95">
        <v>401</v>
      </c>
      <c r="I257" s="95">
        <v>89.55</v>
      </c>
      <c r="J257" s="95">
        <v>68.42</v>
      </c>
      <c r="K257" s="95" t="s">
        <v>1097</v>
      </c>
      <c r="L257" s="95" t="s">
        <v>70</v>
      </c>
      <c r="M257" s="95" t="s">
        <v>1099</v>
      </c>
    </row>
    <row r="258" spans="1:13" ht="27" customHeight="1">
      <c r="A258" s="93">
        <v>256</v>
      </c>
      <c r="B258" s="94" t="s">
        <v>1095</v>
      </c>
      <c r="C258" s="95"/>
      <c r="D258" s="95" t="s">
        <v>1134</v>
      </c>
      <c r="E258" s="95">
        <v>2</v>
      </c>
      <c r="F258" s="95">
        <v>8</v>
      </c>
      <c r="G258" s="95">
        <v>4</v>
      </c>
      <c r="H258" s="95">
        <v>402</v>
      </c>
      <c r="I258" s="95">
        <v>90.08</v>
      </c>
      <c r="J258" s="95">
        <v>68.83</v>
      </c>
      <c r="K258" s="95" t="s">
        <v>1097</v>
      </c>
      <c r="L258" s="95" t="s">
        <v>70</v>
      </c>
      <c r="M258" s="95" t="s">
        <v>1098</v>
      </c>
    </row>
    <row r="259" spans="1:13" ht="27" customHeight="1">
      <c r="A259" s="93">
        <v>257</v>
      </c>
      <c r="B259" s="94" t="s">
        <v>1095</v>
      </c>
      <c r="C259" s="95"/>
      <c r="D259" s="95" t="s">
        <v>1134</v>
      </c>
      <c r="E259" s="95">
        <v>2</v>
      </c>
      <c r="F259" s="95">
        <v>8</v>
      </c>
      <c r="G259" s="95">
        <v>5</v>
      </c>
      <c r="H259" s="95">
        <v>501</v>
      </c>
      <c r="I259" s="95">
        <v>89.55</v>
      </c>
      <c r="J259" s="95">
        <v>68.42</v>
      </c>
      <c r="K259" s="95" t="s">
        <v>1097</v>
      </c>
      <c r="L259" s="95" t="s">
        <v>70</v>
      </c>
      <c r="M259" s="95" t="s">
        <v>1099</v>
      </c>
    </row>
    <row r="260" spans="1:13" ht="27" customHeight="1">
      <c r="A260" s="93">
        <v>258</v>
      </c>
      <c r="B260" s="94" t="s">
        <v>1095</v>
      </c>
      <c r="C260" s="95"/>
      <c r="D260" s="95" t="s">
        <v>1134</v>
      </c>
      <c r="E260" s="95">
        <v>2</v>
      </c>
      <c r="F260" s="95">
        <v>8</v>
      </c>
      <c r="G260" s="95">
        <v>5</v>
      </c>
      <c r="H260" s="95">
        <v>502</v>
      </c>
      <c r="I260" s="95">
        <v>90.08</v>
      </c>
      <c r="J260" s="95">
        <v>68.83</v>
      </c>
      <c r="K260" s="95" t="s">
        <v>1097</v>
      </c>
      <c r="L260" s="95" t="s">
        <v>70</v>
      </c>
      <c r="M260" s="95" t="s">
        <v>1098</v>
      </c>
    </row>
    <row r="261" spans="1:13" ht="27" customHeight="1">
      <c r="A261" s="93">
        <v>259</v>
      </c>
      <c r="B261" s="94" t="s">
        <v>1095</v>
      </c>
      <c r="C261" s="95"/>
      <c r="D261" s="95" t="s">
        <v>1134</v>
      </c>
      <c r="E261" s="95">
        <v>2</v>
      </c>
      <c r="F261" s="95">
        <v>8</v>
      </c>
      <c r="G261" s="95">
        <v>6</v>
      </c>
      <c r="H261" s="95">
        <v>601</v>
      </c>
      <c r="I261" s="95">
        <v>89.55</v>
      </c>
      <c r="J261" s="95">
        <v>68.42</v>
      </c>
      <c r="K261" s="95" t="s">
        <v>1097</v>
      </c>
      <c r="L261" s="95" t="s">
        <v>70</v>
      </c>
      <c r="M261" s="95" t="s">
        <v>1099</v>
      </c>
    </row>
    <row r="262" spans="1:13" ht="27" customHeight="1">
      <c r="A262" s="93">
        <v>260</v>
      </c>
      <c r="B262" s="94" t="s">
        <v>1095</v>
      </c>
      <c r="C262" s="95"/>
      <c r="D262" s="95" t="s">
        <v>1134</v>
      </c>
      <c r="E262" s="95">
        <v>2</v>
      </c>
      <c r="F262" s="95">
        <v>8</v>
      </c>
      <c r="G262" s="95">
        <v>6</v>
      </c>
      <c r="H262" s="95">
        <v>602</v>
      </c>
      <c r="I262" s="95">
        <v>90.08</v>
      </c>
      <c r="J262" s="95">
        <v>68.83</v>
      </c>
      <c r="K262" s="95" t="s">
        <v>1097</v>
      </c>
      <c r="L262" s="95" t="s">
        <v>70</v>
      </c>
      <c r="M262" s="95" t="s">
        <v>1098</v>
      </c>
    </row>
    <row r="263" spans="1:13" ht="27" customHeight="1">
      <c r="A263" s="93">
        <v>261</v>
      </c>
      <c r="B263" s="94" t="s">
        <v>1095</v>
      </c>
      <c r="C263" s="95"/>
      <c r="D263" s="95" t="s">
        <v>1134</v>
      </c>
      <c r="E263" s="95">
        <v>2</v>
      </c>
      <c r="F263" s="95">
        <v>8</v>
      </c>
      <c r="G263" s="95">
        <v>7</v>
      </c>
      <c r="H263" s="95">
        <v>701</v>
      </c>
      <c r="I263" s="95">
        <v>89.55</v>
      </c>
      <c r="J263" s="95">
        <v>68.42</v>
      </c>
      <c r="K263" s="95" t="s">
        <v>1097</v>
      </c>
      <c r="L263" s="95" t="s">
        <v>70</v>
      </c>
      <c r="M263" s="95" t="s">
        <v>1099</v>
      </c>
    </row>
    <row r="264" spans="1:13" ht="27" customHeight="1">
      <c r="A264" s="93">
        <v>262</v>
      </c>
      <c r="B264" s="94" t="s">
        <v>1095</v>
      </c>
      <c r="C264" s="95"/>
      <c r="D264" s="95" t="s">
        <v>1134</v>
      </c>
      <c r="E264" s="95">
        <v>2</v>
      </c>
      <c r="F264" s="95">
        <v>8</v>
      </c>
      <c r="G264" s="95">
        <v>7</v>
      </c>
      <c r="H264" s="95">
        <v>702</v>
      </c>
      <c r="I264" s="95">
        <v>90.08</v>
      </c>
      <c r="J264" s="95">
        <v>68.83</v>
      </c>
      <c r="K264" s="95" t="s">
        <v>1097</v>
      </c>
      <c r="L264" s="95" t="s">
        <v>70</v>
      </c>
      <c r="M264" s="95" t="s">
        <v>1098</v>
      </c>
    </row>
    <row r="265" spans="1:13" ht="27" customHeight="1">
      <c r="A265" s="93">
        <v>263</v>
      </c>
      <c r="B265" s="94" t="s">
        <v>1095</v>
      </c>
      <c r="C265" s="95"/>
      <c r="D265" s="95" t="s">
        <v>1134</v>
      </c>
      <c r="E265" s="95">
        <v>2</v>
      </c>
      <c r="F265" s="95">
        <v>8</v>
      </c>
      <c r="G265" s="95">
        <v>8</v>
      </c>
      <c r="H265" s="95">
        <v>801</v>
      </c>
      <c r="I265" s="95">
        <v>89.55</v>
      </c>
      <c r="J265" s="95">
        <v>68.42</v>
      </c>
      <c r="K265" s="95" t="s">
        <v>1097</v>
      </c>
      <c r="L265" s="95" t="s">
        <v>70</v>
      </c>
      <c r="M265" s="95" t="s">
        <v>1099</v>
      </c>
    </row>
    <row r="266" spans="1:13" ht="27" customHeight="1">
      <c r="A266" s="93">
        <v>264</v>
      </c>
      <c r="B266" s="94" t="s">
        <v>1095</v>
      </c>
      <c r="C266" s="95"/>
      <c r="D266" s="95" t="s">
        <v>1134</v>
      </c>
      <c r="E266" s="95">
        <v>2</v>
      </c>
      <c r="F266" s="95">
        <v>8</v>
      </c>
      <c r="G266" s="95">
        <v>8</v>
      </c>
      <c r="H266" s="95">
        <v>802</v>
      </c>
      <c r="I266" s="95">
        <v>90.08</v>
      </c>
      <c r="J266" s="95">
        <v>68.83</v>
      </c>
      <c r="K266" s="95" t="s">
        <v>1097</v>
      </c>
      <c r="L266" s="95" t="s">
        <v>70</v>
      </c>
      <c r="M266" s="95" t="s">
        <v>1098</v>
      </c>
    </row>
    <row r="267" spans="1:13" ht="27" customHeight="1">
      <c r="A267" s="93">
        <v>265</v>
      </c>
      <c r="B267" s="94" t="s">
        <v>1095</v>
      </c>
      <c r="C267" s="95"/>
      <c r="D267" s="95" t="s">
        <v>1135</v>
      </c>
      <c r="E267" s="95">
        <v>1</v>
      </c>
      <c r="F267" s="95">
        <v>8</v>
      </c>
      <c r="G267" s="95">
        <v>1</v>
      </c>
      <c r="H267" s="95">
        <v>101</v>
      </c>
      <c r="I267" s="95">
        <v>116.47</v>
      </c>
      <c r="J267" s="95">
        <v>97.26</v>
      </c>
      <c r="K267" s="95" t="s">
        <v>1136</v>
      </c>
      <c r="L267" s="95" t="s">
        <v>70</v>
      </c>
      <c r="M267" s="95" t="s">
        <v>1137</v>
      </c>
    </row>
    <row r="268" spans="1:13" ht="27" customHeight="1">
      <c r="A268" s="93">
        <v>266</v>
      </c>
      <c r="B268" s="94" t="s">
        <v>1095</v>
      </c>
      <c r="C268" s="95"/>
      <c r="D268" s="95" t="s">
        <v>1135</v>
      </c>
      <c r="E268" s="95">
        <v>1</v>
      </c>
      <c r="F268" s="95">
        <v>8</v>
      </c>
      <c r="G268" s="95">
        <v>1</v>
      </c>
      <c r="H268" s="95">
        <v>102</v>
      </c>
      <c r="I268" s="95">
        <v>115.77</v>
      </c>
      <c r="J268" s="95">
        <v>96.68</v>
      </c>
      <c r="K268" s="95" t="s">
        <v>1136</v>
      </c>
      <c r="L268" s="95" t="s">
        <v>70</v>
      </c>
      <c r="M268" s="95" t="s">
        <v>1138</v>
      </c>
    </row>
    <row r="269" spans="1:13" ht="27" customHeight="1">
      <c r="A269" s="93">
        <v>267</v>
      </c>
      <c r="B269" s="94" t="s">
        <v>1095</v>
      </c>
      <c r="C269" s="95"/>
      <c r="D269" s="95" t="s">
        <v>1135</v>
      </c>
      <c r="E269" s="95">
        <v>1</v>
      </c>
      <c r="F269" s="95">
        <v>8</v>
      </c>
      <c r="G269" s="95">
        <v>2</v>
      </c>
      <c r="H269" s="95">
        <v>201</v>
      </c>
      <c r="I269" s="95">
        <v>115.84</v>
      </c>
      <c r="J269" s="95">
        <v>96.74</v>
      </c>
      <c r="K269" s="95" t="s">
        <v>1136</v>
      </c>
      <c r="L269" s="95" t="s">
        <v>70</v>
      </c>
      <c r="M269" s="95" t="s">
        <v>1137</v>
      </c>
    </row>
    <row r="270" spans="1:13" ht="27" customHeight="1">
      <c r="A270" s="93">
        <v>268</v>
      </c>
      <c r="B270" s="94" t="s">
        <v>1095</v>
      </c>
      <c r="C270" s="95"/>
      <c r="D270" s="95" t="s">
        <v>1135</v>
      </c>
      <c r="E270" s="95">
        <v>1</v>
      </c>
      <c r="F270" s="95">
        <v>8</v>
      </c>
      <c r="G270" s="95">
        <v>2</v>
      </c>
      <c r="H270" s="95">
        <v>202</v>
      </c>
      <c r="I270" s="95">
        <v>115.32</v>
      </c>
      <c r="J270" s="95">
        <v>96.3</v>
      </c>
      <c r="K270" s="95" t="s">
        <v>1136</v>
      </c>
      <c r="L270" s="95" t="s">
        <v>70</v>
      </c>
      <c r="M270" s="95" t="s">
        <v>1138</v>
      </c>
    </row>
    <row r="271" spans="1:13" ht="27" customHeight="1">
      <c r="A271" s="93">
        <v>269</v>
      </c>
      <c r="B271" s="94" t="s">
        <v>1095</v>
      </c>
      <c r="C271" s="95"/>
      <c r="D271" s="95" t="s">
        <v>1135</v>
      </c>
      <c r="E271" s="95">
        <v>1</v>
      </c>
      <c r="F271" s="95">
        <v>8</v>
      </c>
      <c r="G271" s="95">
        <v>3</v>
      </c>
      <c r="H271" s="95">
        <v>301</v>
      </c>
      <c r="I271" s="95">
        <v>115.84</v>
      </c>
      <c r="J271" s="95">
        <v>96.74</v>
      </c>
      <c r="K271" s="95" t="s">
        <v>1136</v>
      </c>
      <c r="L271" s="95" t="s">
        <v>70</v>
      </c>
      <c r="M271" s="95" t="s">
        <v>1137</v>
      </c>
    </row>
    <row r="272" spans="1:13" ht="27" customHeight="1">
      <c r="A272" s="93">
        <v>270</v>
      </c>
      <c r="B272" s="94" t="s">
        <v>1095</v>
      </c>
      <c r="C272" s="95"/>
      <c r="D272" s="95" t="s">
        <v>1135</v>
      </c>
      <c r="E272" s="95">
        <v>1</v>
      </c>
      <c r="F272" s="95">
        <v>8</v>
      </c>
      <c r="G272" s="95">
        <v>3</v>
      </c>
      <c r="H272" s="95">
        <v>302</v>
      </c>
      <c r="I272" s="95">
        <v>115.32</v>
      </c>
      <c r="J272" s="95">
        <v>96.3</v>
      </c>
      <c r="K272" s="95" t="s">
        <v>1136</v>
      </c>
      <c r="L272" s="95" t="s">
        <v>70</v>
      </c>
      <c r="M272" s="95" t="s">
        <v>1138</v>
      </c>
    </row>
    <row r="273" spans="1:13" ht="27" customHeight="1">
      <c r="A273" s="93">
        <v>271</v>
      </c>
      <c r="B273" s="94" t="s">
        <v>1095</v>
      </c>
      <c r="C273" s="95"/>
      <c r="D273" s="95" t="s">
        <v>1135</v>
      </c>
      <c r="E273" s="95">
        <v>1</v>
      </c>
      <c r="F273" s="95">
        <v>8</v>
      </c>
      <c r="G273" s="95">
        <v>4</v>
      </c>
      <c r="H273" s="95">
        <v>401</v>
      </c>
      <c r="I273" s="95">
        <v>115.84</v>
      </c>
      <c r="J273" s="95">
        <v>96.74</v>
      </c>
      <c r="K273" s="95" t="s">
        <v>1136</v>
      </c>
      <c r="L273" s="95" t="s">
        <v>70</v>
      </c>
      <c r="M273" s="95" t="s">
        <v>1137</v>
      </c>
    </row>
    <row r="274" spans="1:13" ht="27" customHeight="1">
      <c r="A274" s="93">
        <v>272</v>
      </c>
      <c r="B274" s="94" t="s">
        <v>1095</v>
      </c>
      <c r="C274" s="95"/>
      <c r="D274" s="95" t="s">
        <v>1135</v>
      </c>
      <c r="E274" s="95">
        <v>1</v>
      </c>
      <c r="F274" s="95">
        <v>8</v>
      </c>
      <c r="G274" s="101">
        <v>4</v>
      </c>
      <c r="H274" s="95">
        <v>402</v>
      </c>
      <c r="I274" s="95">
        <v>115.32</v>
      </c>
      <c r="J274" s="95">
        <v>96.3</v>
      </c>
      <c r="K274" s="95" t="s">
        <v>1136</v>
      </c>
      <c r="L274" s="95" t="s">
        <v>70</v>
      </c>
      <c r="M274" s="95" t="s">
        <v>1138</v>
      </c>
    </row>
    <row r="275" spans="1:13" ht="27" customHeight="1">
      <c r="A275" s="93">
        <v>273</v>
      </c>
      <c r="B275" s="94" t="s">
        <v>1095</v>
      </c>
      <c r="C275" s="95"/>
      <c r="D275" s="95" t="s">
        <v>1135</v>
      </c>
      <c r="E275" s="95">
        <v>1</v>
      </c>
      <c r="F275" s="95">
        <v>8</v>
      </c>
      <c r="G275" s="95">
        <v>5</v>
      </c>
      <c r="H275" s="95">
        <v>501</v>
      </c>
      <c r="I275" s="95">
        <v>115.84</v>
      </c>
      <c r="J275" s="95">
        <v>96.74</v>
      </c>
      <c r="K275" s="95" t="s">
        <v>1136</v>
      </c>
      <c r="L275" s="95" t="s">
        <v>70</v>
      </c>
      <c r="M275" s="95" t="s">
        <v>1137</v>
      </c>
    </row>
    <row r="276" spans="1:13" ht="27" customHeight="1">
      <c r="A276" s="93">
        <v>274</v>
      </c>
      <c r="B276" s="94" t="s">
        <v>1095</v>
      </c>
      <c r="C276" s="95"/>
      <c r="D276" s="95" t="s">
        <v>1135</v>
      </c>
      <c r="E276" s="95">
        <v>1</v>
      </c>
      <c r="F276" s="95">
        <v>8</v>
      </c>
      <c r="G276" s="95">
        <v>5</v>
      </c>
      <c r="H276" s="95">
        <v>502</v>
      </c>
      <c r="I276" s="95">
        <v>115.32</v>
      </c>
      <c r="J276" s="95">
        <v>96.3</v>
      </c>
      <c r="K276" s="95" t="s">
        <v>1136</v>
      </c>
      <c r="L276" s="95" t="s">
        <v>70</v>
      </c>
      <c r="M276" s="95" t="s">
        <v>1138</v>
      </c>
    </row>
    <row r="277" spans="1:13" ht="27" customHeight="1">
      <c r="A277" s="93">
        <v>275</v>
      </c>
      <c r="B277" s="94" t="s">
        <v>1095</v>
      </c>
      <c r="C277" s="95"/>
      <c r="D277" s="95" t="s">
        <v>1135</v>
      </c>
      <c r="E277" s="95">
        <v>1</v>
      </c>
      <c r="F277" s="95">
        <v>8</v>
      </c>
      <c r="G277" s="95">
        <v>6</v>
      </c>
      <c r="H277" s="95">
        <v>601</v>
      </c>
      <c r="I277" s="95">
        <v>115.84</v>
      </c>
      <c r="J277" s="95">
        <v>96.74</v>
      </c>
      <c r="K277" s="95" t="s">
        <v>1136</v>
      </c>
      <c r="L277" s="95" t="s">
        <v>70</v>
      </c>
      <c r="M277" s="95" t="s">
        <v>1137</v>
      </c>
    </row>
    <row r="278" spans="1:13" ht="27" customHeight="1">
      <c r="A278" s="93">
        <v>276</v>
      </c>
      <c r="B278" s="94" t="s">
        <v>1095</v>
      </c>
      <c r="C278" s="95"/>
      <c r="D278" s="95" t="s">
        <v>1135</v>
      </c>
      <c r="E278" s="95">
        <v>1</v>
      </c>
      <c r="F278" s="95">
        <v>8</v>
      </c>
      <c r="G278" s="95">
        <v>6</v>
      </c>
      <c r="H278" s="95">
        <v>602</v>
      </c>
      <c r="I278" s="95">
        <v>115.32</v>
      </c>
      <c r="J278" s="95">
        <v>96.3</v>
      </c>
      <c r="K278" s="95" t="s">
        <v>1136</v>
      </c>
      <c r="L278" s="95" t="s">
        <v>70</v>
      </c>
      <c r="M278" s="95" t="s">
        <v>1138</v>
      </c>
    </row>
    <row r="279" spans="1:13" ht="27" customHeight="1">
      <c r="A279" s="93">
        <v>277</v>
      </c>
      <c r="B279" s="94" t="s">
        <v>1095</v>
      </c>
      <c r="C279" s="95"/>
      <c r="D279" s="95" t="s">
        <v>1135</v>
      </c>
      <c r="E279" s="95">
        <v>1</v>
      </c>
      <c r="F279" s="95">
        <v>8</v>
      </c>
      <c r="G279" s="95">
        <v>7</v>
      </c>
      <c r="H279" s="95">
        <v>701</v>
      </c>
      <c r="I279" s="95">
        <v>115.84</v>
      </c>
      <c r="J279" s="95">
        <v>96.74</v>
      </c>
      <c r="K279" s="95" t="s">
        <v>1136</v>
      </c>
      <c r="L279" s="95" t="s">
        <v>70</v>
      </c>
      <c r="M279" s="95" t="s">
        <v>1137</v>
      </c>
    </row>
    <row r="280" spans="1:13" ht="27" customHeight="1">
      <c r="A280" s="93">
        <v>278</v>
      </c>
      <c r="B280" s="94" t="s">
        <v>1095</v>
      </c>
      <c r="C280" s="95"/>
      <c r="D280" s="95" t="s">
        <v>1135</v>
      </c>
      <c r="E280" s="95">
        <v>1</v>
      </c>
      <c r="F280" s="95">
        <v>8</v>
      </c>
      <c r="G280" s="95">
        <v>7</v>
      </c>
      <c r="H280" s="95">
        <v>702</v>
      </c>
      <c r="I280" s="95">
        <v>115.32</v>
      </c>
      <c r="J280" s="95">
        <v>96.3</v>
      </c>
      <c r="K280" s="95" t="s">
        <v>1136</v>
      </c>
      <c r="L280" s="95" t="s">
        <v>70</v>
      </c>
      <c r="M280" s="95" t="s">
        <v>1138</v>
      </c>
    </row>
    <row r="281" spans="1:13" ht="27" customHeight="1">
      <c r="A281" s="93">
        <v>279</v>
      </c>
      <c r="B281" s="94" t="s">
        <v>1095</v>
      </c>
      <c r="C281" s="95"/>
      <c r="D281" s="95" t="s">
        <v>1135</v>
      </c>
      <c r="E281" s="95">
        <v>1</v>
      </c>
      <c r="F281" s="95">
        <v>8</v>
      </c>
      <c r="G281" s="95">
        <v>8</v>
      </c>
      <c r="H281" s="95">
        <v>801</v>
      </c>
      <c r="I281" s="95">
        <v>115.84</v>
      </c>
      <c r="J281" s="95">
        <v>96.74</v>
      </c>
      <c r="K281" s="95" t="s">
        <v>1136</v>
      </c>
      <c r="L281" s="95" t="s">
        <v>70</v>
      </c>
      <c r="M281" s="95" t="s">
        <v>1137</v>
      </c>
    </row>
    <row r="282" spans="1:13" ht="27" customHeight="1">
      <c r="A282" s="93">
        <v>280</v>
      </c>
      <c r="B282" s="94" t="s">
        <v>1095</v>
      </c>
      <c r="C282" s="95"/>
      <c r="D282" s="95" t="s">
        <v>1135</v>
      </c>
      <c r="E282" s="95">
        <v>1</v>
      </c>
      <c r="F282" s="95">
        <v>8</v>
      </c>
      <c r="G282" s="95">
        <v>8</v>
      </c>
      <c r="H282" s="95">
        <v>802</v>
      </c>
      <c r="I282" s="95">
        <v>115.32</v>
      </c>
      <c r="J282" s="95">
        <v>96.3</v>
      </c>
      <c r="K282" s="95" t="s">
        <v>1136</v>
      </c>
      <c r="L282" s="95" t="s">
        <v>70</v>
      </c>
      <c r="M282" s="95" t="s">
        <v>1138</v>
      </c>
    </row>
    <row r="283" spans="1:13" ht="27" customHeight="1">
      <c r="A283" s="93">
        <v>281</v>
      </c>
      <c r="B283" s="94" t="s">
        <v>1095</v>
      </c>
      <c r="C283" s="95"/>
      <c r="D283" s="95" t="s">
        <v>1135</v>
      </c>
      <c r="E283" s="95">
        <v>2</v>
      </c>
      <c r="F283" s="95">
        <v>8</v>
      </c>
      <c r="G283" s="95">
        <v>1</v>
      </c>
      <c r="H283" s="95">
        <v>101</v>
      </c>
      <c r="I283" s="95">
        <v>115.77</v>
      </c>
      <c r="J283" s="95">
        <v>96.68</v>
      </c>
      <c r="K283" s="95" t="s">
        <v>1136</v>
      </c>
      <c r="L283" s="95" t="s">
        <v>70</v>
      </c>
      <c r="M283" s="95" t="s">
        <v>1138</v>
      </c>
    </row>
    <row r="284" spans="1:13" ht="27" customHeight="1">
      <c r="A284" s="93">
        <v>282</v>
      </c>
      <c r="B284" s="94" t="s">
        <v>1095</v>
      </c>
      <c r="C284" s="95"/>
      <c r="D284" s="95" t="s">
        <v>1135</v>
      </c>
      <c r="E284" s="95">
        <v>2</v>
      </c>
      <c r="F284" s="95">
        <v>8</v>
      </c>
      <c r="G284" s="95">
        <v>1</v>
      </c>
      <c r="H284" s="95">
        <v>102</v>
      </c>
      <c r="I284" s="95">
        <v>116.47</v>
      </c>
      <c r="J284" s="95">
        <v>97.26</v>
      </c>
      <c r="K284" s="95" t="s">
        <v>1136</v>
      </c>
      <c r="L284" s="95" t="s">
        <v>70</v>
      </c>
      <c r="M284" s="95" t="s">
        <v>1137</v>
      </c>
    </row>
    <row r="285" spans="1:13" ht="27" customHeight="1">
      <c r="A285" s="93">
        <v>283</v>
      </c>
      <c r="B285" s="94" t="s">
        <v>1095</v>
      </c>
      <c r="C285" s="95"/>
      <c r="D285" s="95" t="s">
        <v>1135</v>
      </c>
      <c r="E285" s="95">
        <v>2</v>
      </c>
      <c r="F285" s="95">
        <v>8</v>
      </c>
      <c r="G285" s="95">
        <v>2</v>
      </c>
      <c r="H285" s="95">
        <v>201</v>
      </c>
      <c r="I285" s="95">
        <v>115.32</v>
      </c>
      <c r="J285" s="95">
        <v>96.3</v>
      </c>
      <c r="K285" s="95" t="s">
        <v>1136</v>
      </c>
      <c r="L285" s="95" t="s">
        <v>70</v>
      </c>
      <c r="M285" s="95" t="s">
        <v>1138</v>
      </c>
    </row>
    <row r="286" spans="1:13" ht="27" customHeight="1">
      <c r="A286" s="93">
        <v>284</v>
      </c>
      <c r="B286" s="94" t="s">
        <v>1095</v>
      </c>
      <c r="C286" s="95"/>
      <c r="D286" s="95" t="s">
        <v>1135</v>
      </c>
      <c r="E286" s="95">
        <v>2</v>
      </c>
      <c r="F286" s="95">
        <v>8</v>
      </c>
      <c r="G286" s="95">
        <v>2</v>
      </c>
      <c r="H286" s="95">
        <v>202</v>
      </c>
      <c r="I286" s="95">
        <v>115.84</v>
      </c>
      <c r="J286" s="95">
        <v>96.74</v>
      </c>
      <c r="K286" s="95" t="s">
        <v>1136</v>
      </c>
      <c r="L286" s="95" t="s">
        <v>70</v>
      </c>
      <c r="M286" s="95" t="s">
        <v>1137</v>
      </c>
    </row>
    <row r="287" spans="1:13" ht="27" customHeight="1">
      <c r="A287" s="93">
        <v>285</v>
      </c>
      <c r="B287" s="94" t="s">
        <v>1095</v>
      </c>
      <c r="C287" s="95"/>
      <c r="D287" s="95" t="s">
        <v>1135</v>
      </c>
      <c r="E287" s="95">
        <v>2</v>
      </c>
      <c r="F287" s="95">
        <v>8</v>
      </c>
      <c r="G287" s="95">
        <v>3</v>
      </c>
      <c r="H287" s="95">
        <v>301</v>
      </c>
      <c r="I287" s="95">
        <v>115.32</v>
      </c>
      <c r="J287" s="95">
        <v>96.3</v>
      </c>
      <c r="K287" s="95" t="s">
        <v>1136</v>
      </c>
      <c r="L287" s="95" t="s">
        <v>70</v>
      </c>
      <c r="M287" s="95" t="s">
        <v>1138</v>
      </c>
    </row>
    <row r="288" spans="1:13" ht="27" customHeight="1">
      <c r="A288" s="93">
        <v>286</v>
      </c>
      <c r="B288" s="94" t="s">
        <v>1095</v>
      </c>
      <c r="C288" s="95"/>
      <c r="D288" s="95" t="s">
        <v>1135</v>
      </c>
      <c r="E288" s="95">
        <v>2</v>
      </c>
      <c r="F288" s="95">
        <v>8</v>
      </c>
      <c r="G288" s="95">
        <v>3</v>
      </c>
      <c r="H288" s="95">
        <v>302</v>
      </c>
      <c r="I288" s="95">
        <v>115.84</v>
      </c>
      <c r="J288" s="95">
        <v>96.74</v>
      </c>
      <c r="K288" s="95" t="s">
        <v>1136</v>
      </c>
      <c r="L288" s="95" t="s">
        <v>70</v>
      </c>
      <c r="M288" s="95" t="s">
        <v>1137</v>
      </c>
    </row>
    <row r="289" spans="1:13" ht="27" customHeight="1">
      <c r="A289" s="93">
        <v>287</v>
      </c>
      <c r="B289" s="94" t="s">
        <v>1095</v>
      </c>
      <c r="C289" s="95"/>
      <c r="D289" s="95" t="s">
        <v>1135</v>
      </c>
      <c r="E289" s="95">
        <v>2</v>
      </c>
      <c r="F289" s="95">
        <v>8</v>
      </c>
      <c r="G289" s="95">
        <v>4</v>
      </c>
      <c r="H289" s="95">
        <v>401</v>
      </c>
      <c r="I289" s="95">
        <v>115.32</v>
      </c>
      <c r="J289" s="95">
        <v>96.3</v>
      </c>
      <c r="K289" s="95" t="s">
        <v>1136</v>
      </c>
      <c r="L289" s="95" t="s">
        <v>70</v>
      </c>
      <c r="M289" s="95" t="s">
        <v>1138</v>
      </c>
    </row>
    <row r="290" spans="1:13" ht="27" customHeight="1">
      <c r="A290" s="93">
        <v>288</v>
      </c>
      <c r="B290" s="94" t="s">
        <v>1095</v>
      </c>
      <c r="C290" s="95"/>
      <c r="D290" s="95" t="s">
        <v>1135</v>
      </c>
      <c r="E290" s="95">
        <v>2</v>
      </c>
      <c r="F290" s="95">
        <v>8</v>
      </c>
      <c r="G290" s="95">
        <v>4</v>
      </c>
      <c r="H290" s="95">
        <v>402</v>
      </c>
      <c r="I290" s="95">
        <v>115.84</v>
      </c>
      <c r="J290" s="95">
        <v>96.74</v>
      </c>
      <c r="K290" s="95" t="s">
        <v>1136</v>
      </c>
      <c r="L290" s="95" t="s">
        <v>70</v>
      </c>
      <c r="M290" s="95" t="s">
        <v>1137</v>
      </c>
    </row>
    <row r="291" spans="1:13" ht="27" customHeight="1">
      <c r="A291" s="93">
        <v>289</v>
      </c>
      <c r="B291" s="94" t="s">
        <v>1095</v>
      </c>
      <c r="C291" s="95"/>
      <c r="D291" s="95" t="s">
        <v>1135</v>
      </c>
      <c r="E291" s="95">
        <v>2</v>
      </c>
      <c r="F291" s="95">
        <v>8</v>
      </c>
      <c r="G291" s="95">
        <v>5</v>
      </c>
      <c r="H291" s="95">
        <v>501</v>
      </c>
      <c r="I291" s="95">
        <v>115.32</v>
      </c>
      <c r="J291" s="95">
        <v>96.3</v>
      </c>
      <c r="K291" s="95" t="s">
        <v>1136</v>
      </c>
      <c r="L291" s="95" t="s">
        <v>70</v>
      </c>
      <c r="M291" s="95" t="s">
        <v>1138</v>
      </c>
    </row>
    <row r="292" spans="1:13" ht="27" customHeight="1">
      <c r="A292" s="93">
        <v>290</v>
      </c>
      <c r="B292" s="94" t="s">
        <v>1095</v>
      </c>
      <c r="C292" s="95"/>
      <c r="D292" s="95" t="s">
        <v>1135</v>
      </c>
      <c r="E292" s="95">
        <v>2</v>
      </c>
      <c r="F292" s="95">
        <v>8</v>
      </c>
      <c r="G292" s="95">
        <v>5</v>
      </c>
      <c r="H292" s="95">
        <v>502</v>
      </c>
      <c r="I292" s="95">
        <v>115.84</v>
      </c>
      <c r="J292" s="95">
        <v>96.74</v>
      </c>
      <c r="K292" s="95" t="s">
        <v>1136</v>
      </c>
      <c r="L292" s="95" t="s">
        <v>70</v>
      </c>
      <c r="M292" s="95" t="s">
        <v>1137</v>
      </c>
    </row>
    <row r="293" spans="1:13" ht="27" customHeight="1">
      <c r="A293" s="93">
        <v>291</v>
      </c>
      <c r="B293" s="94" t="s">
        <v>1095</v>
      </c>
      <c r="C293" s="95"/>
      <c r="D293" s="95" t="s">
        <v>1135</v>
      </c>
      <c r="E293" s="95">
        <v>2</v>
      </c>
      <c r="F293" s="95">
        <v>8</v>
      </c>
      <c r="G293" s="95">
        <v>6</v>
      </c>
      <c r="H293" s="95">
        <v>601</v>
      </c>
      <c r="I293" s="95">
        <v>115.32</v>
      </c>
      <c r="J293" s="95">
        <v>96.3</v>
      </c>
      <c r="K293" s="95" t="s">
        <v>1136</v>
      </c>
      <c r="L293" s="95" t="s">
        <v>70</v>
      </c>
      <c r="M293" s="95" t="s">
        <v>1138</v>
      </c>
    </row>
    <row r="294" spans="1:13" ht="27" customHeight="1">
      <c r="A294" s="93">
        <v>292</v>
      </c>
      <c r="B294" s="94" t="s">
        <v>1095</v>
      </c>
      <c r="C294" s="95"/>
      <c r="D294" s="95" t="s">
        <v>1135</v>
      </c>
      <c r="E294" s="95">
        <v>2</v>
      </c>
      <c r="F294" s="95">
        <v>8</v>
      </c>
      <c r="G294" s="95">
        <v>6</v>
      </c>
      <c r="H294" s="95">
        <v>602</v>
      </c>
      <c r="I294" s="95">
        <v>115.84</v>
      </c>
      <c r="J294" s="95">
        <v>96.74</v>
      </c>
      <c r="K294" s="95" t="s">
        <v>1136</v>
      </c>
      <c r="L294" s="95" t="s">
        <v>70</v>
      </c>
      <c r="M294" s="95" t="s">
        <v>1137</v>
      </c>
    </row>
    <row r="295" spans="1:13" ht="27" customHeight="1">
      <c r="A295" s="93">
        <v>293</v>
      </c>
      <c r="B295" s="94" t="s">
        <v>1095</v>
      </c>
      <c r="C295" s="95"/>
      <c r="D295" s="95" t="s">
        <v>1135</v>
      </c>
      <c r="E295" s="95">
        <v>2</v>
      </c>
      <c r="F295" s="95">
        <v>8</v>
      </c>
      <c r="G295" s="95">
        <v>7</v>
      </c>
      <c r="H295" s="95">
        <v>701</v>
      </c>
      <c r="I295" s="95">
        <v>115.32</v>
      </c>
      <c r="J295" s="95">
        <v>96.3</v>
      </c>
      <c r="K295" s="95" t="s">
        <v>1136</v>
      </c>
      <c r="L295" s="95" t="s">
        <v>70</v>
      </c>
      <c r="M295" s="95" t="s">
        <v>1138</v>
      </c>
    </row>
    <row r="296" spans="1:13" ht="27" customHeight="1">
      <c r="A296" s="93">
        <v>294</v>
      </c>
      <c r="B296" s="94" t="s">
        <v>1095</v>
      </c>
      <c r="C296" s="95"/>
      <c r="D296" s="95" t="s">
        <v>1135</v>
      </c>
      <c r="E296" s="95">
        <v>2</v>
      </c>
      <c r="F296" s="95">
        <v>8</v>
      </c>
      <c r="G296" s="95">
        <v>7</v>
      </c>
      <c r="H296" s="95">
        <v>702</v>
      </c>
      <c r="I296" s="95">
        <v>115.84</v>
      </c>
      <c r="J296" s="95">
        <v>96.74</v>
      </c>
      <c r="K296" s="95" t="s">
        <v>1136</v>
      </c>
      <c r="L296" s="95" t="s">
        <v>70</v>
      </c>
      <c r="M296" s="95" t="s">
        <v>1137</v>
      </c>
    </row>
    <row r="297" spans="1:13" ht="27" customHeight="1">
      <c r="A297" s="93">
        <v>295</v>
      </c>
      <c r="B297" s="94" t="s">
        <v>1095</v>
      </c>
      <c r="C297" s="95"/>
      <c r="D297" s="95" t="s">
        <v>1135</v>
      </c>
      <c r="E297" s="95">
        <v>2</v>
      </c>
      <c r="F297" s="95">
        <v>8</v>
      </c>
      <c r="G297" s="95">
        <v>8</v>
      </c>
      <c r="H297" s="95">
        <v>801</v>
      </c>
      <c r="I297" s="95">
        <v>115.32</v>
      </c>
      <c r="J297" s="95">
        <v>96.3</v>
      </c>
      <c r="K297" s="95" t="s">
        <v>1136</v>
      </c>
      <c r="L297" s="95" t="s">
        <v>70</v>
      </c>
      <c r="M297" s="95" t="s">
        <v>1138</v>
      </c>
    </row>
    <row r="298" spans="1:13" ht="27" customHeight="1">
      <c r="A298" s="93">
        <v>296</v>
      </c>
      <c r="B298" s="94" t="s">
        <v>1095</v>
      </c>
      <c r="C298" s="95"/>
      <c r="D298" s="95" t="s">
        <v>1135</v>
      </c>
      <c r="E298" s="95">
        <v>2</v>
      </c>
      <c r="F298" s="95">
        <v>8</v>
      </c>
      <c r="G298" s="95">
        <v>8</v>
      </c>
      <c r="H298" s="95">
        <v>802</v>
      </c>
      <c r="I298" s="95">
        <v>115.84</v>
      </c>
      <c r="J298" s="95">
        <v>96.74</v>
      </c>
      <c r="K298" s="95" t="s">
        <v>1136</v>
      </c>
      <c r="L298" s="95" t="s">
        <v>70</v>
      </c>
      <c r="M298" s="95" t="s">
        <v>1137</v>
      </c>
    </row>
    <row r="299" spans="1:13" ht="27" customHeight="1">
      <c r="A299" s="93">
        <v>297</v>
      </c>
      <c r="B299" s="94" t="s">
        <v>1095</v>
      </c>
      <c r="C299" s="95"/>
      <c r="D299" s="95" t="s">
        <v>1139</v>
      </c>
      <c r="E299" s="95">
        <v>1</v>
      </c>
      <c r="F299" s="95">
        <v>11</v>
      </c>
      <c r="G299" s="95">
        <v>1</v>
      </c>
      <c r="H299" s="95">
        <v>101</v>
      </c>
      <c r="I299" s="95">
        <v>89.5</v>
      </c>
      <c r="J299" s="95">
        <v>69.260000000000005</v>
      </c>
      <c r="K299" s="95" t="s">
        <v>1097</v>
      </c>
      <c r="L299" s="95" t="s">
        <v>70</v>
      </c>
      <c r="M299" s="95" t="s">
        <v>1098</v>
      </c>
    </row>
    <row r="300" spans="1:13" ht="27" customHeight="1">
      <c r="A300" s="93">
        <v>298</v>
      </c>
      <c r="B300" s="94" t="s">
        <v>1095</v>
      </c>
      <c r="C300" s="95"/>
      <c r="D300" s="95" t="s">
        <v>1139</v>
      </c>
      <c r="E300" s="95">
        <v>1</v>
      </c>
      <c r="F300" s="95">
        <v>11</v>
      </c>
      <c r="G300" s="95">
        <v>1</v>
      </c>
      <c r="H300" s="95">
        <v>102</v>
      </c>
      <c r="I300" s="95">
        <v>88.79</v>
      </c>
      <c r="J300" s="95">
        <v>68.709999999999994</v>
      </c>
      <c r="K300" s="95" t="s">
        <v>1097</v>
      </c>
      <c r="L300" s="95" t="s">
        <v>70</v>
      </c>
      <c r="M300" s="95" t="s">
        <v>1099</v>
      </c>
    </row>
    <row r="301" spans="1:13" ht="27" customHeight="1">
      <c r="A301" s="93">
        <v>299</v>
      </c>
      <c r="B301" s="94" t="s">
        <v>1095</v>
      </c>
      <c r="C301" s="95"/>
      <c r="D301" s="95" t="s">
        <v>1139</v>
      </c>
      <c r="E301" s="95">
        <v>1</v>
      </c>
      <c r="F301" s="95">
        <v>11</v>
      </c>
      <c r="G301" s="95">
        <v>2</v>
      </c>
      <c r="H301" s="95">
        <v>201</v>
      </c>
      <c r="I301" s="95">
        <v>89.5</v>
      </c>
      <c r="J301" s="95">
        <v>69.260000000000005</v>
      </c>
      <c r="K301" s="95" t="s">
        <v>1097</v>
      </c>
      <c r="L301" s="95" t="s">
        <v>70</v>
      </c>
      <c r="M301" s="95" t="s">
        <v>1098</v>
      </c>
    </row>
    <row r="302" spans="1:13" ht="27" customHeight="1">
      <c r="A302" s="93">
        <v>300</v>
      </c>
      <c r="B302" s="94" t="s">
        <v>1095</v>
      </c>
      <c r="C302" s="95"/>
      <c r="D302" s="95" t="s">
        <v>1139</v>
      </c>
      <c r="E302" s="95">
        <v>1</v>
      </c>
      <c r="F302" s="95">
        <v>11</v>
      </c>
      <c r="G302" s="95">
        <v>2</v>
      </c>
      <c r="H302" s="95">
        <v>202</v>
      </c>
      <c r="I302" s="95">
        <v>88.79</v>
      </c>
      <c r="J302" s="95">
        <v>68.709999999999994</v>
      </c>
      <c r="K302" s="95" t="s">
        <v>1097</v>
      </c>
      <c r="L302" s="95" t="s">
        <v>70</v>
      </c>
      <c r="M302" s="95" t="s">
        <v>1099</v>
      </c>
    </row>
    <row r="303" spans="1:13" ht="27" customHeight="1">
      <c r="A303" s="93">
        <v>301</v>
      </c>
      <c r="B303" s="94" t="s">
        <v>1095</v>
      </c>
      <c r="C303" s="95"/>
      <c r="D303" s="95" t="s">
        <v>1139</v>
      </c>
      <c r="E303" s="95">
        <v>1</v>
      </c>
      <c r="F303" s="95">
        <v>11</v>
      </c>
      <c r="G303" s="95">
        <v>3</v>
      </c>
      <c r="H303" s="95">
        <v>301</v>
      </c>
      <c r="I303" s="95">
        <v>88.95</v>
      </c>
      <c r="J303" s="95">
        <v>68.83</v>
      </c>
      <c r="K303" s="95" t="s">
        <v>1097</v>
      </c>
      <c r="L303" s="95" t="s">
        <v>70</v>
      </c>
      <c r="M303" s="95" t="s">
        <v>1098</v>
      </c>
    </row>
    <row r="304" spans="1:13" ht="27" customHeight="1">
      <c r="A304" s="93">
        <v>302</v>
      </c>
      <c r="B304" s="94" t="s">
        <v>1095</v>
      </c>
      <c r="C304" s="95"/>
      <c r="D304" s="95" t="s">
        <v>1139</v>
      </c>
      <c r="E304" s="95">
        <v>1</v>
      </c>
      <c r="F304" s="95">
        <v>11</v>
      </c>
      <c r="G304" s="95">
        <v>3</v>
      </c>
      <c r="H304" s="95">
        <v>302</v>
      </c>
      <c r="I304" s="95">
        <v>88.42</v>
      </c>
      <c r="J304" s="95">
        <v>68.42</v>
      </c>
      <c r="K304" s="95" t="s">
        <v>1097</v>
      </c>
      <c r="L304" s="95" t="s">
        <v>70</v>
      </c>
      <c r="M304" s="95" t="s">
        <v>1099</v>
      </c>
    </row>
    <row r="305" spans="1:13" ht="27" customHeight="1">
      <c r="A305" s="93">
        <v>303</v>
      </c>
      <c r="B305" s="94" t="s">
        <v>1095</v>
      </c>
      <c r="C305" s="95"/>
      <c r="D305" s="95" t="s">
        <v>1139</v>
      </c>
      <c r="E305" s="95">
        <v>1</v>
      </c>
      <c r="F305" s="95">
        <v>11</v>
      </c>
      <c r="G305" s="95">
        <v>4</v>
      </c>
      <c r="H305" s="95">
        <v>401</v>
      </c>
      <c r="I305" s="95">
        <v>88.95</v>
      </c>
      <c r="J305" s="95">
        <v>68.83</v>
      </c>
      <c r="K305" s="95" t="s">
        <v>1097</v>
      </c>
      <c r="L305" s="95" t="s">
        <v>70</v>
      </c>
      <c r="M305" s="95" t="s">
        <v>1098</v>
      </c>
    </row>
    <row r="306" spans="1:13" ht="27" customHeight="1">
      <c r="A306" s="93">
        <v>304</v>
      </c>
      <c r="B306" s="94" t="s">
        <v>1095</v>
      </c>
      <c r="C306" s="95"/>
      <c r="D306" s="95" t="s">
        <v>1139</v>
      </c>
      <c r="E306" s="95">
        <v>1</v>
      </c>
      <c r="F306" s="95">
        <v>11</v>
      </c>
      <c r="G306" s="95">
        <v>4</v>
      </c>
      <c r="H306" s="95">
        <v>402</v>
      </c>
      <c r="I306" s="95">
        <v>88.42</v>
      </c>
      <c r="J306" s="95">
        <v>68.42</v>
      </c>
      <c r="K306" s="95" t="s">
        <v>1097</v>
      </c>
      <c r="L306" s="95" t="s">
        <v>70</v>
      </c>
      <c r="M306" s="95" t="s">
        <v>1099</v>
      </c>
    </row>
    <row r="307" spans="1:13" ht="27" customHeight="1">
      <c r="A307" s="93">
        <v>305</v>
      </c>
      <c r="B307" s="94" t="s">
        <v>1095</v>
      </c>
      <c r="C307" s="95"/>
      <c r="D307" s="95" t="s">
        <v>1139</v>
      </c>
      <c r="E307" s="95">
        <v>1</v>
      </c>
      <c r="F307" s="95">
        <v>11</v>
      </c>
      <c r="G307" s="95">
        <v>5</v>
      </c>
      <c r="H307" s="95">
        <v>501</v>
      </c>
      <c r="I307" s="95">
        <v>88.95</v>
      </c>
      <c r="J307" s="95">
        <v>68.83</v>
      </c>
      <c r="K307" s="95" t="s">
        <v>1097</v>
      </c>
      <c r="L307" s="95" t="s">
        <v>70</v>
      </c>
      <c r="M307" s="95" t="s">
        <v>1098</v>
      </c>
    </row>
    <row r="308" spans="1:13" ht="27" customHeight="1">
      <c r="A308" s="93">
        <v>306</v>
      </c>
      <c r="B308" s="94" t="s">
        <v>1095</v>
      </c>
      <c r="C308" s="95"/>
      <c r="D308" s="95" t="s">
        <v>1139</v>
      </c>
      <c r="E308" s="95">
        <v>1</v>
      </c>
      <c r="F308" s="95">
        <v>11</v>
      </c>
      <c r="G308" s="95">
        <v>5</v>
      </c>
      <c r="H308" s="95">
        <v>502</v>
      </c>
      <c r="I308" s="95">
        <v>88.42</v>
      </c>
      <c r="J308" s="95">
        <v>68.42</v>
      </c>
      <c r="K308" s="95" t="s">
        <v>1097</v>
      </c>
      <c r="L308" s="95" t="s">
        <v>70</v>
      </c>
      <c r="M308" s="95" t="s">
        <v>1099</v>
      </c>
    </row>
    <row r="309" spans="1:13" ht="27" customHeight="1">
      <c r="A309" s="93">
        <v>307</v>
      </c>
      <c r="B309" s="94" t="s">
        <v>1095</v>
      </c>
      <c r="C309" s="95"/>
      <c r="D309" s="95" t="s">
        <v>1139</v>
      </c>
      <c r="E309" s="95">
        <v>1</v>
      </c>
      <c r="F309" s="95">
        <v>11</v>
      </c>
      <c r="G309" s="95">
        <v>6</v>
      </c>
      <c r="H309" s="95">
        <v>601</v>
      </c>
      <c r="I309" s="95">
        <v>88.95</v>
      </c>
      <c r="J309" s="95">
        <v>68.83</v>
      </c>
      <c r="K309" s="95" t="s">
        <v>1097</v>
      </c>
      <c r="L309" s="95" t="s">
        <v>70</v>
      </c>
      <c r="M309" s="95" t="s">
        <v>1098</v>
      </c>
    </row>
    <row r="310" spans="1:13" ht="27" customHeight="1">
      <c r="A310" s="93">
        <v>308</v>
      </c>
      <c r="B310" s="94" t="s">
        <v>1095</v>
      </c>
      <c r="C310" s="95"/>
      <c r="D310" s="95" t="s">
        <v>1139</v>
      </c>
      <c r="E310" s="95">
        <v>1</v>
      </c>
      <c r="F310" s="95">
        <v>11</v>
      </c>
      <c r="G310" s="95">
        <v>6</v>
      </c>
      <c r="H310" s="95">
        <v>602</v>
      </c>
      <c r="I310" s="95">
        <v>88.42</v>
      </c>
      <c r="J310" s="95">
        <v>68.42</v>
      </c>
      <c r="K310" s="95" t="s">
        <v>1097</v>
      </c>
      <c r="L310" s="95" t="s">
        <v>70</v>
      </c>
      <c r="M310" s="95" t="s">
        <v>1099</v>
      </c>
    </row>
    <row r="311" spans="1:13" ht="27" customHeight="1">
      <c r="A311" s="93">
        <v>309</v>
      </c>
      <c r="B311" s="94" t="s">
        <v>1095</v>
      </c>
      <c r="C311" s="95"/>
      <c r="D311" s="95" t="s">
        <v>1139</v>
      </c>
      <c r="E311" s="95">
        <v>1</v>
      </c>
      <c r="F311" s="95">
        <v>11</v>
      </c>
      <c r="G311" s="95">
        <v>7</v>
      </c>
      <c r="H311" s="95">
        <v>701</v>
      </c>
      <c r="I311" s="95">
        <v>88.95</v>
      </c>
      <c r="J311" s="95">
        <v>68.83</v>
      </c>
      <c r="K311" s="95" t="s">
        <v>1097</v>
      </c>
      <c r="L311" s="95" t="s">
        <v>70</v>
      </c>
      <c r="M311" s="95" t="s">
        <v>1098</v>
      </c>
    </row>
    <row r="312" spans="1:13" ht="27" customHeight="1">
      <c r="A312" s="93">
        <v>310</v>
      </c>
      <c r="B312" s="94" t="s">
        <v>1095</v>
      </c>
      <c r="C312" s="95"/>
      <c r="D312" s="95" t="s">
        <v>1139</v>
      </c>
      <c r="E312" s="95">
        <v>1</v>
      </c>
      <c r="F312" s="95">
        <v>11</v>
      </c>
      <c r="G312" s="95">
        <v>7</v>
      </c>
      <c r="H312" s="95">
        <v>702</v>
      </c>
      <c r="I312" s="95">
        <v>88.42</v>
      </c>
      <c r="J312" s="95">
        <v>68.42</v>
      </c>
      <c r="K312" s="95" t="s">
        <v>1097</v>
      </c>
      <c r="L312" s="95" t="s">
        <v>70</v>
      </c>
      <c r="M312" s="95" t="s">
        <v>1099</v>
      </c>
    </row>
    <row r="313" spans="1:13" ht="27" customHeight="1">
      <c r="A313" s="93">
        <v>311</v>
      </c>
      <c r="B313" s="94" t="s">
        <v>1095</v>
      </c>
      <c r="C313" s="95"/>
      <c r="D313" s="95" t="s">
        <v>1139</v>
      </c>
      <c r="E313" s="95">
        <v>1</v>
      </c>
      <c r="F313" s="95">
        <v>11</v>
      </c>
      <c r="G313" s="95">
        <v>8</v>
      </c>
      <c r="H313" s="95">
        <v>801</v>
      </c>
      <c r="I313" s="95">
        <v>88.95</v>
      </c>
      <c r="J313" s="95">
        <v>68.83</v>
      </c>
      <c r="K313" s="95" t="s">
        <v>1097</v>
      </c>
      <c r="L313" s="95" t="s">
        <v>70</v>
      </c>
      <c r="M313" s="95" t="s">
        <v>1098</v>
      </c>
    </row>
    <row r="314" spans="1:13" ht="27" customHeight="1">
      <c r="A314" s="93">
        <v>312</v>
      </c>
      <c r="B314" s="94" t="s">
        <v>1095</v>
      </c>
      <c r="C314" s="95"/>
      <c r="D314" s="95" t="s">
        <v>1139</v>
      </c>
      <c r="E314" s="95">
        <v>1</v>
      </c>
      <c r="F314" s="95">
        <v>11</v>
      </c>
      <c r="G314" s="95">
        <v>8</v>
      </c>
      <c r="H314" s="95">
        <v>802</v>
      </c>
      <c r="I314" s="95">
        <v>88.42</v>
      </c>
      <c r="J314" s="95">
        <v>68.42</v>
      </c>
      <c r="K314" s="95" t="s">
        <v>1097</v>
      </c>
      <c r="L314" s="95" t="s">
        <v>70</v>
      </c>
      <c r="M314" s="95" t="s">
        <v>1099</v>
      </c>
    </row>
    <row r="315" spans="1:13" ht="27" customHeight="1">
      <c r="A315" s="93">
        <v>313</v>
      </c>
      <c r="B315" s="94" t="s">
        <v>1095</v>
      </c>
      <c r="C315" s="95"/>
      <c r="D315" s="95" t="s">
        <v>1139</v>
      </c>
      <c r="E315" s="95">
        <v>1</v>
      </c>
      <c r="F315" s="95">
        <v>11</v>
      </c>
      <c r="G315" s="95">
        <v>9</v>
      </c>
      <c r="H315" s="95">
        <v>901</v>
      </c>
      <c r="I315" s="95">
        <v>88.95</v>
      </c>
      <c r="J315" s="95">
        <v>68.83</v>
      </c>
      <c r="K315" s="95" t="s">
        <v>1097</v>
      </c>
      <c r="L315" s="95" t="s">
        <v>70</v>
      </c>
      <c r="M315" s="95" t="s">
        <v>1098</v>
      </c>
    </row>
    <row r="316" spans="1:13" ht="27" customHeight="1">
      <c r="A316" s="93">
        <v>314</v>
      </c>
      <c r="B316" s="94" t="s">
        <v>1095</v>
      </c>
      <c r="C316" s="95"/>
      <c r="D316" s="95" t="s">
        <v>1139</v>
      </c>
      <c r="E316" s="95">
        <v>1</v>
      </c>
      <c r="F316" s="95">
        <v>11</v>
      </c>
      <c r="G316" s="95">
        <v>9</v>
      </c>
      <c r="H316" s="95">
        <v>902</v>
      </c>
      <c r="I316" s="95">
        <v>88.42</v>
      </c>
      <c r="J316" s="95">
        <v>68.42</v>
      </c>
      <c r="K316" s="95" t="s">
        <v>1097</v>
      </c>
      <c r="L316" s="95" t="s">
        <v>70</v>
      </c>
      <c r="M316" s="95" t="s">
        <v>1099</v>
      </c>
    </row>
    <row r="317" spans="1:13" ht="27" customHeight="1">
      <c r="A317" s="93">
        <v>315</v>
      </c>
      <c r="B317" s="94" t="s">
        <v>1095</v>
      </c>
      <c r="C317" s="95"/>
      <c r="D317" s="95" t="s">
        <v>1139</v>
      </c>
      <c r="E317" s="95">
        <v>1</v>
      </c>
      <c r="F317" s="95">
        <v>11</v>
      </c>
      <c r="G317" s="95">
        <v>10</v>
      </c>
      <c r="H317" s="95">
        <v>1001</v>
      </c>
      <c r="I317" s="95">
        <v>88.95</v>
      </c>
      <c r="J317" s="95">
        <v>68.83</v>
      </c>
      <c r="K317" s="95" t="s">
        <v>1097</v>
      </c>
      <c r="L317" s="95" t="s">
        <v>70</v>
      </c>
      <c r="M317" s="95" t="s">
        <v>1098</v>
      </c>
    </row>
    <row r="318" spans="1:13" ht="27" customHeight="1">
      <c r="A318" s="93">
        <v>316</v>
      </c>
      <c r="B318" s="94" t="s">
        <v>1095</v>
      </c>
      <c r="C318" s="95"/>
      <c r="D318" s="95" t="s">
        <v>1139</v>
      </c>
      <c r="E318" s="95">
        <v>1</v>
      </c>
      <c r="F318" s="95">
        <v>11</v>
      </c>
      <c r="G318" s="95">
        <v>10</v>
      </c>
      <c r="H318" s="95">
        <v>1002</v>
      </c>
      <c r="I318" s="95">
        <v>88.42</v>
      </c>
      <c r="J318" s="95">
        <v>68.42</v>
      </c>
      <c r="K318" s="95" t="s">
        <v>1097</v>
      </c>
      <c r="L318" s="95" t="s">
        <v>70</v>
      </c>
      <c r="M318" s="95" t="s">
        <v>1099</v>
      </c>
    </row>
    <row r="319" spans="1:13" ht="27" customHeight="1">
      <c r="A319" s="93">
        <v>317</v>
      </c>
      <c r="B319" s="94" t="s">
        <v>1095</v>
      </c>
      <c r="C319" s="95"/>
      <c r="D319" s="95" t="s">
        <v>1139</v>
      </c>
      <c r="E319" s="95">
        <v>1</v>
      </c>
      <c r="F319" s="95">
        <v>11</v>
      </c>
      <c r="G319" s="95">
        <v>11</v>
      </c>
      <c r="H319" s="95">
        <v>1101</v>
      </c>
      <c r="I319" s="95">
        <v>88.95</v>
      </c>
      <c r="J319" s="95">
        <v>68.83</v>
      </c>
      <c r="K319" s="95" t="s">
        <v>1097</v>
      </c>
      <c r="L319" s="95" t="s">
        <v>70</v>
      </c>
      <c r="M319" s="95" t="s">
        <v>1098</v>
      </c>
    </row>
    <row r="320" spans="1:13" ht="27" customHeight="1">
      <c r="A320" s="93">
        <v>318</v>
      </c>
      <c r="B320" s="94" t="s">
        <v>1095</v>
      </c>
      <c r="C320" s="95"/>
      <c r="D320" s="95" t="s">
        <v>1139</v>
      </c>
      <c r="E320" s="95">
        <v>1</v>
      </c>
      <c r="F320" s="95">
        <v>11</v>
      </c>
      <c r="G320" s="95">
        <v>11</v>
      </c>
      <c r="H320" s="95">
        <v>1102</v>
      </c>
      <c r="I320" s="95">
        <v>88.42</v>
      </c>
      <c r="J320" s="95">
        <v>68.42</v>
      </c>
      <c r="K320" s="95" t="s">
        <v>1097</v>
      </c>
      <c r="L320" s="95" t="s">
        <v>70</v>
      </c>
      <c r="M320" s="95" t="s">
        <v>1099</v>
      </c>
    </row>
    <row r="321" spans="1:13" ht="27" customHeight="1">
      <c r="A321" s="93">
        <v>319</v>
      </c>
      <c r="B321" s="94" t="s">
        <v>1095</v>
      </c>
      <c r="C321" s="95"/>
      <c r="D321" s="95" t="s">
        <v>1139</v>
      </c>
      <c r="E321" s="95">
        <v>2</v>
      </c>
      <c r="F321" s="95">
        <v>11</v>
      </c>
      <c r="G321" s="95">
        <v>1</v>
      </c>
      <c r="H321" s="95">
        <v>101</v>
      </c>
      <c r="I321" s="95">
        <v>88.79</v>
      </c>
      <c r="J321" s="95">
        <v>68.709999999999994</v>
      </c>
      <c r="K321" s="95" t="s">
        <v>1097</v>
      </c>
      <c r="L321" s="95" t="s">
        <v>70</v>
      </c>
      <c r="M321" s="95" t="s">
        <v>1099</v>
      </c>
    </row>
    <row r="322" spans="1:13" ht="27" customHeight="1">
      <c r="A322" s="93">
        <v>320</v>
      </c>
      <c r="B322" s="94" t="s">
        <v>1095</v>
      </c>
      <c r="C322" s="95"/>
      <c r="D322" s="95" t="s">
        <v>1139</v>
      </c>
      <c r="E322" s="95">
        <v>2</v>
      </c>
      <c r="F322" s="95">
        <v>11</v>
      </c>
      <c r="G322" s="95">
        <v>1</v>
      </c>
      <c r="H322" s="95">
        <v>102</v>
      </c>
      <c r="I322" s="95">
        <v>89.5</v>
      </c>
      <c r="J322" s="95">
        <v>69.260000000000005</v>
      </c>
      <c r="K322" s="95" t="s">
        <v>1097</v>
      </c>
      <c r="L322" s="95" t="s">
        <v>70</v>
      </c>
      <c r="M322" s="95" t="s">
        <v>1098</v>
      </c>
    </row>
    <row r="323" spans="1:13" ht="27" customHeight="1">
      <c r="A323" s="93">
        <v>321</v>
      </c>
      <c r="B323" s="94" t="s">
        <v>1095</v>
      </c>
      <c r="C323" s="95"/>
      <c r="D323" s="95" t="s">
        <v>1139</v>
      </c>
      <c r="E323" s="95">
        <v>2</v>
      </c>
      <c r="F323" s="95">
        <v>11</v>
      </c>
      <c r="G323" s="95">
        <v>2</v>
      </c>
      <c r="H323" s="95">
        <v>201</v>
      </c>
      <c r="I323" s="95">
        <v>88.79</v>
      </c>
      <c r="J323" s="95">
        <v>68.709999999999994</v>
      </c>
      <c r="K323" s="95" t="s">
        <v>1097</v>
      </c>
      <c r="L323" s="95" t="s">
        <v>70</v>
      </c>
      <c r="M323" s="95" t="s">
        <v>1099</v>
      </c>
    </row>
    <row r="324" spans="1:13" ht="27" customHeight="1">
      <c r="A324" s="93">
        <v>322</v>
      </c>
      <c r="B324" s="94" t="s">
        <v>1095</v>
      </c>
      <c r="C324" s="95"/>
      <c r="D324" s="95" t="s">
        <v>1139</v>
      </c>
      <c r="E324" s="95">
        <v>2</v>
      </c>
      <c r="F324" s="95">
        <v>11</v>
      </c>
      <c r="G324" s="95">
        <v>2</v>
      </c>
      <c r="H324" s="95">
        <v>202</v>
      </c>
      <c r="I324" s="95">
        <v>89.5</v>
      </c>
      <c r="J324" s="95">
        <v>69.260000000000005</v>
      </c>
      <c r="K324" s="95" t="s">
        <v>1097</v>
      </c>
      <c r="L324" s="95" t="s">
        <v>70</v>
      </c>
      <c r="M324" s="95" t="s">
        <v>1098</v>
      </c>
    </row>
    <row r="325" spans="1:13" ht="27" customHeight="1">
      <c r="A325" s="93">
        <v>323</v>
      </c>
      <c r="B325" s="94" t="s">
        <v>1095</v>
      </c>
      <c r="C325" s="95"/>
      <c r="D325" s="95" t="s">
        <v>1139</v>
      </c>
      <c r="E325" s="95">
        <v>2</v>
      </c>
      <c r="F325" s="95">
        <v>11</v>
      </c>
      <c r="G325" s="95">
        <v>3</v>
      </c>
      <c r="H325" s="95">
        <v>301</v>
      </c>
      <c r="I325" s="95">
        <v>88.42</v>
      </c>
      <c r="J325" s="95">
        <v>68.42</v>
      </c>
      <c r="K325" s="95" t="s">
        <v>1097</v>
      </c>
      <c r="L325" s="95" t="s">
        <v>70</v>
      </c>
      <c r="M325" s="95" t="s">
        <v>1099</v>
      </c>
    </row>
    <row r="326" spans="1:13" ht="27" customHeight="1">
      <c r="A326" s="93">
        <v>324</v>
      </c>
      <c r="B326" s="94" t="s">
        <v>1095</v>
      </c>
      <c r="C326" s="95"/>
      <c r="D326" s="95" t="s">
        <v>1139</v>
      </c>
      <c r="E326" s="95">
        <v>2</v>
      </c>
      <c r="F326" s="95">
        <v>11</v>
      </c>
      <c r="G326" s="95">
        <v>3</v>
      </c>
      <c r="H326" s="95">
        <v>302</v>
      </c>
      <c r="I326" s="95">
        <v>88.95</v>
      </c>
      <c r="J326" s="95">
        <v>68.83</v>
      </c>
      <c r="K326" s="95" t="s">
        <v>1097</v>
      </c>
      <c r="L326" s="95" t="s">
        <v>70</v>
      </c>
      <c r="M326" s="95" t="s">
        <v>1098</v>
      </c>
    </row>
    <row r="327" spans="1:13" ht="27" customHeight="1">
      <c r="A327" s="93">
        <v>325</v>
      </c>
      <c r="B327" s="94" t="s">
        <v>1095</v>
      </c>
      <c r="C327" s="95"/>
      <c r="D327" s="95" t="s">
        <v>1139</v>
      </c>
      <c r="E327" s="95">
        <v>2</v>
      </c>
      <c r="F327" s="95">
        <v>11</v>
      </c>
      <c r="G327" s="95">
        <v>4</v>
      </c>
      <c r="H327" s="95">
        <v>401</v>
      </c>
      <c r="I327" s="95">
        <v>88.42</v>
      </c>
      <c r="J327" s="95">
        <v>68.42</v>
      </c>
      <c r="K327" s="95" t="s">
        <v>1097</v>
      </c>
      <c r="L327" s="95" t="s">
        <v>70</v>
      </c>
      <c r="M327" s="95" t="s">
        <v>1099</v>
      </c>
    </row>
    <row r="328" spans="1:13" ht="27" customHeight="1">
      <c r="A328" s="93">
        <v>326</v>
      </c>
      <c r="B328" s="94" t="s">
        <v>1095</v>
      </c>
      <c r="C328" s="95"/>
      <c r="D328" s="95" t="s">
        <v>1139</v>
      </c>
      <c r="E328" s="95">
        <v>2</v>
      </c>
      <c r="F328" s="95">
        <v>11</v>
      </c>
      <c r="G328" s="95">
        <v>4</v>
      </c>
      <c r="H328" s="95">
        <v>402</v>
      </c>
      <c r="I328" s="95">
        <v>88.95</v>
      </c>
      <c r="J328" s="95">
        <v>68.83</v>
      </c>
      <c r="K328" s="95" t="s">
        <v>1097</v>
      </c>
      <c r="L328" s="95" t="s">
        <v>70</v>
      </c>
      <c r="M328" s="95" t="s">
        <v>1098</v>
      </c>
    </row>
    <row r="329" spans="1:13" ht="27" customHeight="1">
      <c r="A329" s="93">
        <v>327</v>
      </c>
      <c r="B329" s="94" t="s">
        <v>1095</v>
      </c>
      <c r="C329" s="95"/>
      <c r="D329" s="95" t="s">
        <v>1139</v>
      </c>
      <c r="E329" s="95">
        <v>2</v>
      </c>
      <c r="F329" s="95">
        <v>11</v>
      </c>
      <c r="G329" s="95">
        <v>5</v>
      </c>
      <c r="H329" s="95">
        <v>501</v>
      </c>
      <c r="I329" s="95">
        <v>88.42</v>
      </c>
      <c r="J329" s="95">
        <v>68.42</v>
      </c>
      <c r="K329" s="95" t="s">
        <v>1097</v>
      </c>
      <c r="L329" s="95" t="s">
        <v>70</v>
      </c>
      <c r="M329" s="95" t="s">
        <v>1099</v>
      </c>
    </row>
    <row r="330" spans="1:13" ht="27" customHeight="1">
      <c r="A330" s="93">
        <v>328</v>
      </c>
      <c r="B330" s="94" t="s">
        <v>1095</v>
      </c>
      <c r="C330" s="95"/>
      <c r="D330" s="95" t="s">
        <v>1139</v>
      </c>
      <c r="E330" s="95">
        <v>2</v>
      </c>
      <c r="F330" s="95">
        <v>11</v>
      </c>
      <c r="G330" s="95">
        <v>5</v>
      </c>
      <c r="H330" s="95">
        <v>502</v>
      </c>
      <c r="I330" s="95">
        <v>88.95</v>
      </c>
      <c r="J330" s="95">
        <v>68.83</v>
      </c>
      <c r="K330" s="95" t="s">
        <v>1097</v>
      </c>
      <c r="L330" s="95" t="s">
        <v>70</v>
      </c>
      <c r="M330" s="95" t="s">
        <v>1098</v>
      </c>
    </row>
    <row r="331" spans="1:13" ht="27" customHeight="1">
      <c r="A331" s="93">
        <v>329</v>
      </c>
      <c r="B331" s="94" t="s">
        <v>1095</v>
      </c>
      <c r="C331" s="95"/>
      <c r="D331" s="95" t="s">
        <v>1139</v>
      </c>
      <c r="E331" s="95">
        <v>2</v>
      </c>
      <c r="F331" s="95">
        <v>11</v>
      </c>
      <c r="G331" s="95">
        <v>6</v>
      </c>
      <c r="H331" s="95">
        <v>601</v>
      </c>
      <c r="I331" s="95">
        <v>88.42</v>
      </c>
      <c r="J331" s="95">
        <v>68.42</v>
      </c>
      <c r="K331" s="95" t="s">
        <v>1097</v>
      </c>
      <c r="L331" s="95" t="s">
        <v>70</v>
      </c>
      <c r="M331" s="95" t="s">
        <v>1099</v>
      </c>
    </row>
    <row r="332" spans="1:13" ht="27" customHeight="1">
      <c r="A332" s="93">
        <v>330</v>
      </c>
      <c r="B332" s="94" t="s">
        <v>1095</v>
      </c>
      <c r="C332" s="95"/>
      <c r="D332" s="95" t="s">
        <v>1139</v>
      </c>
      <c r="E332" s="95">
        <v>2</v>
      </c>
      <c r="F332" s="95">
        <v>11</v>
      </c>
      <c r="G332" s="95">
        <v>6</v>
      </c>
      <c r="H332" s="95">
        <v>602</v>
      </c>
      <c r="I332" s="95">
        <v>88.95</v>
      </c>
      <c r="J332" s="95">
        <v>68.83</v>
      </c>
      <c r="K332" s="95" t="s">
        <v>1097</v>
      </c>
      <c r="L332" s="95" t="s">
        <v>70</v>
      </c>
      <c r="M332" s="95" t="s">
        <v>1098</v>
      </c>
    </row>
    <row r="333" spans="1:13" ht="27" customHeight="1">
      <c r="A333" s="93">
        <v>331</v>
      </c>
      <c r="B333" s="94" t="s">
        <v>1095</v>
      </c>
      <c r="C333" s="95"/>
      <c r="D333" s="95" t="s">
        <v>1139</v>
      </c>
      <c r="E333" s="95">
        <v>2</v>
      </c>
      <c r="F333" s="95">
        <v>11</v>
      </c>
      <c r="G333" s="95">
        <v>7</v>
      </c>
      <c r="H333" s="95">
        <v>701</v>
      </c>
      <c r="I333" s="95">
        <v>88.42</v>
      </c>
      <c r="J333" s="95">
        <v>68.42</v>
      </c>
      <c r="K333" s="95" t="s">
        <v>1097</v>
      </c>
      <c r="L333" s="95" t="s">
        <v>70</v>
      </c>
      <c r="M333" s="95" t="s">
        <v>1099</v>
      </c>
    </row>
    <row r="334" spans="1:13" ht="27" customHeight="1">
      <c r="A334" s="93">
        <v>332</v>
      </c>
      <c r="B334" s="94" t="s">
        <v>1095</v>
      </c>
      <c r="C334" s="95"/>
      <c r="D334" s="95" t="s">
        <v>1139</v>
      </c>
      <c r="E334" s="95">
        <v>2</v>
      </c>
      <c r="F334" s="95">
        <v>11</v>
      </c>
      <c r="G334" s="95">
        <v>7</v>
      </c>
      <c r="H334" s="95">
        <v>702</v>
      </c>
      <c r="I334" s="95">
        <v>88.95</v>
      </c>
      <c r="J334" s="95">
        <v>68.83</v>
      </c>
      <c r="K334" s="95" t="s">
        <v>1097</v>
      </c>
      <c r="L334" s="95" t="s">
        <v>70</v>
      </c>
      <c r="M334" s="95" t="s">
        <v>1098</v>
      </c>
    </row>
    <row r="335" spans="1:13" ht="27" customHeight="1">
      <c r="A335" s="93">
        <v>333</v>
      </c>
      <c r="B335" s="94" t="s">
        <v>1095</v>
      </c>
      <c r="C335" s="95"/>
      <c r="D335" s="95" t="s">
        <v>1139</v>
      </c>
      <c r="E335" s="95">
        <v>2</v>
      </c>
      <c r="F335" s="95">
        <v>11</v>
      </c>
      <c r="G335" s="95">
        <v>8</v>
      </c>
      <c r="H335" s="95">
        <v>801</v>
      </c>
      <c r="I335" s="95">
        <v>88.42</v>
      </c>
      <c r="J335" s="95">
        <v>68.42</v>
      </c>
      <c r="K335" s="95" t="s">
        <v>1097</v>
      </c>
      <c r="L335" s="95" t="s">
        <v>70</v>
      </c>
      <c r="M335" s="95" t="s">
        <v>1099</v>
      </c>
    </row>
    <row r="336" spans="1:13" ht="27" customHeight="1">
      <c r="A336" s="93">
        <v>334</v>
      </c>
      <c r="B336" s="94" t="s">
        <v>1095</v>
      </c>
      <c r="C336" s="95"/>
      <c r="D336" s="95" t="s">
        <v>1139</v>
      </c>
      <c r="E336" s="95">
        <v>2</v>
      </c>
      <c r="F336" s="95">
        <v>11</v>
      </c>
      <c r="G336" s="95">
        <v>8</v>
      </c>
      <c r="H336" s="95">
        <v>802</v>
      </c>
      <c r="I336" s="95">
        <v>88.95</v>
      </c>
      <c r="J336" s="95">
        <v>68.83</v>
      </c>
      <c r="K336" s="95" t="s">
        <v>1097</v>
      </c>
      <c r="L336" s="95" t="s">
        <v>70</v>
      </c>
      <c r="M336" s="95" t="s">
        <v>1098</v>
      </c>
    </row>
    <row r="337" spans="1:13" ht="27" customHeight="1">
      <c r="A337" s="93">
        <v>335</v>
      </c>
      <c r="B337" s="94" t="s">
        <v>1095</v>
      </c>
      <c r="C337" s="95"/>
      <c r="D337" s="95" t="s">
        <v>1139</v>
      </c>
      <c r="E337" s="95">
        <v>2</v>
      </c>
      <c r="F337" s="95">
        <v>11</v>
      </c>
      <c r="G337" s="95">
        <v>9</v>
      </c>
      <c r="H337" s="95">
        <v>901</v>
      </c>
      <c r="I337" s="95">
        <v>88.42</v>
      </c>
      <c r="J337" s="95">
        <v>68.42</v>
      </c>
      <c r="K337" s="95" t="s">
        <v>1097</v>
      </c>
      <c r="L337" s="95" t="s">
        <v>70</v>
      </c>
      <c r="M337" s="95" t="s">
        <v>1099</v>
      </c>
    </row>
    <row r="338" spans="1:13" ht="27" customHeight="1">
      <c r="A338" s="93">
        <v>336</v>
      </c>
      <c r="B338" s="94" t="s">
        <v>1095</v>
      </c>
      <c r="C338" s="95"/>
      <c r="D338" s="95" t="s">
        <v>1139</v>
      </c>
      <c r="E338" s="95">
        <v>2</v>
      </c>
      <c r="F338" s="95">
        <v>11</v>
      </c>
      <c r="G338" s="95">
        <v>9</v>
      </c>
      <c r="H338" s="95">
        <v>902</v>
      </c>
      <c r="I338" s="95">
        <v>88.95</v>
      </c>
      <c r="J338" s="95">
        <v>68.83</v>
      </c>
      <c r="K338" s="95" t="s">
        <v>1097</v>
      </c>
      <c r="L338" s="95" t="s">
        <v>70</v>
      </c>
      <c r="M338" s="95" t="s">
        <v>1098</v>
      </c>
    </row>
    <row r="339" spans="1:13" ht="27" customHeight="1">
      <c r="A339" s="93">
        <v>337</v>
      </c>
      <c r="B339" s="94" t="s">
        <v>1095</v>
      </c>
      <c r="C339" s="95"/>
      <c r="D339" s="95" t="s">
        <v>1139</v>
      </c>
      <c r="E339" s="95">
        <v>2</v>
      </c>
      <c r="F339" s="95">
        <v>11</v>
      </c>
      <c r="G339" s="95">
        <v>10</v>
      </c>
      <c r="H339" s="95">
        <v>1001</v>
      </c>
      <c r="I339" s="95">
        <v>88.42</v>
      </c>
      <c r="J339" s="95">
        <v>68.42</v>
      </c>
      <c r="K339" s="95" t="s">
        <v>1097</v>
      </c>
      <c r="L339" s="95" t="s">
        <v>70</v>
      </c>
      <c r="M339" s="95" t="s">
        <v>1099</v>
      </c>
    </row>
    <row r="340" spans="1:13" ht="27" customHeight="1">
      <c r="A340" s="93">
        <v>338</v>
      </c>
      <c r="B340" s="94" t="s">
        <v>1095</v>
      </c>
      <c r="C340" s="95"/>
      <c r="D340" s="95" t="s">
        <v>1139</v>
      </c>
      <c r="E340" s="95">
        <v>2</v>
      </c>
      <c r="F340" s="95">
        <v>11</v>
      </c>
      <c r="G340" s="95">
        <v>10</v>
      </c>
      <c r="H340" s="95">
        <v>1002</v>
      </c>
      <c r="I340" s="95">
        <v>88.95</v>
      </c>
      <c r="J340" s="95">
        <v>68.83</v>
      </c>
      <c r="K340" s="95" t="s">
        <v>1097</v>
      </c>
      <c r="L340" s="95" t="s">
        <v>70</v>
      </c>
      <c r="M340" s="95" t="s">
        <v>1098</v>
      </c>
    </row>
    <row r="341" spans="1:13" ht="27" customHeight="1">
      <c r="A341" s="93">
        <v>339</v>
      </c>
      <c r="B341" s="94" t="s">
        <v>1095</v>
      </c>
      <c r="C341" s="95"/>
      <c r="D341" s="95" t="s">
        <v>1139</v>
      </c>
      <c r="E341" s="95">
        <v>2</v>
      </c>
      <c r="F341" s="95">
        <v>11</v>
      </c>
      <c r="G341" s="95">
        <v>11</v>
      </c>
      <c r="H341" s="95">
        <v>1101</v>
      </c>
      <c r="I341" s="95">
        <v>88.42</v>
      </c>
      <c r="J341" s="95">
        <v>68.42</v>
      </c>
      <c r="K341" s="95" t="s">
        <v>1097</v>
      </c>
      <c r="L341" s="95" t="s">
        <v>70</v>
      </c>
      <c r="M341" s="95" t="s">
        <v>1099</v>
      </c>
    </row>
    <row r="342" spans="1:13" ht="27" customHeight="1">
      <c r="A342" s="93">
        <v>340</v>
      </c>
      <c r="B342" s="94" t="s">
        <v>1095</v>
      </c>
      <c r="C342" s="95"/>
      <c r="D342" s="95" t="s">
        <v>1139</v>
      </c>
      <c r="E342" s="95">
        <v>2</v>
      </c>
      <c r="F342" s="95">
        <v>11</v>
      </c>
      <c r="G342" s="95">
        <v>11</v>
      </c>
      <c r="H342" s="95">
        <v>1102</v>
      </c>
      <c r="I342" s="95">
        <v>88.95</v>
      </c>
      <c r="J342" s="95">
        <v>68.83</v>
      </c>
      <c r="K342" s="95" t="s">
        <v>1097</v>
      </c>
      <c r="L342" s="95" t="s">
        <v>70</v>
      </c>
      <c r="M342" s="95" t="s">
        <v>1098</v>
      </c>
    </row>
    <row r="343" spans="1:13" ht="27" customHeight="1">
      <c r="A343" s="93">
        <v>341</v>
      </c>
      <c r="B343" s="94" t="s">
        <v>1095</v>
      </c>
      <c r="C343" s="95"/>
      <c r="D343" s="95" t="s">
        <v>1140</v>
      </c>
      <c r="E343" s="95">
        <v>1</v>
      </c>
      <c r="F343" s="95">
        <v>11</v>
      </c>
      <c r="G343" s="95">
        <v>1</v>
      </c>
      <c r="H343" s="95">
        <v>101</v>
      </c>
      <c r="I343" s="95">
        <v>81.400000000000006</v>
      </c>
      <c r="J343" s="95">
        <v>64.77</v>
      </c>
      <c r="K343" s="95" t="s">
        <v>1129</v>
      </c>
      <c r="L343" s="95" t="s">
        <v>70</v>
      </c>
      <c r="M343" s="95" t="s">
        <v>1106</v>
      </c>
    </row>
    <row r="344" spans="1:13" ht="27" customHeight="1">
      <c r="A344" s="93">
        <v>342</v>
      </c>
      <c r="B344" s="94" t="s">
        <v>1095</v>
      </c>
      <c r="C344" s="95"/>
      <c r="D344" s="95" t="s">
        <v>1140</v>
      </c>
      <c r="E344" s="95">
        <v>1</v>
      </c>
      <c r="F344" s="95">
        <v>11</v>
      </c>
      <c r="G344" s="95">
        <v>1</v>
      </c>
      <c r="H344" s="95">
        <v>102</v>
      </c>
      <c r="I344" s="95">
        <v>57.55</v>
      </c>
      <c r="J344" s="95">
        <v>45.79</v>
      </c>
      <c r="K344" s="95" t="s">
        <v>1131</v>
      </c>
      <c r="L344" s="95" t="s">
        <v>70</v>
      </c>
      <c r="M344" s="95" t="s">
        <v>1132</v>
      </c>
    </row>
    <row r="345" spans="1:13" ht="27" customHeight="1">
      <c r="A345" s="93">
        <v>343</v>
      </c>
      <c r="B345" s="94" t="s">
        <v>1095</v>
      </c>
      <c r="C345" s="95"/>
      <c r="D345" s="95" t="s">
        <v>1140</v>
      </c>
      <c r="E345" s="95">
        <v>1</v>
      </c>
      <c r="F345" s="95">
        <v>11</v>
      </c>
      <c r="G345" s="95">
        <v>2</v>
      </c>
      <c r="H345" s="95">
        <v>201</v>
      </c>
      <c r="I345" s="95">
        <v>81.400000000000006</v>
      </c>
      <c r="J345" s="95">
        <v>64.77</v>
      </c>
      <c r="K345" s="95" t="s">
        <v>1129</v>
      </c>
      <c r="L345" s="95" t="s">
        <v>70</v>
      </c>
      <c r="M345" s="95" t="s">
        <v>1106</v>
      </c>
    </row>
    <row r="346" spans="1:13" ht="27" customHeight="1">
      <c r="A346" s="93">
        <v>344</v>
      </c>
      <c r="B346" s="94" t="s">
        <v>1095</v>
      </c>
      <c r="C346" s="95"/>
      <c r="D346" s="95" t="s">
        <v>1140</v>
      </c>
      <c r="E346" s="95">
        <v>1</v>
      </c>
      <c r="F346" s="95">
        <v>11</v>
      </c>
      <c r="G346" s="95">
        <v>2</v>
      </c>
      <c r="H346" s="95">
        <v>202</v>
      </c>
      <c r="I346" s="95">
        <v>80.31</v>
      </c>
      <c r="J346" s="95">
        <v>63.9</v>
      </c>
      <c r="K346" s="95" t="s">
        <v>1129</v>
      </c>
      <c r="L346" s="95" t="s">
        <v>70</v>
      </c>
      <c r="M346" s="95" t="s">
        <v>1113</v>
      </c>
    </row>
    <row r="347" spans="1:13" ht="27" customHeight="1">
      <c r="A347" s="93">
        <v>345</v>
      </c>
      <c r="B347" s="94" t="s">
        <v>1095</v>
      </c>
      <c r="C347" s="95"/>
      <c r="D347" s="95" t="s">
        <v>1140</v>
      </c>
      <c r="E347" s="95">
        <v>1</v>
      </c>
      <c r="F347" s="95">
        <v>11</v>
      </c>
      <c r="G347" s="95">
        <v>3</v>
      </c>
      <c r="H347" s="95">
        <v>301</v>
      </c>
      <c r="I347" s="95">
        <v>80.94</v>
      </c>
      <c r="J347" s="95">
        <v>64.400000000000006</v>
      </c>
      <c r="K347" s="95" t="s">
        <v>1129</v>
      </c>
      <c r="L347" s="95" t="s">
        <v>70</v>
      </c>
      <c r="M347" s="95" t="s">
        <v>1106</v>
      </c>
    </row>
    <row r="348" spans="1:13" ht="27" customHeight="1">
      <c r="A348" s="93">
        <v>346</v>
      </c>
      <c r="B348" s="94" t="s">
        <v>1095</v>
      </c>
      <c r="C348" s="95"/>
      <c r="D348" s="95" t="s">
        <v>1140</v>
      </c>
      <c r="E348" s="95">
        <v>1</v>
      </c>
      <c r="F348" s="95">
        <v>11</v>
      </c>
      <c r="G348" s="95">
        <v>3</v>
      </c>
      <c r="H348" s="95">
        <v>302</v>
      </c>
      <c r="I348" s="95">
        <v>80.099999999999994</v>
      </c>
      <c r="J348" s="95">
        <v>63.73</v>
      </c>
      <c r="K348" s="95" t="s">
        <v>1129</v>
      </c>
      <c r="L348" s="95" t="s">
        <v>70</v>
      </c>
      <c r="M348" s="95" t="s">
        <v>1113</v>
      </c>
    </row>
    <row r="349" spans="1:13" ht="27" customHeight="1">
      <c r="A349" s="93">
        <v>347</v>
      </c>
      <c r="B349" s="94" t="s">
        <v>1095</v>
      </c>
      <c r="C349" s="95"/>
      <c r="D349" s="95" t="s">
        <v>1140</v>
      </c>
      <c r="E349" s="95">
        <v>1</v>
      </c>
      <c r="F349" s="95">
        <v>11</v>
      </c>
      <c r="G349" s="95">
        <v>4</v>
      </c>
      <c r="H349" s="95">
        <v>401</v>
      </c>
      <c r="I349" s="95">
        <v>80.94</v>
      </c>
      <c r="J349" s="95">
        <v>64.400000000000006</v>
      </c>
      <c r="K349" s="95" t="s">
        <v>1129</v>
      </c>
      <c r="L349" s="95" t="s">
        <v>70</v>
      </c>
      <c r="M349" s="95" t="s">
        <v>1106</v>
      </c>
    </row>
    <row r="350" spans="1:13" ht="27" customHeight="1">
      <c r="A350" s="93">
        <v>348</v>
      </c>
      <c r="B350" s="94" t="s">
        <v>1095</v>
      </c>
      <c r="C350" s="95"/>
      <c r="D350" s="95" t="s">
        <v>1140</v>
      </c>
      <c r="E350" s="95">
        <v>1</v>
      </c>
      <c r="F350" s="95">
        <v>11</v>
      </c>
      <c r="G350" s="95">
        <v>4</v>
      </c>
      <c r="H350" s="95">
        <v>402</v>
      </c>
      <c r="I350" s="95">
        <v>80.099999999999994</v>
      </c>
      <c r="J350" s="95">
        <v>63.73</v>
      </c>
      <c r="K350" s="95" t="s">
        <v>1129</v>
      </c>
      <c r="L350" s="95" t="s">
        <v>70</v>
      </c>
      <c r="M350" s="95" t="s">
        <v>1113</v>
      </c>
    </row>
    <row r="351" spans="1:13" ht="27" customHeight="1">
      <c r="A351" s="93">
        <v>349</v>
      </c>
      <c r="B351" s="94" t="s">
        <v>1095</v>
      </c>
      <c r="C351" s="95"/>
      <c r="D351" s="95" t="s">
        <v>1140</v>
      </c>
      <c r="E351" s="95">
        <v>1</v>
      </c>
      <c r="F351" s="95">
        <v>11</v>
      </c>
      <c r="G351" s="95">
        <v>5</v>
      </c>
      <c r="H351" s="95">
        <v>501</v>
      </c>
      <c r="I351" s="95">
        <v>80.94</v>
      </c>
      <c r="J351" s="95">
        <v>64.400000000000006</v>
      </c>
      <c r="K351" s="95" t="s">
        <v>1129</v>
      </c>
      <c r="L351" s="95" t="s">
        <v>70</v>
      </c>
      <c r="M351" s="95" t="s">
        <v>1106</v>
      </c>
    </row>
    <row r="352" spans="1:13" ht="27" customHeight="1">
      <c r="A352" s="93">
        <v>350</v>
      </c>
      <c r="B352" s="94" t="s">
        <v>1095</v>
      </c>
      <c r="C352" s="95"/>
      <c r="D352" s="95" t="s">
        <v>1140</v>
      </c>
      <c r="E352" s="95">
        <v>1</v>
      </c>
      <c r="F352" s="95">
        <v>11</v>
      </c>
      <c r="G352" s="95">
        <v>5</v>
      </c>
      <c r="H352" s="95">
        <v>502</v>
      </c>
      <c r="I352" s="95">
        <v>80.099999999999994</v>
      </c>
      <c r="J352" s="95">
        <v>63.73</v>
      </c>
      <c r="K352" s="95" t="s">
        <v>1129</v>
      </c>
      <c r="L352" s="95" t="s">
        <v>70</v>
      </c>
      <c r="M352" s="95" t="s">
        <v>1113</v>
      </c>
    </row>
    <row r="353" spans="1:13" ht="27" customHeight="1">
      <c r="A353" s="93">
        <v>351</v>
      </c>
      <c r="B353" s="94" t="s">
        <v>1095</v>
      </c>
      <c r="C353" s="95"/>
      <c r="D353" s="95" t="s">
        <v>1140</v>
      </c>
      <c r="E353" s="95">
        <v>1</v>
      </c>
      <c r="F353" s="95">
        <v>11</v>
      </c>
      <c r="G353" s="95">
        <v>6</v>
      </c>
      <c r="H353" s="95">
        <v>601</v>
      </c>
      <c r="I353" s="95">
        <v>80.94</v>
      </c>
      <c r="J353" s="95">
        <v>64.400000000000006</v>
      </c>
      <c r="K353" s="95" t="s">
        <v>1129</v>
      </c>
      <c r="L353" s="95" t="s">
        <v>70</v>
      </c>
      <c r="M353" s="95" t="s">
        <v>1106</v>
      </c>
    </row>
    <row r="354" spans="1:13" ht="27" customHeight="1">
      <c r="A354" s="93">
        <v>352</v>
      </c>
      <c r="B354" s="94" t="s">
        <v>1095</v>
      </c>
      <c r="C354" s="95"/>
      <c r="D354" s="95" t="s">
        <v>1140</v>
      </c>
      <c r="E354" s="95">
        <v>1</v>
      </c>
      <c r="F354" s="95">
        <v>11</v>
      </c>
      <c r="G354" s="95">
        <v>6</v>
      </c>
      <c r="H354" s="95">
        <v>602</v>
      </c>
      <c r="I354" s="95">
        <v>80.099999999999994</v>
      </c>
      <c r="J354" s="95">
        <v>63.73</v>
      </c>
      <c r="K354" s="95" t="s">
        <v>1129</v>
      </c>
      <c r="L354" s="95" t="s">
        <v>70</v>
      </c>
      <c r="M354" s="95" t="s">
        <v>1113</v>
      </c>
    </row>
    <row r="355" spans="1:13" ht="27" customHeight="1">
      <c r="A355" s="93">
        <v>353</v>
      </c>
      <c r="B355" s="94" t="s">
        <v>1095</v>
      </c>
      <c r="C355" s="95"/>
      <c r="D355" s="95" t="s">
        <v>1140</v>
      </c>
      <c r="E355" s="95">
        <v>1</v>
      </c>
      <c r="F355" s="95">
        <v>11</v>
      </c>
      <c r="G355" s="95">
        <v>7</v>
      </c>
      <c r="H355" s="95">
        <v>701</v>
      </c>
      <c r="I355" s="95">
        <v>80.94</v>
      </c>
      <c r="J355" s="95">
        <v>64.400000000000006</v>
      </c>
      <c r="K355" s="95" t="s">
        <v>1129</v>
      </c>
      <c r="L355" s="95" t="s">
        <v>70</v>
      </c>
      <c r="M355" s="95" t="s">
        <v>1106</v>
      </c>
    </row>
    <row r="356" spans="1:13" ht="27" customHeight="1">
      <c r="A356" s="93">
        <v>354</v>
      </c>
      <c r="B356" s="94" t="s">
        <v>1095</v>
      </c>
      <c r="C356" s="95"/>
      <c r="D356" s="95" t="s">
        <v>1140</v>
      </c>
      <c r="E356" s="95">
        <v>1</v>
      </c>
      <c r="F356" s="95">
        <v>11</v>
      </c>
      <c r="G356" s="95">
        <v>7</v>
      </c>
      <c r="H356" s="95">
        <v>702</v>
      </c>
      <c r="I356" s="95">
        <v>80.099999999999994</v>
      </c>
      <c r="J356" s="95">
        <v>63.73</v>
      </c>
      <c r="K356" s="95" t="s">
        <v>1129</v>
      </c>
      <c r="L356" s="95" t="s">
        <v>70</v>
      </c>
      <c r="M356" s="95" t="s">
        <v>1113</v>
      </c>
    </row>
    <row r="357" spans="1:13" ht="27" customHeight="1">
      <c r="A357" s="93">
        <v>355</v>
      </c>
      <c r="B357" s="94" t="s">
        <v>1095</v>
      </c>
      <c r="C357" s="95"/>
      <c r="D357" s="95" t="s">
        <v>1140</v>
      </c>
      <c r="E357" s="95">
        <v>1</v>
      </c>
      <c r="F357" s="95">
        <v>11</v>
      </c>
      <c r="G357" s="95">
        <v>8</v>
      </c>
      <c r="H357" s="95">
        <v>801</v>
      </c>
      <c r="I357" s="95">
        <v>80.94</v>
      </c>
      <c r="J357" s="95">
        <v>64.400000000000006</v>
      </c>
      <c r="K357" s="95" t="s">
        <v>1129</v>
      </c>
      <c r="L357" s="95" t="s">
        <v>70</v>
      </c>
      <c r="M357" s="95" t="s">
        <v>1106</v>
      </c>
    </row>
    <row r="358" spans="1:13" ht="27" customHeight="1">
      <c r="A358" s="93">
        <v>356</v>
      </c>
      <c r="B358" s="94" t="s">
        <v>1095</v>
      </c>
      <c r="C358" s="95"/>
      <c r="D358" s="95" t="s">
        <v>1140</v>
      </c>
      <c r="E358" s="95">
        <v>1</v>
      </c>
      <c r="F358" s="95">
        <v>11</v>
      </c>
      <c r="G358" s="95">
        <v>8</v>
      </c>
      <c r="H358" s="95">
        <v>802</v>
      </c>
      <c r="I358" s="95">
        <v>80.099999999999994</v>
      </c>
      <c r="J358" s="95">
        <v>63.73</v>
      </c>
      <c r="K358" s="95" t="s">
        <v>1129</v>
      </c>
      <c r="L358" s="95" t="s">
        <v>70</v>
      </c>
      <c r="M358" s="95" t="s">
        <v>1113</v>
      </c>
    </row>
    <row r="359" spans="1:13" ht="27" customHeight="1">
      <c r="A359" s="93">
        <v>357</v>
      </c>
      <c r="B359" s="94" t="s">
        <v>1095</v>
      </c>
      <c r="C359" s="95"/>
      <c r="D359" s="95" t="s">
        <v>1140</v>
      </c>
      <c r="E359" s="95">
        <v>1</v>
      </c>
      <c r="F359" s="95">
        <v>11</v>
      </c>
      <c r="G359" s="95">
        <v>9</v>
      </c>
      <c r="H359" s="95">
        <v>901</v>
      </c>
      <c r="I359" s="95">
        <v>80.94</v>
      </c>
      <c r="J359" s="95">
        <v>64.400000000000006</v>
      </c>
      <c r="K359" s="95" t="s">
        <v>1129</v>
      </c>
      <c r="L359" s="95" t="s">
        <v>70</v>
      </c>
      <c r="M359" s="95" t="s">
        <v>1106</v>
      </c>
    </row>
    <row r="360" spans="1:13" ht="27" customHeight="1">
      <c r="A360" s="93">
        <v>358</v>
      </c>
      <c r="B360" s="94" t="s">
        <v>1095</v>
      </c>
      <c r="C360" s="95"/>
      <c r="D360" s="95" t="s">
        <v>1140</v>
      </c>
      <c r="E360" s="95">
        <v>1</v>
      </c>
      <c r="F360" s="95">
        <v>11</v>
      </c>
      <c r="G360" s="95">
        <v>9</v>
      </c>
      <c r="H360" s="95">
        <v>902</v>
      </c>
      <c r="I360" s="95">
        <v>80.099999999999994</v>
      </c>
      <c r="J360" s="95">
        <v>63.73</v>
      </c>
      <c r="K360" s="95" t="s">
        <v>1129</v>
      </c>
      <c r="L360" s="95" t="s">
        <v>70</v>
      </c>
      <c r="M360" s="95" t="s">
        <v>1113</v>
      </c>
    </row>
    <row r="361" spans="1:13" ht="27" customHeight="1">
      <c r="A361" s="93">
        <v>359</v>
      </c>
      <c r="B361" s="94" t="s">
        <v>1095</v>
      </c>
      <c r="C361" s="95"/>
      <c r="D361" s="95" t="s">
        <v>1140</v>
      </c>
      <c r="E361" s="95">
        <v>1</v>
      </c>
      <c r="F361" s="95">
        <v>11</v>
      </c>
      <c r="G361" s="95">
        <v>10</v>
      </c>
      <c r="H361" s="95">
        <v>1001</v>
      </c>
      <c r="I361" s="95">
        <v>80.94</v>
      </c>
      <c r="J361" s="95">
        <v>64.400000000000006</v>
      </c>
      <c r="K361" s="95" t="s">
        <v>1129</v>
      </c>
      <c r="L361" s="95" t="s">
        <v>70</v>
      </c>
      <c r="M361" s="95" t="s">
        <v>1106</v>
      </c>
    </row>
    <row r="362" spans="1:13" ht="27" customHeight="1">
      <c r="A362" s="93">
        <v>360</v>
      </c>
      <c r="B362" s="94" t="s">
        <v>1095</v>
      </c>
      <c r="C362" s="95"/>
      <c r="D362" s="95" t="s">
        <v>1140</v>
      </c>
      <c r="E362" s="95">
        <v>1</v>
      </c>
      <c r="F362" s="95">
        <v>11</v>
      </c>
      <c r="G362" s="95">
        <v>10</v>
      </c>
      <c r="H362" s="95">
        <v>1002</v>
      </c>
      <c r="I362" s="95">
        <v>80.099999999999994</v>
      </c>
      <c r="J362" s="95">
        <v>63.73</v>
      </c>
      <c r="K362" s="95" t="s">
        <v>1129</v>
      </c>
      <c r="L362" s="95" t="s">
        <v>70</v>
      </c>
      <c r="M362" s="95" t="s">
        <v>1113</v>
      </c>
    </row>
    <row r="363" spans="1:13" ht="27" customHeight="1">
      <c r="A363" s="93">
        <v>361</v>
      </c>
      <c r="B363" s="94" t="s">
        <v>1095</v>
      </c>
      <c r="C363" s="95"/>
      <c r="D363" s="95" t="s">
        <v>1140</v>
      </c>
      <c r="E363" s="95">
        <v>1</v>
      </c>
      <c r="F363" s="95">
        <v>11</v>
      </c>
      <c r="G363" s="95">
        <v>11</v>
      </c>
      <c r="H363" s="95">
        <v>1101</v>
      </c>
      <c r="I363" s="95">
        <v>80.94</v>
      </c>
      <c r="J363" s="95">
        <v>64.400000000000006</v>
      </c>
      <c r="K363" s="95" t="s">
        <v>1129</v>
      </c>
      <c r="L363" s="95" t="s">
        <v>70</v>
      </c>
      <c r="M363" s="95" t="s">
        <v>1106</v>
      </c>
    </row>
    <row r="364" spans="1:13" ht="27" customHeight="1">
      <c r="A364" s="93">
        <v>362</v>
      </c>
      <c r="B364" s="94" t="s">
        <v>1095</v>
      </c>
      <c r="C364" s="95"/>
      <c r="D364" s="95" t="s">
        <v>1140</v>
      </c>
      <c r="E364" s="95">
        <v>1</v>
      </c>
      <c r="F364" s="95">
        <v>11</v>
      </c>
      <c r="G364" s="95">
        <v>11</v>
      </c>
      <c r="H364" s="95">
        <v>1102</v>
      </c>
      <c r="I364" s="95">
        <v>80.099999999999994</v>
      </c>
      <c r="J364" s="95">
        <v>63.73</v>
      </c>
      <c r="K364" s="95" t="s">
        <v>1129</v>
      </c>
      <c r="L364" s="95" t="s">
        <v>70</v>
      </c>
      <c r="M364" s="95" t="s">
        <v>1113</v>
      </c>
    </row>
    <row r="365" spans="1:13" ht="27" customHeight="1">
      <c r="A365" s="93">
        <v>363</v>
      </c>
      <c r="B365" s="94" t="s">
        <v>1095</v>
      </c>
      <c r="C365" s="95"/>
      <c r="D365" s="95" t="s">
        <v>1140</v>
      </c>
      <c r="E365" s="95">
        <v>2</v>
      </c>
      <c r="F365" s="95">
        <v>11</v>
      </c>
      <c r="G365" s="95">
        <v>1</v>
      </c>
      <c r="H365" s="95">
        <v>101</v>
      </c>
      <c r="I365" s="95">
        <v>80.31</v>
      </c>
      <c r="J365" s="95">
        <v>63.9</v>
      </c>
      <c r="K365" s="95" t="s">
        <v>1129</v>
      </c>
      <c r="L365" s="95" t="s">
        <v>70</v>
      </c>
      <c r="M365" s="95" t="s">
        <v>1113</v>
      </c>
    </row>
    <row r="366" spans="1:13" ht="27" customHeight="1">
      <c r="A366" s="93">
        <v>364</v>
      </c>
      <c r="B366" s="94" t="s">
        <v>1095</v>
      </c>
      <c r="C366" s="95"/>
      <c r="D366" s="95" t="s">
        <v>1140</v>
      </c>
      <c r="E366" s="95">
        <v>2</v>
      </c>
      <c r="F366" s="95">
        <v>11</v>
      </c>
      <c r="G366" s="95">
        <v>1</v>
      </c>
      <c r="H366" s="95">
        <v>102</v>
      </c>
      <c r="I366" s="95">
        <v>57.55</v>
      </c>
      <c r="J366" s="95">
        <v>45.79</v>
      </c>
      <c r="K366" s="95" t="s">
        <v>1131</v>
      </c>
      <c r="L366" s="95" t="s">
        <v>70</v>
      </c>
      <c r="M366" s="95" t="s">
        <v>1132</v>
      </c>
    </row>
    <row r="367" spans="1:13" ht="27" customHeight="1">
      <c r="A367" s="93">
        <v>365</v>
      </c>
      <c r="B367" s="94" t="s">
        <v>1095</v>
      </c>
      <c r="C367" s="95"/>
      <c r="D367" s="95" t="s">
        <v>1140</v>
      </c>
      <c r="E367" s="95">
        <v>2</v>
      </c>
      <c r="F367" s="95">
        <v>11</v>
      </c>
      <c r="G367" s="95">
        <v>2</v>
      </c>
      <c r="H367" s="95">
        <v>201</v>
      </c>
      <c r="I367" s="95">
        <v>80.31</v>
      </c>
      <c r="J367" s="95">
        <v>63.9</v>
      </c>
      <c r="K367" s="95" t="s">
        <v>1129</v>
      </c>
      <c r="L367" s="95" t="s">
        <v>70</v>
      </c>
      <c r="M367" s="95" t="s">
        <v>1113</v>
      </c>
    </row>
    <row r="368" spans="1:13" ht="27" customHeight="1">
      <c r="A368" s="93">
        <v>366</v>
      </c>
      <c r="B368" s="94" t="s">
        <v>1095</v>
      </c>
      <c r="C368" s="95"/>
      <c r="D368" s="95" t="s">
        <v>1140</v>
      </c>
      <c r="E368" s="95">
        <v>2</v>
      </c>
      <c r="F368" s="95">
        <v>11</v>
      </c>
      <c r="G368" s="95">
        <v>2</v>
      </c>
      <c r="H368" s="95">
        <v>202</v>
      </c>
      <c r="I368" s="95">
        <v>80.31</v>
      </c>
      <c r="J368" s="95">
        <v>63.9</v>
      </c>
      <c r="K368" s="95" t="s">
        <v>1129</v>
      </c>
      <c r="L368" s="95" t="s">
        <v>70</v>
      </c>
      <c r="M368" s="95" t="s">
        <v>1113</v>
      </c>
    </row>
    <row r="369" spans="1:13" ht="27" customHeight="1">
      <c r="A369" s="93">
        <v>367</v>
      </c>
      <c r="B369" s="94" t="s">
        <v>1095</v>
      </c>
      <c r="C369" s="95"/>
      <c r="D369" s="95" t="s">
        <v>1140</v>
      </c>
      <c r="E369" s="95">
        <v>2</v>
      </c>
      <c r="F369" s="95">
        <v>11</v>
      </c>
      <c r="G369" s="95">
        <v>3</v>
      </c>
      <c r="H369" s="95">
        <v>301</v>
      </c>
      <c r="I369" s="95">
        <v>80.099999999999994</v>
      </c>
      <c r="J369" s="95">
        <v>63.73</v>
      </c>
      <c r="K369" s="95" t="s">
        <v>1129</v>
      </c>
      <c r="L369" s="95" t="s">
        <v>70</v>
      </c>
      <c r="M369" s="95" t="s">
        <v>1113</v>
      </c>
    </row>
    <row r="370" spans="1:13" ht="27" customHeight="1">
      <c r="A370" s="93">
        <v>368</v>
      </c>
      <c r="B370" s="94" t="s">
        <v>1095</v>
      </c>
      <c r="C370" s="95"/>
      <c r="D370" s="95" t="s">
        <v>1140</v>
      </c>
      <c r="E370" s="95">
        <v>2</v>
      </c>
      <c r="F370" s="95">
        <v>11</v>
      </c>
      <c r="G370" s="95">
        <v>3</v>
      </c>
      <c r="H370" s="95">
        <v>302</v>
      </c>
      <c r="I370" s="95">
        <v>80.099999999999994</v>
      </c>
      <c r="J370" s="95">
        <v>63.73</v>
      </c>
      <c r="K370" s="95" t="s">
        <v>1129</v>
      </c>
      <c r="L370" s="95" t="s">
        <v>70</v>
      </c>
      <c r="M370" s="95" t="s">
        <v>1113</v>
      </c>
    </row>
    <row r="371" spans="1:13" ht="27" customHeight="1">
      <c r="A371" s="93">
        <v>369</v>
      </c>
      <c r="B371" s="94" t="s">
        <v>1095</v>
      </c>
      <c r="C371" s="95"/>
      <c r="D371" s="95" t="s">
        <v>1140</v>
      </c>
      <c r="E371" s="95">
        <v>2</v>
      </c>
      <c r="F371" s="95">
        <v>11</v>
      </c>
      <c r="G371" s="95">
        <v>4</v>
      </c>
      <c r="H371" s="95">
        <v>401</v>
      </c>
      <c r="I371" s="95">
        <v>80.099999999999994</v>
      </c>
      <c r="J371" s="95">
        <v>63.73</v>
      </c>
      <c r="K371" s="95" t="s">
        <v>1129</v>
      </c>
      <c r="L371" s="95" t="s">
        <v>70</v>
      </c>
      <c r="M371" s="95" t="s">
        <v>1113</v>
      </c>
    </row>
    <row r="372" spans="1:13" ht="27" customHeight="1">
      <c r="A372" s="93">
        <v>370</v>
      </c>
      <c r="B372" s="94" t="s">
        <v>1095</v>
      </c>
      <c r="C372" s="95"/>
      <c r="D372" s="95" t="s">
        <v>1140</v>
      </c>
      <c r="E372" s="95">
        <v>2</v>
      </c>
      <c r="F372" s="95">
        <v>11</v>
      </c>
      <c r="G372" s="95">
        <v>4</v>
      </c>
      <c r="H372" s="95">
        <v>402</v>
      </c>
      <c r="I372" s="95">
        <v>80.099999999999994</v>
      </c>
      <c r="J372" s="95">
        <v>63.73</v>
      </c>
      <c r="K372" s="95" t="s">
        <v>1129</v>
      </c>
      <c r="L372" s="95" t="s">
        <v>70</v>
      </c>
      <c r="M372" s="95" t="s">
        <v>1113</v>
      </c>
    </row>
    <row r="373" spans="1:13" ht="27" customHeight="1">
      <c r="A373" s="93">
        <v>371</v>
      </c>
      <c r="B373" s="94" t="s">
        <v>1095</v>
      </c>
      <c r="C373" s="95"/>
      <c r="D373" s="95" t="s">
        <v>1140</v>
      </c>
      <c r="E373" s="95">
        <v>2</v>
      </c>
      <c r="F373" s="95">
        <v>11</v>
      </c>
      <c r="G373" s="95">
        <v>5</v>
      </c>
      <c r="H373" s="95">
        <v>501</v>
      </c>
      <c r="I373" s="95">
        <v>80.099999999999994</v>
      </c>
      <c r="J373" s="95">
        <v>63.73</v>
      </c>
      <c r="K373" s="95" t="s">
        <v>1129</v>
      </c>
      <c r="L373" s="95" t="s">
        <v>70</v>
      </c>
      <c r="M373" s="95" t="s">
        <v>1113</v>
      </c>
    </row>
    <row r="374" spans="1:13" ht="27" customHeight="1">
      <c r="A374" s="93">
        <v>372</v>
      </c>
      <c r="B374" s="94" t="s">
        <v>1095</v>
      </c>
      <c r="C374" s="95"/>
      <c r="D374" s="95" t="s">
        <v>1140</v>
      </c>
      <c r="E374" s="95">
        <v>2</v>
      </c>
      <c r="F374" s="95">
        <v>11</v>
      </c>
      <c r="G374" s="95">
        <v>5</v>
      </c>
      <c r="H374" s="95">
        <v>502</v>
      </c>
      <c r="I374" s="95">
        <v>80.099999999999994</v>
      </c>
      <c r="J374" s="95">
        <v>63.73</v>
      </c>
      <c r="K374" s="95" t="s">
        <v>1129</v>
      </c>
      <c r="L374" s="95" t="s">
        <v>70</v>
      </c>
      <c r="M374" s="95" t="s">
        <v>1113</v>
      </c>
    </row>
    <row r="375" spans="1:13" ht="27" customHeight="1">
      <c r="A375" s="93">
        <v>373</v>
      </c>
      <c r="B375" s="94" t="s">
        <v>1095</v>
      </c>
      <c r="C375" s="95"/>
      <c r="D375" s="95" t="s">
        <v>1140</v>
      </c>
      <c r="E375" s="95">
        <v>2</v>
      </c>
      <c r="F375" s="95">
        <v>11</v>
      </c>
      <c r="G375" s="95">
        <v>6</v>
      </c>
      <c r="H375" s="95">
        <v>601</v>
      </c>
      <c r="I375" s="95">
        <v>80.099999999999994</v>
      </c>
      <c r="J375" s="95">
        <v>63.73</v>
      </c>
      <c r="K375" s="95" t="s">
        <v>1129</v>
      </c>
      <c r="L375" s="95" t="s">
        <v>70</v>
      </c>
      <c r="M375" s="95" t="s">
        <v>1113</v>
      </c>
    </row>
    <row r="376" spans="1:13" ht="27" customHeight="1">
      <c r="A376" s="93">
        <v>374</v>
      </c>
      <c r="B376" s="94" t="s">
        <v>1095</v>
      </c>
      <c r="C376" s="95"/>
      <c r="D376" s="95" t="s">
        <v>1140</v>
      </c>
      <c r="E376" s="95">
        <v>2</v>
      </c>
      <c r="F376" s="95">
        <v>11</v>
      </c>
      <c r="G376" s="95">
        <v>6</v>
      </c>
      <c r="H376" s="95">
        <v>602</v>
      </c>
      <c r="I376" s="95">
        <v>80.099999999999994</v>
      </c>
      <c r="J376" s="95">
        <v>63.73</v>
      </c>
      <c r="K376" s="95" t="s">
        <v>1129</v>
      </c>
      <c r="L376" s="95" t="s">
        <v>70</v>
      </c>
      <c r="M376" s="95" t="s">
        <v>1113</v>
      </c>
    </row>
    <row r="377" spans="1:13" ht="27" customHeight="1">
      <c r="A377" s="93">
        <v>375</v>
      </c>
      <c r="B377" s="94" t="s">
        <v>1095</v>
      </c>
      <c r="C377" s="95"/>
      <c r="D377" s="95" t="s">
        <v>1140</v>
      </c>
      <c r="E377" s="95">
        <v>2</v>
      </c>
      <c r="F377" s="95">
        <v>11</v>
      </c>
      <c r="G377" s="95">
        <v>7</v>
      </c>
      <c r="H377" s="95">
        <v>701</v>
      </c>
      <c r="I377" s="95">
        <v>80.099999999999994</v>
      </c>
      <c r="J377" s="95">
        <v>63.73</v>
      </c>
      <c r="K377" s="95" t="s">
        <v>1129</v>
      </c>
      <c r="L377" s="95" t="s">
        <v>70</v>
      </c>
      <c r="M377" s="95" t="s">
        <v>1113</v>
      </c>
    </row>
    <row r="378" spans="1:13" ht="27" customHeight="1">
      <c r="A378" s="93">
        <v>376</v>
      </c>
      <c r="B378" s="94" t="s">
        <v>1095</v>
      </c>
      <c r="C378" s="95"/>
      <c r="D378" s="95" t="s">
        <v>1140</v>
      </c>
      <c r="E378" s="95">
        <v>2</v>
      </c>
      <c r="F378" s="95">
        <v>11</v>
      </c>
      <c r="G378" s="95">
        <v>7</v>
      </c>
      <c r="H378" s="95">
        <v>702</v>
      </c>
      <c r="I378" s="95">
        <v>80.099999999999994</v>
      </c>
      <c r="J378" s="95">
        <v>63.73</v>
      </c>
      <c r="K378" s="95" t="s">
        <v>1129</v>
      </c>
      <c r="L378" s="95" t="s">
        <v>70</v>
      </c>
      <c r="M378" s="95" t="s">
        <v>1113</v>
      </c>
    </row>
    <row r="379" spans="1:13" ht="27" customHeight="1">
      <c r="A379" s="93">
        <v>377</v>
      </c>
      <c r="B379" s="94" t="s">
        <v>1095</v>
      </c>
      <c r="C379" s="95"/>
      <c r="D379" s="95" t="s">
        <v>1140</v>
      </c>
      <c r="E379" s="95">
        <v>2</v>
      </c>
      <c r="F379" s="95">
        <v>11</v>
      </c>
      <c r="G379" s="95">
        <v>8</v>
      </c>
      <c r="H379" s="95">
        <v>801</v>
      </c>
      <c r="I379" s="95">
        <v>80.099999999999994</v>
      </c>
      <c r="J379" s="95">
        <v>63.73</v>
      </c>
      <c r="K379" s="95" t="s">
        <v>1129</v>
      </c>
      <c r="L379" s="95" t="s">
        <v>70</v>
      </c>
      <c r="M379" s="95" t="s">
        <v>1113</v>
      </c>
    </row>
    <row r="380" spans="1:13" ht="27" customHeight="1">
      <c r="A380" s="93">
        <v>378</v>
      </c>
      <c r="B380" s="94" t="s">
        <v>1095</v>
      </c>
      <c r="C380" s="95"/>
      <c r="D380" s="95" t="s">
        <v>1140</v>
      </c>
      <c r="E380" s="95">
        <v>2</v>
      </c>
      <c r="F380" s="95">
        <v>11</v>
      </c>
      <c r="G380" s="95">
        <v>8</v>
      </c>
      <c r="H380" s="95">
        <v>802</v>
      </c>
      <c r="I380" s="95">
        <v>80.099999999999994</v>
      </c>
      <c r="J380" s="95">
        <v>63.73</v>
      </c>
      <c r="K380" s="95" t="s">
        <v>1129</v>
      </c>
      <c r="L380" s="95" t="s">
        <v>70</v>
      </c>
      <c r="M380" s="95" t="s">
        <v>1113</v>
      </c>
    </row>
    <row r="381" spans="1:13" ht="27" customHeight="1">
      <c r="A381" s="93">
        <v>379</v>
      </c>
      <c r="B381" s="94" t="s">
        <v>1095</v>
      </c>
      <c r="C381" s="95"/>
      <c r="D381" s="95" t="s">
        <v>1140</v>
      </c>
      <c r="E381" s="95">
        <v>2</v>
      </c>
      <c r="F381" s="95">
        <v>11</v>
      </c>
      <c r="G381" s="95">
        <v>9</v>
      </c>
      <c r="H381" s="95">
        <v>901</v>
      </c>
      <c r="I381" s="95">
        <v>80.099999999999994</v>
      </c>
      <c r="J381" s="95">
        <v>63.73</v>
      </c>
      <c r="K381" s="95" t="s">
        <v>1129</v>
      </c>
      <c r="L381" s="95" t="s">
        <v>70</v>
      </c>
      <c r="M381" s="95" t="s">
        <v>1113</v>
      </c>
    </row>
    <row r="382" spans="1:13" ht="27" customHeight="1">
      <c r="A382" s="93">
        <v>380</v>
      </c>
      <c r="B382" s="94" t="s">
        <v>1095</v>
      </c>
      <c r="C382" s="95"/>
      <c r="D382" s="95" t="s">
        <v>1140</v>
      </c>
      <c r="E382" s="95">
        <v>2</v>
      </c>
      <c r="F382" s="95">
        <v>11</v>
      </c>
      <c r="G382" s="95">
        <v>9</v>
      </c>
      <c r="H382" s="95">
        <v>902</v>
      </c>
      <c r="I382" s="95">
        <v>80.099999999999994</v>
      </c>
      <c r="J382" s="95">
        <v>63.73</v>
      </c>
      <c r="K382" s="95" t="s">
        <v>1129</v>
      </c>
      <c r="L382" s="95" t="s">
        <v>70</v>
      </c>
      <c r="M382" s="95" t="s">
        <v>1113</v>
      </c>
    </row>
    <row r="383" spans="1:13" ht="27" customHeight="1">
      <c r="A383" s="93">
        <v>381</v>
      </c>
      <c r="B383" s="94" t="s">
        <v>1095</v>
      </c>
      <c r="C383" s="95"/>
      <c r="D383" s="95" t="s">
        <v>1140</v>
      </c>
      <c r="E383" s="95">
        <v>2</v>
      </c>
      <c r="F383" s="95">
        <v>11</v>
      </c>
      <c r="G383" s="95">
        <v>10</v>
      </c>
      <c r="H383" s="95">
        <v>1001</v>
      </c>
      <c r="I383" s="95">
        <v>80.099999999999994</v>
      </c>
      <c r="J383" s="95">
        <v>63.73</v>
      </c>
      <c r="K383" s="95" t="s">
        <v>1129</v>
      </c>
      <c r="L383" s="95" t="s">
        <v>70</v>
      </c>
      <c r="M383" s="95" t="s">
        <v>1113</v>
      </c>
    </row>
    <row r="384" spans="1:13" ht="27" customHeight="1">
      <c r="A384" s="93">
        <v>382</v>
      </c>
      <c r="B384" s="94" t="s">
        <v>1095</v>
      </c>
      <c r="C384" s="95"/>
      <c r="D384" s="95" t="s">
        <v>1140</v>
      </c>
      <c r="E384" s="95">
        <v>2</v>
      </c>
      <c r="F384" s="95">
        <v>11</v>
      </c>
      <c r="G384" s="95">
        <v>10</v>
      </c>
      <c r="H384" s="95">
        <v>1002</v>
      </c>
      <c r="I384" s="95">
        <v>80.099999999999994</v>
      </c>
      <c r="J384" s="95">
        <v>63.73</v>
      </c>
      <c r="K384" s="95" t="s">
        <v>1129</v>
      </c>
      <c r="L384" s="95" t="s">
        <v>70</v>
      </c>
      <c r="M384" s="95" t="s">
        <v>1113</v>
      </c>
    </row>
    <row r="385" spans="1:13" ht="27" customHeight="1">
      <c r="A385" s="93">
        <v>383</v>
      </c>
      <c r="B385" s="94" t="s">
        <v>1095</v>
      </c>
      <c r="C385" s="95"/>
      <c r="D385" s="95" t="s">
        <v>1140</v>
      </c>
      <c r="E385" s="95">
        <v>2</v>
      </c>
      <c r="F385" s="95">
        <v>11</v>
      </c>
      <c r="G385" s="95">
        <v>11</v>
      </c>
      <c r="H385" s="95">
        <v>1101</v>
      </c>
      <c r="I385" s="95">
        <v>80.099999999999994</v>
      </c>
      <c r="J385" s="95">
        <v>63.73</v>
      </c>
      <c r="K385" s="95" t="s">
        <v>1129</v>
      </c>
      <c r="L385" s="95" t="s">
        <v>70</v>
      </c>
      <c r="M385" s="95" t="s">
        <v>1113</v>
      </c>
    </row>
    <row r="386" spans="1:13" ht="27" customHeight="1">
      <c r="A386" s="93">
        <v>384</v>
      </c>
      <c r="B386" s="94" t="s">
        <v>1095</v>
      </c>
      <c r="C386" s="95"/>
      <c r="D386" s="95" t="s">
        <v>1140</v>
      </c>
      <c r="E386" s="95">
        <v>2</v>
      </c>
      <c r="F386" s="95">
        <v>11</v>
      </c>
      <c r="G386" s="95">
        <v>11</v>
      </c>
      <c r="H386" s="95">
        <v>1102</v>
      </c>
      <c r="I386" s="95">
        <v>80.099999999999994</v>
      </c>
      <c r="J386" s="95">
        <v>63.73</v>
      </c>
      <c r="K386" s="95" t="s">
        <v>1129</v>
      </c>
      <c r="L386" s="95" t="s">
        <v>70</v>
      </c>
      <c r="M386" s="95" t="s">
        <v>1113</v>
      </c>
    </row>
    <row r="387" spans="1:13" ht="27" customHeight="1">
      <c r="A387" s="93">
        <v>385</v>
      </c>
      <c r="B387" s="94" t="s">
        <v>1095</v>
      </c>
      <c r="C387" s="95"/>
      <c r="D387" s="95" t="s">
        <v>1140</v>
      </c>
      <c r="E387" s="95">
        <v>3</v>
      </c>
      <c r="F387" s="95">
        <v>11</v>
      </c>
      <c r="G387" s="95">
        <v>1</v>
      </c>
      <c r="H387" s="95">
        <v>101</v>
      </c>
      <c r="I387" s="95">
        <v>57.55</v>
      </c>
      <c r="J387" s="95">
        <v>45.79</v>
      </c>
      <c r="K387" s="95" t="s">
        <v>1131</v>
      </c>
      <c r="L387" s="95" t="s">
        <v>70</v>
      </c>
      <c r="M387" s="95" t="s">
        <v>1132</v>
      </c>
    </row>
    <row r="388" spans="1:13" ht="27" customHeight="1">
      <c r="A388" s="93">
        <v>386</v>
      </c>
      <c r="B388" s="94" t="s">
        <v>1095</v>
      </c>
      <c r="C388" s="95"/>
      <c r="D388" s="95" t="s">
        <v>1140</v>
      </c>
      <c r="E388" s="95">
        <v>3</v>
      </c>
      <c r="F388" s="95">
        <v>11</v>
      </c>
      <c r="G388" s="95">
        <v>1</v>
      </c>
      <c r="H388" s="95">
        <v>102</v>
      </c>
      <c r="I388" s="95">
        <v>81.400000000000006</v>
      </c>
      <c r="J388" s="95">
        <v>64.77</v>
      </c>
      <c r="K388" s="95" t="s">
        <v>1129</v>
      </c>
      <c r="L388" s="95" t="s">
        <v>70</v>
      </c>
      <c r="M388" s="95" t="s">
        <v>1106</v>
      </c>
    </row>
    <row r="389" spans="1:13" ht="27" customHeight="1">
      <c r="A389" s="93">
        <v>387</v>
      </c>
      <c r="B389" s="94" t="s">
        <v>1095</v>
      </c>
      <c r="C389" s="95"/>
      <c r="D389" s="95" t="s">
        <v>1140</v>
      </c>
      <c r="E389" s="95">
        <v>3</v>
      </c>
      <c r="F389" s="95">
        <v>11</v>
      </c>
      <c r="G389" s="95">
        <v>2</v>
      </c>
      <c r="H389" s="95">
        <v>201</v>
      </c>
      <c r="I389" s="95">
        <v>80.31</v>
      </c>
      <c r="J389" s="95">
        <v>63.9</v>
      </c>
      <c r="K389" s="95" t="s">
        <v>1129</v>
      </c>
      <c r="L389" s="95" t="s">
        <v>70</v>
      </c>
      <c r="M389" s="95" t="s">
        <v>1113</v>
      </c>
    </row>
    <row r="390" spans="1:13" ht="27" customHeight="1">
      <c r="A390" s="93">
        <v>388</v>
      </c>
      <c r="B390" s="94" t="s">
        <v>1095</v>
      </c>
      <c r="C390" s="95"/>
      <c r="D390" s="95" t="s">
        <v>1140</v>
      </c>
      <c r="E390" s="95">
        <v>3</v>
      </c>
      <c r="F390" s="95">
        <v>11</v>
      </c>
      <c r="G390" s="95">
        <v>2</v>
      </c>
      <c r="H390" s="95">
        <v>202</v>
      </c>
      <c r="I390" s="95">
        <v>81.400000000000006</v>
      </c>
      <c r="J390" s="95">
        <v>64.77</v>
      </c>
      <c r="K390" s="95" t="s">
        <v>1129</v>
      </c>
      <c r="L390" s="95" t="s">
        <v>70</v>
      </c>
      <c r="M390" s="95" t="s">
        <v>1106</v>
      </c>
    </row>
    <row r="391" spans="1:13" ht="27" customHeight="1">
      <c r="A391" s="93">
        <v>389</v>
      </c>
      <c r="B391" s="94" t="s">
        <v>1095</v>
      </c>
      <c r="C391" s="95"/>
      <c r="D391" s="95" t="s">
        <v>1140</v>
      </c>
      <c r="E391" s="95">
        <v>3</v>
      </c>
      <c r="F391" s="95">
        <v>11</v>
      </c>
      <c r="G391" s="95">
        <v>3</v>
      </c>
      <c r="H391" s="95">
        <v>301</v>
      </c>
      <c r="I391" s="95">
        <v>80.099999999999994</v>
      </c>
      <c r="J391" s="95">
        <v>63.73</v>
      </c>
      <c r="K391" s="95" t="s">
        <v>1129</v>
      </c>
      <c r="L391" s="95" t="s">
        <v>70</v>
      </c>
      <c r="M391" s="95" t="s">
        <v>1113</v>
      </c>
    </row>
    <row r="392" spans="1:13" ht="27" customHeight="1">
      <c r="A392" s="93">
        <v>390</v>
      </c>
      <c r="B392" s="94" t="s">
        <v>1095</v>
      </c>
      <c r="C392" s="95"/>
      <c r="D392" s="95" t="s">
        <v>1140</v>
      </c>
      <c r="E392" s="95">
        <v>3</v>
      </c>
      <c r="F392" s="95">
        <v>11</v>
      </c>
      <c r="G392" s="95">
        <v>3</v>
      </c>
      <c r="H392" s="95">
        <v>302</v>
      </c>
      <c r="I392" s="95">
        <v>80.94</v>
      </c>
      <c r="J392" s="95">
        <v>64.400000000000006</v>
      </c>
      <c r="K392" s="95" t="s">
        <v>1129</v>
      </c>
      <c r="L392" s="95" t="s">
        <v>70</v>
      </c>
      <c r="M392" s="95" t="s">
        <v>1106</v>
      </c>
    </row>
    <row r="393" spans="1:13" ht="27" customHeight="1">
      <c r="A393" s="93">
        <v>391</v>
      </c>
      <c r="B393" s="94" t="s">
        <v>1095</v>
      </c>
      <c r="C393" s="95"/>
      <c r="D393" s="95" t="s">
        <v>1140</v>
      </c>
      <c r="E393" s="95">
        <v>3</v>
      </c>
      <c r="F393" s="95">
        <v>11</v>
      </c>
      <c r="G393" s="95">
        <v>4</v>
      </c>
      <c r="H393" s="95">
        <v>401</v>
      </c>
      <c r="I393" s="95">
        <v>80.099999999999994</v>
      </c>
      <c r="J393" s="95">
        <v>63.73</v>
      </c>
      <c r="K393" s="95" t="s">
        <v>1129</v>
      </c>
      <c r="L393" s="95" t="s">
        <v>70</v>
      </c>
      <c r="M393" s="95" t="s">
        <v>1113</v>
      </c>
    </row>
    <row r="394" spans="1:13" ht="27" customHeight="1">
      <c r="A394" s="93">
        <v>392</v>
      </c>
      <c r="B394" s="94" t="s">
        <v>1095</v>
      </c>
      <c r="C394" s="95"/>
      <c r="D394" s="95" t="s">
        <v>1140</v>
      </c>
      <c r="E394" s="95">
        <v>3</v>
      </c>
      <c r="F394" s="95">
        <v>11</v>
      </c>
      <c r="G394" s="95">
        <v>4</v>
      </c>
      <c r="H394" s="95">
        <v>402</v>
      </c>
      <c r="I394" s="95">
        <v>80.94</v>
      </c>
      <c r="J394" s="95">
        <v>64.400000000000006</v>
      </c>
      <c r="K394" s="95" t="s">
        <v>1129</v>
      </c>
      <c r="L394" s="95" t="s">
        <v>70</v>
      </c>
      <c r="M394" s="95" t="s">
        <v>1106</v>
      </c>
    </row>
    <row r="395" spans="1:13" ht="27" customHeight="1">
      <c r="A395" s="93">
        <v>393</v>
      </c>
      <c r="B395" s="94" t="s">
        <v>1095</v>
      </c>
      <c r="C395" s="95"/>
      <c r="D395" s="95" t="s">
        <v>1140</v>
      </c>
      <c r="E395" s="95">
        <v>3</v>
      </c>
      <c r="F395" s="95">
        <v>11</v>
      </c>
      <c r="G395" s="95">
        <v>5</v>
      </c>
      <c r="H395" s="95">
        <v>501</v>
      </c>
      <c r="I395" s="95">
        <v>80.099999999999994</v>
      </c>
      <c r="J395" s="95">
        <v>63.73</v>
      </c>
      <c r="K395" s="95" t="s">
        <v>1129</v>
      </c>
      <c r="L395" s="95" t="s">
        <v>70</v>
      </c>
      <c r="M395" s="95" t="s">
        <v>1113</v>
      </c>
    </row>
    <row r="396" spans="1:13" ht="27" customHeight="1">
      <c r="A396" s="93">
        <v>394</v>
      </c>
      <c r="B396" s="94" t="s">
        <v>1095</v>
      </c>
      <c r="C396" s="95"/>
      <c r="D396" s="95" t="s">
        <v>1140</v>
      </c>
      <c r="E396" s="95">
        <v>3</v>
      </c>
      <c r="F396" s="95">
        <v>11</v>
      </c>
      <c r="G396" s="95">
        <v>5</v>
      </c>
      <c r="H396" s="95">
        <v>502</v>
      </c>
      <c r="I396" s="95">
        <v>80.94</v>
      </c>
      <c r="J396" s="95">
        <v>64.400000000000006</v>
      </c>
      <c r="K396" s="95" t="s">
        <v>1129</v>
      </c>
      <c r="L396" s="95" t="s">
        <v>70</v>
      </c>
      <c r="M396" s="95" t="s">
        <v>1106</v>
      </c>
    </row>
    <row r="397" spans="1:13" ht="27" customHeight="1">
      <c r="A397" s="93">
        <v>395</v>
      </c>
      <c r="B397" s="94" t="s">
        <v>1095</v>
      </c>
      <c r="C397" s="95"/>
      <c r="D397" s="95" t="s">
        <v>1140</v>
      </c>
      <c r="E397" s="95">
        <v>3</v>
      </c>
      <c r="F397" s="95">
        <v>11</v>
      </c>
      <c r="G397" s="95">
        <v>6</v>
      </c>
      <c r="H397" s="95">
        <v>601</v>
      </c>
      <c r="I397" s="95">
        <v>80.099999999999994</v>
      </c>
      <c r="J397" s="95">
        <v>63.73</v>
      </c>
      <c r="K397" s="95" t="s">
        <v>1129</v>
      </c>
      <c r="L397" s="95" t="s">
        <v>70</v>
      </c>
      <c r="M397" s="95" t="s">
        <v>1113</v>
      </c>
    </row>
    <row r="398" spans="1:13" ht="27" customHeight="1">
      <c r="A398" s="93">
        <v>396</v>
      </c>
      <c r="B398" s="94" t="s">
        <v>1095</v>
      </c>
      <c r="C398" s="95"/>
      <c r="D398" s="95" t="s">
        <v>1140</v>
      </c>
      <c r="E398" s="95">
        <v>3</v>
      </c>
      <c r="F398" s="95">
        <v>11</v>
      </c>
      <c r="G398" s="95">
        <v>6</v>
      </c>
      <c r="H398" s="95">
        <v>602</v>
      </c>
      <c r="I398" s="95">
        <v>80.94</v>
      </c>
      <c r="J398" s="95">
        <v>64.400000000000006</v>
      </c>
      <c r="K398" s="95" t="s">
        <v>1129</v>
      </c>
      <c r="L398" s="95" t="s">
        <v>70</v>
      </c>
      <c r="M398" s="95" t="s">
        <v>1106</v>
      </c>
    </row>
    <row r="399" spans="1:13" ht="27" customHeight="1">
      <c r="A399" s="93">
        <v>397</v>
      </c>
      <c r="B399" s="94" t="s">
        <v>1095</v>
      </c>
      <c r="C399" s="95"/>
      <c r="D399" s="95" t="s">
        <v>1140</v>
      </c>
      <c r="E399" s="95">
        <v>3</v>
      </c>
      <c r="F399" s="95">
        <v>11</v>
      </c>
      <c r="G399" s="95">
        <v>7</v>
      </c>
      <c r="H399" s="95">
        <v>701</v>
      </c>
      <c r="I399" s="95">
        <v>80.099999999999994</v>
      </c>
      <c r="J399" s="95">
        <v>63.73</v>
      </c>
      <c r="K399" s="95" t="s">
        <v>1129</v>
      </c>
      <c r="L399" s="95" t="s">
        <v>70</v>
      </c>
      <c r="M399" s="95" t="s">
        <v>1113</v>
      </c>
    </row>
    <row r="400" spans="1:13" ht="27" customHeight="1">
      <c r="A400" s="93">
        <v>398</v>
      </c>
      <c r="B400" s="94" t="s">
        <v>1095</v>
      </c>
      <c r="C400" s="95"/>
      <c r="D400" s="95" t="s">
        <v>1140</v>
      </c>
      <c r="E400" s="95">
        <v>3</v>
      </c>
      <c r="F400" s="95">
        <v>11</v>
      </c>
      <c r="G400" s="95">
        <v>7</v>
      </c>
      <c r="H400" s="95">
        <v>702</v>
      </c>
      <c r="I400" s="95">
        <v>80.94</v>
      </c>
      <c r="J400" s="95">
        <v>64.400000000000006</v>
      </c>
      <c r="K400" s="95" t="s">
        <v>1129</v>
      </c>
      <c r="L400" s="95" t="s">
        <v>70</v>
      </c>
      <c r="M400" s="95" t="s">
        <v>1106</v>
      </c>
    </row>
    <row r="401" spans="1:13" ht="27" customHeight="1">
      <c r="A401" s="93">
        <v>399</v>
      </c>
      <c r="B401" s="94" t="s">
        <v>1095</v>
      </c>
      <c r="C401" s="95"/>
      <c r="D401" s="95" t="s">
        <v>1140</v>
      </c>
      <c r="E401" s="95">
        <v>3</v>
      </c>
      <c r="F401" s="95">
        <v>11</v>
      </c>
      <c r="G401" s="95">
        <v>8</v>
      </c>
      <c r="H401" s="95">
        <v>801</v>
      </c>
      <c r="I401" s="95">
        <v>80.099999999999994</v>
      </c>
      <c r="J401" s="95">
        <v>63.73</v>
      </c>
      <c r="K401" s="95" t="s">
        <v>1129</v>
      </c>
      <c r="L401" s="95" t="s">
        <v>70</v>
      </c>
      <c r="M401" s="95" t="s">
        <v>1113</v>
      </c>
    </row>
    <row r="402" spans="1:13" ht="27" customHeight="1">
      <c r="A402" s="93">
        <v>400</v>
      </c>
      <c r="B402" s="94" t="s">
        <v>1095</v>
      </c>
      <c r="C402" s="95"/>
      <c r="D402" s="95" t="s">
        <v>1140</v>
      </c>
      <c r="E402" s="95">
        <v>3</v>
      </c>
      <c r="F402" s="95">
        <v>11</v>
      </c>
      <c r="G402" s="95">
        <v>8</v>
      </c>
      <c r="H402" s="95">
        <v>802</v>
      </c>
      <c r="I402" s="95">
        <v>80.94</v>
      </c>
      <c r="J402" s="95">
        <v>64.400000000000006</v>
      </c>
      <c r="K402" s="95" t="s">
        <v>1129</v>
      </c>
      <c r="L402" s="95" t="s">
        <v>70</v>
      </c>
      <c r="M402" s="95" t="s">
        <v>1106</v>
      </c>
    </row>
    <row r="403" spans="1:13" ht="27" customHeight="1">
      <c r="A403" s="93">
        <v>401</v>
      </c>
      <c r="B403" s="94" t="s">
        <v>1095</v>
      </c>
      <c r="C403" s="95"/>
      <c r="D403" s="95" t="s">
        <v>1140</v>
      </c>
      <c r="E403" s="95">
        <v>3</v>
      </c>
      <c r="F403" s="95">
        <v>11</v>
      </c>
      <c r="G403" s="95">
        <v>9</v>
      </c>
      <c r="H403" s="95">
        <v>901</v>
      </c>
      <c r="I403" s="95">
        <v>80.099999999999994</v>
      </c>
      <c r="J403" s="95">
        <v>63.73</v>
      </c>
      <c r="K403" s="95" t="s">
        <v>1129</v>
      </c>
      <c r="L403" s="95" t="s">
        <v>70</v>
      </c>
      <c r="M403" s="95" t="s">
        <v>1113</v>
      </c>
    </row>
    <row r="404" spans="1:13" ht="27" customHeight="1">
      <c r="A404" s="93">
        <v>402</v>
      </c>
      <c r="B404" s="94" t="s">
        <v>1095</v>
      </c>
      <c r="C404" s="95"/>
      <c r="D404" s="95" t="s">
        <v>1140</v>
      </c>
      <c r="E404" s="95">
        <v>3</v>
      </c>
      <c r="F404" s="95">
        <v>11</v>
      </c>
      <c r="G404" s="95">
        <v>9</v>
      </c>
      <c r="H404" s="95">
        <v>902</v>
      </c>
      <c r="I404" s="95">
        <v>80.94</v>
      </c>
      <c r="J404" s="95">
        <v>64.400000000000006</v>
      </c>
      <c r="K404" s="95" t="s">
        <v>1129</v>
      </c>
      <c r="L404" s="95" t="s">
        <v>70</v>
      </c>
      <c r="M404" s="95" t="s">
        <v>1106</v>
      </c>
    </row>
    <row r="405" spans="1:13" ht="27" customHeight="1">
      <c r="A405" s="93">
        <v>403</v>
      </c>
      <c r="B405" s="94" t="s">
        <v>1095</v>
      </c>
      <c r="C405" s="95"/>
      <c r="D405" s="95" t="s">
        <v>1140</v>
      </c>
      <c r="E405" s="95">
        <v>3</v>
      </c>
      <c r="F405" s="95">
        <v>11</v>
      </c>
      <c r="G405" s="95">
        <v>10</v>
      </c>
      <c r="H405" s="95">
        <v>1001</v>
      </c>
      <c r="I405" s="95">
        <v>80.099999999999994</v>
      </c>
      <c r="J405" s="95">
        <v>63.73</v>
      </c>
      <c r="K405" s="95" t="s">
        <v>1129</v>
      </c>
      <c r="L405" s="95" t="s">
        <v>70</v>
      </c>
      <c r="M405" s="95" t="s">
        <v>1113</v>
      </c>
    </row>
    <row r="406" spans="1:13" ht="27" customHeight="1">
      <c r="A406" s="93">
        <v>404</v>
      </c>
      <c r="B406" s="94" t="s">
        <v>1095</v>
      </c>
      <c r="C406" s="95"/>
      <c r="D406" s="95" t="s">
        <v>1140</v>
      </c>
      <c r="E406" s="95">
        <v>3</v>
      </c>
      <c r="F406" s="95">
        <v>11</v>
      </c>
      <c r="G406" s="95">
        <v>10</v>
      </c>
      <c r="H406" s="95">
        <v>1002</v>
      </c>
      <c r="I406" s="95">
        <v>80.94</v>
      </c>
      <c r="J406" s="95">
        <v>64.400000000000006</v>
      </c>
      <c r="K406" s="95" t="s">
        <v>1129</v>
      </c>
      <c r="L406" s="95" t="s">
        <v>70</v>
      </c>
      <c r="M406" s="95" t="s">
        <v>1106</v>
      </c>
    </row>
    <row r="407" spans="1:13" ht="27" customHeight="1">
      <c r="A407" s="93">
        <v>405</v>
      </c>
      <c r="B407" s="94" t="s">
        <v>1095</v>
      </c>
      <c r="C407" s="95"/>
      <c r="D407" s="95" t="s">
        <v>1140</v>
      </c>
      <c r="E407" s="95">
        <v>3</v>
      </c>
      <c r="F407" s="95">
        <v>11</v>
      </c>
      <c r="G407" s="95">
        <v>11</v>
      </c>
      <c r="H407" s="95">
        <v>1101</v>
      </c>
      <c r="I407" s="95">
        <v>80.099999999999994</v>
      </c>
      <c r="J407" s="95">
        <v>63.73</v>
      </c>
      <c r="K407" s="95" t="s">
        <v>1129</v>
      </c>
      <c r="L407" s="95" t="s">
        <v>70</v>
      </c>
      <c r="M407" s="95" t="s">
        <v>1113</v>
      </c>
    </row>
    <row r="408" spans="1:13" ht="27" customHeight="1">
      <c r="A408" s="93">
        <v>406</v>
      </c>
      <c r="B408" s="94" t="s">
        <v>1095</v>
      </c>
      <c r="C408" s="95"/>
      <c r="D408" s="95" t="s">
        <v>1140</v>
      </c>
      <c r="E408" s="95">
        <v>3</v>
      </c>
      <c r="F408" s="95">
        <v>11</v>
      </c>
      <c r="G408" s="95">
        <v>11</v>
      </c>
      <c r="H408" s="95">
        <v>1102</v>
      </c>
      <c r="I408" s="95">
        <v>80.94</v>
      </c>
      <c r="J408" s="95">
        <v>64.400000000000006</v>
      </c>
      <c r="K408" s="95" t="s">
        <v>1129</v>
      </c>
      <c r="L408" s="95" t="s">
        <v>70</v>
      </c>
      <c r="M408" s="95" t="s">
        <v>1106</v>
      </c>
    </row>
    <row r="409" spans="1:13" ht="27" customHeight="1">
      <c r="A409" s="93">
        <v>407</v>
      </c>
      <c r="B409" s="94" t="s">
        <v>1095</v>
      </c>
      <c r="C409" s="95"/>
      <c r="D409" s="95" t="s">
        <v>1141</v>
      </c>
      <c r="E409" s="95">
        <v>1</v>
      </c>
      <c r="F409" s="95">
        <v>11</v>
      </c>
      <c r="G409" s="95">
        <v>1</v>
      </c>
      <c r="H409" s="95">
        <v>101</v>
      </c>
      <c r="I409" s="95">
        <v>89.78</v>
      </c>
      <c r="J409" s="95">
        <v>69.260000000000005</v>
      </c>
      <c r="K409" s="95" t="s">
        <v>1097</v>
      </c>
      <c r="L409" s="95" t="s">
        <v>70</v>
      </c>
      <c r="M409" s="95" t="s">
        <v>1098</v>
      </c>
    </row>
    <row r="410" spans="1:13" ht="27" customHeight="1">
      <c r="A410" s="93">
        <v>408</v>
      </c>
      <c r="B410" s="94" t="s">
        <v>1095</v>
      </c>
      <c r="C410" s="95"/>
      <c r="D410" s="95" t="s">
        <v>1141</v>
      </c>
      <c r="E410" s="95">
        <v>1</v>
      </c>
      <c r="F410" s="95">
        <v>11</v>
      </c>
      <c r="G410" s="95">
        <v>1</v>
      </c>
      <c r="H410" s="95">
        <v>102</v>
      </c>
      <c r="I410" s="95">
        <v>72.25</v>
      </c>
      <c r="J410" s="95">
        <v>55.74</v>
      </c>
      <c r="K410" s="95" t="s">
        <v>1129</v>
      </c>
      <c r="L410" s="95" t="s">
        <v>70</v>
      </c>
      <c r="M410" s="95" t="s">
        <v>1120</v>
      </c>
    </row>
    <row r="411" spans="1:13" ht="27" customHeight="1">
      <c r="A411" s="93">
        <v>409</v>
      </c>
      <c r="B411" s="94" t="s">
        <v>1095</v>
      </c>
      <c r="C411" s="95"/>
      <c r="D411" s="95" t="s">
        <v>1141</v>
      </c>
      <c r="E411" s="95">
        <v>1</v>
      </c>
      <c r="F411" s="95">
        <v>11</v>
      </c>
      <c r="G411" s="95">
        <v>2</v>
      </c>
      <c r="H411" s="95">
        <v>201</v>
      </c>
      <c r="I411" s="95">
        <v>89.78</v>
      </c>
      <c r="J411" s="95">
        <v>69.260000000000005</v>
      </c>
      <c r="K411" s="95" t="s">
        <v>1097</v>
      </c>
      <c r="L411" s="95" t="s">
        <v>70</v>
      </c>
      <c r="M411" s="95" t="s">
        <v>1098</v>
      </c>
    </row>
    <row r="412" spans="1:13" ht="27" customHeight="1">
      <c r="A412" s="93">
        <v>410</v>
      </c>
      <c r="B412" s="94" t="s">
        <v>1095</v>
      </c>
      <c r="C412" s="95"/>
      <c r="D412" s="95" t="s">
        <v>1141</v>
      </c>
      <c r="E412" s="95">
        <v>1</v>
      </c>
      <c r="F412" s="95">
        <v>11</v>
      </c>
      <c r="G412" s="95">
        <v>2</v>
      </c>
      <c r="H412" s="95">
        <v>202</v>
      </c>
      <c r="I412" s="95">
        <v>89.06</v>
      </c>
      <c r="J412" s="95">
        <v>68.709999999999994</v>
      </c>
      <c r="K412" s="95" t="s">
        <v>1097</v>
      </c>
      <c r="L412" s="95" t="s">
        <v>70</v>
      </c>
      <c r="M412" s="95" t="s">
        <v>1099</v>
      </c>
    </row>
    <row r="413" spans="1:13" ht="27" customHeight="1">
      <c r="A413" s="93">
        <v>411</v>
      </c>
      <c r="B413" s="94" t="s">
        <v>1095</v>
      </c>
      <c r="C413" s="95"/>
      <c r="D413" s="95" t="s">
        <v>1141</v>
      </c>
      <c r="E413" s="95">
        <v>1</v>
      </c>
      <c r="F413" s="95">
        <v>11</v>
      </c>
      <c r="G413" s="95">
        <v>3</v>
      </c>
      <c r="H413" s="95">
        <v>301</v>
      </c>
      <c r="I413" s="95">
        <v>89.22</v>
      </c>
      <c r="J413" s="95">
        <v>68.83</v>
      </c>
      <c r="K413" s="95" t="s">
        <v>1097</v>
      </c>
      <c r="L413" s="95" t="s">
        <v>70</v>
      </c>
      <c r="M413" s="95" t="s">
        <v>1098</v>
      </c>
    </row>
    <row r="414" spans="1:13" ht="27" customHeight="1">
      <c r="A414" s="93">
        <v>412</v>
      </c>
      <c r="B414" s="94" t="s">
        <v>1095</v>
      </c>
      <c r="C414" s="95"/>
      <c r="D414" s="95" t="s">
        <v>1141</v>
      </c>
      <c r="E414" s="95">
        <v>1</v>
      </c>
      <c r="F414" s="95">
        <v>11</v>
      </c>
      <c r="G414" s="95">
        <v>3</v>
      </c>
      <c r="H414" s="95">
        <v>302</v>
      </c>
      <c r="I414" s="95">
        <v>88.69</v>
      </c>
      <c r="J414" s="95">
        <v>68.42</v>
      </c>
      <c r="K414" s="95" t="s">
        <v>1097</v>
      </c>
      <c r="L414" s="95" t="s">
        <v>70</v>
      </c>
      <c r="M414" s="95" t="s">
        <v>1099</v>
      </c>
    </row>
    <row r="415" spans="1:13" ht="27" customHeight="1">
      <c r="A415" s="93">
        <v>413</v>
      </c>
      <c r="B415" s="94" t="s">
        <v>1095</v>
      </c>
      <c r="C415" s="95"/>
      <c r="D415" s="95" t="s">
        <v>1141</v>
      </c>
      <c r="E415" s="95">
        <v>1</v>
      </c>
      <c r="F415" s="95">
        <v>11</v>
      </c>
      <c r="G415" s="95">
        <v>4</v>
      </c>
      <c r="H415" s="95">
        <v>401</v>
      </c>
      <c r="I415" s="95">
        <v>89.22</v>
      </c>
      <c r="J415" s="95">
        <v>68.83</v>
      </c>
      <c r="K415" s="95" t="s">
        <v>1097</v>
      </c>
      <c r="L415" s="95" t="s">
        <v>70</v>
      </c>
      <c r="M415" s="95" t="s">
        <v>1098</v>
      </c>
    </row>
    <row r="416" spans="1:13" ht="27" customHeight="1">
      <c r="A416" s="93">
        <v>414</v>
      </c>
      <c r="B416" s="94" t="s">
        <v>1095</v>
      </c>
      <c r="C416" s="95"/>
      <c r="D416" s="95" t="s">
        <v>1141</v>
      </c>
      <c r="E416" s="95">
        <v>1</v>
      </c>
      <c r="F416" s="95">
        <v>11</v>
      </c>
      <c r="G416" s="95">
        <v>4</v>
      </c>
      <c r="H416" s="95">
        <v>402</v>
      </c>
      <c r="I416" s="95">
        <v>88.69</v>
      </c>
      <c r="J416" s="95">
        <v>68.42</v>
      </c>
      <c r="K416" s="95" t="s">
        <v>1097</v>
      </c>
      <c r="L416" s="95" t="s">
        <v>70</v>
      </c>
      <c r="M416" s="95" t="s">
        <v>1099</v>
      </c>
    </row>
    <row r="417" spans="1:13" ht="27" customHeight="1">
      <c r="A417" s="93">
        <v>415</v>
      </c>
      <c r="B417" s="94" t="s">
        <v>1095</v>
      </c>
      <c r="C417" s="95"/>
      <c r="D417" s="95" t="s">
        <v>1141</v>
      </c>
      <c r="E417" s="95">
        <v>1</v>
      </c>
      <c r="F417" s="95">
        <v>11</v>
      </c>
      <c r="G417" s="95">
        <v>5</v>
      </c>
      <c r="H417" s="95">
        <v>501</v>
      </c>
      <c r="I417" s="95">
        <v>89.22</v>
      </c>
      <c r="J417" s="95">
        <v>68.83</v>
      </c>
      <c r="K417" s="95" t="s">
        <v>1097</v>
      </c>
      <c r="L417" s="95" t="s">
        <v>70</v>
      </c>
      <c r="M417" s="95" t="s">
        <v>1098</v>
      </c>
    </row>
    <row r="418" spans="1:13" ht="27" customHeight="1">
      <c r="A418" s="93">
        <v>416</v>
      </c>
      <c r="B418" s="94" t="s">
        <v>1095</v>
      </c>
      <c r="C418" s="95"/>
      <c r="D418" s="95" t="s">
        <v>1141</v>
      </c>
      <c r="E418" s="95">
        <v>1</v>
      </c>
      <c r="F418" s="95">
        <v>11</v>
      </c>
      <c r="G418" s="95">
        <v>5</v>
      </c>
      <c r="H418" s="95">
        <v>502</v>
      </c>
      <c r="I418" s="95">
        <v>88.69</v>
      </c>
      <c r="J418" s="95">
        <v>68.42</v>
      </c>
      <c r="K418" s="95" t="s">
        <v>1097</v>
      </c>
      <c r="L418" s="95" t="s">
        <v>70</v>
      </c>
      <c r="M418" s="95" t="s">
        <v>1099</v>
      </c>
    </row>
    <row r="419" spans="1:13" ht="27" customHeight="1">
      <c r="A419" s="93">
        <v>417</v>
      </c>
      <c r="B419" s="94" t="s">
        <v>1095</v>
      </c>
      <c r="C419" s="95"/>
      <c r="D419" s="95" t="s">
        <v>1141</v>
      </c>
      <c r="E419" s="95">
        <v>1</v>
      </c>
      <c r="F419" s="95">
        <v>11</v>
      </c>
      <c r="G419" s="95">
        <v>6</v>
      </c>
      <c r="H419" s="95">
        <v>601</v>
      </c>
      <c r="I419" s="95">
        <v>89.22</v>
      </c>
      <c r="J419" s="95">
        <v>68.83</v>
      </c>
      <c r="K419" s="95" t="s">
        <v>1097</v>
      </c>
      <c r="L419" s="95" t="s">
        <v>70</v>
      </c>
      <c r="M419" s="95" t="s">
        <v>1098</v>
      </c>
    </row>
    <row r="420" spans="1:13" ht="27" customHeight="1">
      <c r="A420" s="93">
        <v>418</v>
      </c>
      <c r="B420" s="94" t="s">
        <v>1095</v>
      </c>
      <c r="C420" s="95"/>
      <c r="D420" s="95" t="s">
        <v>1141</v>
      </c>
      <c r="E420" s="95">
        <v>1</v>
      </c>
      <c r="F420" s="95">
        <v>11</v>
      </c>
      <c r="G420" s="95">
        <v>6</v>
      </c>
      <c r="H420" s="95">
        <v>602</v>
      </c>
      <c r="I420" s="95">
        <v>88.69</v>
      </c>
      <c r="J420" s="95">
        <v>68.42</v>
      </c>
      <c r="K420" s="95" t="s">
        <v>1097</v>
      </c>
      <c r="L420" s="95" t="s">
        <v>70</v>
      </c>
      <c r="M420" s="95" t="s">
        <v>1099</v>
      </c>
    </row>
    <row r="421" spans="1:13" ht="27" customHeight="1">
      <c r="A421" s="93">
        <v>419</v>
      </c>
      <c r="B421" s="94" t="s">
        <v>1095</v>
      </c>
      <c r="C421" s="95"/>
      <c r="D421" s="95" t="s">
        <v>1141</v>
      </c>
      <c r="E421" s="95">
        <v>1</v>
      </c>
      <c r="F421" s="95">
        <v>11</v>
      </c>
      <c r="G421" s="95">
        <v>7</v>
      </c>
      <c r="H421" s="95">
        <v>701</v>
      </c>
      <c r="I421" s="95">
        <v>89.22</v>
      </c>
      <c r="J421" s="95">
        <v>68.83</v>
      </c>
      <c r="K421" s="95" t="s">
        <v>1097</v>
      </c>
      <c r="L421" s="95" t="s">
        <v>70</v>
      </c>
      <c r="M421" s="95" t="s">
        <v>1098</v>
      </c>
    </row>
    <row r="422" spans="1:13" ht="27" customHeight="1">
      <c r="A422" s="93">
        <v>420</v>
      </c>
      <c r="B422" s="94" t="s">
        <v>1095</v>
      </c>
      <c r="C422" s="95"/>
      <c r="D422" s="95" t="s">
        <v>1141</v>
      </c>
      <c r="E422" s="95">
        <v>1</v>
      </c>
      <c r="F422" s="95">
        <v>11</v>
      </c>
      <c r="G422" s="95">
        <v>7</v>
      </c>
      <c r="H422" s="95">
        <v>702</v>
      </c>
      <c r="I422" s="95">
        <v>88.69</v>
      </c>
      <c r="J422" s="95">
        <v>68.42</v>
      </c>
      <c r="K422" s="95" t="s">
        <v>1097</v>
      </c>
      <c r="L422" s="95" t="s">
        <v>70</v>
      </c>
      <c r="M422" s="95" t="s">
        <v>1099</v>
      </c>
    </row>
    <row r="423" spans="1:13" ht="27" customHeight="1">
      <c r="A423" s="93">
        <v>421</v>
      </c>
      <c r="B423" s="94" t="s">
        <v>1095</v>
      </c>
      <c r="C423" s="95"/>
      <c r="D423" s="95" t="s">
        <v>1141</v>
      </c>
      <c r="E423" s="95">
        <v>1</v>
      </c>
      <c r="F423" s="95">
        <v>11</v>
      </c>
      <c r="G423" s="95">
        <v>8</v>
      </c>
      <c r="H423" s="95">
        <v>801</v>
      </c>
      <c r="I423" s="95">
        <v>89.22</v>
      </c>
      <c r="J423" s="95">
        <v>68.83</v>
      </c>
      <c r="K423" s="95" t="s">
        <v>1097</v>
      </c>
      <c r="L423" s="95" t="s">
        <v>70</v>
      </c>
      <c r="M423" s="95" t="s">
        <v>1098</v>
      </c>
    </row>
    <row r="424" spans="1:13" ht="27" customHeight="1">
      <c r="A424" s="93">
        <v>422</v>
      </c>
      <c r="B424" s="94" t="s">
        <v>1095</v>
      </c>
      <c r="C424" s="95"/>
      <c r="D424" s="95" t="s">
        <v>1141</v>
      </c>
      <c r="E424" s="95">
        <v>1</v>
      </c>
      <c r="F424" s="95">
        <v>11</v>
      </c>
      <c r="G424" s="95">
        <v>8</v>
      </c>
      <c r="H424" s="95">
        <v>802</v>
      </c>
      <c r="I424" s="95">
        <v>88.69</v>
      </c>
      <c r="J424" s="95">
        <v>68.42</v>
      </c>
      <c r="K424" s="95" t="s">
        <v>1097</v>
      </c>
      <c r="L424" s="95" t="s">
        <v>70</v>
      </c>
      <c r="M424" s="95" t="s">
        <v>1099</v>
      </c>
    </row>
    <row r="425" spans="1:13" ht="27" customHeight="1">
      <c r="A425" s="93">
        <v>423</v>
      </c>
      <c r="B425" s="94" t="s">
        <v>1095</v>
      </c>
      <c r="C425" s="95"/>
      <c r="D425" s="95" t="s">
        <v>1141</v>
      </c>
      <c r="E425" s="95">
        <v>1</v>
      </c>
      <c r="F425" s="95">
        <v>11</v>
      </c>
      <c r="G425" s="95">
        <v>9</v>
      </c>
      <c r="H425" s="95">
        <v>901</v>
      </c>
      <c r="I425" s="95">
        <v>89.22</v>
      </c>
      <c r="J425" s="95">
        <v>68.83</v>
      </c>
      <c r="K425" s="95" t="s">
        <v>1097</v>
      </c>
      <c r="L425" s="95" t="s">
        <v>70</v>
      </c>
      <c r="M425" s="95" t="s">
        <v>1098</v>
      </c>
    </row>
    <row r="426" spans="1:13" ht="27" customHeight="1">
      <c r="A426" s="93">
        <v>424</v>
      </c>
      <c r="B426" s="94" t="s">
        <v>1095</v>
      </c>
      <c r="C426" s="95"/>
      <c r="D426" s="95" t="s">
        <v>1141</v>
      </c>
      <c r="E426" s="95">
        <v>1</v>
      </c>
      <c r="F426" s="95">
        <v>11</v>
      </c>
      <c r="G426" s="95">
        <v>9</v>
      </c>
      <c r="H426" s="95">
        <v>902</v>
      </c>
      <c r="I426" s="95">
        <v>88.69</v>
      </c>
      <c r="J426" s="95">
        <v>68.42</v>
      </c>
      <c r="K426" s="95" t="s">
        <v>1097</v>
      </c>
      <c r="L426" s="95" t="s">
        <v>70</v>
      </c>
      <c r="M426" s="95" t="s">
        <v>1099</v>
      </c>
    </row>
    <row r="427" spans="1:13" ht="27" customHeight="1">
      <c r="A427" s="93">
        <v>425</v>
      </c>
      <c r="B427" s="94" t="s">
        <v>1095</v>
      </c>
      <c r="C427" s="95"/>
      <c r="D427" s="95" t="s">
        <v>1141</v>
      </c>
      <c r="E427" s="95">
        <v>1</v>
      </c>
      <c r="F427" s="95">
        <v>11</v>
      </c>
      <c r="G427" s="95">
        <v>10</v>
      </c>
      <c r="H427" s="95">
        <v>1001</v>
      </c>
      <c r="I427" s="95">
        <v>89.22</v>
      </c>
      <c r="J427" s="95">
        <v>68.83</v>
      </c>
      <c r="K427" s="95" t="s">
        <v>1097</v>
      </c>
      <c r="L427" s="95" t="s">
        <v>70</v>
      </c>
      <c r="M427" s="95" t="s">
        <v>1098</v>
      </c>
    </row>
    <row r="428" spans="1:13" ht="27" customHeight="1">
      <c r="A428" s="93">
        <v>426</v>
      </c>
      <c r="B428" s="94" t="s">
        <v>1095</v>
      </c>
      <c r="C428" s="95"/>
      <c r="D428" s="95" t="s">
        <v>1141</v>
      </c>
      <c r="E428" s="95">
        <v>1</v>
      </c>
      <c r="F428" s="95">
        <v>11</v>
      </c>
      <c r="G428" s="95">
        <v>10</v>
      </c>
      <c r="H428" s="95">
        <v>1002</v>
      </c>
      <c r="I428" s="95">
        <v>88.69</v>
      </c>
      <c r="J428" s="95">
        <v>68.42</v>
      </c>
      <c r="K428" s="95" t="s">
        <v>1097</v>
      </c>
      <c r="L428" s="95" t="s">
        <v>70</v>
      </c>
      <c r="M428" s="95" t="s">
        <v>1099</v>
      </c>
    </row>
    <row r="429" spans="1:13" ht="27" customHeight="1">
      <c r="A429" s="93">
        <v>427</v>
      </c>
      <c r="B429" s="94" t="s">
        <v>1095</v>
      </c>
      <c r="C429" s="95"/>
      <c r="D429" s="95" t="s">
        <v>1141</v>
      </c>
      <c r="E429" s="95">
        <v>1</v>
      </c>
      <c r="F429" s="95">
        <v>11</v>
      </c>
      <c r="G429" s="95">
        <v>11</v>
      </c>
      <c r="H429" s="95">
        <v>1101</v>
      </c>
      <c r="I429" s="95">
        <v>89.22</v>
      </c>
      <c r="J429" s="95">
        <v>68.83</v>
      </c>
      <c r="K429" s="95" t="s">
        <v>1097</v>
      </c>
      <c r="L429" s="95" t="s">
        <v>70</v>
      </c>
      <c r="M429" s="95" t="s">
        <v>1098</v>
      </c>
    </row>
    <row r="430" spans="1:13" ht="27" customHeight="1">
      <c r="A430" s="93">
        <v>428</v>
      </c>
      <c r="B430" s="94" t="s">
        <v>1095</v>
      </c>
      <c r="C430" s="95"/>
      <c r="D430" s="95" t="s">
        <v>1141</v>
      </c>
      <c r="E430" s="95">
        <v>1</v>
      </c>
      <c r="F430" s="95">
        <v>11</v>
      </c>
      <c r="G430" s="95">
        <v>11</v>
      </c>
      <c r="H430" s="95">
        <v>1102</v>
      </c>
      <c r="I430" s="95">
        <v>88.69</v>
      </c>
      <c r="J430" s="95">
        <v>68.42</v>
      </c>
      <c r="K430" s="95" t="s">
        <v>1097</v>
      </c>
      <c r="L430" s="95" t="s">
        <v>70</v>
      </c>
      <c r="M430" s="95" t="s">
        <v>1099</v>
      </c>
    </row>
    <row r="431" spans="1:13" ht="27" customHeight="1">
      <c r="A431" s="93">
        <v>429</v>
      </c>
      <c r="B431" s="94" t="s">
        <v>1095</v>
      </c>
      <c r="C431" s="95"/>
      <c r="D431" s="95" t="s">
        <v>1141</v>
      </c>
      <c r="E431" s="95">
        <v>2</v>
      </c>
      <c r="F431" s="95">
        <v>11</v>
      </c>
      <c r="G431" s="95">
        <v>1</v>
      </c>
      <c r="H431" s="95">
        <v>101</v>
      </c>
      <c r="I431" s="95">
        <v>72.25</v>
      </c>
      <c r="J431" s="95">
        <v>55.74</v>
      </c>
      <c r="K431" s="95" t="s">
        <v>1129</v>
      </c>
      <c r="L431" s="95" t="s">
        <v>70</v>
      </c>
      <c r="M431" s="95" t="s">
        <v>1120</v>
      </c>
    </row>
    <row r="432" spans="1:13" ht="27" customHeight="1">
      <c r="A432" s="93">
        <v>430</v>
      </c>
      <c r="B432" s="94" t="s">
        <v>1095</v>
      </c>
      <c r="C432" s="95"/>
      <c r="D432" s="95" t="s">
        <v>1141</v>
      </c>
      <c r="E432" s="95">
        <v>2</v>
      </c>
      <c r="F432" s="95">
        <v>11</v>
      </c>
      <c r="G432" s="95">
        <v>1</v>
      </c>
      <c r="H432" s="95">
        <v>102</v>
      </c>
      <c r="I432" s="95">
        <v>89.78</v>
      </c>
      <c r="J432" s="95">
        <v>69.260000000000005</v>
      </c>
      <c r="K432" s="95" t="s">
        <v>1097</v>
      </c>
      <c r="L432" s="95" t="s">
        <v>70</v>
      </c>
      <c r="M432" s="95" t="s">
        <v>1098</v>
      </c>
    </row>
    <row r="433" spans="1:13" ht="27" customHeight="1">
      <c r="A433" s="93">
        <v>431</v>
      </c>
      <c r="B433" s="94" t="s">
        <v>1095</v>
      </c>
      <c r="C433" s="95"/>
      <c r="D433" s="95" t="s">
        <v>1141</v>
      </c>
      <c r="E433" s="95">
        <v>2</v>
      </c>
      <c r="F433" s="95">
        <v>11</v>
      </c>
      <c r="G433" s="95">
        <v>2</v>
      </c>
      <c r="H433" s="95">
        <v>201</v>
      </c>
      <c r="I433" s="95">
        <v>89.06</v>
      </c>
      <c r="J433" s="95">
        <v>68.709999999999994</v>
      </c>
      <c r="K433" s="95" t="s">
        <v>1097</v>
      </c>
      <c r="L433" s="95" t="s">
        <v>70</v>
      </c>
      <c r="M433" s="95" t="s">
        <v>1099</v>
      </c>
    </row>
    <row r="434" spans="1:13" ht="27" customHeight="1">
      <c r="A434" s="93">
        <v>432</v>
      </c>
      <c r="B434" s="94" t="s">
        <v>1095</v>
      </c>
      <c r="C434" s="95"/>
      <c r="D434" s="95" t="s">
        <v>1141</v>
      </c>
      <c r="E434" s="95">
        <v>2</v>
      </c>
      <c r="F434" s="95">
        <v>11</v>
      </c>
      <c r="G434" s="95">
        <v>2</v>
      </c>
      <c r="H434" s="95">
        <v>202</v>
      </c>
      <c r="I434" s="95">
        <v>89.78</v>
      </c>
      <c r="J434" s="95">
        <v>69.260000000000005</v>
      </c>
      <c r="K434" s="95" t="s">
        <v>1097</v>
      </c>
      <c r="L434" s="95" t="s">
        <v>70</v>
      </c>
      <c r="M434" s="95" t="s">
        <v>1098</v>
      </c>
    </row>
    <row r="435" spans="1:13" ht="27" customHeight="1">
      <c r="A435" s="93">
        <v>433</v>
      </c>
      <c r="B435" s="94" t="s">
        <v>1095</v>
      </c>
      <c r="C435" s="95"/>
      <c r="D435" s="95" t="s">
        <v>1141</v>
      </c>
      <c r="E435" s="95">
        <v>2</v>
      </c>
      <c r="F435" s="95">
        <v>11</v>
      </c>
      <c r="G435" s="95">
        <v>3</v>
      </c>
      <c r="H435" s="95">
        <v>301</v>
      </c>
      <c r="I435" s="95">
        <v>88.69</v>
      </c>
      <c r="J435" s="95">
        <v>68.42</v>
      </c>
      <c r="K435" s="95" t="s">
        <v>1097</v>
      </c>
      <c r="L435" s="95" t="s">
        <v>70</v>
      </c>
      <c r="M435" s="95" t="s">
        <v>1099</v>
      </c>
    </row>
    <row r="436" spans="1:13" ht="27" customHeight="1">
      <c r="A436" s="93">
        <v>434</v>
      </c>
      <c r="B436" s="94" t="s">
        <v>1095</v>
      </c>
      <c r="C436" s="95"/>
      <c r="D436" s="95" t="s">
        <v>1141</v>
      </c>
      <c r="E436" s="95">
        <v>2</v>
      </c>
      <c r="F436" s="95">
        <v>11</v>
      </c>
      <c r="G436" s="95">
        <v>3</v>
      </c>
      <c r="H436" s="95">
        <v>302</v>
      </c>
      <c r="I436" s="95">
        <v>89.22</v>
      </c>
      <c r="J436" s="95">
        <v>68.83</v>
      </c>
      <c r="K436" s="95" t="s">
        <v>1097</v>
      </c>
      <c r="L436" s="95" t="s">
        <v>70</v>
      </c>
      <c r="M436" s="95" t="s">
        <v>1098</v>
      </c>
    </row>
    <row r="437" spans="1:13" ht="27" customHeight="1">
      <c r="A437" s="93">
        <v>435</v>
      </c>
      <c r="B437" s="94" t="s">
        <v>1095</v>
      </c>
      <c r="C437" s="95"/>
      <c r="D437" s="95" t="s">
        <v>1141</v>
      </c>
      <c r="E437" s="95">
        <v>2</v>
      </c>
      <c r="F437" s="95">
        <v>11</v>
      </c>
      <c r="G437" s="95">
        <v>4</v>
      </c>
      <c r="H437" s="95">
        <v>401</v>
      </c>
      <c r="I437" s="95">
        <v>88.69</v>
      </c>
      <c r="J437" s="95">
        <v>68.42</v>
      </c>
      <c r="K437" s="95" t="s">
        <v>1097</v>
      </c>
      <c r="L437" s="95" t="s">
        <v>70</v>
      </c>
      <c r="M437" s="95" t="s">
        <v>1099</v>
      </c>
    </row>
    <row r="438" spans="1:13" ht="27" customHeight="1">
      <c r="A438" s="93">
        <v>436</v>
      </c>
      <c r="B438" s="94" t="s">
        <v>1095</v>
      </c>
      <c r="C438" s="95"/>
      <c r="D438" s="95" t="s">
        <v>1141</v>
      </c>
      <c r="E438" s="95">
        <v>2</v>
      </c>
      <c r="F438" s="95">
        <v>11</v>
      </c>
      <c r="G438" s="95">
        <v>4</v>
      </c>
      <c r="H438" s="95">
        <v>402</v>
      </c>
      <c r="I438" s="95">
        <v>89.22</v>
      </c>
      <c r="J438" s="95">
        <v>68.83</v>
      </c>
      <c r="K438" s="95" t="s">
        <v>1097</v>
      </c>
      <c r="L438" s="95" t="s">
        <v>70</v>
      </c>
      <c r="M438" s="95" t="s">
        <v>1098</v>
      </c>
    </row>
    <row r="439" spans="1:13" ht="27" customHeight="1">
      <c r="A439" s="93">
        <v>437</v>
      </c>
      <c r="B439" s="94" t="s">
        <v>1095</v>
      </c>
      <c r="C439" s="95"/>
      <c r="D439" s="95" t="s">
        <v>1141</v>
      </c>
      <c r="E439" s="95">
        <v>2</v>
      </c>
      <c r="F439" s="95">
        <v>11</v>
      </c>
      <c r="G439" s="95">
        <v>5</v>
      </c>
      <c r="H439" s="95">
        <v>501</v>
      </c>
      <c r="I439" s="95">
        <v>88.69</v>
      </c>
      <c r="J439" s="95">
        <v>68.42</v>
      </c>
      <c r="K439" s="95" t="s">
        <v>1097</v>
      </c>
      <c r="L439" s="95" t="s">
        <v>70</v>
      </c>
      <c r="M439" s="95" t="s">
        <v>1099</v>
      </c>
    </row>
    <row r="440" spans="1:13" ht="27" customHeight="1">
      <c r="A440" s="93">
        <v>438</v>
      </c>
      <c r="B440" s="94" t="s">
        <v>1095</v>
      </c>
      <c r="C440" s="95"/>
      <c r="D440" s="95" t="s">
        <v>1141</v>
      </c>
      <c r="E440" s="95">
        <v>2</v>
      </c>
      <c r="F440" s="95">
        <v>11</v>
      </c>
      <c r="G440" s="95">
        <v>5</v>
      </c>
      <c r="H440" s="95">
        <v>502</v>
      </c>
      <c r="I440" s="95">
        <v>89.22</v>
      </c>
      <c r="J440" s="95">
        <v>68.83</v>
      </c>
      <c r="K440" s="95" t="s">
        <v>1097</v>
      </c>
      <c r="L440" s="95" t="s">
        <v>70</v>
      </c>
      <c r="M440" s="95" t="s">
        <v>1098</v>
      </c>
    </row>
    <row r="441" spans="1:13" ht="27" customHeight="1">
      <c r="A441" s="93">
        <v>439</v>
      </c>
      <c r="B441" s="94" t="s">
        <v>1095</v>
      </c>
      <c r="C441" s="95"/>
      <c r="D441" s="95" t="s">
        <v>1141</v>
      </c>
      <c r="E441" s="95">
        <v>2</v>
      </c>
      <c r="F441" s="95">
        <v>11</v>
      </c>
      <c r="G441" s="95">
        <v>6</v>
      </c>
      <c r="H441" s="95">
        <v>601</v>
      </c>
      <c r="I441" s="95">
        <v>88.69</v>
      </c>
      <c r="J441" s="95">
        <v>68.42</v>
      </c>
      <c r="K441" s="95" t="s">
        <v>1097</v>
      </c>
      <c r="L441" s="95" t="s">
        <v>70</v>
      </c>
      <c r="M441" s="95" t="s">
        <v>1099</v>
      </c>
    </row>
    <row r="442" spans="1:13" ht="27" customHeight="1">
      <c r="A442" s="93">
        <v>440</v>
      </c>
      <c r="B442" s="94" t="s">
        <v>1095</v>
      </c>
      <c r="C442" s="95"/>
      <c r="D442" s="95" t="s">
        <v>1141</v>
      </c>
      <c r="E442" s="95">
        <v>2</v>
      </c>
      <c r="F442" s="95">
        <v>11</v>
      </c>
      <c r="G442" s="95">
        <v>6</v>
      </c>
      <c r="H442" s="95">
        <v>602</v>
      </c>
      <c r="I442" s="95">
        <v>89.22</v>
      </c>
      <c r="J442" s="95">
        <v>68.83</v>
      </c>
      <c r="K442" s="95" t="s">
        <v>1097</v>
      </c>
      <c r="L442" s="95" t="s">
        <v>70</v>
      </c>
      <c r="M442" s="95" t="s">
        <v>1098</v>
      </c>
    </row>
    <row r="443" spans="1:13" ht="27" customHeight="1">
      <c r="A443" s="93">
        <v>441</v>
      </c>
      <c r="B443" s="94" t="s">
        <v>1095</v>
      </c>
      <c r="C443" s="95"/>
      <c r="D443" s="95" t="s">
        <v>1141</v>
      </c>
      <c r="E443" s="95">
        <v>2</v>
      </c>
      <c r="F443" s="95">
        <v>11</v>
      </c>
      <c r="G443" s="95">
        <v>7</v>
      </c>
      <c r="H443" s="95">
        <v>701</v>
      </c>
      <c r="I443" s="95">
        <v>88.69</v>
      </c>
      <c r="J443" s="95">
        <v>68.42</v>
      </c>
      <c r="K443" s="95" t="s">
        <v>1097</v>
      </c>
      <c r="L443" s="95" t="s">
        <v>70</v>
      </c>
      <c r="M443" s="95" t="s">
        <v>1099</v>
      </c>
    </row>
    <row r="444" spans="1:13" ht="27" customHeight="1">
      <c r="A444" s="93">
        <v>442</v>
      </c>
      <c r="B444" s="94" t="s">
        <v>1095</v>
      </c>
      <c r="C444" s="95"/>
      <c r="D444" s="95" t="s">
        <v>1141</v>
      </c>
      <c r="E444" s="95">
        <v>2</v>
      </c>
      <c r="F444" s="95">
        <v>11</v>
      </c>
      <c r="G444" s="95">
        <v>7</v>
      </c>
      <c r="H444" s="95">
        <v>702</v>
      </c>
      <c r="I444" s="95">
        <v>89.22</v>
      </c>
      <c r="J444" s="95">
        <v>68.83</v>
      </c>
      <c r="K444" s="95" t="s">
        <v>1097</v>
      </c>
      <c r="L444" s="95" t="s">
        <v>70</v>
      </c>
      <c r="M444" s="95" t="s">
        <v>1098</v>
      </c>
    </row>
    <row r="445" spans="1:13" ht="27" customHeight="1">
      <c r="A445" s="93">
        <v>443</v>
      </c>
      <c r="B445" s="94" t="s">
        <v>1095</v>
      </c>
      <c r="C445" s="95"/>
      <c r="D445" s="95" t="s">
        <v>1141</v>
      </c>
      <c r="E445" s="95">
        <v>2</v>
      </c>
      <c r="F445" s="95">
        <v>11</v>
      </c>
      <c r="G445" s="95">
        <v>8</v>
      </c>
      <c r="H445" s="95">
        <v>801</v>
      </c>
      <c r="I445" s="95">
        <v>88.69</v>
      </c>
      <c r="J445" s="95">
        <v>68.42</v>
      </c>
      <c r="K445" s="95" t="s">
        <v>1097</v>
      </c>
      <c r="L445" s="95" t="s">
        <v>70</v>
      </c>
      <c r="M445" s="95" t="s">
        <v>1099</v>
      </c>
    </row>
    <row r="446" spans="1:13" ht="27" customHeight="1">
      <c r="A446" s="93">
        <v>444</v>
      </c>
      <c r="B446" s="94" t="s">
        <v>1095</v>
      </c>
      <c r="C446" s="95"/>
      <c r="D446" s="95" t="s">
        <v>1141</v>
      </c>
      <c r="E446" s="95">
        <v>2</v>
      </c>
      <c r="F446" s="95">
        <v>11</v>
      </c>
      <c r="G446" s="95">
        <v>8</v>
      </c>
      <c r="H446" s="95">
        <v>802</v>
      </c>
      <c r="I446" s="95">
        <v>89.22</v>
      </c>
      <c r="J446" s="95">
        <v>68.83</v>
      </c>
      <c r="K446" s="95" t="s">
        <v>1097</v>
      </c>
      <c r="L446" s="95" t="s">
        <v>70</v>
      </c>
      <c r="M446" s="95" t="s">
        <v>1098</v>
      </c>
    </row>
    <row r="447" spans="1:13" ht="27" customHeight="1">
      <c r="A447" s="93">
        <v>445</v>
      </c>
      <c r="B447" s="94" t="s">
        <v>1095</v>
      </c>
      <c r="C447" s="95"/>
      <c r="D447" s="95" t="s">
        <v>1141</v>
      </c>
      <c r="E447" s="95">
        <v>2</v>
      </c>
      <c r="F447" s="95">
        <v>11</v>
      </c>
      <c r="G447" s="95">
        <v>9</v>
      </c>
      <c r="H447" s="95">
        <v>901</v>
      </c>
      <c r="I447" s="95">
        <v>88.69</v>
      </c>
      <c r="J447" s="95">
        <v>68.42</v>
      </c>
      <c r="K447" s="95" t="s">
        <v>1097</v>
      </c>
      <c r="L447" s="95" t="s">
        <v>70</v>
      </c>
      <c r="M447" s="95" t="s">
        <v>1099</v>
      </c>
    </row>
    <row r="448" spans="1:13" ht="27" customHeight="1">
      <c r="A448" s="93">
        <v>446</v>
      </c>
      <c r="B448" s="94" t="s">
        <v>1095</v>
      </c>
      <c r="C448" s="95"/>
      <c r="D448" s="95" t="s">
        <v>1141</v>
      </c>
      <c r="E448" s="95">
        <v>2</v>
      </c>
      <c r="F448" s="95">
        <v>11</v>
      </c>
      <c r="G448" s="95">
        <v>9</v>
      </c>
      <c r="H448" s="95">
        <v>902</v>
      </c>
      <c r="I448" s="95">
        <v>89.22</v>
      </c>
      <c r="J448" s="95">
        <v>68.83</v>
      </c>
      <c r="K448" s="95" t="s">
        <v>1097</v>
      </c>
      <c r="L448" s="95" t="s">
        <v>70</v>
      </c>
      <c r="M448" s="95" t="s">
        <v>1098</v>
      </c>
    </row>
    <row r="449" spans="1:13" ht="27" customHeight="1">
      <c r="A449" s="93">
        <v>447</v>
      </c>
      <c r="B449" s="94" t="s">
        <v>1095</v>
      </c>
      <c r="C449" s="95"/>
      <c r="D449" s="95" t="s">
        <v>1141</v>
      </c>
      <c r="E449" s="95">
        <v>2</v>
      </c>
      <c r="F449" s="95">
        <v>11</v>
      </c>
      <c r="G449" s="95">
        <v>10</v>
      </c>
      <c r="H449" s="95">
        <v>1001</v>
      </c>
      <c r="I449" s="95">
        <v>88.69</v>
      </c>
      <c r="J449" s="95">
        <v>68.42</v>
      </c>
      <c r="K449" s="95" t="s">
        <v>1097</v>
      </c>
      <c r="L449" s="95" t="s">
        <v>70</v>
      </c>
      <c r="M449" s="95" t="s">
        <v>1099</v>
      </c>
    </row>
    <row r="450" spans="1:13" ht="27" customHeight="1">
      <c r="A450" s="93">
        <v>448</v>
      </c>
      <c r="B450" s="94" t="s">
        <v>1095</v>
      </c>
      <c r="C450" s="95"/>
      <c r="D450" s="95" t="s">
        <v>1141</v>
      </c>
      <c r="E450" s="95">
        <v>2</v>
      </c>
      <c r="F450" s="95">
        <v>11</v>
      </c>
      <c r="G450" s="95">
        <v>10</v>
      </c>
      <c r="H450" s="95">
        <v>1002</v>
      </c>
      <c r="I450" s="95">
        <v>89.22</v>
      </c>
      <c r="J450" s="95">
        <v>68.83</v>
      </c>
      <c r="K450" s="95" t="s">
        <v>1097</v>
      </c>
      <c r="L450" s="95" t="s">
        <v>70</v>
      </c>
      <c r="M450" s="95" t="s">
        <v>1098</v>
      </c>
    </row>
    <row r="451" spans="1:13" ht="27" customHeight="1">
      <c r="A451" s="93">
        <v>449</v>
      </c>
      <c r="B451" s="94" t="s">
        <v>1095</v>
      </c>
      <c r="C451" s="95"/>
      <c r="D451" s="95" t="s">
        <v>1141</v>
      </c>
      <c r="E451" s="95">
        <v>2</v>
      </c>
      <c r="F451" s="95">
        <v>11</v>
      </c>
      <c r="G451" s="95">
        <v>11</v>
      </c>
      <c r="H451" s="95">
        <v>1101</v>
      </c>
      <c r="I451" s="95">
        <v>88.69</v>
      </c>
      <c r="J451" s="95">
        <v>68.42</v>
      </c>
      <c r="K451" s="95" t="s">
        <v>1097</v>
      </c>
      <c r="L451" s="95" t="s">
        <v>70</v>
      </c>
      <c r="M451" s="95" t="s">
        <v>1099</v>
      </c>
    </row>
    <row r="452" spans="1:13" ht="27" customHeight="1">
      <c r="A452" s="93">
        <v>450</v>
      </c>
      <c r="B452" s="94" t="s">
        <v>1095</v>
      </c>
      <c r="C452" s="95"/>
      <c r="D452" s="95" t="s">
        <v>1141</v>
      </c>
      <c r="E452" s="95">
        <v>2</v>
      </c>
      <c r="F452" s="95">
        <v>11</v>
      </c>
      <c r="G452" s="95">
        <v>11</v>
      </c>
      <c r="H452" s="95">
        <v>1102</v>
      </c>
      <c r="I452" s="95">
        <v>89.22</v>
      </c>
      <c r="J452" s="95">
        <v>68.83</v>
      </c>
      <c r="K452" s="95" t="s">
        <v>1097</v>
      </c>
      <c r="L452" s="95" t="s">
        <v>70</v>
      </c>
      <c r="M452" s="95" t="s">
        <v>1098</v>
      </c>
    </row>
    <row r="453" spans="1:13" ht="27" customHeight="1">
      <c r="A453" s="93">
        <v>451</v>
      </c>
      <c r="B453" s="94" t="s">
        <v>1095</v>
      </c>
      <c r="C453" s="95"/>
      <c r="D453" s="95" t="s">
        <v>1142</v>
      </c>
      <c r="E453" s="95">
        <v>1</v>
      </c>
      <c r="F453" s="95">
        <v>11</v>
      </c>
      <c r="G453" s="95">
        <v>1</v>
      </c>
      <c r="H453" s="95">
        <v>101</v>
      </c>
      <c r="I453" s="95">
        <v>81.400000000000006</v>
      </c>
      <c r="J453" s="95">
        <v>64.77</v>
      </c>
      <c r="K453" s="95" t="s">
        <v>1129</v>
      </c>
      <c r="L453" s="95" t="s">
        <v>70</v>
      </c>
      <c r="M453" s="95" t="s">
        <v>1106</v>
      </c>
    </row>
    <row r="454" spans="1:13" ht="27" customHeight="1">
      <c r="A454" s="93">
        <v>452</v>
      </c>
      <c r="B454" s="94" t="s">
        <v>1095</v>
      </c>
      <c r="C454" s="95"/>
      <c r="D454" s="95" t="s">
        <v>1142</v>
      </c>
      <c r="E454" s="95">
        <v>1</v>
      </c>
      <c r="F454" s="95">
        <v>11</v>
      </c>
      <c r="G454" s="95">
        <v>1</v>
      </c>
      <c r="H454" s="95">
        <v>102</v>
      </c>
      <c r="I454" s="95">
        <v>57.55</v>
      </c>
      <c r="J454" s="95">
        <v>45.79</v>
      </c>
      <c r="K454" s="95" t="s">
        <v>1131</v>
      </c>
      <c r="L454" s="95" t="s">
        <v>70</v>
      </c>
      <c r="M454" s="95" t="s">
        <v>1132</v>
      </c>
    </row>
    <row r="455" spans="1:13" ht="27" customHeight="1">
      <c r="A455" s="93">
        <v>453</v>
      </c>
      <c r="B455" s="94" t="s">
        <v>1095</v>
      </c>
      <c r="C455" s="95"/>
      <c r="D455" s="95" t="s">
        <v>1142</v>
      </c>
      <c r="E455" s="95">
        <v>1</v>
      </c>
      <c r="F455" s="95">
        <v>11</v>
      </c>
      <c r="G455" s="95">
        <v>2</v>
      </c>
      <c r="H455" s="95">
        <v>201</v>
      </c>
      <c r="I455" s="95">
        <v>81.400000000000006</v>
      </c>
      <c r="J455" s="95">
        <v>64.77</v>
      </c>
      <c r="K455" s="95" t="s">
        <v>1129</v>
      </c>
      <c r="L455" s="95" t="s">
        <v>70</v>
      </c>
      <c r="M455" s="95" t="s">
        <v>1106</v>
      </c>
    </row>
    <row r="456" spans="1:13" ht="27" customHeight="1">
      <c r="A456" s="93">
        <v>454</v>
      </c>
      <c r="B456" s="94" t="s">
        <v>1095</v>
      </c>
      <c r="C456" s="95"/>
      <c r="D456" s="95" t="s">
        <v>1142</v>
      </c>
      <c r="E456" s="95">
        <v>1</v>
      </c>
      <c r="F456" s="95">
        <v>11</v>
      </c>
      <c r="G456" s="95">
        <v>2</v>
      </c>
      <c r="H456" s="95">
        <v>202</v>
      </c>
      <c r="I456" s="95">
        <v>80.31</v>
      </c>
      <c r="J456" s="95">
        <v>63.9</v>
      </c>
      <c r="K456" s="95" t="s">
        <v>1129</v>
      </c>
      <c r="L456" s="95" t="s">
        <v>70</v>
      </c>
      <c r="M456" s="95" t="s">
        <v>1113</v>
      </c>
    </row>
    <row r="457" spans="1:13" ht="27" customHeight="1">
      <c r="A457" s="93">
        <v>455</v>
      </c>
      <c r="B457" s="94" t="s">
        <v>1095</v>
      </c>
      <c r="C457" s="95"/>
      <c r="D457" s="95" t="s">
        <v>1142</v>
      </c>
      <c r="E457" s="95">
        <v>1</v>
      </c>
      <c r="F457" s="95">
        <v>11</v>
      </c>
      <c r="G457" s="95">
        <v>3</v>
      </c>
      <c r="H457" s="95">
        <v>301</v>
      </c>
      <c r="I457" s="95">
        <v>80.930000000000007</v>
      </c>
      <c r="J457" s="95">
        <v>64.400000000000006</v>
      </c>
      <c r="K457" s="95" t="s">
        <v>1129</v>
      </c>
      <c r="L457" s="95" t="s">
        <v>70</v>
      </c>
      <c r="M457" s="95" t="s">
        <v>1106</v>
      </c>
    </row>
    <row r="458" spans="1:13" ht="27" customHeight="1">
      <c r="A458" s="93">
        <v>456</v>
      </c>
      <c r="B458" s="94" t="s">
        <v>1095</v>
      </c>
      <c r="C458" s="95"/>
      <c r="D458" s="95" t="s">
        <v>1142</v>
      </c>
      <c r="E458" s="95">
        <v>1</v>
      </c>
      <c r="F458" s="95">
        <v>11</v>
      </c>
      <c r="G458" s="95">
        <v>3</v>
      </c>
      <c r="H458" s="95">
        <v>302</v>
      </c>
      <c r="I458" s="95">
        <v>80.09</v>
      </c>
      <c r="J458" s="95">
        <v>63.73</v>
      </c>
      <c r="K458" s="95" t="s">
        <v>1129</v>
      </c>
      <c r="L458" s="95" t="s">
        <v>70</v>
      </c>
      <c r="M458" s="95" t="s">
        <v>1113</v>
      </c>
    </row>
    <row r="459" spans="1:13" ht="27" customHeight="1">
      <c r="A459" s="93">
        <v>457</v>
      </c>
      <c r="B459" s="94" t="s">
        <v>1095</v>
      </c>
      <c r="C459" s="95"/>
      <c r="D459" s="95" t="s">
        <v>1142</v>
      </c>
      <c r="E459" s="95">
        <v>1</v>
      </c>
      <c r="F459" s="95">
        <v>11</v>
      </c>
      <c r="G459" s="95">
        <v>4</v>
      </c>
      <c r="H459" s="95">
        <v>401</v>
      </c>
      <c r="I459" s="95">
        <v>80.930000000000007</v>
      </c>
      <c r="J459" s="95">
        <v>64.400000000000006</v>
      </c>
      <c r="K459" s="95" t="s">
        <v>1129</v>
      </c>
      <c r="L459" s="95" t="s">
        <v>70</v>
      </c>
      <c r="M459" s="95" t="s">
        <v>1106</v>
      </c>
    </row>
    <row r="460" spans="1:13" ht="27" customHeight="1">
      <c r="A460" s="93">
        <v>458</v>
      </c>
      <c r="B460" s="94" t="s">
        <v>1095</v>
      </c>
      <c r="C460" s="95"/>
      <c r="D460" s="95" t="s">
        <v>1142</v>
      </c>
      <c r="E460" s="95">
        <v>1</v>
      </c>
      <c r="F460" s="95">
        <v>11</v>
      </c>
      <c r="G460" s="95">
        <v>4</v>
      </c>
      <c r="H460" s="95">
        <v>402</v>
      </c>
      <c r="I460" s="95">
        <v>80.09</v>
      </c>
      <c r="J460" s="95">
        <v>63.73</v>
      </c>
      <c r="K460" s="95" t="s">
        <v>1129</v>
      </c>
      <c r="L460" s="95" t="s">
        <v>70</v>
      </c>
      <c r="M460" s="95" t="s">
        <v>1113</v>
      </c>
    </row>
    <row r="461" spans="1:13" ht="27" customHeight="1">
      <c r="A461" s="93">
        <v>459</v>
      </c>
      <c r="B461" s="94" t="s">
        <v>1095</v>
      </c>
      <c r="C461" s="95"/>
      <c r="D461" s="95" t="s">
        <v>1142</v>
      </c>
      <c r="E461" s="95">
        <v>1</v>
      </c>
      <c r="F461" s="95">
        <v>11</v>
      </c>
      <c r="G461" s="95">
        <v>5</v>
      </c>
      <c r="H461" s="95">
        <v>501</v>
      </c>
      <c r="I461" s="95">
        <v>80.930000000000007</v>
      </c>
      <c r="J461" s="95">
        <v>64.400000000000006</v>
      </c>
      <c r="K461" s="95" t="s">
        <v>1129</v>
      </c>
      <c r="L461" s="95" t="s">
        <v>70</v>
      </c>
      <c r="M461" s="95" t="s">
        <v>1106</v>
      </c>
    </row>
    <row r="462" spans="1:13" ht="27" customHeight="1">
      <c r="A462" s="93">
        <v>460</v>
      </c>
      <c r="B462" s="94" t="s">
        <v>1095</v>
      </c>
      <c r="C462" s="95"/>
      <c r="D462" s="95" t="s">
        <v>1142</v>
      </c>
      <c r="E462" s="95">
        <v>1</v>
      </c>
      <c r="F462" s="95">
        <v>11</v>
      </c>
      <c r="G462" s="95">
        <v>5</v>
      </c>
      <c r="H462" s="95">
        <v>502</v>
      </c>
      <c r="I462" s="95">
        <v>80.09</v>
      </c>
      <c r="J462" s="95">
        <v>63.73</v>
      </c>
      <c r="K462" s="95" t="s">
        <v>1129</v>
      </c>
      <c r="L462" s="95" t="s">
        <v>70</v>
      </c>
      <c r="M462" s="95" t="s">
        <v>1113</v>
      </c>
    </row>
    <row r="463" spans="1:13" ht="27" customHeight="1">
      <c r="A463" s="93">
        <v>461</v>
      </c>
      <c r="B463" s="94" t="s">
        <v>1095</v>
      </c>
      <c r="C463" s="95"/>
      <c r="D463" s="95" t="s">
        <v>1142</v>
      </c>
      <c r="E463" s="95">
        <v>1</v>
      </c>
      <c r="F463" s="95">
        <v>11</v>
      </c>
      <c r="G463" s="95">
        <v>6</v>
      </c>
      <c r="H463" s="95">
        <v>601</v>
      </c>
      <c r="I463" s="95">
        <v>80.930000000000007</v>
      </c>
      <c r="J463" s="95">
        <v>64.400000000000006</v>
      </c>
      <c r="K463" s="95" t="s">
        <v>1129</v>
      </c>
      <c r="L463" s="95" t="s">
        <v>70</v>
      </c>
      <c r="M463" s="95" t="s">
        <v>1106</v>
      </c>
    </row>
    <row r="464" spans="1:13" ht="27" customHeight="1">
      <c r="A464" s="93">
        <v>462</v>
      </c>
      <c r="B464" s="94" t="s">
        <v>1095</v>
      </c>
      <c r="C464" s="95"/>
      <c r="D464" s="95" t="s">
        <v>1142</v>
      </c>
      <c r="E464" s="95">
        <v>1</v>
      </c>
      <c r="F464" s="95">
        <v>11</v>
      </c>
      <c r="G464" s="95">
        <v>6</v>
      </c>
      <c r="H464" s="95">
        <v>602</v>
      </c>
      <c r="I464" s="95">
        <v>80.09</v>
      </c>
      <c r="J464" s="95">
        <v>63.73</v>
      </c>
      <c r="K464" s="95" t="s">
        <v>1129</v>
      </c>
      <c r="L464" s="95" t="s">
        <v>70</v>
      </c>
      <c r="M464" s="95" t="s">
        <v>1113</v>
      </c>
    </row>
    <row r="465" spans="1:13" ht="27" customHeight="1">
      <c r="A465" s="93">
        <v>463</v>
      </c>
      <c r="B465" s="94" t="s">
        <v>1095</v>
      </c>
      <c r="C465" s="95"/>
      <c r="D465" s="95" t="s">
        <v>1142</v>
      </c>
      <c r="E465" s="95">
        <v>1</v>
      </c>
      <c r="F465" s="95">
        <v>11</v>
      </c>
      <c r="G465" s="95">
        <v>7</v>
      </c>
      <c r="H465" s="95">
        <v>701</v>
      </c>
      <c r="I465" s="95">
        <v>80.930000000000007</v>
      </c>
      <c r="J465" s="95">
        <v>64.400000000000006</v>
      </c>
      <c r="K465" s="95" t="s">
        <v>1129</v>
      </c>
      <c r="L465" s="95" t="s">
        <v>70</v>
      </c>
      <c r="M465" s="95" t="s">
        <v>1106</v>
      </c>
    </row>
    <row r="466" spans="1:13" ht="27" customHeight="1">
      <c r="A466" s="93">
        <v>464</v>
      </c>
      <c r="B466" s="94" t="s">
        <v>1095</v>
      </c>
      <c r="C466" s="95"/>
      <c r="D466" s="95" t="s">
        <v>1142</v>
      </c>
      <c r="E466" s="95">
        <v>1</v>
      </c>
      <c r="F466" s="95">
        <v>11</v>
      </c>
      <c r="G466" s="95">
        <v>7</v>
      </c>
      <c r="H466" s="95">
        <v>702</v>
      </c>
      <c r="I466" s="95">
        <v>80.09</v>
      </c>
      <c r="J466" s="95">
        <v>63.73</v>
      </c>
      <c r="K466" s="95" t="s">
        <v>1129</v>
      </c>
      <c r="L466" s="95" t="s">
        <v>70</v>
      </c>
      <c r="M466" s="95" t="s">
        <v>1113</v>
      </c>
    </row>
    <row r="467" spans="1:13" ht="27" customHeight="1">
      <c r="A467" s="93">
        <v>465</v>
      </c>
      <c r="B467" s="94" t="s">
        <v>1095</v>
      </c>
      <c r="C467" s="95"/>
      <c r="D467" s="95" t="s">
        <v>1142</v>
      </c>
      <c r="E467" s="95">
        <v>1</v>
      </c>
      <c r="F467" s="95">
        <v>11</v>
      </c>
      <c r="G467" s="95">
        <v>8</v>
      </c>
      <c r="H467" s="95">
        <v>801</v>
      </c>
      <c r="I467" s="95">
        <v>80.930000000000007</v>
      </c>
      <c r="J467" s="95">
        <v>64.400000000000006</v>
      </c>
      <c r="K467" s="95" t="s">
        <v>1129</v>
      </c>
      <c r="L467" s="95" t="s">
        <v>70</v>
      </c>
      <c r="M467" s="95" t="s">
        <v>1106</v>
      </c>
    </row>
    <row r="468" spans="1:13" ht="27" customHeight="1">
      <c r="A468" s="93">
        <v>466</v>
      </c>
      <c r="B468" s="94" t="s">
        <v>1095</v>
      </c>
      <c r="C468" s="95"/>
      <c r="D468" s="95" t="s">
        <v>1142</v>
      </c>
      <c r="E468" s="95">
        <v>1</v>
      </c>
      <c r="F468" s="95">
        <v>11</v>
      </c>
      <c r="G468" s="95">
        <v>8</v>
      </c>
      <c r="H468" s="95">
        <v>802</v>
      </c>
      <c r="I468" s="95">
        <v>80.09</v>
      </c>
      <c r="J468" s="95">
        <v>63.73</v>
      </c>
      <c r="K468" s="95" t="s">
        <v>1129</v>
      </c>
      <c r="L468" s="95" t="s">
        <v>70</v>
      </c>
      <c r="M468" s="95" t="s">
        <v>1113</v>
      </c>
    </row>
    <row r="469" spans="1:13" ht="27" customHeight="1">
      <c r="A469" s="93">
        <v>467</v>
      </c>
      <c r="B469" s="94" t="s">
        <v>1095</v>
      </c>
      <c r="C469" s="95"/>
      <c r="D469" s="95" t="s">
        <v>1142</v>
      </c>
      <c r="E469" s="95">
        <v>1</v>
      </c>
      <c r="F469" s="95">
        <v>11</v>
      </c>
      <c r="G469" s="95">
        <v>9</v>
      </c>
      <c r="H469" s="95">
        <v>901</v>
      </c>
      <c r="I469" s="95">
        <v>80.930000000000007</v>
      </c>
      <c r="J469" s="95">
        <v>64.400000000000006</v>
      </c>
      <c r="K469" s="95" t="s">
        <v>1129</v>
      </c>
      <c r="L469" s="95" t="s">
        <v>70</v>
      </c>
      <c r="M469" s="95" t="s">
        <v>1106</v>
      </c>
    </row>
    <row r="470" spans="1:13" ht="27" customHeight="1">
      <c r="A470" s="93">
        <v>468</v>
      </c>
      <c r="B470" s="94" t="s">
        <v>1095</v>
      </c>
      <c r="C470" s="95"/>
      <c r="D470" s="95" t="s">
        <v>1142</v>
      </c>
      <c r="E470" s="95">
        <v>1</v>
      </c>
      <c r="F470" s="95">
        <v>11</v>
      </c>
      <c r="G470" s="95">
        <v>9</v>
      </c>
      <c r="H470" s="95">
        <v>902</v>
      </c>
      <c r="I470" s="95">
        <v>80.09</v>
      </c>
      <c r="J470" s="95">
        <v>63.73</v>
      </c>
      <c r="K470" s="95" t="s">
        <v>1129</v>
      </c>
      <c r="L470" s="95" t="s">
        <v>70</v>
      </c>
      <c r="M470" s="95" t="s">
        <v>1113</v>
      </c>
    </row>
    <row r="471" spans="1:13" ht="27" customHeight="1">
      <c r="A471" s="93">
        <v>469</v>
      </c>
      <c r="B471" s="94" t="s">
        <v>1095</v>
      </c>
      <c r="C471" s="95"/>
      <c r="D471" s="95" t="s">
        <v>1142</v>
      </c>
      <c r="E471" s="95">
        <v>1</v>
      </c>
      <c r="F471" s="95">
        <v>11</v>
      </c>
      <c r="G471" s="95">
        <v>10</v>
      </c>
      <c r="H471" s="95">
        <v>1001</v>
      </c>
      <c r="I471" s="95">
        <v>80.930000000000007</v>
      </c>
      <c r="J471" s="95">
        <v>64.400000000000006</v>
      </c>
      <c r="K471" s="95" t="s">
        <v>1129</v>
      </c>
      <c r="L471" s="95" t="s">
        <v>70</v>
      </c>
      <c r="M471" s="95" t="s">
        <v>1106</v>
      </c>
    </row>
    <row r="472" spans="1:13" ht="27" customHeight="1">
      <c r="A472" s="93">
        <v>470</v>
      </c>
      <c r="B472" s="94" t="s">
        <v>1095</v>
      </c>
      <c r="C472" s="95"/>
      <c r="D472" s="95" t="s">
        <v>1142</v>
      </c>
      <c r="E472" s="95">
        <v>1</v>
      </c>
      <c r="F472" s="95">
        <v>11</v>
      </c>
      <c r="G472" s="95">
        <v>10</v>
      </c>
      <c r="H472" s="95">
        <v>1002</v>
      </c>
      <c r="I472" s="95">
        <v>80.09</v>
      </c>
      <c r="J472" s="95">
        <v>63.73</v>
      </c>
      <c r="K472" s="95" t="s">
        <v>1129</v>
      </c>
      <c r="L472" s="95" t="s">
        <v>70</v>
      </c>
      <c r="M472" s="95" t="s">
        <v>1113</v>
      </c>
    </row>
    <row r="473" spans="1:13" ht="27" customHeight="1">
      <c r="A473" s="93">
        <v>471</v>
      </c>
      <c r="B473" s="94" t="s">
        <v>1095</v>
      </c>
      <c r="C473" s="95"/>
      <c r="D473" s="95" t="s">
        <v>1142</v>
      </c>
      <c r="E473" s="95">
        <v>1</v>
      </c>
      <c r="F473" s="95">
        <v>11</v>
      </c>
      <c r="G473" s="95">
        <v>11</v>
      </c>
      <c r="H473" s="95">
        <v>1101</v>
      </c>
      <c r="I473" s="95">
        <v>80.930000000000007</v>
      </c>
      <c r="J473" s="95">
        <v>64.400000000000006</v>
      </c>
      <c r="K473" s="95" t="s">
        <v>1129</v>
      </c>
      <c r="L473" s="95" t="s">
        <v>70</v>
      </c>
      <c r="M473" s="95" t="s">
        <v>1106</v>
      </c>
    </row>
    <row r="474" spans="1:13" ht="27" customHeight="1">
      <c r="A474" s="93">
        <v>472</v>
      </c>
      <c r="B474" s="94" t="s">
        <v>1095</v>
      </c>
      <c r="C474" s="95"/>
      <c r="D474" s="95" t="s">
        <v>1142</v>
      </c>
      <c r="E474" s="95">
        <v>1</v>
      </c>
      <c r="F474" s="95">
        <v>11</v>
      </c>
      <c r="G474" s="95">
        <v>11</v>
      </c>
      <c r="H474" s="95">
        <v>1102</v>
      </c>
      <c r="I474" s="95">
        <v>80.09</v>
      </c>
      <c r="J474" s="95">
        <v>63.73</v>
      </c>
      <c r="K474" s="95" t="s">
        <v>1129</v>
      </c>
      <c r="L474" s="95" t="s">
        <v>70</v>
      </c>
      <c r="M474" s="95" t="s">
        <v>1113</v>
      </c>
    </row>
    <row r="475" spans="1:13" ht="27" customHeight="1">
      <c r="A475" s="93">
        <v>473</v>
      </c>
      <c r="B475" s="94" t="s">
        <v>1095</v>
      </c>
      <c r="C475" s="95"/>
      <c r="D475" s="95" t="s">
        <v>1142</v>
      </c>
      <c r="E475" s="95">
        <v>2</v>
      </c>
      <c r="F475" s="95">
        <v>11</v>
      </c>
      <c r="G475" s="95">
        <v>1</v>
      </c>
      <c r="H475" s="95">
        <v>101</v>
      </c>
      <c r="I475" s="95">
        <v>80.31</v>
      </c>
      <c r="J475" s="95">
        <v>63.9</v>
      </c>
      <c r="K475" s="95" t="s">
        <v>1129</v>
      </c>
      <c r="L475" s="95" t="s">
        <v>70</v>
      </c>
      <c r="M475" s="95" t="s">
        <v>1113</v>
      </c>
    </row>
    <row r="476" spans="1:13" ht="27" customHeight="1">
      <c r="A476" s="93">
        <v>474</v>
      </c>
      <c r="B476" s="94" t="s">
        <v>1095</v>
      </c>
      <c r="C476" s="95"/>
      <c r="D476" s="95" t="s">
        <v>1142</v>
      </c>
      <c r="E476" s="95">
        <v>2</v>
      </c>
      <c r="F476" s="95">
        <v>11</v>
      </c>
      <c r="G476" s="95">
        <v>1</v>
      </c>
      <c r="H476" s="95">
        <v>102</v>
      </c>
      <c r="I476" s="95">
        <v>57.55</v>
      </c>
      <c r="J476" s="95">
        <v>45.79</v>
      </c>
      <c r="K476" s="95" t="s">
        <v>1131</v>
      </c>
      <c r="L476" s="95" t="s">
        <v>70</v>
      </c>
      <c r="M476" s="95" t="s">
        <v>1132</v>
      </c>
    </row>
    <row r="477" spans="1:13" ht="27" customHeight="1">
      <c r="A477" s="93">
        <v>475</v>
      </c>
      <c r="B477" s="94" t="s">
        <v>1095</v>
      </c>
      <c r="C477" s="95"/>
      <c r="D477" s="95" t="s">
        <v>1142</v>
      </c>
      <c r="E477" s="95">
        <v>2</v>
      </c>
      <c r="F477" s="95">
        <v>11</v>
      </c>
      <c r="G477" s="95">
        <v>2</v>
      </c>
      <c r="H477" s="95">
        <v>201</v>
      </c>
      <c r="I477" s="95">
        <v>80.31</v>
      </c>
      <c r="J477" s="95">
        <v>63.9</v>
      </c>
      <c r="K477" s="95" t="s">
        <v>1129</v>
      </c>
      <c r="L477" s="95" t="s">
        <v>70</v>
      </c>
      <c r="M477" s="95" t="s">
        <v>1113</v>
      </c>
    </row>
    <row r="478" spans="1:13" ht="27" customHeight="1">
      <c r="A478" s="93">
        <v>476</v>
      </c>
      <c r="B478" s="94" t="s">
        <v>1095</v>
      </c>
      <c r="C478" s="95"/>
      <c r="D478" s="95" t="s">
        <v>1142</v>
      </c>
      <c r="E478" s="95">
        <v>2</v>
      </c>
      <c r="F478" s="95">
        <v>11</v>
      </c>
      <c r="G478" s="95">
        <v>2</v>
      </c>
      <c r="H478" s="95">
        <v>202</v>
      </c>
      <c r="I478" s="95">
        <v>80.31</v>
      </c>
      <c r="J478" s="95">
        <v>63.9</v>
      </c>
      <c r="K478" s="95" t="s">
        <v>1129</v>
      </c>
      <c r="L478" s="95" t="s">
        <v>70</v>
      </c>
      <c r="M478" s="95" t="s">
        <v>1113</v>
      </c>
    </row>
    <row r="479" spans="1:13" ht="27" customHeight="1">
      <c r="A479" s="93">
        <v>477</v>
      </c>
      <c r="B479" s="94" t="s">
        <v>1095</v>
      </c>
      <c r="C479" s="95"/>
      <c r="D479" s="95" t="s">
        <v>1142</v>
      </c>
      <c r="E479" s="95">
        <v>2</v>
      </c>
      <c r="F479" s="95">
        <v>11</v>
      </c>
      <c r="G479" s="95">
        <v>3</v>
      </c>
      <c r="H479" s="95">
        <v>301</v>
      </c>
      <c r="I479" s="95">
        <v>80.09</v>
      </c>
      <c r="J479" s="95">
        <v>63.73</v>
      </c>
      <c r="K479" s="95" t="s">
        <v>1129</v>
      </c>
      <c r="L479" s="95" t="s">
        <v>70</v>
      </c>
      <c r="M479" s="95" t="s">
        <v>1113</v>
      </c>
    </row>
    <row r="480" spans="1:13" ht="27" customHeight="1">
      <c r="A480" s="93">
        <v>478</v>
      </c>
      <c r="B480" s="94" t="s">
        <v>1095</v>
      </c>
      <c r="C480" s="95"/>
      <c r="D480" s="95" t="s">
        <v>1142</v>
      </c>
      <c r="E480" s="95">
        <v>2</v>
      </c>
      <c r="F480" s="95">
        <v>11</v>
      </c>
      <c r="G480" s="95">
        <v>3</v>
      </c>
      <c r="H480" s="95">
        <v>302</v>
      </c>
      <c r="I480" s="95">
        <v>80.09</v>
      </c>
      <c r="J480" s="95">
        <v>63.73</v>
      </c>
      <c r="K480" s="95" t="s">
        <v>1129</v>
      </c>
      <c r="L480" s="95" t="s">
        <v>70</v>
      </c>
      <c r="M480" s="95" t="s">
        <v>1113</v>
      </c>
    </row>
    <row r="481" spans="1:13" ht="27" customHeight="1">
      <c r="A481" s="93">
        <v>479</v>
      </c>
      <c r="B481" s="94" t="s">
        <v>1095</v>
      </c>
      <c r="C481" s="95"/>
      <c r="D481" s="95" t="s">
        <v>1142</v>
      </c>
      <c r="E481" s="95">
        <v>2</v>
      </c>
      <c r="F481" s="95">
        <v>11</v>
      </c>
      <c r="G481" s="95">
        <v>4</v>
      </c>
      <c r="H481" s="95">
        <v>401</v>
      </c>
      <c r="I481" s="95">
        <v>80.09</v>
      </c>
      <c r="J481" s="95">
        <v>63.73</v>
      </c>
      <c r="K481" s="95" t="s">
        <v>1129</v>
      </c>
      <c r="L481" s="95" t="s">
        <v>70</v>
      </c>
      <c r="M481" s="95" t="s">
        <v>1113</v>
      </c>
    </row>
    <row r="482" spans="1:13" ht="27" customHeight="1">
      <c r="A482" s="93">
        <v>480</v>
      </c>
      <c r="B482" s="94" t="s">
        <v>1095</v>
      </c>
      <c r="C482" s="95"/>
      <c r="D482" s="95" t="s">
        <v>1142</v>
      </c>
      <c r="E482" s="95">
        <v>2</v>
      </c>
      <c r="F482" s="95">
        <v>11</v>
      </c>
      <c r="G482" s="95">
        <v>4</v>
      </c>
      <c r="H482" s="95">
        <v>402</v>
      </c>
      <c r="I482" s="95">
        <v>80.09</v>
      </c>
      <c r="J482" s="95">
        <v>63.73</v>
      </c>
      <c r="K482" s="95" t="s">
        <v>1129</v>
      </c>
      <c r="L482" s="95" t="s">
        <v>70</v>
      </c>
      <c r="M482" s="95" t="s">
        <v>1113</v>
      </c>
    </row>
    <row r="483" spans="1:13" ht="27" customHeight="1">
      <c r="A483" s="93">
        <v>481</v>
      </c>
      <c r="B483" s="94" t="s">
        <v>1095</v>
      </c>
      <c r="C483" s="95"/>
      <c r="D483" s="95" t="s">
        <v>1142</v>
      </c>
      <c r="E483" s="95">
        <v>2</v>
      </c>
      <c r="F483" s="95">
        <v>11</v>
      </c>
      <c r="G483" s="95">
        <v>5</v>
      </c>
      <c r="H483" s="95">
        <v>501</v>
      </c>
      <c r="I483" s="95">
        <v>80.09</v>
      </c>
      <c r="J483" s="95">
        <v>63.73</v>
      </c>
      <c r="K483" s="95" t="s">
        <v>1129</v>
      </c>
      <c r="L483" s="95" t="s">
        <v>70</v>
      </c>
      <c r="M483" s="95" t="s">
        <v>1113</v>
      </c>
    </row>
    <row r="484" spans="1:13" ht="27" customHeight="1">
      <c r="A484" s="93">
        <v>482</v>
      </c>
      <c r="B484" s="94" t="s">
        <v>1095</v>
      </c>
      <c r="C484" s="95"/>
      <c r="D484" s="95" t="s">
        <v>1142</v>
      </c>
      <c r="E484" s="95">
        <v>2</v>
      </c>
      <c r="F484" s="95">
        <v>11</v>
      </c>
      <c r="G484" s="95">
        <v>5</v>
      </c>
      <c r="H484" s="95">
        <v>502</v>
      </c>
      <c r="I484" s="95">
        <v>80.09</v>
      </c>
      <c r="J484" s="95">
        <v>63.73</v>
      </c>
      <c r="K484" s="95" t="s">
        <v>1129</v>
      </c>
      <c r="L484" s="95" t="s">
        <v>70</v>
      </c>
      <c r="M484" s="95" t="s">
        <v>1113</v>
      </c>
    </row>
    <row r="485" spans="1:13" ht="27" customHeight="1">
      <c r="A485" s="93">
        <v>483</v>
      </c>
      <c r="B485" s="94" t="s">
        <v>1095</v>
      </c>
      <c r="C485" s="95"/>
      <c r="D485" s="95" t="s">
        <v>1142</v>
      </c>
      <c r="E485" s="95">
        <v>2</v>
      </c>
      <c r="F485" s="95">
        <v>11</v>
      </c>
      <c r="G485" s="95">
        <v>6</v>
      </c>
      <c r="H485" s="95">
        <v>601</v>
      </c>
      <c r="I485" s="95">
        <v>80.09</v>
      </c>
      <c r="J485" s="95">
        <v>63.73</v>
      </c>
      <c r="K485" s="95" t="s">
        <v>1129</v>
      </c>
      <c r="L485" s="95" t="s">
        <v>70</v>
      </c>
      <c r="M485" s="95" t="s">
        <v>1113</v>
      </c>
    </row>
    <row r="486" spans="1:13" ht="27" customHeight="1">
      <c r="A486" s="93">
        <v>484</v>
      </c>
      <c r="B486" s="94" t="s">
        <v>1095</v>
      </c>
      <c r="C486" s="95"/>
      <c r="D486" s="95" t="s">
        <v>1142</v>
      </c>
      <c r="E486" s="95">
        <v>2</v>
      </c>
      <c r="F486" s="95">
        <v>11</v>
      </c>
      <c r="G486" s="95">
        <v>6</v>
      </c>
      <c r="H486" s="95">
        <v>602</v>
      </c>
      <c r="I486" s="95">
        <v>80.09</v>
      </c>
      <c r="J486" s="95">
        <v>63.73</v>
      </c>
      <c r="K486" s="95" t="s">
        <v>1129</v>
      </c>
      <c r="L486" s="95" t="s">
        <v>70</v>
      </c>
      <c r="M486" s="95" t="s">
        <v>1113</v>
      </c>
    </row>
    <row r="487" spans="1:13" ht="27" customHeight="1">
      <c r="A487" s="93">
        <v>485</v>
      </c>
      <c r="B487" s="94" t="s">
        <v>1095</v>
      </c>
      <c r="C487" s="95"/>
      <c r="D487" s="95" t="s">
        <v>1142</v>
      </c>
      <c r="E487" s="95">
        <v>2</v>
      </c>
      <c r="F487" s="95">
        <v>11</v>
      </c>
      <c r="G487" s="95">
        <v>7</v>
      </c>
      <c r="H487" s="95">
        <v>701</v>
      </c>
      <c r="I487" s="95">
        <v>80.09</v>
      </c>
      <c r="J487" s="95">
        <v>63.73</v>
      </c>
      <c r="K487" s="95" t="s">
        <v>1129</v>
      </c>
      <c r="L487" s="95" t="s">
        <v>70</v>
      </c>
      <c r="M487" s="95" t="s">
        <v>1113</v>
      </c>
    </row>
    <row r="488" spans="1:13" ht="27" customHeight="1">
      <c r="A488" s="93">
        <v>486</v>
      </c>
      <c r="B488" s="94" t="s">
        <v>1095</v>
      </c>
      <c r="C488" s="95"/>
      <c r="D488" s="95" t="s">
        <v>1142</v>
      </c>
      <c r="E488" s="95">
        <v>2</v>
      </c>
      <c r="F488" s="95">
        <v>11</v>
      </c>
      <c r="G488" s="95">
        <v>7</v>
      </c>
      <c r="H488" s="95">
        <v>702</v>
      </c>
      <c r="I488" s="95">
        <v>80.09</v>
      </c>
      <c r="J488" s="95">
        <v>63.73</v>
      </c>
      <c r="K488" s="95" t="s">
        <v>1129</v>
      </c>
      <c r="L488" s="95" t="s">
        <v>70</v>
      </c>
      <c r="M488" s="95" t="s">
        <v>1113</v>
      </c>
    </row>
    <row r="489" spans="1:13" ht="27" customHeight="1">
      <c r="A489" s="93">
        <v>487</v>
      </c>
      <c r="B489" s="94" t="s">
        <v>1095</v>
      </c>
      <c r="C489" s="95"/>
      <c r="D489" s="95" t="s">
        <v>1142</v>
      </c>
      <c r="E489" s="95">
        <v>2</v>
      </c>
      <c r="F489" s="95">
        <v>11</v>
      </c>
      <c r="G489" s="95">
        <v>8</v>
      </c>
      <c r="H489" s="95">
        <v>801</v>
      </c>
      <c r="I489" s="95">
        <v>80.09</v>
      </c>
      <c r="J489" s="95">
        <v>63.73</v>
      </c>
      <c r="K489" s="95" t="s">
        <v>1129</v>
      </c>
      <c r="L489" s="95" t="s">
        <v>70</v>
      </c>
      <c r="M489" s="95" t="s">
        <v>1113</v>
      </c>
    </row>
    <row r="490" spans="1:13" ht="27" customHeight="1">
      <c r="A490" s="93">
        <v>488</v>
      </c>
      <c r="B490" s="94" t="s">
        <v>1095</v>
      </c>
      <c r="C490" s="95"/>
      <c r="D490" s="95" t="s">
        <v>1142</v>
      </c>
      <c r="E490" s="95">
        <v>2</v>
      </c>
      <c r="F490" s="95">
        <v>11</v>
      </c>
      <c r="G490" s="95">
        <v>8</v>
      </c>
      <c r="H490" s="95">
        <v>802</v>
      </c>
      <c r="I490" s="95">
        <v>80.09</v>
      </c>
      <c r="J490" s="95">
        <v>63.73</v>
      </c>
      <c r="K490" s="95" t="s">
        <v>1129</v>
      </c>
      <c r="L490" s="95" t="s">
        <v>70</v>
      </c>
      <c r="M490" s="95" t="s">
        <v>1113</v>
      </c>
    </row>
    <row r="491" spans="1:13" ht="27" customHeight="1">
      <c r="A491" s="93">
        <v>489</v>
      </c>
      <c r="B491" s="94" t="s">
        <v>1095</v>
      </c>
      <c r="C491" s="95"/>
      <c r="D491" s="95" t="s">
        <v>1142</v>
      </c>
      <c r="E491" s="95">
        <v>2</v>
      </c>
      <c r="F491" s="95">
        <v>11</v>
      </c>
      <c r="G491" s="95">
        <v>9</v>
      </c>
      <c r="H491" s="95">
        <v>901</v>
      </c>
      <c r="I491" s="95">
        <v>80.09</v>
      </c>
      <c r="J491" s="95">
        <v>63.73</v>
      </c>
      <c r="K491" s="95" t="s">
        <v>1129</v>
      </c>
      <c r="L491" s="95" t="s">
        <v>70</v>
      </c>
      <c r="M491" s="95" t="s">
        <v>1113</v>
      </c>
    </row>
    <row r="492" spans="1:13" ht="27" customHeight="1">
      <c r="A492" s="93">
        <v>490</v>
      </c>
      <c r="B492" s="94" t="s">
        <v>1095</v>
      </c>
      <c r="C492" s="95"/>
      <c r="D492" s="95" t="s">
        <v>1142</v>
      </c>
      <c r="E492" s="95">
        <v>2</v>
      </c>
      <c r="F492" s="95">
        <v>11</v>
      </c>
      <c r="G492" s="95">
        <v>9</v>
      </c>
      <c r="H492" s="95">
        <v>902</v>
      </c>
      <c r="I492" s="95">
        <v>80.09</v>
      </c>
      <c r="J492" s="95">
        <v>63.73</v>
      </c>
      <c r="K492" s="95" t="s">
        <v>1129</v>
      </c>
      <c r="L492" s="95" t="s">
        <v>70</v>
      </c>
      <c r="M492" s="95" t="s">
        <v>1113</v>
      </c>
    </row>
    <row r="493" spans="1:13" ht="27" customHeight="1">
      <c r="A493" s="93">
        <v>491</v>
      </c>
      <c r="B493" s="94" t="s">
        <v>1095</v>
      </c>
      <c r="C493" s="95"/>
      <c r="D493" s="95" t="s">
        <v>1142</v>
      </c>
      <c r="E493" s="95">
        <v>2</v>
      </c>
      <c r="F493" s="95">
        <v>11</v>
      </c>
      <c r="G493" s="95">
        <v>10</v>
      </c>
      <c r="H493" s="95">
        <v>1001</v>
      </c>
      <c r="I493" s="95">
        <v>80.09</v>
      </c>
      <c r="J493" s="95">
        <v>63.73</v>
      </c>
      <c r="K493" s="95" t="s">
        <v>1129</v>
      </c>
      <c r="L493" s="95" t="s">
        <v>70</v>
      </c>
      <c r="M493" s="95" t="s">
        <v>1113</v>
      </c>
    </row>
    <row r="494" spans="1:13" ht="27" customHeight="1">
      <c r="A494" s="93">
        <v>492</v>
      </c>
      <c r="B494" s="94" t="s">
        <v>1095</v>
      </c>
      <c r="C494" s="95"/>
      <c r="D494" s="95" t="s">
        <v>1142</v>
      </c>
      <c r="E494" s="95">
        <v>2</v>
      </c>
      <c r="F494" s="95">
        <v>11</v>
      </c>
      <c r="G494" s="95">
        <v>10</v>
      </c>
      <c r="H494" s="95">
        <v>1002</v>
      </c>
      <c r="I494" s="95">
        <v>80.09</v>
      </c>
      <c r="J494" s="95">
        <v>63.73</v>
      </c>
      <c r="K494" s="95" t="s">
        <v>1129</v>
      </c>
      <c r="L494" s="95" t="s">
        <v>70</v>
      </c>
      <c r="M494" s="95" t="s">
        <v>1113</v>
      </c>
    </row>
    <row r="495" spans="1:13" ht="27" customHeight="1">
      <c r="A495" s="93">
        <v>493</v>
      </c>
      <c r="B495" s="94" t="s">
        <v>1095</v>
      </c>
      <c r="C495" s="95"/>
      <c r="D495" s="95" t="s">
        <v>1142</v>
      </c>
      <c r="E495" s="95">
        <v>2</v>
      </c>
      <c r="F495" s="95">
        <v>11</v>
      </c>
      <c r="G495" s="95">
        <v>11</v>
      </c>
      <c r="H495" s="95">
        <v>1101</v>
      </c>
      <c r="I495" s="95">
        <v>80.09</v>
      </c>
      <c r="J495" s="95">
        <v>63.73</v>
      </c>
      <c r="K495" s="95" t="s">
        <v>1129</v>
      </c>
      <c r="L495" s="95" t="s">
        <v>70</v>
      </c>
      <c r="M495" s="95" t="s">
        <v>1113</v>
      </c>
    </row>
    <row r="496" spans="1:13" ht="27" customHeight="1">
      <c r="A496" s="93">
        <v>494</v>
      </c>
      <c r="B496" s="94" t="s">
        <v>1095</v>
      </c>
      <c r="C496" s="95"/>
      <c r="D496" s="95" t="s">
        <v>1142</v>
      </c>
      <c r="E496" s="95">
        <v>2</v>
      </c>
      <c r="F496" s="95">
        <v>11</v>
      </c>
      <c r="G496" s="95">
        <v>11</v>
      </c>
      <c r="H496" s="95">
        <v>1102</v>
      </c>
      <c r="I496" s="95">
        <v>80.09</v>
      </c>
      <c r="J496" s="95">
        <v>63.73</v>
      </c>
      <c r="K496" s="95" t="s">
        <v>1129</v>
      </c>
      <c r="L496" s="95" t="s">
        <v>70</v>
      </c>
      <c r="M496" s="95" t="s">
        <v>1113</v>
      </c>
    </row>
    <row r="497" spans="1:13" ht="27" customHeight="1">
      <c r="A497" s="93">
        <v>495</v>
      </c>
      <c r="B497" s="94" t="s">
        <v>1095</v>
      </c>
      <c r="C497" s="95"/>
      <c r="D497" s="95" t="s">
        <v>1142</v>
      </c>
      <c r="E497" s="95">
        <v>3</v>
      </c>
      <c r="F497" s="95">
        <v>11</v>
      </c>
      <c r="G497" s="95">
        <v>1</v>
      </c>
      <c r="H497" s="95">
        <v>101</v>
      </c>
      <c r="I497" s="95">
        <v>57.55</v>
      </c>
      <c r="J497" s="95">
        <v>45.79</v>
      </c>
      <c r="K497" s="95" t="s">
        <v>1131</v>
      </c>
      <c r="L497" s="95" t="s">
        <v>70</v>
      </c>
      <c r="M497" s="95" t="s">
        <v>1132</v>
      </c>
    </row>
    <row r="498" spans="1:13" ht="27" customHeight="1">
      <c r="A498" s="93">
        <v>496</v>
      </c>
      <c r="B498" s="94" t="s">
        <v>1095</v>
      </c>
      <c r="C498" s="95"/>
      <c r="D498" s="95" t="s">
        <v>1142</v>
      </c>
      <c r="E498" s="95">
        <v>3</v>
      </c>
      <c r="F498" s="95">
        <v>11</v>
      </c>
      <c r="G498" s="95">
        <v>1</v>
      </c>
      <c r="H498" s="95">
        <v>102</v>
      </c>
      <c r="I498" s="95">
        <v>81.400000000000006</v>
      </c>
      <c r="J498" s="95">
        <v>64.77</v>
      </c>
      <c r="K498" s="95" t="s">
        <v>1129</v>
      </c>
      <c r="L498" s="95" t="s">
        <v>70</v>
      </c>
      <c r="M498" s="95" t="s">
        <v>1106</v>
      </c>
    </row>
    <row r="499" spans="1:13" ht="27" customHeight="1">
      <c r="A499" s="93">
        <v>497</v>
      </c>
      <c r="B499" s="94" t="s">
        <v>1095</v>
      </c>
      <c r="C499" s="95"/>
      <c r="D499" s="95" t="s">
        <v>1142</v>
      </c>
      <c r="E499" s="95">
        <v>3</v>
      </c>
      <c r="F499" s="95">
        <v>11</v>
      </c>
      <c r="G499" s="95">
        <v>2</v>
      </c>
      <c r="H499" s="95">
        <v>201</v>
      </c>
      <c r="I499" s="95">
        <v>80.31</v>
      </c>
      <c r="J499" s="95">
        <v>63.9</v>
      </c>
      <c r="K499" s="95" t="s">
        <v>1129</v>
      </c>
      <c r="L499" s="95" t="s">
        <v>70</v>
      </c>
      <c r="M499" s="95" t="s">
        <v>1113</v>
      </c>
    </row>
    <row r="500" spans="1:13" ht="27" customHeight="1">
      <c r="A500" s="93">
        <v>498</v>
      </c>
      <c r="B500" s="94" t="s">
        <v>1095</v>
      </c>
      <c r="C500" s="95"/>
      <c r="D500" s="95" t="s">
        <v>1142</v>
      </c>
      <c r="E500" s="95">
        <v>3</v>
      </c>
      <c r="F500" s="95">
        <v>11</v>
      </c>
      <c r="G500" s="95">
        <v>2</v>
      </c>
      <c r="H500" s="95">
        <v>202</v>
      </c>
      <c r="I500" s="95">
        <v>81.400000000000006</v>
      </c>
      <c r="J500" s="95">
        <v>64.77</v>
      </c>
      <c r="K500" s="95" t="s">
        <v>1129</v>
      </c>
      <c r="L500" s="95" t="s">
        <v>70</v>
      </c>
      <c r="M500" s="95" t="s">
        <v>1106</v>
      </c>
    </row>
    <row r="501" spans="1:13" ht="27" customHeight="1">
      <c r="A501" s="93">
        <v>499</v>
      </c>
      <c r="B501" s="94" t="s">
        <v>1095</v>
      </c>
      <c r="C501" s="95"/>
      <c r="D501" s="95" t="s">
        <v>1142</v>
      </c>
      <c r="E501" s="95">
        <v>3</v>
      </c>
      <c r="F501" s="95">
        <v>11</v>
      </c>
      <c r="G501" s="95">
        <v>3</v>
      </c>
      <c r="H501" s="95">
        <v>301</v>
      </c>
      <c r="I501" s="95">
        <v>80.09</v>
      </c>
      <c r="J501" s="95">
        <v>63.73</v>
      </c>
      <c r="K501" s="95" t="s">
        <v>1129</v>
      </c>
      <c r="L501" s="95" t="s">
        <v>70</v>
      </c>
      <c r="M501" s="95" t="s">
        <v>1113</v>
      </c>
    </row>
    <row r="502" spans="1:13" ht="27" customHeight="1">
      <c r="A502" s="93">
        <v>500</v>
      </c>
      <c r="B502" s="94" t="s">
        <v>1095</v>
      </c>
      <c r="C502" s="95"/>
      <c r="D502" s="95" t="s">
        <v>1142</v>
      </c>
      <c r="E502" s="95">
        <v>3</v>
      </c>
      <c r="F502" s="95">
        <v>11</v>
      </c>
      <c r="G502" s="95">
        <v>3</v>
      </c>
      <c r="H502" s="95">
        <v>302</v>
      </c>
      <c r="I502" s="95">
        <v>80.930000000000007</v>
      </c>
      <c r="J502" s="95">
        <v>64.400000000000006</v>
      </c>
      <c r="K502" s="95" t="s">
        <v>1129</v>
      </c>
      <c r="L502" s="95" t="s">
        <v>70</v>
      </c>
      <c r="M502" s="95" t="s">
        <v>1106</v>
      </c>
    </row>
    <row r="503" spans="1:13" ht="27" customHeight="1">
      <c r="A503" s="93">
        <v>501</v>
      </c>
      <c r="B503" s="94" t="s">
        <v>1095</v>
      </c>
      <c r="C503" s="95"/>
      <c r="D503" s="95" t="s">
        <v>1142</v>
      </c>
      <c r="E503" s="95">
        <v>3</v>
      </c>
      <c r="F503" s="95">
        <v>11</v>
      </c>
      <c r="G503" s="95">
        <v>4</v>
      </c>
      <c r="H503" s="95">
        <v>401</v>
      </c>
      <c r="I503" s="95">
        <v>80.09</v>
      </c>
      <c r="J503" s="95">
        <v>63.73</v>
      </c>
      <c r="K503" s="95" t="s">
        <v>1129</v>
      </c>
      <c r="L503" s="95" t="s">
        <v>70</v>
      </c>
      <c r="M503" s="95" t="s">
        <v>1113</v>
      </c>
    </row>
    <row r="504" spans="1:13" ht="27" customHeight="1">
      <c r="A504" s="93">
        <v>502</v>
      </c>
      <c r="B504" s="94" t="s">
        <v>1095</v>
      </c>
      <c r="C504" s="95"/>
      <c r="D504" s="95" t="s">
        <v>1142</v>
      </c>
      <c r="E504" s="95">
        <v>3</v>
      </c>
      <c r="F504" s="95">
        <v>11</v>
      </c>
      <c r="G504" s="95">
        <v>4</v>
      </c>
      <c r="H504" s="95">
        <v>402</v>
      </c>
      <c r="I504" s="95">
        <v>80.930000000000007</v>
      </c>
      <c r="J504" s="95">
        <v>64.400000000000006</v>
      </c>
      <c r="K504" s="95" t="s">
        <v>1129</v>
      </c>
      <c r="L504" s="95" t="s">
        <v>70</v>
      </c>
      <c r="M504" s="95" t="s">
        <v>1106</v>
      </c>
    </row>
    <row r="505" spans="1:13" ht="27" customHeight="1">
      <c r="A505" s="93">
        <v>503</v>
      </c>
      <c r="B505" s="94" t="s">
        <v>1095</v>
      </c>
      <c r="C505" s="95"/>
      <c r="D505" s="95" t="s">
        <v>1142</v>
      </c>
      <c r="E505" s="95">
        <v>3</v>
      </c>
      <c r="F505" s="95">
        <v>11</v>
      </c>
      <c r="G505" s="95">
        <v>5</v>
      </c>
      <c r="H505" s="95">
        <v>501</v>
      </c>
      <c r="I505" s="95">
        <v>80.09</v>
      </c>
      <c r="J505" s="95">
        <v>63.73</v>
      </c>
      <c r="K505" s="95" t="s">
        <v>1129</v>
      </c>
      <c r="L505" s="95" t="s">
        <v>70</v>
      </c>
      <c r="M505" s="95" t="s">
        <v>1113</v>
      </c>
    </row>
    <row r="506" spans="1:13" ht="27" customHeight="1">
      <c r="A506" s="93">
        <v>504</v>
      </c>
      <c r="B506" s="94" t="s">
        <v>1095</v>
      </c>
      <c r="C506" s="95"/>
      <c r="D506" s="95" t="s">
        <v>1142</v>
      </c>
      <c r="E506" s="95">
        <v>3</v>
      </c>
      <c r="F506" s="95">
        <v>11</v>
      </c>
      <c r="G506" s="95">
        <v>5</v>
      </c>
      <c r="H506" s="95">
        <v>502</v>
      </c>
      <c r="I506" s="95">
        <v>80.930000000000007</v>
      </c>
      <c r="J506" s="95">
        <v>64.400000000000006</v>
      </c>
      <c r="K506" s="95" t="s">
        <v>1129</v>
      </c>
      <c r="L506" s="95" t="s">
        <v>70</v>
      </c>
      <c r="M506" s="95" t="s">
        <v>1106</v>
      </c>
    </row>
    <row r="507" spans="1:13" ht="27" customHeight="1">
      <c r="A507" s="93">
        <v>505</v>
      </c>
      <c r="B507" s="94" t="s">
        <v>1095</v>
      </c>
      <c r="C507" s="95"/>
      <c r="D507" s="95" t="s">
        <v>1142</v>
      </c>
      <c r="E507" s="95">
        <v>3</v>
      </c>
      <c r="F507" s="95">
        <v>11</v>
      </c>
      <c r="G507" s="95">
        <v>6</v>
      </c>
      <c r="H507" s="95">
        <v>601</v>
      </c>
      <c r="I507" s="95">
        <v>80.09</v>
      </c>
      <c r="J507" s="95">
        <v>63.73</v>
      </c>
      <c r="K507" s="95" t="s">
        <v>1129</v>
      </c>
      <c r="L507" s="95" t="s">
        <v>70</v>
      </c>
      <c r="M507" s="95" t="s">
        <v>1113</v>
      </c>
    </row>
    <row r="508" spans="1:13" ht="27" customHeight="1">
      <c r="A508" s="93">
        <v>506</v>
      </c>
      <c r="B508" s="94" t="s">
        <v>1095</v>
      </c>
      <c r="C508" s="95"/>
      <c r="D508" s="95" t="s">
        <v>1142</v>
      </c>
      <c r="E508" s="95">
        <v>3</v>
      </c>
      <c r="F508" s="95">
        <v>11</v>
      </c>
      <c r="G508" s="95">
        <v>6</v>
      </c>
      <c r="H508" s="95">
        <v>602</v>
      </c>
      <c r="I508" s="95">
        <v>80.930000000000007</v>
      </c>
      <c r="J508" s="95">
        <v>64.400000000000006</v>
      </c>
      <c r="K508" s="95" t="s">
        <v>1129</v>
      </c>
      <c r="L508" s="95" t="s">
        <v>70</v>
      </c>
      <c r="M508" s="95" t="s">
        <v>1106</v>
      </c>
    </row>
    <row r="509" spans="1:13" ht="27" customHeight="1">
      <c r="A509" s="93">
        <v>507</v>
      </c>
      <c r="B509" s="94" t="s">
        <v>1095</v>
      </c>
      <c r="C509" s="95"/>
      <c r="D509" s="95" t="s">
        <v>1142</v>
      </c>
      <c r="E509" s="95">
        <v>3</v>
      </c>
      <c r="F509" s="95">
        <v>11</v>
      </c>
      <c r="G509" s="95">
        <v>7</v>
      </c>
      <c r="H509" s="95">
        <v>701</v>
      </c>
      <c r="I509" s="95">
        <v>80.09</v>
      </c>
      <c r="J509" s="95">
        <v>63.73</v>
      </c>
      <c r="K509" s="95" t="s">
        <v>1129</v>
      </c>
      <c r="L509" s="95" t="s">
        <v>70</v>
      </c>
      <c r="M509" s="95" t="s">
        <v>1113</v>
      </c>
    </row>
    <row r="510" spans="1:13" ht="27" customHeight="1">
      <c r="A510" s="93">
        <v>508</v>
      </c>
      <c r="B510" s="94" t="s">
        <v>1095</v>
      </c>
      <c r="C510" s="95"/>
      <c r="D510" s="95" t="s">
        <v>1142</v>
      </c>
      <c r="E510" s="95">
        <v>3</v>
      </c>
      <c r="F510" s="95">
        <v>11</v>
      </c>
      <c r="G510" s="95">
        <v>7</v>
      </c>
      <c r="H510" s="95">
        <v>702</v>
      </c>
      <c r="I510" s="95">
        <v>80.930000000000007</v>
      </c>
      <c r="J510" s="95">
        <v>64.400000000000006</v>
      </c>
      <c r="K510" s="95" t="s">
        <v>1129</v>
      </c>
      <c r="L510" s="95" t="s">
        <v>70</v>
      </c>
      <c r="M510" s="95" t="s">
        <v>1106</v>
      </c>
    </row>
    <row r="511" spans="1:13" ht="27" customHeight="1">
      <c r="A511" s="93">
        <v>509</v>
      </c>
      <c r="B511" s="94" t="s">
        <v>1095</v>
      </c>
      <c r="C511" s="95"/>
      <c r="D511" s="95" t="s">
        <v>1142</v>
      </c>
      <c r="E511" s="95">
        <v>3</v>
      </c>
      <c r="F511" s="95">
        <v>11</v>
      </c>
      <c r="G511" s="95">
        <v>8</v>
      </c>
      <c r="H511" s="95">
        <v>801</v>
      </c>
      <c r="I511" s="95">
        <v>80.09</v>
      </c>
      <c r="J511" s="95">
        <v>63.73</v>
      </c>
      <c r="K511" s="95" t="s">
        <v>1129</v>
      </c>
      <c r="L511" s="95" t="s">
        <v>70</v>
      </c>
      <c r="M511" s="95" t="s">
        <v>1113</v>
      </c>
    </row>
    <row r="512" spans="1:13" ht="27" customHeight="1">
      <c r="A512" s="93">
        <v>510</v>
      </c>
      <c r="B512" s="94" t="s">
        <v>1095</v>
      </c>
      <c r="C512" s="95"/>
      <c r="D512" s="95" t="s">
        <v>1142</v>
      </c>
      <c r="E512" s="95">
        <v>3</v>
      </c>
      <c r="F512" s="95">
        <v>11</v>
      </c>
      <c r="G512" s="95">
        <v>8</v>
      </c>
      <c r="H512" s="95">
        <v>802</v>
      </c>
      <c r="I512" s="95">
        <v>80.930000000000007</v>
      </c>
      <c r="J512" s="95">
        <v>64.400000000000006</v>
      </c>
      <c r="K512" s="95" t="s">
        <v>1129</v>
      </c>
      <c r="L512" s="95" t="s">
        <v>70</v>
      </c>
      <c r="M512" s="95" t="s">
        <v>1106</v>
      </c>
    </row>
    <row r="513" spans="1:13" ht="27" customHeight="1">
      <c r="A513" s="93">
        <v>511</v>
      </c>
      <c r="B513" s="94" t="s">
        <v>1095</v>
      </c>
      <c r="C513" s="95"/>
      <c r="D513" s="95" t="s">
        <v>1142</v>
      </c>
      <c r="E513" s="95">
        <v>3</v>
      </c>
      <c r="F513" s="95">
        <v>11</v>
      </c>
      <c r="G513" s="95">
        <v>9</v>
      </c>
      <c r="H513" s="95">
        <v>901</v>
      </c>
      <c r="I513" s="95">
        <v>80.09</v>
      </c>
      <c r="J513" s="95">
        <v>63.73</v>
      </c>
      <c r="K513" s="95" t="s">
        <v>1129</v>
      </c>
      <c r="L513" s="95" t="s">
        <v>70</v>
      </c>
      <c r="M513" s="95" t="s">
        <v>1113</v>
      </c>
    </row>
    <row r="514" spans="1:13" ht="27" customHeight="1">
      <c r="A514" s="93">
        <v>512</v>
      </c>
      <c r="B514" s="94" t="s">
        <v>1095</v>
      </c>
      <c r="C514" s="95"/>
      <c r="D514" s="95" t="s">
        <v>1142</v>
      </c>
      <c r="E514" s="95">
        <v>3</v>
      </c>
      <c r="F514" s="95">
        <v>11</v>
      </c>
      <c r="G514" s="95">
        <v>9</v>
      </c>
      <c r="H514" s="95">
        <v>902</v>
      </c>
      <c r="I514" s="95">
        <v>80.930000000000007</v>
      </c>
      <c r="J514" s="95">
        <v>64.400000000000006</v>
      </c>
      <c r="K514" s="95" t="s">
        <v>1129</v>
      </c>
      <c r="L514" s="95" t="s">
        <v>70</v>
      </c>
      <c r="M514" s="95" t="s">
        <v>1106</v>
      </c>
    </row>
    <row r="515" spans="1:13" ht="27" customHeight="1">
      <c r="A515" s="93">
        <v>513</v>
      </c>
      <c r="B515" s="94" t="s">
        <v>1095</v>
      </c>
      <c r="C515" s="95"/>
      <c r="D515" s="95" t="s">
        <v>1142</v>
      </c>
      <c r="E515" s="95">
        <v>3</v>
      </c>
      <c r="F515" s="95">
        <v>11</v>
      </c>
      <c r="G515" s="95">
        <v>10</v>
      </c>
      <c r="H515" s="95">
        <v>1001</v>
      </c>
      <c r="I515" s="95">
        <v>80.09</v>
      </c>
      <c r="J515" s="95">
        <v>63.73</v>
      </c>
      <c r="K515" s="95" t="s">
        <v>1129</v>
      </c>
      <c r="L515" s="95" t="s">
        <v>70</v>
      </c>
      <c r="M515" s="95" t="s">
        <v>1113</v>
      </c>
    </row>
    <row r="516" spans="1:13" ht="27" customHeight="1">
      <c r="A516" s="93">
        <v>514</v>
      </c>
      <c r="B516" s="94" t="s">
        <v>1095</v>
      </c>
      <c r="C516" s="95"/>
      <c r="D516" s="95" t="s">
        <v>1142</v>
      </c>
      <c r="E516" s="95">
        <v>3</v>
      </c>
      <c r="F516" s="95">
        <v>11</v>
      </c>
      <c r="G516" s="95">
        <v>10</v>
      </c>
      <c r="H516" s="95">
        <v>1002</v>
      </c>
      <c r="I516" s="95">
        <v>80.930000000000007</v>
      </c>
      <c r="J516" s="95">
        <v>64.400000000000006</v>
      </c>
      <c r="K516" s="95" t="s">
        <v>1129</v>
      </c>
      <c r="L516" s="95" t="s">
        <v>70</v>
      </c>
      <c r="M516" s="95" t="s">
        <v>1106</v>
      </c>
    </row>
    <row r="517" spans="1:13" ht="27" customHeight="1">
      <c r="A517" s="93">
        <v>515</v>
      </c>
      <c r="B517" s="94" t="s">
        <v>1095</v>
      </c>
      <c r="C517" s="95"/>
      <c r="D517" s="95" t="s">
        <v>1142</v>
      </c>
      <c r="E517" s="95">
        <v>3</v>
      </c>
      <c r="F517" s="95">
        <v>11</v>
      </c>
      <c r="G517" s="95">
        <v>11</v>
      </c>
      <c r="H517" s="95">
        <v>1101</v>
      </c>
      <c r="I517" s="95">
        <v>80.09</v>
      </c>
      <c r="J517" s="95">
        <v>63.73</v>
      </c>
      <c r="K517" s="95" t="s">
        <v>1129</v>
      </c>
      <c r="L517" s="95" t="s">
        <v>70</v>
      </c>
      <c r="M517" s="95" t="s">
        <v>1113</v>
      </c>
    </row>
    <row r="518" spans="1:13" ht="27" customHeight="1">
      <c r="A518" s="93">
        <v>516</v>
      </c>
      <c r="B518" s="94" t="s">
        <v>1095</v>
      </c>
      <c r="C518" s="95"/>
      <c r="D518" s="95" t="s">
        <v>1142</v>
      </c>
      <c r="E518" s="95">
        <v>3</v>
      </c>
      <c r="F518" s="95">
        <v>11</v>
      </c>
      <c r="G518" s="95">
        <v>11</v>
      </c>
      <c r="H518" s="95">
        <v>1102</v>
      </c>
      <c r="I518" s="95">
        <v>80.930000000000007</v>
      </c>
      <c r="J518" s="95">
        <v>64.400000000000006</v>
      </c>
      <c r="K518" s="95" t="s">
        <v>1129</v>
      </c>
      <c r="L518" s="95" t="s">
        <v>70</v>
      </c>
      <c r="M518" s="95" t="s">
        <v>1106</v>
      </c>
    </row>
    <row r="519" spans="1:13" ht="27" customHeight="1">
      <c r="A519" s="93">
        <v>517</v>
      </c>
      <c r="B519" s="94" t="s">
        <v>1095</v>
      </c>
      <c r="C519" s="95"/>
      <c r="D519" s="95" t="s">
        <v>1143</v>
      </c>
      <c r="E519" s="95">
        <v>1</v>
      </c>
      <c r="F519" s="95">
        <v>11</v>
      </c>
      <c r="G519" s="95">
        <v>1</v>
      </c>
      <c r="H519" s="95">
        <v>101</v>
      </c>
      <c r="I519" s="95">
        <v>89.78</v>
      </c>
      <c r="J519" s="95">
        <v>69.260000000000005</v>
      </c>
      <c r="K519" s="95" t="s">
        <v>1097</v>
      </c>
      <c r="L519" s="95" t="s">
        <v>70</v>
      </c>
      <c r="M519" s="95" t="s">
        <v>1098</v>
      </c>
    </row>
    <row r="520" spans="1:13" ht="27" customHeight="1">
      <c r="A520" s="93">
        <v>518</v>
      </c>
      <c r="B520" s="94" t="s">
        <v>1095</v>
      </c>
      <c r="C520" s="95"/>
      <c r="D520" s="95" t="s">
        <v>1143</v>
      </c>
      <c r="E520" s="95">
        <v>1</v>
      </c>
      <c r="F520" s="95">
        <v>11</v>
      </c>
      <c r="G520" s="95">
        <v>1</v>
      </c>
      <c r="H520" s="95">
        <v>102</v>
      </c>
      <c r="I520" s="95">
        <v>72.25</v>
      </c>
      <c r="J520" s="95">
        <v>55.74</v>
      </c>
      <c r="K520" s="95" t="s">
        <v>1129</v>
      </c>
      <c r="L520" s="95" t="s">
        <v>70</v>
      </c>
      <c r="M520" s="95" t="s">
        <v>1120</v>
      </c>
    </row>
    <row r="521" spans="1:13" ht="27" customHeight="1">
      <c r="A521" s="93">
        <v>519</v>
      </c>
      <c r="B521" s="94" t="s">
        <v>1095</v>
      </c>
      <c r="C521" s="95"/>
      <c r="D521" s="95" t="s">
        <v>1143</v>
      </c>
      <c r="E521" s="95">
        <v>1</v>
      </c>
      <c r="F521" s="95">
        <v>11</v>
      </c>
      <c r="G521" s="95">
        <v>2</v>
      </c>
      <c r="H521" s="95">
        <v>201</v>
      </c>
      <c r="I521" s="95">
        <v>89.78</v>
      </c>
      <c r="J521" s="95">
        <v>69.260000000000005</v>
      </c>
      <c r="K521" s="95" t="s">
        <v>1097</v>
      </c>
      <c r="L521" s="95" t="s">
        <v>70</v>
      </c>
      <c r="M521" s="95" t="s">
        <v>1098</v>
      </c>
    </row>
    <row r="522" spans="1:13" ht="27" customHeight="1">
      <c r="A522" s="93">
        <v>520</v>
      </c>
      <c r="B522" s="94" t="s">
        <v>1095</v>
      </c>
      <c r="C522" s="95"/>
      <c r="D522" s="95" t="s">
        <v>1143</v>
      </c>
      <c r="E522" s="95">
        <v>1</v>
      </c>
      <c r="F522" s="95">
        <v>11</v>
      </c>
      <c r="G522" s="95">
        <v>2</v>
      </c>
      <c r="H522" s="95">
        <v>202</v>
      </c>
      <c r="I522" s="95">
        <v>89.06</v>
      </c>
      <c r="J522" s="95">
        <v>68.709999999999994</v>
      </c>
      <c r="K522" s="95" t="s">
        <v>1097</v>
      </c>
      <c r="L522" s="95" t="s">
        <v>70</v>
      </c>
      <c r="M522" s="95" t="s">
        <v>1099</v>
      </c>
    </row>
    <row r="523" spans="1:13" ht="27" customHeight="1">
      <c r="A523" s="93">
        <v>521</v>
      </c>
      <c r="B523" s="94" t="s">
        <v>1095</v>
      </c>
      <c r="C523" s="95"/>
      <c r="D523" s="95" t="s">
        <v>1143</v>
      </c>
      <c r="E523" s="95">
        <v>1</v>
      </c>
      <c r="F523" s="95">
        <v>11</v>
      </c>
      <c r="G523" s="95">
        <v>3</v>
      </c>
      <c r="H523" s="95">
        <v>301</v>
      </c>
      <c r="I523" s="95">
        <v>89.22</v>
      </c>
      <c r="J523" s="95">
        <v>68.83</v>
      </c>
      <c r="K523" s="95" t="s">
        <v>1097</v>
      </c>
      <c r="L523" s="95" t="s">
        <v>70</v>
      </c>
      <c r="M523" s="95" t="s">
        <v>1098</v>
      </c>
    </row>
    <row r="524" spans="1:13" ht="27" customHeight="1">
      <c r="A524" s="93">
        <v>522</v>
      </c>
      <c r="B524" s="94" t="s">
        <v>1095</v>
      </c>
      <c r="C524" s="95"/>
      <c r="D524" s="95" t="s">
        <v>1143</v>
      </c>
      <c r="E524" s="95">
        <v>1</v>
      </c>
      <c r="F524" s="95">
        <v>11</v>
      </c>
      <c r="G524" s="95">
        <v>3</v>
      </c>
      <c r="H524" s="95">
        <v>302</v>
      </c>
      <c r="I524" s="95">
        <v>88.69</v>
      </c>
      <c r="J524" s="95">
        <v>68.42</v>
      </c>
      <c r="K524" s="95" t="s">
        <v>1097</v>
      </c>
      <c r="L524" s="95" t="s">
        <v>70</v>
      </c>
      <c r="M524" s="95" t="s">
        <v>1099</v>
      </c>
    </row>
    <row r="525" spans="1:13" ht="27" customHeight="1">
      <c r="A525" s="93">
        <v>523</v>
      </c>
      <c r="B525" s="94" t="s">
        <v>1095</v>
      </c>
      <c r="C525" s="95"/>
      <c r="D525" s="95" t="s">
        <v>1143</v>
      </c>
      <c r="E525" s="95">
        <v>1</v>
      </c>
      <c r="F525" s="95">
        <v>11</v>
      </c>
      <c r="G525" s="95">
        <v>4</v>
      </c>
      <c r="H525" s="95">
        <v>401</v>
      </c>
      <c r="I525" s="95">
        <v>89.22</v>
      </c>
      <c r="J525" s="95">
        <v>68.83</v>
      </c>
      <c r="K525" s="95" t="s">
        <v>1097</v>
      </c>
      <c r="L525" s="95" t="s">
        <v>70</v>
      </c>
      <c r="M525" s="95" t="s">
        <v>1098</v>
      </c>
    </row>
    <row r="526" spans="1:13" ht="27" customHeight="1">
      <c r="A526" s="93">
        <v>524</v>
      </c>
      <c r="B526" s="94" t="s">
        <v>1095</v>
      </c>
      <c r="C526" s="95"/>
      <c r="D526" s="95" t="s">
        <v>1143</v>
      </c>
      <c r="E526" s="95">
        <v>1</v>
      </c>
      <c r="F526" s="95">
        <v>11</v>
      </c>
      <c r="G526" s="95">
        <v>4</v>
      </c>
      <c r="H526" s="95">
        <v>402</v>
      </c>
      <c r="I526" s="95">
        <v>88.69</v>
      </c>
      <c r="J526" s="95">
        <v>68.42</v>
      </c>
      <c r="K526" s="95" t="s">
        <v>1097</v>
      </c>
      <c r="L526" s="95" t="s">
        <v>70</v>
      </c>
      <c r="M526" s="95" t="s">
        <v>1099</v>
      </c>
    </row>
    <row r="527" spans="1:13" ht="27" customHeight="1">
      <c r="A527" s="93">
        <v>525</v>
      </c>
      <c r="B527" s="94" t="s">
        <v>1095</v>
      </c>
      <c r="C527" s="95"/>
      <c r="D527" s="95" t="s">
        <v>1143</v>
      </c>
      <c r="E527" s="95">
        <v>1</v>
      </c>
      <c r="F527" s="95">
        <v>11</v>
      </c>
      <c r="G527" s="95">
        <v>5</v>
      </c>
      <c r="H527" s="95">
        <v>501</v>
      </c>
      <c r="I527" s="95">
        <v>89.22</v>
      </c>
      <c r="J527" s="95">
        <v>68.83</v>
      </c>
      <c r="K527" s="95" t="s">
        <v>1097</v>
      </c>
      <c r="L527" s="95" t="s">
        <v>70</v>
      </c>
      <c r="M527" s="95" t="s">
        <v>1098</v>
      </c>
    </row>
    <row r="528" spans="1:13" ht="27" customHeight="1">
      <c r="A528" s="93">
        <v>526</v>
      </c>
      <c r="B528" s="94" t="s">
        <v>1095</v>
      </c>
      <c r="C528" s="95"/>
      <c r="D528" s="95" t="s">
        <v>1143</v>
      </c>
      <c r="E528" s="95">
        <v>1</v>
      </c>
      <c r="F528" s="95">
        <v>11</v>
      </c>
      <c r="G528" s="95">
        <v>5</v>
      </c>
      <c r="H528" s="95">
        <v>502</v>
      </c>
      <c r="I528" s="95">
        <v>88.69</v>
      </c>
      <c r="J528" s="95">
        <v>68.42</v>
      </c>
      <c r="K528" s="95" t="s">
        <v>1097</v>
      </c>
      <c r="L528" s="95" t="s">
        <v>70</v>
      </c>
      <c r="M528" s="95" t="s">
        <v>1099</v>
      </c>
    </row>
    <row r="529" spans="1:13" ht="27" customHeight="1">
      <c r="A529" s="93">
        <v>527</v>
      </c>
      <c r="B529" s="94" t="s">
        <v>1095</v>
      </c>
      <c r="C529" s="95"/>
      <c r="D529" s="95" t="s">
        <v>1143</v>
      </c>
      <c r="E529" s="95">
        <v>1</v>
      </c>
      <c r="F529" s="95">
        <v>11</v>
      </c>
      <c r="G529" s="95">
        <v>6</v>
      </c>
      <c r="H529" s="95">
        <v>601</v>
      </c>
      <c r="I529" s="95">
        <v>89.22</v>
      </c>
      <c r="J529" s="95">
        <v>68.83</v>
      </c>
      <c r="K529" s="95" t="s">
        <v>1097</v>
      </c>
      <c r="L529" s="95" t="s">
        <v>70</v>
      </c>
      <c r="M529" s="95" t="s">
        <v>1098</v>
      </c>
    </row>
    <row r="530" spans="1:13" ht="27" customHeight="1">
      <c r="A530" s="93">
        <v>528</v>
      </c>
      <c r="B530" s="94" t="s">
        <v>1095</v>
      </c>
      <c r="C530" s="95"/>
      <c r="D530" s="95" t="s">
        <v>1143</v>
      </c>
      <c r="E530" s="95">
        <v>1</v>
      </c>
      <c r="F530" s="95">
        <v>11</v>
      </c>
      <c r="G530" s="95">
        <v>6</v>
      </c>
      <c r="H530" s="95">
        <v>602</v>
      </c>
      <c r="I530" s="95">
        <v>88.69</v>
      </c>
      <c r="J530" s="95">
        <v>68.42</v>
      </c>
      <c r="K530" s="95" t="s">
        <v>1097</v>
      </c>
      <c r="L530" s="95" t="s">
        <v>70</v>
      </c>
      <c r="M530" s="95" t="s">
        <v>1099</v>
      </c>
    </row>
    <row r="531" spans="1:13" ht="27" customHeight="1">
      <c r="A531" s="93">
        <v>529</v>
      </c>
      <c r="B531" s="94" t="s">
        <v>1095</v>
      </c>
      <c r="C531" s="95"/>
      <c r="D531" s="95" t="s">
        <v>1143</v>
      </c>
      <c r="E531" s="95">
        <v>1</v>
      </c>
      <c r="F531" s="95">
        <v>11</v>
      </c>
      <c r="G531" s="95">
        <v>7</v>
      </c>
      <c r="H531" s="95">
        <v>701</v>
      </c>
      <c r="I531" s="95">
        <v>89.22</v>
      </c>
      <c r="J531" s="95">
        <v>68.83</v>
      </c>
      <c r="K531" s="95" t="s">
        <v>1097</v>
      </c>
      <c r="L531" s="95" t="s">
        <v>70</v>
      </c>
      <c r="M531" s="95" t="s">
        <v>1098</v>
      </c>
    </row>
    <row r="532" spans="1:13" ht="27" customHeight="1">
      <c r="A532" s="93">
        <v>530</v>
      </c>
      <c r="B532" s="94" t="s">
        <v>1095</v>
      </c>
      <c r="C532" s="95"/>
      <c r="D532" s="95" t="s">
        <v>1143</v>
      </c>
      <c r="E532" s="95">
        <v>1</v>
      </c>
      <c r="F532" s="95">
        <v>11</v>
      </c>
      <c r="G532" s="95">
        <v>7</v>
      </c>
      <c r="H532" s="95">
        <v>702</v>
      </c>
      <c r="I532" s="95">
        <v>88.69</v>
      </c>
      <c r="J532" s="95">
        <v>68.42</v>
      </c>
      <c r="K532" s="95" t="s">
        <v>1097</v>
      </c>
      <c r="L532" s="95" t="s">
        <v>70</v>
      </c>
      <c r="M532" s="95" t="s">
        <v>1099</v>
      </c>
    </row>
    <row r="533" spans="1:13" ht="27" customHeight="1">
      <c r="A533" s="93">
        <v>531</v>
      </c>
      <c r="B533" s="94" t="s">
        <v>1095</v>
      </c>
      <c r="C533" s="95"/>
      <c r="D533" s="95" t="s">
        <v>1143</v>
      </c>
      <c r="E533" s="95">
        <v>1</v>
      </c>
      <c r="F533" s="95">
        <v>11</v>
      </c>
      <c r="G533" s="95">
        <v>8</v>
      </c>
      <c r="H533" s="95">
        <v>801</v>
      </c>
      <c r="I533" s="95">
        <v>89.22</v>
      </c>
      <c r="J533" s="95">
        <v>68.83</v>
      </c>
      <c r="K533" s="95" t="s">
        <v>1097</v>
      </c>
      <c r="L533" s="95" t="s">
        <v>70</v>
      </c>
      <c r="M533" s="95" t="s">
        <v>1098</v>
      </c>
    </row>
    <row r="534" spans="1:13" ht="27" customHeight="1">
      <c r="A534" s="93">
        <v>532</v>
      </c>
      <c r="B534" s="94" t="s">
        <v>1095</v>
      </c>
      <c r="C534" s="95"/>
      <c r="D534" s="95" t="s">
        <v>1143</v>
      </c>
      <c r="E534" s="95">
        <v>1</v>
      </c>
      <c r="F534" s="95">
        <v>11</v>
      </c>
      <c r="G534" s="95">
        <v>8</v>
      </c>
      <c r="H534" s="95">
        <v>802</v>
      </c>
      <c r="I534" s="95">
        <v>88.69</v>
      </c>
      <c r="J534" s="95">
        <v>68.42</v>
      </c>
      <c r="K534" s="95" t="s">
        <v>1097</v>
      </c>
      <c r="L534" s="95" t="s">
        <v>70</v>
      </c>
      <c r="M534" s="95" t="s">
        <v>1099</v>
      </c>
    </row>
    <row r="535" spans="1:13" ht="27" customHeight="1">
      <c r="A535" s="93">
        <v>533</v>
      </c>
      <c r="B535" s="94" t="s">
        <v>1095</v>
      </c>
      <c r="C535" s="95"/>
      <c r="D535" s="95" t="s">
        <v>1143</v>
      </c>
      <c r="E535" s="95">
        <v>1</v>
      </c>
      <c r="F535" s="95">
        <v>11</v>
      </c>
      <c r="G535" s="95">
        <v>9</v>
      </c>
      <c r="H535" s="95">
        <v>901</v>
      </c>
      <c r="I535" s="95">
        <v>89.22</v>
      </c>
      <c r="J535" s="95">
        <v>68.83</v>
      </c>
      <c r="K535" s="95" t="s">
        <v>1097</v>
      </c>
      <c r="L535" s="95" t="s">
        <v>70</v>
      </c>
      <c r="M535" s="95" t="s">
        <v>1098</v>
      </c>
    </row>
    <row r="536" spans="1:13" ht="27" customHeight="1">
      <c r="A536" s="93">
        <v>534</v>
      </c>
      <c r="B536" s="94" t="s">
        <v>1095</v>
      </c>
      <c r="C536" s="95"/>
      <c r="D536" s="95" t="s">
        <v>1143</v>
      </c>
      <c r="E536" s="95">
        <v>1</v>
      </c>
      <c r="F536" s="95">
        <v>11</v>
      </c>
      <c r="G536" s="95">
        <v>9</v>
      </c>
      <c r="H536" s="95">
        <v>902</v>
      </c>
      <c r="I536" s="95">
        <v>88.69</v>
      </c>
      <c r="J536" s="95">
        <v>68.42</v>
      </c>
      <c r="K536" s="95" t="s">
        <v>1097</v>
      </c>
      <c r="L536" s="95" t="s">
        <v>70</v>
      </c>
      <c r="M536" s="95" t="s">
        <v>1099</v>
      </c>
    </row>
    <row r="537" spans="1:13" ht="27" customHeight="1">
      <c r="A537" s="93">
        <v>535</v>
      </c>
      <c r="B537" s="94" t="s">
        <v>1095</v>
      </c>
      <c r="C537" s="95"/>
      <c r="D537" s="95" t="s">
        <v>1143</v>
      </c>
      <c r="E537" s="95">
        <v>1</v>
      </c>
      <c r="F537" s="95">
        <v>11</v>
      </c>
      <c r="G537" s="95">
        <v>10</v>
      </c>
      <c r="H537" s="95">
        <v>1001</v>
      </c>
      <c r="I537" s="95">
        <v>89.22</v>
      </c>
      <c r="J537" s="95">
        <v>68.83</v>
      </c>
      <c r="K537" s="95" t="s">
        <v>1097</v>
      </c>
      <c r="L537" s="95" t="s">
        <v>70</v>
      </c>
      <c r="M537" s="95" t="s">
        <v>1098</v>
      </c>
    </row>
    <row r="538" spans="1:13" ht="27" customHeight="1">
      <c r="A538" s="93">
        <v>536</v>
      </c>
      <c r="B538" s="94" t="s">
        <v>1095</v>
      </c>
      <c r="C538" s="95"/>
      <c r="D538" s="95" t="s">
        <v>1143</v>
      </c>
      <c r="E538" s="95">
        <v>1</v>
      </c>
      <c r="F538" s="95">
        <v>11</v>
      </c>
      <c r="G538" s="95">
        <v>10</v>
      </c>
      <c r="H538" s="95">
        <v>1002</v>
      </c>
      <c r="I538" s="95">
        <v>88.69</v>
      </c>
      <c r="J538" s="95">
        <v>68.42</v>
      </c>
      <c r="K538" s="95" t="s">
        <v>1097</v>
      </c>
      <c r="L538" s="95" t="s">
        <v>70</v>
      </c>
      <c r="M538" s="95" t="s">
        <v>1099</v>
      </c>
    </row>
    <row r="539" spans="1:13" ht="27" customHeight="1">
      <c r="A539" s="93">
        <v>537</v>
      </c>
      <c r="B539" s="94" t="s">
        <v>1095</v>
      </c>
      <c r="C539" s="95"/>
      <c r="D539" s="95" t="s">
        <v>1143</v>
      </c>
      <c r="E539" s="95">
        <v>1</v>
      </c>
      <c r="F539" s="95">
        <v>11</v>
      </c>
      <c r="G539" s="95">
        <v>11</v>
      </c>
      <c r="H539" s="95">
        <v>1101</v>
      </c>
      <c r="I539" s="95">
        <v>89.22</v>
      </c>
      <c r="J539" s="95">
        <v>68.83</v>
      </c>
      <c r="K539" s="95" t="s">
        <v>1097</v>
      </c>
      <c r="L539" s="95" t="s">
        <v>70</v>
      </c>
      <c r="M539" s="95" t="s">
        <v>1098</v>
      </c>
    </row>
    <row r="540" spans="1:13" ht="27" customHeight="1">
      <c r="A540" s="93">
        <v>538</v>
      </c>
      <c r="B540" s="94" t="s">
        <v>1095</v>
      </c>
      <c r="C540" s="95"/>
      <c r="D540" s="95" t="s">
        <v>1143</v>
      </c>
      <c r="E540" s="95">
        <v>1</v>
      </c>
      <c r="F540" s="95">
        <v>11</v>
      </c>
      <c r="G540" s="95">
        <v>11</v>
      </c>
      <c r="H540" s="95">
        <v>1102</v>
      </c>
      <c r="I540" s="95">
        <v>88.69</v>
      </c>
      <c r="J540" s="95">
        <v>68.42</v>
      </c>
      <c r="K540" s="95" t="s">
        <v>1097</v>
      </c>
      <c r="L540" s="95" t="s">
        <v>70</v>
      </c>
      <c r="M540" s="95" t="s">
        <v>1099</v>
      </c>
    </row>
    <row r="541" spans="1:13" ht="27" customHeight="1">
      <c r="A541" s="93">
        <v>539</v>
      </c>
      <c r="B541" s="94" t="s">
        <v>1095</v>
      </c>
      <c r="C541" s="95"/>
      <c r="D541" s="95" t="s">
        <v>1143</v>
      </c>
      <c r="E541" s="95">
        <v>2</v>
      </c>
      <c r="F541" s="95">
        <v>11</v>
      </c>
      <c r="G541" s="95">
        <v>1</v>
      </c>
      <c r="H541" s="95">
        <v>101</v>
      </c>
      <c r="I541" s="95">
        <v>72.25</v>
      </c>
      <c r="J541" s="95">
        <v>55.74</v>
      </c>
      <c r="K541" s="95" t="s">
        <v>1129</v>
      </c>
      <c r="L541" s="95" t="s">
        <v>70</v>
      </c>
      <c r="M541" s="95" t="s">
        <v>1120</v>
      </c>
    </row>
    <row r="542" spans="1:13" ht="27" customHeight="1">
      <c r="A542" s="93">
        <v>540</v>
      </c>
      <c r="B542" s="94" t="s">
        <v>1095</v>
      </c>
      <c r="C542" s="95"/>
      <c r="D542" s="95" t="s">
        <v>1143</v>
      </c>
      <c r="E542" s="95">
        <v>2</v>
      </c>
      <c r="F542" s="95">
        <v>11</v>
      </c>
      <c r="G542" s="95">
        <v>1</v>
      </c>
      <c r="H542" s="95">
        <v>102</v>
      </c>
      <c r="I542" s="95">
        <v>89.78</v>
      </c>
      <c r="J542" s="95">
        <v>69.260000000000005</v>
      </c>
      <c r="K542" s="95" t="s">
        <v>1097</v>
      </c>
      <c r="L542" s="95" t="s">
        <v>70</v>
      </c>
      <c r="M542" s="95" t="s">
        <v>1098</v>
      </c>
    </row>
    <row r="543" spans="1:13" ht="27" customHeight="1">
      <c r="A543" s="93">
        <v>541</v>
      </c>
      <c r="B543" s="94" t="s">
        <v>1095</v>
      </c>
      <c r="C543" s="95"/>
      <c r="D543" s="95" t="s">
        <v>1143</v>
      </c>
      <c r="E543" s="95">
        <v>2</v>
      </c>
      <c r="F543" s="95">
        <v>11</v>
      </c>
      <c r="G543" s="95">
        <v>2</v>
      </c>
      <c r="H543" s="95">
        <v>201</v>
      </c>
      <c r="I543" s="95">
        <v>89.06</v>
      </c>
      <c r="J543" s="95">
        <v>68.709999999999994</v>
      </c>
      <c r="K543" s="95" t="s">
        <v>1097</v>
      </c>
      <c r="L543" s="95" t="s">
        <v>70</v>
      </c>
      <c r="M543" s="95" t="s">
        <v>1099</v>
      </c>
    </row>
    <row r="544" spans="1:13" ht="27" customHeight="1">
      <c r="A544" s="93">
        <v>542</v>
      </c>
      <c r="B544" s="94" t="s">
        <v>1095</v>
      </c>
      <c r="C544" s="95"/>
      <c r="D544" s="95" t="s">
        <v>1143</v>
      </c>
      <c r="E544" s="95">
        <v>2</v>
      </c>
      <c r="F544" s="95">
        <v>11</v>
      </c>
      <c r="G544" s="95">
        <v>2</v>
      </c>
      <c r="H544" s="95">
        <v>202</v>
      </c>
      <c r="I544" s="95">
        <v>89.78</v>
      </c>
      <c r="J544" s="95">
        <v>69.260000000000005</v>
      </c>
      <c r="K544" s="95" t="s">
        <v>1097</v>
      </c>
      <c r="L544" s="95" t="s">
        <v>70</v>
      </c>
      <c r="M544" s="95" t="s">
        <v>1098</v>
      </c>
    </row>
    <row r="545" spans="1:13" ht="27" customHeight="1">
      <c r="A545" s="93">
        <v>543</v>
      </c>
      <c r="B545" s="94" t="s">
        <v>1095</v>
      </c>
      <c r="C545" s="95"/>
      <c r="D545" s="95" t="s">
        <v>1143</v>
      </c>
      <c r="E545" s="95">
        <v>2</v>
      </c>
      <c r="F545" s="95">
        <v>11</v>
      </c>
      <c r="G545" s="95">
        <v>3</v>
      </c>
      <c r="H545" s="95">
        <v>301</v>
      </c>
      <c r="I545" s="95">
        <v>88.69</v>
      </c>
      <c r="J545" s="95">
        <v>68.42</v>
      </c>
      <c r="K545" s="95" t="s">
        <v>1097</v>
      </c>
      <c r="L545" s="95" t="s">
        <v>70</v>
      </c>
      <c r="M545" s="95" t="s">
        <v>1099</v>
      </c>
    </row>
    <row r="546" spans="1:13" ht="27" customHeight="1">
      <c r="A546" s="93">
        <v>544</v>
      </c>
      <c r="B546" s="94" t="s">
        <v>1095</v>
      </c>
      <c r="C546" s="95"/>
      <c r="D546" s="95" t="s">
        <v>1143</v>
      </c>
      <c r="E546" s="95">
        <v>2</v>
      </c>
      <c r="F546" s="95">
        <v>11</v>
      </c>
      <c r="G546" s="95">
        <v>3</v>
      </c>
      <c r="H546" s="95">
        <v>302</v>
      </c>
      <c r="I546" s="95">
        <v>89.22</v>
      </c>
      <c r="J546" s="95">
        <v>68.83</v>
      </c>
      <c r="K546" s="95" t="s">
        <v>1097</v>
      </c>
      <c r="L546" s="95" t="s">
        <v>70</v>
      </c>
      <c r="M546" s="95" t="s">
        <v>1098</v>
      </c>
    </row>
    <row r="547" spans="1:13" ht="27" customHeight="1">
      <c r="A547" s="93">
        <v>545</v>
      </c>
      <c r="B547" s="94" t="s">
        <v>1095</v>
      </c>
      <c r="C547" s="95"/>
      <c r="D547" s="95" t="s">
        <v>1143</v>
      </c>
      <c r="E547" s="95">
        <v>2</v>
      </c>
      <c r="F547" s="95">
        <v>11</v>
      </c>
      <c r="G547" s="95">
        <v>4</v>
      </c>
      <c r="H547" s="95">
        <v>401</v>
      </c>
      <c r="I547" s="95">
        <v>88.69</v>
      </c>
      <c r="J547" s="95">
        <v>68.42</v>
      </c>
      <c r="K547" s="95" t="s">
        <v>1097</v>
      </c>
      <c r="L547" s="95" t="s">
        <v>70</v>
      </c>
      <c r="M547" s="95" t="s">
        <v>1099</v>
      </c>
    </row>
    <row r="548" spans="1:13" ht="27" customHeight="1">
      <c r="A548" s="93">
        <v>546</v>
      </c>
      <c r="B548" s="94" t="s">
        <v>1095</v>
      </c>
      <c r="C548" s="95"/>
      <c r="D548" s="95" t="s">
        <v>1143</v>
      </c>
      <c r="E548" s="95">
        <v>2</v>
      </c>
      <c r="F548" s="95">
        <v>11</v>
      </c>
      <c r="G548" s="95">
        <v>4</v>
      </c>
      <c r="H548" s="95">
        <v>402</v>
      </c>
      <c r="I548" s="95">
        <v>89.22</v>
      </c>
      <c r="J548" s="95">
        <v>68.83</v>
      </c>
      <c r="K548" s="95" t="s">
        <v>1097</v>
      </c>
      <c r="L548" s="95" t="s">
        <v>70</v>
      </c>
      <c r="M548" s="95" t="s">
        <v>1098</v>
      </c>
    </row>
    <row r="549" spans="1:13" ht="27" customHeight="1">
      <c r="A549" s="93">
        <v>547</v>
      </c>
      <c r="B549" s="94" t="s">
        <v>1095</v>
      </c>
      <c r="C549" s="95"/>
      <c r="D549" s="95" t="s">
        <v>1143</v>
      </c>
      <c r="E549" s="95">
        <v>2</v>
      </c>
      <c r="F549" s="95">
        <v>11</v>
      </c>
      <c r="G549" s="95">
        <v>5</v>
      </c>
      <c r="H549" s="95">
        <v>501</v>
      </c>
      <c r="I549" s="95">
        <v>88.69</v>
      </c>
      <c r="J549" s="95">
        <v>68.42</v>
      </c>
      <c r="K549" s="95" t="s">
        <v>1097</v>
      </c>
      <c r="L549" s="95" t="s">
        <v>70</v>
      </c>
      <c r="M549" s="95" t="s">
        <v>1099</v>
      </c>
    </row>
    <row r="550" spans="1:13" ht="27" customHeight="1">
      <c r="A550" s="93">
        <v>548</v>
      </c>
      <c r="B550" s="94" t="s">
        <v>1095</v>
      </c>
      <c r="C550" s="95"/>
      <c r="D550" s="95" t="s">
        <v>1143</v>
      </c>
      <c r="E550" s="95">
        <v>2</v>
      </c>
      <c r="F550" s="95">
        <v>11</v>
      </c>
      <c r="G550" s="95">
        <v>5</v>
      </c>
      <c r="H550" s="95">
        <v>502</v>
      </c>
      <c r="I550" s="95">
        <v>89.22</v>
      </c>
      <c r="J550" s="95">
        <v>68.83</v>
      </c>
      <c r="K550" s="95" t="s">
        <v>1097</v>
      </c>
      <c r="L550" s="95" t="s">
        <v>70</v>
      </c>
      <c r="M550" s="95" t="s">
        <v>1098</v>
      </c>
    </row>
    <row r="551" spans="1:13" ht="27" customHeight="1">
      <c r="A551" s="93">
        <v>549</v>
      </c>
      <c r="B551" s="94" t="s">
        <v>1095</v>
      </c>
      <c r="C551" s="95"/>
      <c r="D551" s="95" t="s">
        <v>1143</v>
      </c>
      <c r="E551" s="95">
        <v>2</v>
      </c>
      <c r="F551" s="95">
        <v>11</v>
      </c>
      <c r="G551" s="95">
        <v>6</v>
      </c>
      <c r="H551" s="95">
        <v>601</v>
      </c>
      <c r="I551" s="95">
        <v>88.69</v>
      </c>
      <c r="J551" s="95">
        <v>68.42</v>
      </c>
      <c r="K551" s="95" t="s">
        <v>1097</v>
      </c>
      <c r="L551" s="95" t="s">
        <v>70</v>
      </c>
      <c r="M551" s="95" t="s">
        <v>1099</v>
      </c>
    </row>
    <row r="552" spans="1:13" ht="27" customHeight="1">
      <c r="A552" s="93">
        <v>550</v>
      </c>
      <c r="B552" s="94" t="s">
        <v>1095</v>
      </c>
      <c r="C552" s="95"/>
      <c r="D552" s="95" t="s">
        <v>1143</v>
      </c>
      <c r="E552" s="95">
        <v>2</v>
      </c>
      <c r="F552" s="95">
        <v>11</v>
      </c>
      <c r="G552" s="95">
        <v>6</v>
      </c>
      <c r="H552" s="95">
        <v>602</v>
      </c>
      <c r="I552" s="95">
        <v>89.22</v>
      </c>
      <c r="J552" s="95">
        <v>68.83</v>
      </c>
      <c r="K552" s="95" t="s">
        <v>1097</v>
      </c>
      <c r="L552" s="95" t="s">
        <v>70</v>
      </c>
      <c r="M552" s="95" t="s">
        <v>1098</v>
      </c>
    </row>
    <row r="553" spans="1:13" ht="27" customHeight="1">
      <c r="A553" s="93">
        <v>551</v>
      </c>
      <c r="B553" s="94" t="s">
        <v>1095</v>
      </c>
      <c r="C553" s="95"/>
      <c r="D553" s="95" t="s">
        <v>1143</v>
      </c>
      <c r="E553" s="95">
        <v>2</v>
      </c>
      <c r="F553" s="95">
        <v>11</v>
      </c>
      <c r="G553" s="95">
        <v>7</v>
      </c>
      <c r="H553" s="95">
        <v>701</v>
      </c>
      <c r="I553" s="95">
        <v>88.69</v>
      </c>
      <c r="J553" s="95">
        <v>68.42</v>
      </c>
      <c r="K553" s="95" t="s">
        <v>1097</v>
      </c>
      <c r="L553" s="95" t="s">
        <v>70</v>
      </c>
      <c r="M553" s="95" t="s">
        <v>1099</v>
      </c>
    </row>
    <row r="554" spans="1:13" ht="27" customHeight="1">
      <c r="A554" s="93">
        <v>552</v>
      </c>
      <c r="B554" s="94" t="s">
        <v>1095</v>
      </c>
      <c r="C554" s="95"/>
      <c r="D554" s="95" t="s">
        <v>1143</v>
      </c>
      <c r="E554" s="95">
        <v>2</v>
      </c>
      <c r="F554" s="95">
        <v>11</v>
      </c>
      <c r="G554" s="95">
        <v>7</v>
      </c>
      <c r="H554" s="95">
        <v>702</v>
      </c>
      <c r="I554" s="95">
        <v>89.22</v>
      </c>
      <c r="J554" s="95">
        <v>68.83</v>
      </c>
      <c r="K554" s="95" t="s">
        <v>1097</v>
      </c>
      <c r="L554" s="95" t="s">
        <v>70</v>
      </c>
      <c r="M554" s="95" t="s">
        <v>1098</v>
      </c>
    </row>
    <row r="555" spans="1:13" ht="27" customHeight="1">
      <c r="A555" s="93">
        <v>553</v>
      </c>
      <c r="B555" s="94" t="s">
        <v>1095</v>
      </c>
      <c r="C555" s="95"/>
      <c r="D555" s="95" t="s">
        <v>1143</v>
      </c>
      <c r="E555" s="95">
        <v>2</v>
      </c>
      <c r="F555" s="95">
        <v>11</v>
      </c>
      <c r="G555" s="95">
        <v>8</v>
      </c>
      <c r="H555" s="95">
        <v>801</v>
      </c>
      <c r="I555" s="95">
        <v>88.69</v>
      </c>
      <c r="J555" s="95">
        <v>68.42</v>
      </c>
      <c r="K555" s="95" t="s">
        <v>1097</v>
      </c>
      <c r="L555" s="95" t="s">
        <v>70</v>
      </c>
      <c r="M555" s="95" t="s">
        <v>1099</v>
      </c>
    </row>
    <row r="556" spans="1:13" ht="27" customHeight="1">
      <c r="A556" s="93">
        <v>554</v>
      </c>
      <c r="B556" s="94" t="s">
        <v>1095</v>
      </c>
      <c r="C556" s="95"/>
      <c r="D556" s="95" t="s">
        <v>1143</v>
      </c>
      <c r="E556" s="95">
        <v>2</v>
      </c>
      <c r="F556" s="95">
        <v>11</v>
      </c>
      <c r="G556" s="95">
        <v>8</v>
      </c>
      <c r="H556" s="95">
        <v>802</v>
      </c>
      <c r="I556" s="95">
        <v>89.22</v>
      </c>
      <c r="J556" s="95">
        <v>68.83</v>
      </c>
      <c r="K556" s="95" t="s">
        <v>1097</v>
      </c>
      <c r="L556" s="95" t="s">
        <v>70</v>
      </c>
      <c r="M556" s="95" t="s">
        <v>1098</v>
      </c>
    </row>
    <row r="557" spans="1:13" ht="27" customHeight="1">
      <c r="A557" s="93">
        <v>555</v>
      </c>
      <c r="B557" s="94" t="s">
        <v>1095</v>
      </c>
      <c r="C557" s="95"/>
      <c r="D557" s="95" t="s">
        <v>1143</v>
      </c>
      <c r="E557" s="95">
        <v>2</v>
      </c>
      <c r="F557" s="95">
        <v>11</v>
      </c>
      <c r="G557" s="95">
        <v>9</v>
      </c>
      <c r="H557" s="95">
        <v>901</v>
      </c>
      <c r="I557" s="95">
        <v>88.69</v>
      </c>
      <c r="J557" s="95">
        <v>68.42</v>
      </c>
      <c r="K557" s="95" t="s">
        <v>1097</v>
      </c>
      <c r="L557" s="95" t="s">
        <v>70</v>
      </c>
      <c r="M557" s="95" t="s">
        <v>1099</v>
      </c>
    </row>
    <row r="558" spans="1:13" ht="27" customHeight="1">
      <c r="A558" s="93">
        <v>556</v>
      </c>
      <c r="B558" s="94" t="s">
        <v>1095</v>
      </c>
      <c r="C558" s="95"/>
      <c r="D558" s="95" t="s">
        <v>1143</v>
      </c>
      <c r="E558" s="95">
        <v>2</v>
      </c>
      <c r="F558" s="95">
        <v>11</v>
      </c>
      <c r="G558" s="95">
        <v>9</v>
      </c>
      <c r="H558" s="95">
        <v>902</v>
      </c>
      <c r="I558" s="95">
        <v>89.22</v>
      </c>
      <c r="J558" s="95">
        <v>68.83</v>
      </c>
      <c r="K558" s="95" t="s">
        <v>1097</v>
      </c>
      <c r="L558" s="95" t="s">
        <v>70</v>
      </c>
      <c r="M558" s="95" t="s">
        <v>1098</v>
      </c>
    </row>
    <row r="559" spans="1:13" ht="27" customHeight="1">
      <c r="A559" s="93">
        <v>557</v>
      </c>
      <c r="B559" s="94" t="s">
        <v>1095</v>
      </c>
      <c r="C559" s="95"/>
      <c r="D559" s="95" t="s">
        <v>1143</v>
      </c>
      <c r="E559" s="95">
        <v>2</v>
      </c>
      <c r="F559" s="95">
        <v>11</v>
      </c>
      <c r="G559" s="95">
        <v>10</v>
      </c>
      <c r="H559" s="95">
        <v>1001</v>
      </c>
      <c r="I559" s="95">
        <v>88.69</v>
      </c>
      <c r="J559" s="95">
        <v>68.42</v>
      </c>
      <c r="K559" s="95" t="s">
        <v>1097</v>
      </c>
      <c r="L559" s="95" t="s">
        <v>70</v>
      </c>
      <c r="M559" s="95" t="s">
        <v>1099</v>
      </c>
    </row>
    <row r="560" spans="1:13" ht="27" customHeight="1">
      <c r="A560" s="93">
        <v>558</v>
      </c>
      <c r="B560" s="94" t="s">
        <v>1095</v>
      </c>
      <c r="C560" s="95"/>
      <c r="D560" s="95" t="s">
        <v>1143</v>
      </c>
      <c r="E560" s="95">
        <v>2</v>
      </c>
      <c r="F560" s="95">
        <v>11</v>
      </c>
      <c r="G560" s="95">
        <v>10</v>
      </c>
      <c r="H560" s="95">
        <v>1002</v>
      </c>
      <c r="I560" s="95">
        <v>89.22</v>
      </c>
      <c r="J560" s="95">
        <v>68.83</v>
      </c>
      <c r="K560" s="95" t="s">
        <v>1097</v>
      </c>
      <c r="L560" s="95" t="s">
        <v>70</v>
      </c>
      <c r="M560" s="95" t="s">
        <v>1098</v>
      </c>
    </row>
    <row r="561" spans="1:13" ht="27" customHeight="1">
      <c r="A561" s="93">
        <v>559</v>
      </c>
      <c r="B561" s="94" t="s">
        <v>1095</v>
      </c>
      <c r="C561" s="95"/>
      <c r="D561" s="95" t="s">
        <v>1143</v>
      </c>
      <c r="E561" s="95">
        <v>2</v>
      </c>
      <c r="F561" s="95">
        <v>11</v>
      </c>
      <c r="G561" s="95">
        <v>11</v>
      </c>
      <c r="H561" s="95">
        <v>1101</v>
      </c>
      <c r="I561" s="95">
        <v>88.69</v>
      </c>
      <c r="J561" s="95">
        <v>68.42</v>
      </c>
      <c r="K561" s="95" t="s">
        <v>1097</v>
      </c>
      <c r="L561" s="95" t="s">
        <v>70</v>
      </c>
      <c r="M561" s="95" t="s">
        <v>1099</v>
      </c>
    </row>
    <row r="562" spans="1:13" ht="27" customHeight="1">
      <c r="A562" s="93">
        <v>560</v>
      </c>
      <c r="B562" s="94" t="s">
        <v>1095</v>
      </c>
      <c r="C562" s="95"/>
      <c r="D562" s="95" t="s">
        <v>1143</v>
      </c>
      <c r="E562" s="95">
        <v>2</v>
      </c>
      <c r="F562" s="95">
        <v>11</v>
      </c>
      <c r="G562" s="95">
        <v>11</v>
      </c>
      <c r="H562" s="95">
        <v>1102</v>
      </c>
      <c r="I562" s="95">
        <v>89.22</v>
      </c>
      <c r="J562" s="95">
        <v>68.83</v>
      </c>
      <c r="K562" s="95" t="s">
        <v>1097</v>
      </c>
      <c r="L562" s="95" t="s">
        <v>70</v>
      </c>
      <c r="M562" s="95" t="s">
        <v>1098</v>
      </c>
    </row>
    <row r="563" spans="1:13" ht="27" customHeight="1">
      <c r="A563" s="93">
        <v>561</v>
      </c>
      <c r="B563" s="94" t="s">
        <v>1095</v>
      </c>
      <c r="C563" s="95"/>
      <c r="D563" s="95" t="s">
        <v>1144</v>
      </c>
      <c r="E563" s="95">
        <v>1</v>
      </c>
      <c r="F563" s="95">
        <v>11</v>
      </c>
      <c r="G563" s="95">
        <v>1</v>
      </c>
      <c r="H563" s="95">
        <v>101</v>
      </c>
      <c r="I563" s="95">
        <v>81.459999999999994</v>
      </c>
      <c r="J563" s="95">
        <v>64.77</v>
      </c>
      <c r="K563" s="95" t="s">
        <v>1129</v>
      </c>
      <c r="L563" s="95" t="s">
        <v>70</v>
      </c>
      <c r="M563" s="95" t="s">
        <v>1106</v>
      </c>
    </row>
    <row r="564" spans="1:13" ht="27" customHeight="1">
      <c r="A564" s="93">
        <v>562</v>
      </c>
      <c r="B564" s="94" t="s">
        <v>1095</v>
      </c>
      <c r="C564" s="95"/>
      <c r="D564" s="95" t="s">
        <v>1144</v>
      </c>
      <c r="E564" s="95">
        <v>1</v>
      </c>
      <c r="F564" s="95">
        <v>11</v>
      </c>
      <c r="G564" s="95">
        <v>1</v>
      </c>
      <c r="H564" s="95">
        <v>102</v>
      </c>
      <c r="I564" s="95">
        <v>80.37</v>
      </c>
      <c r="J564" s="95">
        <v>63.9</v>
      </c>
      <c r="K564" s="95" t="s">
        <v>1129</v>
      </c>
      <c r="L564" s="95" t="s">
        <v>70</v>
      </c>
      <c r="M564" s="95" t="s">
        <v>1113</v>
      </c>
    </row>
    <row r="565" spans="1:13" ht="27" customHeight="1">
      <c r="A565" s="93">
        <v>563</v>
      </c>
      <c r="B565" s="94" t="s">
        <v>1095</v>
      </c>
      <c r="C565" s="95"/>
      <c r="D565" s="95" t="s">
        <v>1144</v>
      </c>
      <c r="E565" s="95">
        <v>1</v>
      </c>
      <c r="F565" s="95">
        <v>11</v>
      </c>
      <c r="G565" s="95">
        <v>2</v>
      </c>
      <c r="H565" s="95">
        <v>201</v>
      </c>
      <c r="I565" s="95">
        <v>81.459999999999994</v>
      </c>
      <c r="J565" s="95">
        <v>64.77</v>
      </c>
      <c r="K565" s="95" t="s">
        <v>1129</v>
      </c>
      <c r="L565" s="95" t="s">
        <v>70</v>
      </c>
      <c r="M565" s="95" t="s">
        <v>1106</v>
      </c>
    </row>
    <row r="566" spans="1:13" ht="27" customHeight="1">
      <c r="A566" s="93">
        <v>564</v>
      </c>
      <c r="B566" s="94" t="s">
        <v>1095</v>
      </c>
      <c r="C566" s="95"/>
      <c r="D566" s="95" t="s">
        <v>1144</v>
      </c>
      <c r="E566" s="95">
        <v>1</v>
      </c>
      <c r="F566" s="95">
        <v>11</v>
      </c>
      <c r="G566" s="95">
        <v>2</v>
      </c>
      <c r="H566" s="95">
        <v>202</v>
      </c>
      <c r="I566" s="95">
        <v>80.37</v>
      </c>
      <c r="J566" s="95">
        <v>63.9</v>
      </c>
      <c r="K566" s="95" t="s">
        <v>1129</v>
      </c>
      <c r="L566" s="95" t="s">
        <v>70</v>
      </c>
      <c r="M566" s="95" t="s">
        <v>1113</v>
      </c>
    </row>
    <row r="567" spans="1:13" ht="27" customHeight="1">
      <c r="A567" s="93">
        <v>565</v>
      </c>
      <c r="B567" s="94" t="s">
        <v>1095</v>
      </c>
      <c r="C567" s="95"/>
      <c r="D567" s="95" t="s">
        <v>1144</v>
      </c>
      <c r="E567" s="95">
        <v>1</v>
      </c>
      <c r="F567" s="95">
        <v>11</v>
      </c>
      <c r="G567" s="95">
        <v>3</v>
      </c>
      <c r="H567" s="95">
        <v>301</v>
      </c>
      <c r="I567" s="95">
        <v>80.989999999999995</v>
      </c>
      <c r="J567" s="95">
        <v>64.400000000000006</v>
      </c>
      <c r="K567" s="95" t="s">
        <v>1129</v>
      </c>
      <c r="L567" s="95" t="s">
        <v>70</v>
      </c>
      <c r="M567" s="95" t="s">
        <v>1106</v>
      </c>
    </row>
    <row r="568" spans="1:13" ht="27" customHeight="1">
      <c r="A568" s="93">
        <v>566</v>
      </c>
      <c r="B568" s="94" t="s">
        <v>1095</v>
      </c>
      <c r="C568" s="95"/>
      <c r="D568" s="95" t="s">
        <v>1144</v>
      </c>
      <c r="E568" s="95">
        <v>1</v>
      </c>
      <c r="F568" s="95">
        <v>11</v>
      </c>
      <c r="G568" s="95">
        <v>3</v>
      </c>
      <c r="H568" s="95">
        <v>302</v>
      </c>
      <c r="I568" s="95">
        <v>80.150000000000006</v>
      </c>
      <c r="J568" s="95">
        <v>63.73</v>
      </c>
      <c r="K568" s="95" t="s">
        <v>1129</v>
      </c>
      <c r="L568" s="95" t="s">
        <v>70</v>
      </c>
      <c r="M568" s="95" t="s">
        <v>1113</v>
      </c>
    </row>
    <row r="569" spans="1:13" ht="27" customHeight="1">
      <c r="A569" s="93">
        <v>567</v>
      </c>
      <c r="B569" s="94" t="s">
        <v>1095</v>
      </c>
      <c r="C569" s="95"/>
      <c r="D569" s="95" t="s">
        <v>1144</v>
      </c>
      <c r="E569" s="95">
        <v>1</v>
      </c>
      <c r="F569" s="95">
        <v>11</v>
      </c>
      <c r="G569" s="95">
        <v>4</v>
      </c>
      <c r="H569" s="95">
        <v>401</v>
      </c>
      <c r="I569" s="95">
        <v>80.989999999999995</v>
      </c>
      <c r="J569" s="95">
        <v>64.400000000000006</v>
      </c>
      <c r="K569" s="95" t="s">
        <v>1129</v>
      </c>
      <c r="L569" s="95" t="s">
        <v>70</v>
      </c>
      <c r="M569" s="95" t="s">
        <v>1106</v>
      </c>
    </row>
    <row r="570" spans="1:13" ht="27" customHeight="1">
      <c r="A570" s="93">
        <v>568</v>
      </c>
      <c r="B570" s="94" t="s">
        <v>1095</v>
      </c>
      <c r="C570" s="95"/>
      <c r="D570" s="95" t="s">
        <v>1144</v>
      </c>
      <c r="E570" s="95">
        <v>1</v>
      </c>
      <c r="F570" s="95">
        <v>11</v>
      </c>
      <c r="G570" s="95">
        <v>4</v>
      </c>
      <c r="H570" s="95">
        <v>402</v>
      </c>
      <c r="I570" s="95">
        <v>80.150000000000006</v>
      </c>
      <c r="J570" s="95">
        <v>63.73</v>
      </c>
      <c r="K570" s="95" t="s">
        <v>1129</v>
      </c>
      <c r="L570" s="95" t="s">
        <v>70</v>
      </c>
      <c r="M570" s="95" t="s">
        <v>1113</v>
      </c>
    </row>
    <row r="571" spans="1:13" ht="27" customHeight="1">
      <c r="A571" s="93">
        <v>569</v>
      </c>
      <c r="B571" s="94" t="s">
        <v>1095</v>
      </c>
      <c r="C571" s="95"/>
      <c r="D571" s="95" t="s">
        <v>1144</v>
      </c>
      <c r="E571" s="95">
        <v>1</v>
      </c>
      <c r="F571" s="95">
        <v>11</v>
      </c>
      <c r="G571" s="95">
        <v>5</v>
      </c>
      <c r="H571" s="95">
        <v>501</v>
      </c>
      <c r="I571" s="95">
        <v>80.989999999999995</v>
      </c>
      <c r="J571" s="95">
        <v>64.400000000000006</v>
      </c>
      <c r="K571" s="95" t="s">
        <v>1129</v>
      </c>
      <c r="L571" s="95" t="s">
        <v>70</v>
      </c>
      <c r="M571" s="95" t="s">
        <v>1106</v>
      </c>
    </row>
    <row r="572" spans="1:13" ht="27" customHeight="1">
      <c r="A572" s="93">
        <v>570</v>
      </c>
      <c r="B572" s="94" t="s">
        <v>1095</v>
      </c>
      <c r="C572" s="95"/>
      <c r="D572" s="95" t="s">
        <v>1144</v>
      </c>
      <c r="E572" s="95">
        <v>1</v>
      </c>
      <c r="F572" s="95">
        <v>11</v>
      </c>
      <c r="G572" s="95">
        <v>5</v>
      </c>
      <c r="H572" s="95">
        <v>502</v>
      </c>
      <c r="I572" s="95">
        <v>80.150000000000006</v>
      </c>
      <c r="J572" s="95">
        <v>63.73</v>
      </c>
      <c r="K572" s="95" t="s">
        <v>1129</v>
      </c>
      <c r="L572" s="95" t="s">
        <v>70</v>
      </c>
      <c r="M572" s="95" t="s">
        <v>1113</v>
      </c>
    </row>
    <row r="573" spans="1:13" ht="27" customHeight="1">
      <c r="A573" s="93">
        <v>571</v>
      </c>
      <c r="B573" s="94" t="s">
        <v>1095</v>
      </c>
      <c r="C573" s="95"/>
      <c r="D573" s="95" t="s">
        <v>1144</v>
      </c>
      <c r="E573" s="95">
        <v>1</v>
      </c>
      <c r="F573" s="95">
        <v>11</v>
      </c>
      <c r="G573" s="95">
        <v>6</v>
      </c>
      <c r="H573" s="95">
        <v>601</v>
      </c>
      <c r="I573" s="95">
        <v>80.989999999999995</v>
      </c>
      <c r="J573" s="95">
        <v>64.400000000000006</v>
      </c>
      <c r="K573" s="95" t="s">
        <v>1129</v>
      </c>
      <c r="L573" s="95" t="s">
        <v>70</v>
      </c>
      <c r="M573" s="95" t="s">
        <v>1106</v>
      </c>
    </row>
    <row r="574" spans="1:13" ht="27" customHeight="1">
      <c r="A574" s="93">
        <v>572</v>
      </c>
      <c r="B574" s="94" t="s">
        <v>1095</v>
      </c>
      <c r="C574" s="95"/>
      <c r="D574" s="95" t="s">
        <v>1144</v>
      </c>
      <c r="E574" s="95">
        <v>1</v>
      </c>
      <c r="F574" s="95">
        <v>11</v>
      </c>
      <c r="G574" s="95">
        <v>6</v>
      </c>
      <c r="H574" s="95">
        <v>602</v>
      </c>
      <c r="I574" s="95">
        <v>80.150000000000006</v>
      </c>
      <c r="J574" s="95">
        <v>63.73</v>
      </c>
      <c r="K574" s="95" t="s">
        <v>1129</v>
      </c>
      <c r="L574" s="95" t="s">
        <v>70</v>
      </c>
      <c r="M574" s="95" t="s">
        <v>1113</v>
      </c>
    </row>
    <row r="575" spans="1:13" ht="27" customHeight="1">
      <c r="A575" s="93">
        <v>573</v>
      </c>
      <c r="B575" s="94" t="s">
        <v>1095</v>
      </c>
      <c r="C575" s="95"/>
      <c r="D575" s="95" t="s">
        <v>1144</v>
      </c>
      <c r="E575" s="95">
        <v>1</v>
      </c>
      <c r="F575" s="95">
        <v>11</v>
      </c>
      <c r="G575" s="95">
        <v>7</v>
      </c>
      <c r="H575" s="95">
        <v>701</v>
      </c>
      <c r="I575" s="95">
        <v>80.989999999999995</v>
      </c>
      <c r="J575" s="95">
        <v>64.400000000000006</v>
      </c>
      <c r="K575" s="95" t="s">
        <v>1129</v>
      </c>
      <c r="L575" s="95" t="s">
        <v>70</v>
      </c>
      <c r="M575" s="95" t="s">
        <v>1106</v>
      </c>
    </row>
    <row r="576" spans="1:13" ht="27" customHeight="1">
      <c r="A576" s="93">
        <v>574</v>
      </c>
      <c r="B576" s="94" t="s">
        <v>1095</v>
      </c>
      <c r="C576" s="95"/>
      <c r="D576" s="95" t="s">
        <v>1144</v>
      </c>
      <c r="E576" s="95">
        <v>1</v>
      </c>
      <c r="F576" s="95">
        <v>11</v>
      </c>
      <c r="G576" s="95">
        <v>7</v>
      </c>
      <c r="H576" s="95">
        <v>702</v>
      </c>
      <c r="I576" s="95">
        <v>80.150000000000006</v>
      </c>
      <c r="J576" s="95">
        <v>63.73</v>
      </c>
      <c r="K576" s="95" t="s">
        <v>1129</v>
      </c>
      <c r="L576" s="95" t="s">
        <v>70</v>
      </c>
      <c r="M576" s="95" t="s">
        <v>1113</v>
      </c>
    </row>
    <row r="577" spans="1:13" ht="27" customHeight="1">
      <c r="A577" s="93">
        <v>575</v>
      </c>
      <c r="B577" s="94" t="s">
        <v>1095</v>
      </c>
      <c r="C577" s="95"/>
      <c r="D577" s="95" t="s">
        <v>1144</v>
      </c>
      <c r="E577" s="95">
        <v>1</v>
      </c>
      <c r="F577" s="95">
        <v>11</v>
      </c>
      <c r="G577" s="95">
        <v>8</v>
      </c>
      <c r="H577" s="95">
        <v>801</v>
      </c>
      <c r="I577" s="95">
        <v>80.989999999999995</v>
      </c>
      <c r="J577" s="95">
        <v>64.400000000000006</v>
      </c>
      <c r="K577" s="95" t="s">
        <v>1129</v>
      </c>
      <c r="L577" s="95" t="s">
        <v>70</v>
      </c>
      <c r="M577" s="95" t="s">
        <v>1106</v>
      </c>
    </row>
    <row r="578" spans="1:13" ht="27" customHeight="1">
      <c r="A578" s="93">
        <v>576</v>
      </c>
      <c r="B578" s="94" t="s">
        <v>1095</v>
      </c>
      <c r="C578" s="95"/>
      <c r="D578" s="95" t="s">
        <v>1144</v>
      </c>
      <c r="E578" s="95">
        <v>1</v>
      </c>
      <c r="F578" s="95">
        <v>11</v>
      </c>
      <c r="G578" s="95">
        <v>8</v>
      </c>
      <c r="H578" s="95">
        <v>802</v>
      </c>
      <c r="I578" s="95">
        <v>80.150000000000006</v>
      </c>
      <c r="J578" s="95">
        <v>63.73</v>
      </c>
      <c r="K578" s="95" t="s">
        <v>1129</v>
      </c>
      <c r="L578" s="95" t="s">
        <v>70</v>
      </c>
      <c r="M578" s="95" t="s">
        <v>1113</v>
      </c>
    </row>
    <row r="579" spans="1:13" ht="27" customHeight="1">
      <c r="A579" s="93">
        <v>577</v>
      </c>
      <c r="B579" s="94" t="s">
        <v>1095</v>
      </c>
      <c r="C579" s="95"/>
      <c r="D579" s="95" t="s">
        <v>1144</v>
      </c>
      <c r="E579" s="95">
        <v>1</v>
      </c>
      <c r="F579" s="95">
        <v>11</v>
      </c>
      <c r="G579" s="95">
        <v>9</v>
      </c>
      <c r="H579" s="95">
        <v>901</v>
      </c>
      <c r="I579" s="95">
        <v>80.989999999999995</v>
      </c>
      <c r="J579" s="95">
        <v>64.400000000000006</v>
      </c>
      <c r="K579" s="95" t="s">
        <v>1129</v>
      </c>
      <c r="L579" s="95" t="s">
        <v>70</v>
      </c>
      <c r="M579" s="95" t="s">
        <v>1106</v>
      </c>
    </row>
    <row r="580" spans="1:13" ht="27" customHeight="1">
      <c r="A580" s="93">
        <v>578</v>
      </c>
      <c r="B580" s="94" t="s">
        <v>1095</v>
      </c>
      <c r="C580" s="95"/>
      <c r="D580" s="95" t="s">
        <v>1144</v>
      </c>
      <c r="E580" s="95">
        <v>1</v>
      </c>
      <c r="F580" s="95">
        <v>11</v>
      </c>
      <c r="G580" s="95">
        <v>9</v>
      </c>
      <c r="H580" s="95">
        <v>902</v>
      </c>
      <c r="I580" s="95">
        <v>80.150000000000006</v>
      </c>
      <c r="J580" s="95">
        <v>63.73</v>
      </c>
      <c r="K580" s="95" t="s">
        <v>1129</v>
      </c>
      <c r="L580" s="95" t="s">
        <v>70</v>
      </c>
      <c r="M580" s="95" t="s">
        <v>1113</v>
      </c>
    </row>
    <row r="581" spans="1:13" ht="27" customHeight="1">
      <c r="A581" s="93">
        <v>579</v>
      </c>
      <c r="B581" s="94" t="s">
        <v>1095</v>
      </c>
      <c r="C581" s="95"/>
      <c r="D581" s="95" t="s">
        <v>1144</v>
      </c>
      <c r="E581" s="95">
        <v>1</v>
      </c>
      <c r="F581" s="95">
        <v>11</v>
      </c>
      <c r="G581" s="95">
        <v>10</v>
      </c>
      <c r="H581" s="95">
        <v>1001</v>
      </c>
      <c r="I581" s="95">
        <v>80.989999999999995</v>
      </c>
      <c r="J581" s="95">
        <v>64.400000000000006</v>
      </c>
      <c r="K581" s="95" t="s">
        <v>1129</v>
      </c>
      <c r="L581" s="95" t="s">
        <v>70</v>
      </c>
      <c r="M581" s="95" t="s">
        <v>1106</v>
      </c>
    </row>
    <row r="582" spans="1:13" ht="27" customHeight="1">
      <c r="A582" s="93">
        <v>580</v>
      </c>
      <c r="B582" s="94" t="s">
        <v>1095</v>
      </c>
      <c r="C582" s="95"/>
      <c r="D582" s="95" t="s">
        <v>1144</v>
      </c>
      <c r="E582" s="95">
        <v>1</v>
      </c>
      <c r="F582" s="95">
        <v>11</v>
      </c>
      <c r="G582" s="95">
        <v>10</v>
      </c>
      <c r="H582" s="95">
        <v>1002</v>
      </c>
      <c r="I582" s="95">
        <v>80.150000000000006</v>
      </c>
      <c r="J582" s="95">
        <v>63.73</v>
      </c>
      <c r="K582" s="95" t="s">
        <v>1129</v>
      </c>
      <c r="L582" s="95" t="s">
        <v>70</v>
      </c>
      <c r="M582" s="95" t="s">
        <v>1113</v>
      </c>
    </row>
    <row r="583" spans="1:13" ht="27" customHeight="1">
      <c r="A583" s="93">
        <v>581</v>
      </c>
      <c r="B583" s="94" t="s">
        <v>1095</v>
      </c>
      <c r="C583" s="95"/>
      <c r="D583" s="95" t="s">
        <v>1144</v>
      </c>
      <c r="E583" s="95">
        <v>1</v>
      </c>
      <c r="F583" s="95">
        <v>11</v>
      </c>
      <c r="G583" s="95">
        <v>11</v>
      </c>
      <c r="H583" s="95">
        <v>1101</v>
      </c>
      <c r="I583" s="95">
        <v>80.989999999999995</v>
      </c>
      <c r="J583" s="95">
        <v>64.400000000000006</v>
      </c>
      <c r="K583" s="95" t="s">
        <v>1129</v>
      </c>
      <c r="L583" s="95" t="s">
        <v>70</v>
      </c>
      <c r="M583" s="95" t="s">
        <v>1106</v>
      </c>
    </row>
    <row r="584" spans="1:13" ht="27" customHeight="1">
      <c r="A584" s="93">
        <v>582</v>
      </c>
      <c r="B584" s="94" t="s">
        <v>1095</v>
      </c>
      <c r="C584" s="95"/>
      <c r="D584" s="95" t="s">
        <v>1144</v>
      </c>
      <c r="E584" s="95">
        <v>1</v>
      </c>
      <c r="F584" s="95">
        <v>11</v>
      </c>
      <c r="G584" s="95">
        <v>11</v>
      </c>
      <c r="H584" s="95">
        <v>1102</v>
      </c>
      <c r="I584" s="95">
        <v>80.150000000000006</v>
      </c>
      <c r="J584" s="95">
        <v>63.73</v>
      </c>
      <c r="K584" s="95" t="s">
        <v>1129</v>
      </c>
      <c r="L584" s="95" t="s">
        <v>70</v>
      </c>
      <c r="M584" s="95" t="s">
        <v>1113</v>
      </c>
    </row>
    <row r="585" spans="1:13" ht="27" customHeight="1">
      <c r="A585" s="93">
        <v>583</v>
      </c>
      <c r="B585" s="94" t="s">
        <v>1095</v>
      </c>
      <c r="C585" s="95"/>
      <c r="D585" s="95" t="s">
        <v>1144</v>
      </c>
      <c r="E585" s="95">
        <v>2</v>
      </c>
      <c r="F585" s="95">
        <v>11</v>
      </c>
      <c r="G585" s="95">
        <v>1</v>
      </c>
      <c r="H585" s="95">
        <v>101</v>
      </c>
      <c r="I585" s="95">
        <v>80.37</v>
      </c>
      <c r="J585" s="95">
        <v>63.9</v>
      </c>
      <c r="K585" s="95" t="s">
        <v>1129</v>
      </c>
      <c r="L585" s="95" t="s">
        <v>70</v>
      </c>
      <c r="M585" s="95" t="s">
        <v>1113</v>
      </c>
    </row>
    <row r="586" spans="1:13" ht="27" customHeight="1">
      <c r="A586" s="93">
        <v>584</v>
      </c>
      <c r="B586" s="94" t="s">
        <v>1095</v>
      </c>
      <c r="C586" s="95"/>
      <c r="D586" s="95" t="s">
        <v>1144</v>
      </c>
      <c r="E586" s="95">
        <v>2</v>
      </c>
      <c r="F586" s="95">
        <v>11</v>
      </c>
      <c r="G586" s="95">
        <v>1</v>
      </c>
      <c r="H586" s="95">
        <v>102</v>
      </c>
      <c r="I586" s="95">
        <v>80.37</v>
      </c>
      <c r="J586" s="95">
        <v>63.9</v>
      </c>
      <c r="K586" s="95" t="s">
        <v>1129</v>
      </c>
      <c r="L586" s="95" t="s">
        <v>70</v>
      </c>
      <c r="M586" s="95" t="s">
        <v>1113</v>
      </c>
    </row>
    <row r="587" spans="1:13" ht="27" customHeight="1">
      <c r="A587" s="93">
        <v>585</v>
      </c>
      <c r="B587" s="94" t="s">
        <v>1095</v>
      </c>
      <c r="C587" s="95"/>
      <c r="D587" s="95" t="s">
        <v>1144</v>
      </c>
      <c r="E587" s="95">
        <v>2</v>
      </c>
      <c r="F587" s="95">
        <v>11</v>
      </c>
      <c r="G587" s="95">
        <v>2</v>
      </c>
      <c r="H587" s="95">
        <v>201</v>
      </c>
      <c r="I587" s="95">
        <v>80.37</v>
      </c>
      <c r="J587" s="95">
        <v>63.9</v>
      </c>
      <c r="K587" s="95" t="s">
        <v>1129</v>
      </c>
      <c r="L587" s="95" t="s">
        <v>70</v>
      </c>
      <c r="M587" s="95" t="s">
        <v>1113</v>
      </c>
    </row>
    <row r="588" spans="1:13" ht="27" customHeight="1">
      <c r="A588" s="93">
        <v>586</v>
      </c>
      <c r="B588" s="94" t="s">
        <v>1095</v>
      </c>
      <c r="C588" s="95"/>
      <c r="D588" s="95" t="s">
        <v>1144</v>
      </c>
      <c r="E588" s="95">
        <v>2</v>
      </c>
      <c r="F588" s="95">
        <v>11</v>
      </c>
      <c r="G588" s="95">
        <v>2</v>
      </c>
      <c r="H588" s="95">
        <v>202</v>
      </c>
      <c r="I588" s="95">
        <v>80.37</v>
      </c>
      <c r="J588" s="95">
        <v>63.9</v>
      </c>
      <c r="K588" s="95" t="s">
        <v>1129</v>
      </c>
      <c r="L588" s="95" t="s">
        <v>70</v>
      </c>
      <c r="M588" s="95" t="s">
        <v>1113</v>
      </c>
    </row>
    <row r="589" spans="1:13" ht="27" customHeight="1">
      <c r="A589" s="93">
        <v>587</v>
      </c>
      <c r="B589" s="94" t="s">
        <v>1095</v>
      </c>
      <c r="C589" s="95"/>
      <c r="D589" s="95" t="s">
        <v>1144</v>
      </c>
      <c r="E589" s="95">
        <v>2</v>
      </c>
      <c r="F589" s="95">
        <v>11</v>
      </c>
      <c r="G589" s="95">
        <v>3</v>
      </c>
      <c r="H589" s="95">
        <v>301</v>
      </c>
      <c r="I589" s="95">
        <v>80.150000000000006</v>
      </c>
      <c r="J589" s="95">
        <v>63.73</v>
      </c>
      <c r="K589" s="95" t="s">
        <v>1129</v>
      </c>
      <c r="L589" s="95" t="s">
        <v>70</v>
      </c>
      <c r="M589" s="95" t="s">
        <v>1113</v>
      </c>
    </row>
    <row r="590" spans="1:13" ht="27" customHeight="1">
      <c r="A590" s="93">
        <v>588</v>
      </c>
      <c r="B590" s="94" t="s">
        <v>1095</v>
      </c>
      <c r="C590" s="95"/>
      <c r="D590" s="95" t="s">
        <v>1144</v>
      </c>
      <c r="E590" s="95">
        <v>2</v>
      </c>
      <c r="F590" s="95">
        <v>11</v>
      </c>
      <c r="G590" s="95">
        <v>3</v>
      </c>
      <c r="H590" s="95">
        <v>302</v>
      </c>
      <c r="I590" s="95">
        <v>80.150000000000006</v>
      </c>
      <c r="J590" s="95">
        <v>63.73</v>
      </c>
      <c r="K590" s="95" t="s">
        <v>1129</v>
      </c>
      <c r="L590" s="95" t="s">
        <v>70</v>
      </c>
      <c r="M590" s="95" t="s">
        <v>1113</v>
      </c>
    </row>
    <row r="591" spans="1:13" ht="27" customHeight="1">
      <c r="A591" s="93">
        <v>589</v>
      </c>
      <c r="B591" s="94" t="s">
        <v>1095</v>
      </c>
      <c r="C591" s="95"/>
      <c r="D591" s="95" t="s">
        <v>1144</v>
      </c>
      <c r="E591" s="95">
        <v>2</v>
      </c>
      <c r="F591" s="95">
        <v>11</v>
      </c>
      <c r="G591" s="95">
        <v>4</v>
      </c>
      <c r="H591" s="95">
        <v>401</v>
      </c>
      <c r="I591" s="95">
        <v>80.150000000000006</v>
      </c>
      <c r="J591" s="95">
        <v>63.73</v>
      </c>
      <c r="K591" s="95" t="s">
        <v>1129</v>
      </c>
      <c r="L591" s="95" t="s">
        <v>70</v>
      </c>
      <c r="M591" s="95" t="s">
        <v>1113</v>
      </c>
    </row>
    <row r="592" spans="1:13" ht="27" customHeight="1">
      <c r="A592" s="93">
        <v>590</v>
      </c>
      <c r="B592" s="94" t="s">
        <v>1095</v>
      </c>
      <c r="C592" s="95"/>
      <c r="D592" s="95" t="s">
        <v>1144</v>
      </c>
      <c r="E592" s="95">
        <v>2</v>
      </c>
      <c r="F592" s="95">
        <v>11</v>
      </c>
      <c r="G592" s="95">
        <v>4</v>
      </c>
      <c r="H592" s="95">
        <v>402</v>
      </c>
      <c r="I592" s="95">
        <v>80.150000000000006</v>
      </c>
      <c r="J592" s="95">
        <v>63.73</v>
      </c>
      <c r="K592" s="95" t="s">
        <v>1129</v>
      </c>
      <c r="L592" s="95" t="s">
        <v>70</v>
      </c>
      <c r="M592" s="95" t="s">
        <v>1113</v>
      </c>
    </row>
    <row r="593" spans="1:13" ht="27" customHeight="1">
      <c r="A593" s="93">
        <v>591</v>
      </c>
      <c r="B593" s="94" t="s">
        <v>1095</v>
      </c>
      <c r="C593" s="95"/>
      <c r="D593" s="95" t="s">
        <v>1144</v>
      </c>
      <c r="E593" s="95">
        <v>2</v>
      </c>
      <c r="F593" s="95">
        <v>11</v>
      </c>
      <c r="G593" s="95">
        <v>5</v>
      </c>
      <c r="H593" s="95">
        <v>501</v>
      </c>
      <c r="I593" s="95">
        <v>80.150000000000006</v>
      </c>
      <c r="J593" s="95">
        <v>63.73</v>
      </c>
      <c r="K593" s="95" t="s">
        <v>1129</v>
      </c>
      <c r="L593" s="95" t="s">
        <v>70</v>
      </c>
      <c r="M593" s="95" t="s">
        <v>1113</v>
      </c>
    </row>
    <row r="594" spans="1:13" ht="27" customHeight="1">
      <c r="A594" s="93">
        <v>592</v>
      </c>
      <c r="B594" s="94" t="s">
        <v>1095</v>
      </c>
      <c r="C594" s="95"/>
      <c r="D594" s="95" t="s">
        <v>1144</v>
      </c>
      <c r="E594" s="95">
        <v>2</v>
      </c>
      <c r="F594" s="95">
        <v>11</v>
      </c>
      <c r="G594" s="95">
        <v>5</v>
      </c>
      <c r="H594" s="95">
        <v>502</v>
      </c>
      <c r="I594" s="95">
        <v>80.150000000000006</v>
      </c>
      <c r="J594" s="95">
        <v>63.73</v>
      </c>
      <c r="K594" s="95" t="s">
        <v>1129</v>
      </c>
      <c r="L594" s="95" t="s">
        <v>70</v>
      </c>
      <c r="M594" s="95" t="s">
        <v>1113</v>
      </c>
    </row>
    <row r="595" spans="1:13" ht="27" customHeight="1">
      <c r="A595" s="93">
        <v>593</v>
      </c>
      <c r="B595" s="94" t="s">
        <v>1095</v>
      </c>
      <c r="C595" s="95"/>
      <c r="D595" s="95" t="s">
        <v>1144</v>
      </c>
      <c r="E595" s="95">
        <v>2</v>
      </c>
      <c r="F595" s="95">
        <v>11</v>
      </c>
      <c r="G595" s="95">
        <v>6</v>
      </c>
      <c r="H595" s="95">
        <v>601</v>
      </c>
      <c r="I595" s="95">
        <v>80.150000000000006</v>
      </c>
      <c r="J595" s="95">
        <v>63.73</v>
      </c>
      <c r="K595" s="95" t="s">
        <v>1129</v>
      </c>
      <c r="L595" s="95" t="s">
        <v>70</v>
      </c>
      <c r="M595" s="95" t="s">
        <v>1113</v>
      </c>
    </row>
    <row r="596" spans="1:13" ht="27" customHeight="1">
      <c r="A596" s="93">
        <v>594</v>
      </c>
      <c r="B596" s="94" t="s">
        <v>1095</v>
      </c>
      <c r="C596" s="95"/>
      <c r="D596" s="95" t="s">
        <v>1144</v>
      </c>
      <c r="E596" s="95">
        <v>2</v>
      </c>
      <c r="F596" s="95">
        <v>11</v>
      </c>
      <c r="G596" s="95">
        <v>6</v>
      </c>
      <c r="H596" s="95">
        <v>602</v>
      </c>
      <c r="I596" s="95">
        <v>80.150000000000006</v>
      </c>
      <c r="J596" s="95">
        <v>63.73</v>
      </c>
      <c r="K596" s="95" t="s">
        <v>1129</v>
      </c>
      <c r="L596" s="95" t="s">
        <v>70</v>
      </c>
      <c r="M596" s="95" t="s">
        <v>1113</v>
      </c>
    </row>
    <row r="597" spans="1:13" ht="27" customHeight="1">
      <c r="A597" s="93">
        <v>595</v>
      </c>
      <c r="B597" s="94" t="s">
        <v>1095</v>
      </c>
      <c r="C597" s="95"/>
      <c r="D597" s="95" t="s">
        <v>1144</v>
      </c>
      <c r="E597" s="95">
        <v>2</v>
      </c>
      <c r="F597" s="95">
        <v>11</v>
      </c>
      <c r="G597" s="95">
        <v>7</v>
      </c>
      <c r="H597" s="95">
        <v>701</v>
      </c>
      <c r="I597" s="95">
        <v>80.150000000000006</v>
      </c>
      <c r="J597" s="95">
        <v>63.73</v>
      </c>
      <c r="K597" s="95" t="s">
        <v>1129</v>
      </c>
      <c r="L597" s="95" t="s">
        <v>70</v>
      </c>
      <c r="M597" s="95" t="s">
        <v>1113</v>
      </c>
    </row>
    <row r="598" spans="1:13" ht="27" customHeight="1">
      <c r="A598" s="93">
        <v>596</v>
      </c>
      <c r="B598" s="94" t="s">
        <v>1095</v>
      </c>
      <c r="C598" s="95"/>
      <c r="D598" s="95" t="s">
        <v>1144</v>
      </c>
      <c r="E598" s="95">
        <v>2</v>
      </c>
      <c r="F598" s="95">
        <v>11</v>
      </c>
      <c r="G598" s="95">
        <v>7</v>
      </c>
      <c r="H598" s="95">
        <v>702</v>
      </c>
      <c r="I598" s="95">
        <v>80.150000000000006</v>
      </c>
      <c r="J598" s="95">
        <v>63.73</v>
      </c>
      <c r="K598" s="95" t="s">
        <v>1129</v>
      </c>
      <c r="L598" s="95" t="s">
        <v>70</v>
      </c>
      <c r="M598" s="95" t="s">
        <v>1113</v>
      </c>
    </row>
    <row r="599" spans="1:13" ht="27" customHeight="1">
      <c r="A599" s="93">
        <v>597</v>
      </c>
      <c r="B599" s="94" t="s">
        <v>1095</v>
      </c>
      <c r="C599" s="95"/>
      <c r="D599" s="95" t="s">
        <v>1144</v>
      </c>
      <c r="E599" s="95">
        <v>2</v>
      </c>
      <c r="F599" s="95">
        <v>11</v>
      </c>
      <c r="G599" s="95">
        <v>8</v>
      </c>
      <c r="H599" s="95">
        <v>801</v>
      </c>
      <c r="I599" s="95">
        <v>80.150000000000006</v>
      </c>
      <c r="J599" s="95">
        <v>63.73</v>
      </c>
      <c r="K599" s="95" t="s">
        <v>1129</v>
      </c>
      <c r="L599" s="95" t="s">
        <v>70</v>
      </c>
      <c r="M599" s="95" t="s">
        <v>1113</v>
      </c>
    </row>
    <row r="600" spans="1:13" ht="27" customHeight="1">
      <c r="A600" s="93">
        <v>598</v>
      </c>
      <c r="B600" s="94" t="s">
        <v>1095</v>
      </c>
      <c r="C600" s="95"/>
      <c r="D600" s="95" t="s">
        <v>1144</v>
      </c>
      <c r="E600" s="95">
        <v>2</v>
      </c>
      <c r="F600" s="95">
        <v>11</v>
      </c>
      <c r="G600" s="95">
        <v>8</v>
      </c>
      <c r="H600" s="95">
        <v>802</v>
      </c>
      <c r="I600" s="95">
        <v>80.150000000000006</v>
      </c>
      <c r="J600" s="95">
        <v>63.73</v>
      </c>
      <c r="K600" s="95" t="s">
        <v>1129</v>
      </c>
      <c r="L600" s="95" t="s">
        <v>70</v>
      </c>
      <c r="M600" s="95" t="s">
        <v>1113</v>
      </c>
    </row>
    <row r="601" spans="1:13" ht="27" customHeight="1">
      <c r="A601" s="93">
        <v>599</v>
      </c>
      <c r="B601" s="94" t="s">
        <v>1095</v>
      </c>
      <c r="C601" s="95"/>
      <c r="D601" s="95" t="s">
        <v>1144</v>
      </c>
      <c r="E601" s="95">
        <v>2</v>
      </c>
      <c r="F601" s="95">
        <v>11</v>
      </c>
      <c r="G601" s="95">
        <v>9</v>
      </c>
      <c r="H601" s="95">
        <v>901</v>
      </c>
      <c r="I601" s="95">
        <v>80.150000000000006</v>
      </c>
      <c r="J601" s="95">
        <v>63.73</v>
      </c>
      <c r="K601" s="95" t="s">
        <v>1129</v>
      </c>
      <c r="L601" s="95" t="s">
        <v>70</v>
      </c>
      <c r="M601" s="95" t="s">
        <v>1113</v>
      </c>
    </row>
    <row r="602" spans="1:13" ht="27" customHeight="1">
      <c r="A602" s="93">
        <v>600</v>
      </c>
      <c r="B602" s="94" t="s">
        <v>1095</v>
      </c>
      <c r="C602" s="95"/>
      <c r="D602" s="95" t="s">
        <v>1144</v>
      </c>
      <c r="E602" s="95">
        <v>2</v>
      </c>
      <c r="F602" s="95">
        <v>11</v>
      </c>
      <c r="G602" s="95">
        <v>9</v>
      </c>
      <c r="H602" s="95">
        <v>902</v>
      </c>
      <c r="I602" s="95">
        <v>80.150000000000006</v>
      </c>
      <c r="J602" s="95">
        <v>63.73</v>
      </c>
      <c r="K602" s="95" t="s">
        <v>1129</v>
      </c>
      <c r="L602" s="95" t="s">
        <v>70</v>
      </c>
      <c r="M602" s="95" t="s">
        <v>1113</v>
      </c>
    </row>
    <row r="603" spans="1:13" ht="27" customHeight="1">
      <c r="A603" s="93">
        <v>601</v>
      </c>
      <c r="B603" s="94" t="s">
        <v>1095</v>
      </c>
      <c r="C603" s="95"/>
      <c r="D603" s="95" t="s">
        <v>1144</v>
      </c>
      <c r="E603" s="95">
        <v>2</v>
      </c>
      <c r="F603" s="95">
        <v>11</v>
      </c>
      <c r="G603" s="95">
        <v>10</v>
      </c>
      <c r="H603" s="95">
        <v>1001</v>
      </c>
      <c r="I603" s="95">
        <v>80.150000000000006</v>
      </c>
      <c r="J603" s="95">
        <v>63.73</v>
      </c>
      <c r="K603" s="95" t="s">
        <v>1129</v>
      </c>
      <c r="L603" s="95" t="s">
        <v>70</v>
      </c>
      <c r="M603" s="95" t="s">
        <v>1113</v>
      </c>
    </row>
    <row r="604" spans="1:13" ht="27" customHeight="1">
      <c r="A604" s="93">
        <v>602</v>
      </c>
      <c r="B604" s="94" t="s">
        <v>1095</v>
      </c>
      <c r="C604" s="95"/>
      <c r="D604" s="95" t="s">
        <v>1144</v>
      </c>
      <c r="E604" s="95">
        <v>2</v>
      </c>
      <c r="F604" s="95">
        <v>11</v>
      </c>
      <c r="G604" s="95">
        <v>10</v>
      </c>
      <c r="H604" s="95">
        <v>1002</v>
      </c>
      <c r="I604" s="95">
        <v>80.150000000000006</v>
      </c>
      <c r="J604" s="95">
        <v>63.73</v>
      </c>
      <c r="K604" s="95" t="s">
        <v>1129</v>
      </c>
      <c r="L604" s="95" t="s">
        <v>70</v>
      </c>
      <c r="M604" s="95" t="s">
        <v>1113</v>
      </c>
    </row>
    <row r="605" spans="1:13" ht="27" customHeight="1">
      <c r="A605" s="93">
        <v>603</v>
      </c>
      <c r="B605" s="94" t="s">
        <v>1095</v>
      </c>
      <c r="C605" s="95"/>
      <c r="D605" s="95" t="s">
        <v>1144</v>
      </c>
      <c r="E605" s="95">
        <v>2</v>
      </c>
      <c r="F605" s="95">
        <v>11</v>
      </c>
      <c r="G605" s="95">
        <v>11</v>
      </c>
      <c r="H605" s="95">
        <v>1101</v>
      </c>
      <c r="I605" s="95">
        <v>80.150000000000006</v>
      </c>
      <c r="J605" s="95">
        <v>63.73</v>
      </c>
      <c r="K605" s="95" t="s">
        <v>1129</v>
      </c>
      <c r="L605" s="95" t="s">
        <v>70</v>
      </c>
      <c r="M605" s="95" t="s">
        <v>1113</v>
      </c>
    </row>
    <row r="606" spans="1:13" ht="27" customHeight="1">
      <c r="A606" s="93">
        <v>604</v>
      </c>
      <c r="B606" s="94" t="s">
        <v>1095</v>
      </c>
      <c r="C606" s="95"/>
      <c r="D606" s="95" t="s">
        <v>1144</v>
      </c>
      <c r="E606" s="95">
        <v>2</v>
      </c>
      <c r="F606" s="95">
        <v>11</v>
      </c>
      <c r="G606" s="95">
        <v>11</v>
      </c>
      <c r="H606" s="95">
        <v>1102</v>
      </c>
      <c r="I606" s="95">
        <v>80.150000000000006</v>
      </c>
      <c r="J606" s="95">
        <v>63.73</v>
      </c>
      <c r="K606" s="95" t="s">
        <v>1129</v>
      </c>
      <c r="L606" s="95" t="s">
        <v>70</v>
      </c>
      <c r="M606" s="95" t="s">
        <v>1113</v>
      </c>
    </row>
    <row r="607" spans="1:13" ht="27" customHeight="1">
      <c r="A607" s="93">
        <v>605</v>
      </c>
      <c r="B607" s="94" t="s">
        <v>1095</v>
      </c>
      <c r="C607" s="95"/>
      <c r="D607" s="95" t="s">
        <v>1144</v>
      </c>
      <c r="E607" s="95">
        <v>3</v>
      </c>
      <c r="F607" s="95">
        <v>11</v>
      </c>
      <c r="G607" s="95">
        <v>1</v>
      </c>
      <c r="H607" s="95">
        <v>101</v>
      </c>
      <c r="I607" s="95">
        <v>80.37</v>
      </c>
      <c r="J607" s="95">
        <v>63.9</v>
      </c>
      <c r="K607" s="95" t="s">
        <v>1129</v>
      </c>
      <c r="L607" s="95" t="s">
        <v>70</v>
      </c>
      <c r="M607" s="95" t="s">
        <v>1113</v>
      </c>
    </row>
    <row r="608" spans="1:13" ht="27" customHeight="1">
      <c r="A608" s="93">
        <v>606</v>
      </c>
      <c r="B608" s="94" t="s">
        <v>1095</v>
      </c>
      <c r="C608" s="95"/>
      <c r="D608" s="95" t="s">
        <v>1144</v>
      </c>
      <c r="E608" s="95">
        <v>3</v>
      </c>
      <c r="F608" s="95">
        <v>11</v>
      </c>
      <c r="G608" s="95">
        <v>1</v>
      </c>
      <c r="H608" s="95">
        <v>102</v>
      </c>
      <c r="I608" s="95">
        <v>81.459999999999994</v>
      </c>
      <c r="J608" s="95">
        <v>64.77</v>
      </c>
      <c r="K608" s="95" t="s">
        <v>1129</v>
      </c>
      <c r="L608" s="95" t="s">
        <v>70</v>
      </c>
      <c r="M608" s="95" t="s">
        <v>1106</v>
      </c>
    </row>
    <row r="609" spans="1:13" ht="27" customHeight="1">
      <c r="A609" s="93">
        <v>607</v>
      </c>
      <c r="B609" s="94" t="s">
        <v>1095</v>
      </c>
      <c r="C609" s="95"/>
      <c r="D609" s="95" t="s">
        <v>1144</v>
      </c>
      <c r="E609" s="95">
        <v>3</v>
      </c>
      <c r="F609" s="95">
        <v>11</v>
      </c>
      <c r="G609" s="95">
        <v>2</v>
      </c>
      <c r="H609" s="95">
        <v>201</v>
      </c>
      <c r="I609" s="95">
        <v>80.37</v>
      </c>
      <c r="J609" s="95">
        <v>63.9</v>
      </c>
      <c r="K609" s="95" t="s">
        <v>1129</v>
      </c>
      <c r="L609" s="95" t="s">
        <v>70</v>
      </c>
      <c r="M609" s="95" t="s">
        <v>1113</v>
      </c>
    </row>
    <row r="610" spans="1:13" ht="27" customHeight="1">
      <c r="A610" s="93">
        <v>608</v>
      </c>
      <c r="B610" s="94" t="s">
        <v>1095</v>
      </c>
      <c r="C610" s="95"/>
      <c r="D610" s="95" t="s">
        <v>1144</v>
      </c>
      <c r="E610" s="95">
        <v>3</v>
      </c>
      <c r="F610" s="95">
        <v>11</v>
      </c>
      <c r="G610" s="95">
        <v>2</v>
      </c>
      <c r="H610" s="95">
        <v>202</v>
      </c>
      <c r="I610" s="95">
        <v>81.459999999999994</v>
      </c>
      <c r="J610" s="95">
        <v>64.77</v>
      </c>
      <c r="K610" s="95" t="s">
        <v>1129</v>
      </c>
      <c r="L610" s="95" t="s">
        <v>70</v>
      </c>
      <c r="M610" s="95" t="s">
        <v>1106</v>
      </c>
    </row>
    <row r="611" spans="1:13" ht="27" customHeight="1">
      <c r="A611" s="93">
        <v>609</v>
      </c>
      <c r="B611" s="94" t="s">
        <v>1095</v>
      </c>
      <c r="C611" s="95"/>
      <c r="D611" s="95" t="s">
        <v>1144</v>
      </c>
      <c r="E611" s="95">
        <v>3</v>
      </c>
      <c r="F611" s="95">
        <v>11</v>
      </c>
      <c r="G611" s="95">
        <v>3</v>
      </c>
      <c r="H611" s="95">
        <v>301</v>
      </c>
      <c r="I611" s="95">
        <v>80.150000000000006</v>
      </c>
      <c r="J611" s="95">
        <v>63.73</v>
      </c>
      <c r="K611" s="95" t="s">
        <v>1129</v>
      </c>
      <c r="L611" s="95" t="s">
        <v>70</v>
      </c>
      <c r="M611" s="95" t="s">
        <v>1113</v>
      </c>
    </row>
    <row r="612" spans="1:13" ht="27" customHeight="1">
      <c r="A612" s="93">
        <v>610</v>
      </c>
      <c r="B612" s="94" t="s">
        <v>1095</v>
      </c>
      <c r="C612" s="95"/>
      <c r="D612" s="95" t="s">
        <v>1144</v>
      </c>
      <c r="E612" s="95">
        <v>3</v>
      </c>
      <c r="F612" s="95">
        <v>11</v>
      </c>
      <c r="G612" s="95">
        <v>3</v>
      </c>
      <c r="H612" s="95">
        <v>302</v>
      </c>
      <c r="I612" s="95">
        <v>80.989999999999995</v>
      </c>
      <c r="J612" s="95">
        <v>64.400000000000006</v>
      </c>
      <c r="K612" s="95" t="s">
        <v>1129</v>
      </c>
      <c r="L612" s="95" t="s">
        <v>70</v>
      </c>
      <c r="M612" s="95" t="s">
        <v>1106</v>
      </c>
    </row>
    <row r="613" spans="1:13" ht="27" customHeight="1">
      <c r="A613" s="93">
        <v>611</v>
      </c>
      <c r="B613" s="94" t="s">
        <v>1095</v>
      </c>
      <c r="C613" s="95"/>
      <c r="D613" s="95" t="s">
        <v>1144</v>
      </c>
      <c r="E613" s="95">
        <v>3</v>
      </c>
      <c r="F613" s="95">
        <v>11</v>
      </c>
      <c r="G613" s="95">
        <v>4</v>
      </c>
      <c r="H613" s="95">
        <v>401</v>
      </c>
      <c r="I613" s="95">
        <v>80.150000000000006</v>
      </c>
      <c r="J613" s="95">
        <v>63.73</v>
      </c>
      <c r="K613" s="95" t="s">
        <v>1129</v>
      </c>
      <c r="L613" s="95" t="s">
        <v>70</v>
      </c>
      <c r="M613" s="95" t="s">
        <v>1113</v>
      </c>
    </row>
    <row r="614" spans="1:13" ht="27" customHeight="1">
      <c r="A614" s="93">
        <v>612</v>
      </c>
      <c r="B614" s="94" t="s">
        <v>1095</v>
      </c>
      <c r="C614" s="95"/>
      <c r="D614" s="95" t="s">
        <v>1144</v>
      </c>
      <c r="E614" s="95">
        <v>3</v>
      </c>
      <c r="F614" s="95">
        <v>11</v>
      </c>
      <c r="G614" s="95">
        <v>4</v>
      </c>
      <c r="H614" s="95">
        <v>402</v>
      </c>
      <c r="I614" s="95">
        <v>80.989999999999995</v>
      </c>
      <c r="J614" s="95">
        <v>64.400000000000006</v>
      </c>
      <c r="K614" s="95" t="s">
        <v>1129</v>
      </c>
      <c r="L614" s="95" t="s">
        <v>70</v>
      </c>
      <c r="M614" s="95" t="s">
        <v>1106</v>
      </c>
    </row>
    <row r="615" spans="1:13" ht="27" customHeight="1">
      <c r="A615" s="93">
        <v>613</v>
      </c>
      <c r="B615" s="94" t="s">
        <v>1095</v>
      </c>
      <c r="C615" s="95"/>
      <c r="D615" s="95" t="s">
        <v>1144</v>
      </c>
      <c r="E615" s="95">
        <v>3</v>
      </c>
      <c r="F615" s="95">
        <v>11</v>
      </c>
      <c r="G615" s="95">
        <v>5</v>
      </c>
      <c r="H615" s="95">
        <v>501</v>
      </c>
      <c r="I615" s="95">
        <v>80.150000000000006</v>
      </c>
      <c r="J615" s="95">
        <v>63.73</v>
      </c>
      <c r="K615" s="95" t="s">
        <v>1129</v>
      </c>
      <c r="L615" s="95" t="s">
        <v>70</v>
      </c>
      <c r="M615" s="95" t="s">
        <v>1113</v>
      </c>
    </row>
    <row r="616" spans="1:13" ht="27" customHeight="1">
      <c r="A616" s="93">
        <v>614</v>
      </c>
      <c r="B616" s="94" t="s">
        <v>1095</v>
      </c>
      <c r="C616" s="95"/>
      <c r="D616" s="95" t="s">
        <v>1144</v>
      </c>
      <c r="E616" s="95">
        <v>3</v>
      </c>
      <c r="F616" s="95">
        <v>11</v>
      </c>
      <c r="G616" s="95">
        <v>5</v>
      </c>
      <c r="H616" s="95">
        <v>502</v>
      </c>
      <c r="I616" s="95">
        <v>80.989999999999995</v>
      </c>
      <c r="J616" s="95">
        <v>64.400000000000006</v>
      </c>
      <c r="K616" s="95" t="s">
        <v>1129</v>
      </c>
      <c r="L616" s="95" t="s">
        <v>70</v>
      </c>
      <c r="M616" s="95" t="s">
        <v>1106</v>
      </c>
    </row>
    <row r="617" spans="1:13" ht="27" customHeight="1">
      <c r="A617" s="93">
        <v>615</v>
      </c>
      <c r="B617" s="94" t="s">
        <v>1095</v>
      </c>
      <c r="C617" s="95"/>
      <c r="D617" s="95" t="s">
        <v>1144</v>
      </c>
      <c r="E617" s="95">
        <v>3</v>
      </c>
      <c r="F617" s="95">
        <v>11</v>
      </c>
      <c r="G617" s="95">
        <v>6</v>
      </c>
      <c r="H617" s="95">
        <v>601</v>
      </c>
      <c r="I617" s="95">
        <v>80.150000000000006</v>
      </c>
      <c r="J617" s="95">
        <v>63.73</v>
      </c>
      <c r="K617" s="95" t="s">
        <v>1129</v>
      </c>
      <c r="L617" s="95" t="s">
        <v>70</v>
      </c>
      <c r="M617" s="95" t="s">
        <v>1113</v>
      </c>
    </row>
    <row r="618" spans="1:13" ht="27" customHeight="1">
      <c r="A618" s="93">
        <v>616</v>
      </c>
      <c r="B618" s="94" t="s">
        <v>1095</v>
      </c>
      <c r="C618" s="95"/>
      <c r="D618" s="95" t="s">
        <v>1144</v>
      </c>
      <c r="E618" s="95">
        <v>3</v>
      </c>
      <c r="F618" s="95">
        <v>11</v>
      </c>
      <c r="G618" s="95">
        <v>6</v>
      </c>
      <c r="H618" s="95">
        <v>602</v>
      </c>
      <c r="I618" s="95">
        <v>80.989999999999995</v>
      </c>
      <c r="J618" s="95">
        <v>64.400000000000006</v>
      </c>
      <c r="K618" s="95" t="s">
        <v>1129</v>
      </c>
      <c r="L618" s="95" t="s">
        <v>70</v>
      </c>
      <c r="M618" s="95" t="s">
        <v>1106</v>
      </c>
    </row>
    <row r="619" spans="1:13" ht="27" customHeight="1">
      <c r="A619" s="93">
        <v>617</v>
      </c>
      <c r="B619" s="94" t="s">
        <v>1095</v>
      </c>
      <c r="C619" s="95"/>
      <c r="D619" s="95" t="s">
        <v>1144</v>
      </c>
      <c r="E619" s="95">
        <v>3</v>
      </c>
      <c r="F619" s="95">
        <v>11</v>
      </c>
      <c r="G619" s="95">
        <v>7</v>
      </c>
      <c r="H619" s="95">
        <v>701</v>
      </c>
      <c r="I619" s="95">
        <v>80.150000000000006</v>
      </c>
      <c r="J619" s="95">
        <v>63.73</v>
      </c>
      <c r="K619" s="95" t="s">
        <v>1129</v>
      </c>
      <c r="L619" s="95" t="s">
        <v>70</v>
      </c>
      <c r="M619" s="95" t="s">
        <v>1113</v>
      </c>
    </row>
    <row r="620" spans="1:13" ht="27" customHeight="1">
      <c r="A620" s="93">
        <v>618</v>
      </c>
      <c r="B620" s="94" t="s">
        <v>1095</v>
      </c>
      <c r="C620" s="95"/>
      <c r="D620" s="95" t="s">
        <v>1144</v>
      </c>
      <c r="E620" s="95">
        <v>3</v>
      </c>
      <c r="F620" s="95">
        <v>11</v>
      </c>
      <c r="G620" s="95">
        <v>7</v>
      </c>
      <c r="H620" s="95">
        <v>702</v>
      </c>
      <c r="I620" s="95">
        <v>80.989999999999995</v>
      </c>
      <c r="J620" s="95">
        <v>64.400000000000006</v>
      </c>
      <c r="K620" s="95" t="s">
        <v>1129</v>
      </c>
      <c r="L620" s="95" t="s">
        <v>70</v>
      </c>
      <c r="M620" s="95" t="s">
        <v>1106</v>
      </c>
    </row>
    <row r="621" spans="1:13" ht="27" customHeight="1">
      <c r="A621" s="93">
        <v>619</v>
      </c>
      <c r="B621" s="94" t="s">
        <v>1095</v>
      </c>
      <c r="C621" s="95"/>
      <c r="D621" s="95" t="s">
        <v>1144</v>
      </c>
      <c r="E621" s="95">
        <v>3</v>
      </c>
      <c r="F621" s="95">
        <v>11</v>
      </c>
      <c r="G621" s="95">
        <v>8</v>
      </c>
      <c r="H621" s="95">
        <v>801</v>
      </c>
      <c r="I621" s="95">
        <v>80.150000000000006</v>
      </c>
      <c r="J621" s="95">
        <v>63.73</v>
      </c>
      <c r="K621" s="95" t="s">
        <v>1129</v>
      </c>
      <c r="L621" s="95" t="s">
        <v>70</v>
      </c>
      <c r="M621" s="95" t="s">
        <v>1113</v>
      </c>
    </row>
    <row r="622" spans="1:13" ht="27" customHeight="1">
      <c r="A622" s="93">
        <v>620</v>
      </c>
      <c r="B622" s="94" t="s">
        <v>1095</v>
      </c>
      <c r="C622" s="95"/>
      <c r="D622" s="95" t="s">
        <v>1144</v>
      </c>
      <c r="E622" s="95">
        <v>3</v>
      </c>
      <c r="F622" s="95">
        <v>11</v>
      </c>
      <c r="G622" s="95">
        <v>8</v>
      </c>
      <c r="H622" s="95">
        <v>802</v>
      </c>
      <c r="I622" s="95">
        <v>80.989999999999995</v>
      </c>
      <c r="J622" s="95">
        <v>64.400000000000006</v>
      </c>
      <c r="K622" s="95" t="s">
        <v>1129</v>
      </c>
      <c r="L622" s="95" t="s">
        <v>70</v>
      </c>
      <c r="M622" s="95" t="s">
        <v>1106</v>
      </c>
    </row>
    <row r="623" spans="1:13" ht="27" customHeight="1">
      <c r="A623" s="93">
        <v>621</v>
      </c>
      <c r="B623" s="94" t="s">
        <v>1095</v>
      </c>
      <c r="C623" s="95"/>
      <c r="D623" s="95" t="s">
        <v>1144</v>
      </c>
      <c r="E623" s="95">
        <v>3</v>
      </c>
      <c r="F623" s="95">
        <v>11</v>
      </c>
      <c r="G623" s="95">
        <v>9</v>
      </c>
      <c r="H623" s="95">
        <v>901</v>
      </c>
      <c r="I623" s="95">
        <v>80.150000000000006</v>
      </c>
      <c r="J623" s="95">
        <v>63.73</v>
      </c>
      <c r="K623" s="95" t="s">
        <v>1129</v>
      </c>
      <c r="L623" s="95" t="s">
        <v>70</v>
      </c>
      <c r="M623" s="95" t="s">
        <v>1113</v>
      </c>
    </row>
    <row r="624" spans="1:13" ht="27" customHeight="1">
      <c r="A624" s="93">
        <v>622</v>
      </c>
      <c r="B624" s="94" t="s">
        <v>1095</v>
      </c>
      <c r="C624" s="95"/>
      <c r="D624" s="95" t="s">
        <v>1144</v>
      </c>
      <c r="E624" s="95">
        <v>3</v>
      </c>
      <c r="F624" s="95">
        <v>11</v>
      </c>
      <c r="G624" s="95">
        <v>9</v>
      </c>
      <c r="H624" s="95">
        <v>902</v>
      </c>
      <c r="I624" s="95">
        <v>80.989999999999995</v>
      </c>
      <c r="J624" s="95">
        <v>64.400000000000006</v>
      </c>
      <c r="K624" s="95" t="s">
        <v>1129</v>
      </c>
      <c r="L624" s="95" t="s">
        <v>70</v>
      </c>
      <c r="M624" s="95" t="s">
        <v>1106</v>
      </c>
    </row>
    <row r="625" spans="1:13" ht="27" customHeight="1">
      <c r="A625" s="93">
        <v>623</v>
      </c>
      <c r="B625" s="94" t="s">
        <v>1095</v>
      </c>
      <c r="C625" s="95"/>
      <c r="D625" s="95" t="s">
        <v>1144</v>
      </c>
      <c r="E625" s="95">
        <v>3</v>
      </c>
      <c r="F625" s="95">
        <v>11</v>
      </c>
      <c r="G625" s="95">
        <v>10</v>
      </c>
      <c r="H625" s="95">
        <v>1001</v>
      </c>
      <c r="I625" s="95">
        <v>80.150000000000006</v>
      </c>
      <c r="J625" s="95">
        <v>63.73</v>
      </c>
      <c r="K625" s="95" t="s">
        <v>1129</v>
      </c>
      <c r="L625" s="95" t="s">
        <v>70</v>
      </c>
      <c r="M625" s="95" t="s">
        <v>1113</v>
      </c>
    </row>
    <row r="626" spans="1:13" ht="27" customHeight="1">
      <c r="A626" s="93">
        <v>624</v>
      </c>
      <c r="B626" s="94" t="s">
        <v>1095</v>
      </c>
      <c r="C626" s="95"/>
      <c r="D626" s="95" t="s">
        <v>1144</v>
      </c>
      <c r="E626" s="95">
        <v>3</v>
      </c>
      <c r="F626" s="95">
        <v>11</v>
      </c>
      <c r="G626" s="95">
        <v>10</v>
      </c>
      <c r="H626" s="95">
        <v>1002</v>
      </c>
      <c r="I626" s="95">
        <v>80.989999999999995</v>
      </c>
      <c r="J626" s="95">
        <v>64.400000000000006</v>
      </c>
      <c r="K626" s="95" t="s">
        <v>1129</v>
      </c>
      <c r="L626" s="95" t="s">
        <v>70</v>
      </c>
      <c r="M626" s="95" t="s">
        <v>1106</v>
      </c>
    </row>
    <row r="627" spans="1:13" ht="27" customHeight="1">
      <c r="A627" s="93">
        <v>625</v>
      </c>
      <c r="B627" s="94" t="s">
        <v>1095</v>
      </c>
      <c r="C627" s="95"/>
      <c r="D627" s="95" t="s">
        <v>1144</v>
      </c>
      <c r="E627" s="95">
        <v>3</v>
      </c>
      <c r="F627" s="95">
        <v>11</v>
      </c>
      <c r="G627" s="95">
        <v>11</v>
      </c>
      <c r="H627" s="95">
        <v>1101</v>
      </c>
      <c r="I627" s="95">
        <v>80.150000000000006</v>
      </c>
      <c r="J627" s="95">
        <v>63.73</v>
      </c>
      <c r="K627" s="95" t="s">
        <v>1129</v>
      </c>
      <c r="L627" s="95" t="s">
        <v>70</v>
      </c>
      <c r="M627" s="95" t="s">
        <v>1113</v>
      </c>
    </row>
    <row r="628" spans="1:13" ht="27" customHeight="1">
      <c r="A628" s="93">
        <v>626</v>
      </c>
      <c r="B628" s="94" t="s">
        <v>1095</v>
      </c>
      <c r="C628" s="95"/>
      <c r="D628" s="95" t="s">
        <v>1144</v>
      </c>
      <c r="E628" s="95">
        <v>3</v>
      </c>
      <c r="F628" s="95">
        <v>11</v>
      </c>
      <c r="G628" s="95">
        <v>11</v>
      </c>
      <c r="H628" s="95">
        <v>1102</v>
      </c>
      <c r="I628" s="95">
        <v>80.989999999999995</v>
      </c>
      <c r="J628" s="95">
        <v>64.400000000000006</v>
      </c>
      <c r="K628" s="95" t="s">
        <v>1129</v>
      </c>
      <c r="L628" s="95" t="s">
        <v>70</v>
      </c>
      <c r="M628" s="95" t="s">
        <v>1106</v>
      </c>
    </row>
    <row r="629" spans="1:13" ht="27" customHeight="1">
      <c r="A629" s="93">
        <v>627</v>
      </c>
      <c r="B629" s="94" t="s">
        <v>1095</v>
      </c>
      <c r="C629" s="95"/>
      <c r="D629" s="95" t="s">
        <v>1145</v>
      </c>
      <c r="E629" s="95">
        <v>1</v>
      </c>
      <c r="F629" s="95" t="s">
        <v>1146</v>
      </c>
      <c r="G629" s="95">
        <v>1</v>
      </c>
      <c r="H629" s="95">
        <v>101</v>
      </c>
      <c r="I629" s="95">
        <v>89.45</v>
      </c>
      <c r="J629" s="95">
        <v>69.260000000000005</v>
      </c>
      <c r="K629" s="95" t="s">
        <v>1097</v>
      </c>
      <c r="L629" s="95" t="s">
        <v>70</v>
      </c>
      <c r="M629" s="95" t="s">
        <v>1098</v>
      </c>
    </row>
    <row r="630" spans="1:13" ht="27" customHeight="1">
      <c r="A630" s="93">
        <v>628</v>
      </c>
      <c r="B630" s="94" t="s">
        <v>1095</v>
      </c>
      <c r="C630" s="95"/>
      <c r="D630" s="95" t="s">
        <v>1145</v>
      </c>
      <c r="E630" s="95">
        <v>1</v>
      </c>
      <c r="F630" s="95" t="s">
        <v>1146</v>
      </c>
      <c r="G630" s="95">
        <v>1</v>
      </c>
      <c r="H630" s="95">
        <v>102</v>
      </c>
      <c r="I630" s="95">
        <v>88.74</v>
      </c>
      <c r="J630" s="95">
        <v>68.709999999999994</v>
      </c>
      <c r="K630" s="95" t="s">
        <v>1097</v>
      </c>
      <c r="L630" s="95" t="s">
        <v>70</v>
      </c>
      <c r="M630" s="95" t="s">
        <v>1099</v>
      </c>
    </row>
    <row r="631" spans="1:13" ht="27" customHeight="1">
      <c r="A631" s="93">
        <v>629</v>
      </c>
      <c r="B631" s="94" t="s">
        <v>1095</v>
      </c>
      <c r="C631" s="95"/>
      <c r="D631" s="95" t="s">
        <v>1145</v>
      </c>
      <c r="E631" s="95">
        <v>1</v>
      </c>
      <c r="F631" s="95" t="s">
        <v>1146</v>
      </c>
      <c r="G631" s="95">
        <v>2</v>
      </c>
      <c r="H631" s="95">
        <v>201</v>
      </c>
      <c r="I631" s="95">
        <v>88.89</v>
      </c>
      <c r="J631" s="95">
        <v>68.83</v>
      </c>
      <c r="K631" s="95" t="s">
        <v>1097</v>
      </c>
      <c r="L631" s="95" t="s">
        <v>70</v>
      </c>
      <c r="M631" s="95" t="s">
        <v>1098</v>
      </c>
    </row>
    <row r="632" spans="1:13" ht="27" customHeight="1">
      <c r="A632" s="93">
        <v>630</v>
      </c>
      <c r="B632" s="94" t="s">
        <v>1095</v>
      </c>
      <c r="C632" s="95"/>
      <c r="D632" s="95" t="s">
        <v>1145</v>
      </c>
      <c r="E632" s="95">
        <v>1</v>
      </c>
      <c r="F632" s="95" t="s">
        <v>1146</v>
      </c>
      <c r="G632" s="95">
        <v>2</v>
      </c>
      <c r="H632" s="95">
        <v>202</v>
      </c>
      <c r="I632" s="95">
        <v>88.36</v>
      </c>
      <c r="J632" s="95">
        <v>68.42</v>
      </c>
      <c r="K632" s="95" t="s">
        <v>1097</v>
      </c>
      <c r="L632" s="95" t="s">
        <v>70</v>
      </c>
      <c r="M632" s="95" t="s">
        <v>1099</v>
      </c>
    </row>
    <row r="633" spans="1:13" ht="27" customHeight="1">
      <c r="A633" s="93">
        <v>631</v>
      </c>
      <c r="B633" s="94" t="s">
        <v>1095</v>
      </c>
      <c r="C633" s="95"/>
      <c r="D633" s="95" t="s">
        <v>1145</v>
      </c>
      <c r="E633" s="95">
        <v>1</v>
      </c>
      <c r="F633" s="95" t="s">
        <v>1146</v>
      </c>
      <c r="G633" s="95">
        <v>3</v>
      </c>
      <c r="H633" s="95">
        <v>301</v>
      </c>
      <c r="I633" s="95">
        <v>88.89</v>
      </c>
      <c r="J633" s="95">
        <v>68.83</v>
      </c>
      <c r="K633" s="95" t="s">
        <v>1097</v>
      </c>
      <c r="L633" s="95" t="s">
        <v>70</v>
      </c>
      <c r="M633" s="95" t="s">
        <v>1098</v>
      </c>
    </row>
    <row r="634" spans="1:13" ht="27" customHeight="1">
      <c r="A634" s="93">
        <v>632</v>
      </c>
      <c r="B634" s="94" t="s">
        <v>1095</v>
      </c>
      <c r="C634" s="95"/>
      <c r="D634" s="95" t="s">
        <v>1145</v>
      </c>
      <c r="E634" s="95">
        <v>1</v>
      </c>
      <c r="F634" s="95" t="s">
        <v>1146</v>
      </c>
      <c r="G634" s="95">
        <v>3</v>
      </c>
      <c r="H634" s="95">
        <v>302</v>
      </c>
      <c r="I634" s="95">
        <v>88.36</v>
      </c>
      <c r="J634" s="95">
        <v>68.42</v>
      </c>
      <c r="K634" s="95" t="s">
        <v>1097</v>
      </c>
      <c r="L634" s="95" t="s">
        <v>70</v>
      </c>
      <c r="M634" s="95" t="s">
        <v>1099</v>
      </c>
    </row>
    <row r="635" spans="1:13" ht="27" customHeight="1">
      <c r="A635" s="93">
        <v>633</v>
      </c>
      <c r="B635" s="94" t="s">
        <v>1095</v>
      </c>
      <c r="C635" s="95"/>
      <c r="D635" s="95" t="s">
        <v>1145</v>
      </c>
      <c r="E635" s="95">
        <v>1</v>
      </c>
      <c r="F635" s="95" t="s">
        <v>1146</v>
      </c>
      <c r="G635" s="95">
        <v>4</v>
      </c>
      <c r="H635" s="95">
        <v>401</v>
      </c>
      <c r="I635" s="95">
        <v>88.89</v>
      </c>
      <c r="J635" s="95">
        <v>68.83</v>
      </c>
      <c r="K635" s="95" t="s">
        <v>1097</v>
      </c>
      <c r="L635" s="95" t="s">
        <v>70</v>
      </c>
      <c r="M635" s="95" t="s">
        <v>1098</v>
      </c>
    </row>
    <row r="636" spans="1:13" ht="27" customHeight="1">
      <c r="A636" s="93">
        <v>634</v>
      </c>
      <c r="B636" s="94" t="s">
        <v>1095</v>
      </c>
      <c r="C636" s="95"/>
      <c r="D636" s="95" t="s">
        <v>1145</v>
      </c>
      <c r="E636" s="95">
        <v>1</v>
      </c>
      <c r="F636" s="95" t="s">
        <v>1146</v>
      </c>
      <c r="G636" s="95">
        <v>4</v>
      </c>
      <c r="H636" s="95">
        <v>402</v>
      </c>
      <c r="I636" s="95">
        <v>88.36</v>
      </c>
      <c r="J636" s="95">
        <v>68.42</v>
      </c>
      <c r="K636" s="95" t="s">
        <v>1097</v>
      </c>
      <c r="L636" s="95" t="s">
        <v>70</v>
      </c>
      <c r="M636" s="95" t="s">
        <v>1099</v>
      </c>
    </row>
    <row r="637" spans="1:13" ht="27" customHeight="1">
      <c r="A637" s="93">
        <v>635</v>
      </c>
      <c r="B637" s="94" t="s">
        <v>1095</v>
      </c>
      <c r="C637" s="95"/>
      <c r="D637" s="95" t="s">
        <v>1145</v>
      </c>
      <c r="E637" s="95">
        <v>1</v>
      </c>
      <c r="F637" s="95" t="s">
        <v>1146</v>
      </c>
      <c r="G637" s="95">
        <v>5</v>
      </c>
      <c r="H637" s="95">
        <v>501</v>
      </c>
      <c r="I637" s="95">
        <v>88.89</v>
      </c>
      <c r="J637" s="95">
        <v>68.83</v>
      </c>
      <c r="K637" s="95" t="s">
        <v>1097</v>
      </c>
      <c r="L637" s="95" t="s">
        <v>70</v>
      </c>
      <c r="M637" s="95" t="s">
        <v>1098</v>
      </c>
    </row>
    <row r="638" spans="1:13" ht="27" customHeight="1">
      <c r="A638" s="93">
        <v>636</v>
      </c>
      <c r="B638" s="94" t="s">
        <v>1095</v>
      </c>
      <c r="C638" s="95"/>
      <c r="D638" s="95" t="s">
        <v>1145</v>
      </c>
      <c r="E638" s="95">
        <v>1</v>
      </c>
      <c r="F638" s="95" t="s">
        <v>1146</v>
      </c>
      <c r="G638" s="95">
        <v>5</v>
      </c>
      <c r="H638" s="95">
        <v>502</v>
      </c>
      <c r="I638" s="95">
        <v>88.36</v>
      </c>
      <c r="J638" s="95">
        <v>68.42</v>
      </c>
      <c r="K638" s="95" t="s">
        <v>1097</v>
      </c>
      <c r="L638" s="95" t="s">
        <v>70</v>
      </c>
      <c r="M638" s="95" t="s">
        <v>1099</v>
      </c>
    </row>
    <row r="639" spans="1:13" ht="27" customHeight="1">
      <c r="A639" s="93">
        <v>637</v>
      </c>
      <c r="B639" s="94" t="s">
        <v>1095</v>
      </c>
      <c r="C639" s="95"/>
      <c r="D639" s="95" t="s">
        <v>1145</v>
      </c>
      <c r="E639" s="95">
        <v>1</v>
      </c>
      <c r="F639" s="95" t="s">
        <v>1146</v>
      </c>
      <c r="G639" s="95">
        <v>6</v>
      </c>
      <c r="H639" s="95">
        <v>601</v>
      </c>
      <c r="I639" s="95">
        <v>88.89</v>
      </c>
      <c r="J639" s="95">
        <v>68.83</v>
      </c>
      <c r="K639" s="95" t="s">
        <v>1097</v>
      </c>
      <c r="L639" s="95" t="s">
        <v>70</v>
      </c>
      <c r="M639" s="95" t="s">
        <v>1098</v>
      </c>
    </row>
    <row r="640" spans="1:13" ht="27" customHeight="1">
      <c r="A640" s="93">
        <v>638</v>
      </c>
      <c r="B640" s="94" t="s">
        <v>1095</v>
      </c>
      <c r="C640" s="95"/>
      <c r="D640" s="95" t="s">
        <v>1145</v>
      </c>
      <c r="E640" s="95">
        <v>1</v>
      </c>
      <c r="F640" s="95" t="s">
        <v>1146</v>
      </c>
      <c r="G640" s="95">
        <v>6</v>
      </c>
      <c r="H640" s="95">
        <v>602</v>
      </c>
      <c r="I640" s="95">
        <v>88.36</v>
      </c>
      <c r="J640" s="95">
        <v>68.42</v>
      </c>
      <c r="K640" s="95" t="s">
        <v>1097</v>
      </c>
      <c r="L640" s="95" t="s">
        <v>70</v>
      </c>
      <c r="M640" s="95" t="s">
        <v>1099</v>
      </c>
    </row>
    <row r="641" spans="1:13" ht="27" customHeight="1">
      <c r="A641" s="93">
        <v>639</v>
      </c>
      <c r="B641" s="94" t="s">
        <v>1095</v>
      </c>
      <c r="C641" s="95"/>
      <c r="D641" s="95" t="s">
        <v>1145</v>
      </c>
      <c r="E641" s="95">
        <v>1</v>
      </c>
      <c r="F641" s="95" t="s">
        <v>1146</v>
      </c>
      <c r="G641" s="95">
        <v>7</v>
      </c>
      <c r="H641" s="95">
        <v>701</v>
      </c>
      <c r="I641" s="95">
        <v>88.89</v>
      </c>
      <c r="J641" s="95">
        <v>68.83</v>
      </c>
      <c r="K641" s="95" t="s">
        <v>1097</v>
      </c>
      <c r="L641" s="95" t="s">
        <v>70</v>
      </c>
      <c r="M641" s="95" t="s">
        <v>1098</v>
      </c>
    </row>
    <row r="642" spans="1:13" ht="27" customHeight="1">
      <c r="A642" s="93">
        <v>640</v>
      </c>
      <c r="B642" s="94" t="s">
        <v>1095</v>
      </c>
      <c r="C642" s="95"/>
      <c r="D642" s="95" t="s">
        <v>1145</v>
      </c>
      <c r="E642" s="95">
        <v>1</v>
      </c>
      <c r="F642" s="95" t="s">
        <v>1146</v>
      </c>
      <c r="G642" s="95">
        <v>7</v>
      </c>
      <c r="H642" s="95">
        <v>702</v>
      </c>
      <c r="I642" s="95">
        <v>88.36</v>
      </c>
      <c r="J642" s="95">
        <v>68.42</v>
      </c>
      <c r="K642" s="95" t="s">
        <v>1097</v>
      </c>
      <c r="L642" s="95" t="s">
        <v>70</v>
      </c>
      <c r="M642" s="95" t="s">
        <v>1099</v>
      </c>
    </row>
    <row r="643" spans="1:13" ht="27" customHeight="1">
      <c r="A643" s="93">
        <v>641</v>
      </c>
      <c r="B643" s="94" t="s">
        <v>1095</v>
      </c>
      <c r="C643" s="95"/>
      <c r="D643" s="95" t="s">
        <v>1145</v>
      </c>
      <c r="E643" s="95">
        <v>1</v>
      </c>
      <c r="F643" s="95" t="s">
        <v>1146</v>
      </c>
      <c r="G643" s="95">
        <v>8</v>
      </c>
      <c r="H643" s="95">
        <v>801</v>
      </c>
      <c r="I643" s="95">
        <v>88.89</v>
      </c>
      <c r="J643" s="95">
        <v>68.83</v>
      </c>
      <c r="K643" s="95" t="s">
        <v>1097</v>
      </c>
      <c r="L643" s="95" t="s">
        <v>70</v>
      </c>
      <c r="M643" s="95" t="s">
        <v>1098</v>
      </c>
    </row>
    <row r="644" spans="1:13" ht="27" customHeight="1">
      <c r="A644" s="93">
        <v>642</v>
      </c>
      <c r="B644" s="94" t="s">
        <v>1095</v>
      </c>
      <c r="C644" s="95"/>
      <c r="D644" s="95" t="s">
        <v>1145</v>
      </c>
      <c r="E644" s="95">
        <v>1</v>
      </c>
      <c r="F644" s="95" t="s">
        <v>1146</v>
      </c>
      <c r="G644" s="95">
        <v>8</v>
      </c>
      <c r="H644" s="95">
        <v>802</v>
      </c>
      <c r="I644" s="95">
        <v>88.36</v>
      </c>
      <c r="J644" s="95">
        <v>68.42</v>
      </c>
      <c r="K644" s="95" t="s">
        <v>1097</v>
      </c>
      <c r="L644" s="95" t="s">
        <v>70</v>
      </c>
      <c r="M644" s="95" t="s">
        <v>1099</v>
      </c>
    </row>
    <row r="645" spans="1:13" ht="27" customHeight="1">
      <c r="A645" s="93">
        <v>643</v>
      </c>
      <c r="B645" s="94" t="s">
        <v>1095</v>
      </c>
      <c r="C645" s="95"/>
      <c r="D645" s="95" t="s">
        <v>1145</v>
      </c>
      <c r="E645" s="95">
        <v>1</v>
      </c>
      <c r="F645" s="95" t="s">
        <v>1146</v>
      </c>
      <c r="G645" s="95">
        <v>9</v>
      </c>
      <c r="H645" s="95">
        <v>901</v>
      </c>
      <c r="I645" s="95">
        <v>88.89</v>
      </c>
      <c r="J645" s="95">
        <v>68.83</v>
      </c>
      <c r="K645" s="95" t="s">
        <v>1097</v>
      </c>
      <c r="L645" s="95" t="s">
        <v>70</v>
      </c>
      <c r="M645" s="95" t="s">
        <v>1098</v>
      </c>
    </row>
    <row r="646" spans="1:13" ht="27" customHeight="1">
      <c r="A646" s="93">
        <v>644</v>
      </c>
      <c r="B646" s="94" t="s">
        <v>1095</v>
      </c>
      <c r="C646" s="95"/>
      <c r="D646" s="95" t="s">
        <v>1145</v>
      </c>
      <c r="E646" s="95">
        <v>1</v>
      </c>
      <c r="F646" s="95" t="s">
        <v>1146</v>
      </c>
      <c r="G646" s="95">
        <v>9</v>
      </c>
      <c r="H646" s="95">
        <v>902</v>
      </c>
      <c r="I646" s="95">
        <v>88.36</v>
      </c>
      <c r="J646" s="95">
        <v>68.42</v>
      </c>
      <c r="K646" s="95" t="s">
        <v>1097</v>
      </c>
      <c r="L646" s="95" t="s">
        <v>70</v>
      </c>
      <c r="M646" s="95" t="s">
        <v>1099</v>
      </c>
    </row>
    <row r="647" spans="1:13" ht="27" customHeight="1">
      <c r="A647" s="93">
        <v>645</v>
      </c>
      <c r="B647" s="94" t="s">
        <v>1095</v>
      </c>
      <c r="C647" s="95"/>
      <c r="D647" s="95" t="s">
        <v>1145</v>
      </c>
      <c r="E647" s="95">
        <v>1</v>
      </c>
      <c r="F647" s="95" t="s">
        <v>1146</v>
      </c>
      <c r="G647" s="95">
        <v>10</v>
      </c>
      <c r="H647" s="95">
        <v>1001</v>
      </c>
      <c r="I647" s="95">
        <v>88.89</v>
      </c>
      <c r="J647" s="95">
        <v>68.83</v>
      </c>
      <c r="K647" s="95" t="s">
        <v>1097</v>
      </c>
      <c r="L647" s="95" t="s">
        <v>70</v>
      </c>
      <c r="M647" s="95" t="s">
        <v>1098</v>
      </c>
    </row>
    <row r="648" spans="1:13" ht="27" customHeight="1">
      <c r="A648" s="93">
        <v>646</v>
      </c>
      <c r="B648" s="94" t="s">
        <v>1095</v>
      </c>
      <c r="C648" s="95"/>
      <c r="D648" s="95" t="s">
        <v>1145</v>
      </c>
      <c r="E648" s="95">
        <v>1</v>
      </c>
      <c r="F648" s="95" t="s">
        <v>1146</v>
      </c>
      <c r="G648" s="95">
        <v>10</v>
      </c>
      <c r="H648" s="95">
        <v>1002</v>
      </c>
      <c r="I648" s="95">
        <v>88.36</v>
      </c>
      <c r="J648" s="95">
        <v>68.42</v>
      </c>
      <c r="K648" s="95" t="s">
        <v>1097</v>
      </c>
      <c r="L648" s="95" t="s">
        <v>70</v>
      </c>
      <c r="M648" s="95" t="s">
        <v>1099</v>
      </c>
    </row>
    <row r="649" spans="1:13" ht="27" customHeight="1">
      <c r="A649" s="93">
        <v>647</v>
      </c>
      <c r="B649" s="94" t="s">
        <v>1095</v>
      </c>
      <c r="C649" s="95"/>
      <c r="D649" s="95" t="s">
        <v>1145</v>
      </c>
      <c r="E649" s="95">
        <v>2</v>
      </c>
      <c r="F649" s="95" t="s">
        <v>1146</v>
      </c>
      <c r="G649" s="95">
        <v>1</v>
      </c>
      <c r="H649" s="95">
        <v>101</v>
      </c>
      <c r="I649" s="95">
        <v>88.74</v>
      </c>
      <c r="J649" s="95">
        <v>68.709999999999994</v>
      </c>
      <c r="K649" s="95" t="s">
        <v>1097</v>
      </c>
      <c r="L649" s="95" t="s">
        <v>70</v>
      </c>
      <c r="M649" s="95" t="s">
        <v>1099</v>
      </c>
    </row>
    <row r="650" spans="1:13" ht="27" customHeight="1">
      <c r="A650" s="93">
        <v>648</v>
      </c>
      <c r="B650" s="94" t="s">
        <v>1095</v>
      </c>
      <c r="C650" s="95"/>
      <c r="D650" s="95" t="s">
        <v>1145</v>
      </c>
      <c r="E650" s="95">
        <v>2</v>
      </c>
      <c r="F650" s="95" t="s">
        <v>1146</v>
      </c>
      <c r="G650" s="95">
        <v>1</v>
      </c>
      <c r="H650" s="95">
        <v>102</v>
      </c>
      <c r="I650" s="95">
        <v>88.74</v>
      </c>
      <c r="J650" s="95">
        <v>68.709999999999994</v>
      </c>
      <c r="K650" s="95" t="s">
        <v>1097</v>
      </c>
      <c r="L650" s="95" t="s">
        <v>70</v>
      </c>
      <c r="M650" s="95" t="s">
        <v>1099</v>
      </c>
    </row>
    <row r="651" spans="1:13" ht="27" customHeight="1">
      <c r="A651" s="93">
        <v>649</v>
      </c>
      <c r="B651" s="94" t="s">
        <v>1095</v>
      </c>
      <c r="C651" s="95"/>
      <c r="D651" s="95" t="s">
        <v>1145</v>
      </c>
      <c r="E651" s="95">
        <v>2</v>
      </c>
      <c r="F651" s="95" t="s">
        <v>1146</v>
      </c>
      <c r="G651" s="95">
        <v>2</v>
      </c>
      <c r="H651" s="95">
        <v>201</v>
      </c>
      <c r="I651" s="95">
        <v>88.36</v>
      </c>
      <c r="J651" s="95">
        <v>68.42</v>
      </c>
      <c r="K651" s="95" t="s">
        <v>1097</v>
      </c>
      <c r="L651" s="95" t="s">
        <v>70</v>
      </c>
      <c r="M651" s="95" t="s">
        <v>1099</v>
      </c>
    </row>
    <row r="652" spans="1:13" ht="27" customHeight="1">
      <c r="A652" s="93">
        <v>650</v>
      </c>
      <c r="B652" s="94" t="s">
        <v>1095</v>
      </c>
      <c r="C652" s="95"/>
      <c r="D652" s="95" t="s">
        <v>1145</v>
      </c>
      <c r="E652" s="95">
        <v>2</v>
      </c>
      <c r="F652" s="95" t="s">
        <v>1146</v>
      </c>
      <c r="G652" s="95">
        <v>2</v>
      </c>
      <c r="H652" s="95">
        <v>202</v>
      </c>
      <c r="I652" s="95">
        <v>88.36</v>
      </c>
      <c r="J652" s="95">
        <v>68.42</v>
      </c>
      <c r="K652" s="95" t="s">
        <v>1097</v>
      </c>
      <c r="L652" s="95" t="s">
        <v>70</v>
      </c>
      <c r="M652" s="95" t="s">
        <v>1099</v>
      </c>
    </row>
    <row r="653" spans="1:13" ht="27" customHeight="1">
      <c r="A653" s="93">
        <v>651</v>
      </c>
      <c r="B653" s="94" t="s">
        <v>1095</v>
      </c>
      <c r="C653" s="95"/>
      <c r="D653" s="95" t="s">
        <v>1145</v>
      </c>
      <c r="E653" s="95">
        <v>2</v>
      </c>
      <c r="F653" s="95" t="s">
        <v>1146</v>
      </c>
      <c r="G653" s="95">
        <v>3</v>
      </c>
      <c r="H653" s="95">
        <v>301</v>
      </c>
      <c r="I653" s="95">
        <v>88.36</v>
      </c>
      <c r="J653" s="95">
        <v>68.42</v>
      </c>
      <c r="K653" s="95" t="s">
        <v>1097</v>
      </c>
      <c r="L653" s="95" t="s">
        <v>70</v>
      </c>
      <c r="M653" s="95" t="s">
        <v>1099</v>
      </c>
    </row>
    <row r="654" spans="1:13" ht="27" customHeight="1">
      <c r="A654" s="93">
        <v>652</v>
      </c>
      <c r="B654" s="94" t="s">
        <v>1095</v>
      </c>
      <c r="C654" s="95"/>
      <c r="D654" s="95" t="s">
        <v>1145</v>
      </c>
      <c r="E654" s="95">
        <v>2</v>
      </c>
      <c r="F654" s="95" t="s">
        <v>1146</v>
      </c>
      <c r="G654" s="95">
        <v>3</v>
      </c>
      <c r="H654" s="95">
        <v>302</v>
      </c>
      <c r="I654" s="95">
        <v>88.36</v>
      </c>
      <c r="J654" s="95">
        <v>68.42</v>
      </c>
      <c r="K654" s="95" t="s">
        <v>1097</v>
      </c>
      <c r="L654" s="95" t="s">
        <v>70</v>
      </c>
      <c r="M654" s="95" t="s">
        <v>1099</v>
      </c>
    </row>
    <row r="655" spans="1:13" ht="27" customHeight="1">
      <c r="A655" s="93">
        <v>653</v>
      </c>
      <c r="B655" s="94" t="s">
        <v>1095</v>
      </c>
      <c r="C655" s="95"/>
      <c r="D655" s="95" t="s">
        <v>1145</v>
      </c>
      <c r="E655" s="95">
        <v>2</v>
      </c>
      <c r="F655" s="95" t="s">
        <v>1146</v>
      </c>
      <c r="G655" s="95">
        <v>4</v>
      </c>
      <c r="H655" s="95">
        <v>401</v>
      </c>
      <c r="I655" s="95">
        <v>88.36</v>
      </c>
      <c r="J655" s="95">
        <v>68.42</v>
      </c>
      <c r="K655" s="95" t="s">
        <v>1097</v>
      </c>
      <c r="L655" s="95" t="s">
        <v>70</v>
      </c>
      <c r="M655" s="95" t="s">
        <v>1099</v>
      </c>
    </row>
    <row r="656" spans="1:13" ht="27" customHeight="1">
      <c r="A656" s="93">
        <v>654</v>
      </c>
      <c r="B656" s="94" t="s">
        <v>1095</v>
      </c>
      <c r="C656" s="95"/>
      <c r="D656" s="95" t="s">
        <v>1145</v>
      </c>
      <c r="E656" s="95">
        <v>2</v>
      </c>
      <c r="F656" s="95" t="s">
        <v>1146</v>
      </c>
      <c r="G656" s="95">
        <v>4</v>
      </c>
      <c r="H656" s="95">
        <v>402</v>
      </c>
      <c r="I656" s="95">
        <v>88.36</v>
      </c>
      <c r="J656" s="95">
        <v>68.42</v>
      </c>
      <c r="K656" s="95" t="s">
        <v>1097</v>
      </c>
      <c r="L656" s="95" t="s">
        <v>70</v>
      </c>
      <c r="M656" s="95" t="s">
        <v>1099</v>
      </c>
    </row>
    <row r="657" spans="1:13" ht="27" customHeight="1">
      <c r="A657" s="93">
        <v>655</v>
      </c>
      <c r="B657" s="94" t="s">
        <v>1095</v>
      </c>
      <c r="C657" s="95"/>
      <c r="D657" s="95" t="s">
        <v>1145</v>
      </c>
      <c r="E657" s="95">
        <v>2</v>
      </c>
      <c r="F657" s="95" t="s">
        <v>1146</v>
      </c>
      <c r="G657" s="95">
        <v>5</v>
      </c>
      <c r="H657" s="95">
        <v>501</v>
      </c>
      <c r="I657" s="95">
        <v>88.36</v>
      </c>
      <c r="J657" s="95">
        <v>68.42</v>
      </c>
      <c r="K657" s="95" t="s">
        <v>1097</v>
      </c>
      <c r="L657" s="95" t="s">
        <v>70</v>
      </c>
      <c r="M657" s="95" t="s">
        <v>1099</v>
      </c>
    </row>
    <row r="658" spans="1:13" ht="27" customHeight="1">
      <c r="A658" s="93">
        <v>656</v>
      </c>
      <c r="B658" s="94" t="s">
        <v>1095</v>
      </c>
      <c r="C658" s="95"/>
      <c r="D658" s="95" t="s">
        <v>1145</v>
      </c>
      <c r="E658" s="95">
        <v>2</v>
      </c>
      <c r="F658" s="95" t="s">
        <v>1146</v>
      </c>
      <c r="G658" s="95">
        <v>5</v>
      </c>
      <c r="H658" s="95">
        <v>502</v>
      </c>
      <c r="I658" s="95">
        <v>88.36</v>
      </c>
      <c r="J658" s="95">
        <v>68.42</v>
      </c>
      <c r="K658" s="95" t="s">
        <v>1097</v>
      </c>
      <c r="L658" s="95" t="s">
        <v>70</v>
      </c>
      <c r="M658" s="95" t="s">
        <v>1099</v>
      </c>
    </row>
    <row r="659" spans="1:13" ht="27" customHeight="1">
      <c r="A659" s="93">
        <v>657</v>
      </c>
      <c r="B659" s="94" t="s">
        <v>1095</v>
      </c>
      <c r="C659" s="95"/>
      <c r="D659" s="95" t="s">
        <v>1145</v>
      </c>
      <c r="E659" s="95">
        <v>2</v>
      </c>
      <c r="F659" s="95" t="s">
        <v>1146</v>
      </c>
      <c r="G659" s="95">
        <v>6</v>
      </c>
      <c r="H659" s="95">
        <v>601</v>
      </c>
      <c r="I659" s="95">
        <v>88.36</v>
      </c>
      <c r="J659" s="95">
        <v>68.42</v>
      </c>
      <c r="K659" s="95" t="s">
        <v>1097</v>
      </c>
      <c r="L659" s="95" t="s">
        <v>70</v>
      </c>
      <c r="M659" s="95" t="s">
        <v>1099</v>
      </c>
    </row>
    <row r="660" spans="1:13" ht="27" customHeight="1">
      <c r="A660" s="93">
        <v>658</v>
      </c>
      <c r="B660" s="94" t="s">
        <v>1095</v>
      </c>
      <c r="C660" s="95"/>
      <c r="D660" s="95" t="s">
        <v>1145</v>
      </c>
      <c r="E660" s="95">
        <v>2</v>
      </c>
      <c r="F660" s="95" t="s">
        <v>1146</v>
      </c>
      <c r="G660" s="95">
        <v>6</v>
      </c>
      <c r="H660" s="95">
        <v>602</v>
      </c>
      <c r="I660" s="95">
        <v>88.36</v>
      </c>
      <c r="J660" s="95">
        <v>68.42</v>
      </c>
      <c r="K660" s="95" t="s">
        <v>1097</v>
      </c>
      <c r="L660" s="95" t="s">
        <v>70</v>
      </c>
      <c r="M660" s="95" t="s">
        <v>1099</v>
      </c>
    </row>
    <row r="661" spans="1:13" ht="27" customHeight="1">
      <c r="A661" s="93">
        <v>659</v>
      </c>
      <c r="B661" s="94" t="s">
        <v>1095</v>
      </c>
      <c r="C661" s="95"/>
      <c r="D661" s="95" t="s">
        <v>1145</v>
      </c>
      <c r="E661" s="95">
        <v>2</v>
      </c>
      <c r="F661" s="95" t="s">
        <v>1146</v>
      </c>
      <c r="G661" s="95">
        <v>7</v>
      </c>
      <c r="H661" s="95">
        <v>701</v>
      </c>
      <c r="I661" s="95">
        <v>88.36</v>
      </c>
      <c r="J661" s="95">
        <v>68.42</v>
      </c>
      <c r="K661" s="95" t="s">
        <v>1097</v>
      </c>
      <c r="L661" s="95" t="s">
        <v>70</v>
      </c>
      <c r="M661" s="95" t="s">
        <v>1099</v>
      </c>
    </row>
    <row r="662" spans="1:13" ht="27" customHeight="1">
      <c r="A662" s="93">
        <v>660</v>
      </c>
      <c r="B662" s="94" t="s">
        <v>1095</v>
      </c>
      <c r="C662" s="95"/>
      <c r="D662" s="95" t="s">
        <v>1145</v>
      </c>
      <c r="E662" s="95">
        <v>2</v>
      </c>
      <c r="F662" s="95" t="s">
        <v>1146</v>
      </c>
      <c r="G662" s="95">
        <v>7</v>
      </c>
      <c r="H662" s="95">
        <v>702</v>
      </c>
      <c r="I662" s="95">
        <v>88.36</v>
      </c>
      <c r="J662" s="95">
        <v>68.42</v>
      </c>
      <c r="K662" s="95" t="s">
        <v>1097</v>
      </c>
      <c r="L662" s="95" t="s">
        <v>70</v>
      </c>
      <c r="M662" s="95" t="s">
        <v>1099</v>
      </c>
    </row>
    <row r="663" spans="1:13" ht="27" customHeight="1">
      <c r="A663" s="93">
        <v>661</v>
      </c>
      <c r="B663" s="94" t="s">
        <v>1095</v>
      </c>
      <c r="C663" s="95"/>
      <c r="D663" s="95" t="s">
        <v>1145</v>
      </c>
      <c r="E663" s="95">
        <v>2</v>
      </c>
      <c r="F663" s="95" t="s">
        <v>1146</v>
      </c>
      <c r="G663" s="95">
        <v>8</v>
      </c>
      <c r="H663" s="95">
        <v>801</v>
      </c>
      <c r="I663" s="95">
        <v>88.36</v>
      </c>
      <c r="J663" s="95">
        <v>68.42</v>
      </c>
      <c r="K663" s="95" t="s">
        <v>1097</v>
      </c>
      <c r="L663" s="95" t="s">
        <v>70</v>
      </c>
      <c r="M663" s="95" t="s">
        <v>1099</v>
      </c>
    </row>
    <row r="664" spans="1:13" ht="27" customHeight="1">
      <c r="A664" s="93">
        <v>662</v>
      </c>
      <c r="B664" s="94" t="s">
        <v>1095</v>
      </c>
      <c r="C664" s="95"/>
      <c r="D664" s="95" t="s">
        <v>1145</v>
      </c>
      <c r="E664" s="95">
        <v>2</v>
      </c>
      <c r="F664" s="95" t="s">
        <v>1146</v>
      </c>
      <c r="G664" s="95">
        <v>8</v>
      </c>
      <c r="H664" s="95">
        <v>802</v>
      </c>
      <c r="I664" s="95">
        <v>88.36</v>
      </c>
      <c r="J664" s="95">
        <v>68.42</v>
      </c>
      <c r="K664" s="95" t="s">
        <v>1097</v>
      </c>
      <c r="L664" s="95" t="s">
        <v>70</v>
      </c>
      <c r="M664" s="95" t="s">
        <v>1099</v>
      </c>
    </row>
    <row r="665" spans="1:13" ht="27" customHeight="1">
      <c r="A665" s="93">
        <v>663</v>
      </c>
      <c r="B665" s="94" t="s">
        <v>1095</v>
      </c>
      <c r="C665" s="95"/>
      <c r="D665" s="95" t="s">
        <v>1145</v>
      </c>
      <c r="E665" s="95">
        <v>2</v>
      </c>
      <c r="F665" s="95" t="s">
        <v>1146</v>
      </c>
      <c r="G665" s="95">
        <v>9</v>
      </c>
      <c r="H665" s="95">
        <v>901</v>
      </c>
      <c r="I665" s="95">
        <v>88.36</v>
      </c>
      <c r="J665" s="95">
        <v>68.42</v>
      </c>
      <c r="K665" s="95" t="s">
        <v>1097</v>
      </c>
      <c r="L665" s="95" t="s">
        <v>70</v>
      </c>
      <c r="M665" s="95" t="s">
        <v>1099</v>
      </c>
    </row>
    <row r="666" spans="1:13" ht="27" customHeight="1">
      <c r="A666" s="93">
        <v>664</v>
      </c>
      <c r="B666" s="94" t="s">
        <v>1095</v>
      </c>
      <c r="C666" s="95"/>
      <c r="D666" s="95" t="s">
        <v>1145</v>
      </c>
      <c r="E666" s="95">
        <v>2</v>
      </c>
      <c r="F666" s="95" t="s">
        <v>1146</v>
      </c>
      <c r="G666" s="95">
        <v>9</v>
      </c>
      <c r="H666" s="95">
        <v>902</v>
      </c>
      <c r="I666" s="95">
        <v>88.36</v>
      </c>
      <c r="J666" s="95">
        <v>68.42</v>
      </c>
      <c r="K666" s="95" t="s">
        <v>1097</v>
      </c>
      <c r="L666" s="95" t="s">
        <v>70</v>
      </c>
      <c r="M666" s="95" t="s">
        <v>1099</v>
      </c>
    </row>
    <row r="667" spans="1:13" ht="27" customHeight="1">
      <c r="A667" s="93">
        <v>665</v>
      </c>
      <c r="B667" s="94" t="s">
        <v>1095</v>
      </c>
      <c r="C667" s="95"/>
      <c r="D667" s="95" t="s">
        <v>1145</v>
      </c>
      <c r="E667" s="95">
        <v>2</v>
      </c>
      <c r="F667" s="95" t="s">
        <v>1146</v>
      </c>
      <c r="G667" s="95">
        <v>10</v>
      </c>
      <c r="H667" s="95">
        <v>1001</v>
      </c>
      <c r="I667" s="95">
        <v>88.36</v>
      </c>
      <c r="J667" s="95">
        <v>68.42</v>
      </c>
      <c r="K667" s="95" t="s">
        <v>1097</v>
      </c>
      <c r="L667" s="95" t="s">
        <v>70</v>
      </c>
      <c r="M667" s="95" t="s">
        <v>1099</v>
      </c>
    </row>
    <row r="668" spans="1:13" ht="27" customHeight="1">
      <c r="A668" s="93">
        <v>666</v>
      </c>
      <c r="B668" s="94" t="s">
        <v>1095</v>
      </c>
      <c r="C668" s="95"/>
      <c r="D668" s="95" t="s">
        <v>1145</v>
      </c>
      <c r="E668" s="95">
        <v>2</v>
      </c>
      <c r="F668" s="95" t="s">
        <v>1146</v>
      </c>
      <c r="G668" s="95">
        <v>10</v>
      </c>
      <c r="H668" s="95">
        <v>1002</v>
      </c>
      <c r="I668" s="95">
        <v>88.89</v>
      </c>
      <c r="J668" s="95">
        <v>68.83</v>
      </c>
      <c r="K668" s="95" t="s">
        <v>1097</v>
      </c>
      <c r="L668" s="95" t="s">
        <v>70</v>
      </c>
      <c r="M668" s="95" t="s">
        <v>1099</v>
      </c>
    </row>
    <row r="669" spans="1:13" ht="27" customHeight="1">
      <c r="A669" s="93">
        <v>667</v>
      </c>
      <c r="B669" s="94" t="s">
        <v>1095</v>
      </c>
      <c r="C669" s="95"/>
      <c r="D669" s="95" t="s">
        <v>1145</v>
      </c>
      <c r="E669" s="95">
        <v>3</v>
      </c>
      <c r="F669" s="95" t="s">
        <v>1146</v>
      </c>
      <c r="G669" s="95">
        <v>1</v>
      </c>
      <c r="H669" s="95">
        <v>101</v>
      </c>
      <c r="I669" s="95">
        <v>88.74</v>
      </c>
      <c r="J669" s="95">
        <v>68.709999999999994</v>
      </c>
      <c r="K669" s="95" t="s">
        <v>1097</v>
      </c>
      <c r="L669" s="95" t="s">
        <v>70</v>
      </c>
      <c r="M669" s="95" t="s">
        <v>1099</v>
      </c>
    </row>
    <row r="670" spans="1:13" ht="27" customHeight="1">
      <c r="A670" s="93">
        <v>668</v>
      </c>
      <c r="B670" s="94" t="s">
        <v>1095</v>
      </c>
      <c r="C670" s="95"/>
      <c r="D670" s="95" t="s">
        <v>1145</v>
      </c>
      <c r="E670" s="95">
        <v>3</v>
      </c>
      <c r="F670" s="95" t="s">
        <v>1146</v>
      </c>
      <c r="G670" s="95">
        <v>1</v>
      </c>
      <c r="H670" s="95">
        <v>102</v>
      </c>
      <c r="I670" s="95">
        <v>89.45</v>
      </c>
      <c r="J670" s="95">
        <v>69.260000000000005</v>
      </c>
      <c r="K670" s="95" t="s">
        <v>1097</v>
      </c>
      <c r="L670" s="95" t="s">
        <v>70</v>
      </c>
      <c r="M670" s="95" t="s">
        <v>1098</v>
      </c>
    </row>
    <row r="671" spans="1:13" ht="27" customHeight="1">
      <c r="A671" s="93">
        <v>669</v>
      </c>
      <c r="B671" s="94" t="s">
        <v>1095</v>
      </c>
      <c r="C671" s="95"/>
      <c r="D671" s="95" t="s">
        <v>1145</v>
      </c>
      <c r="E671" s="95">
        <v>3</v>
      </c>
      <c r="F671" s="95" t="s">
        <v>1146</v>
      </c>
      <c r="G671" s="95">
        <v>2</v>
      </c>
      <c r="H671" s="95">
        <v>201</v>
      </c>
      <c r="I671" s="95">
        <v>88.36</v>
      </c>
      <c r="J671" s="95">
        <v>68.42</v>
      </c>
      <c r="K671" s="95" t="s">
        <v>1097</v>
      </c>
      <c r="L671" s="95" t="s">
        <v>70</v>
      </c>
      <c r="M671" s="95" t="s">
        <v>1099</v>
      </c>
    </row>
    <row r="672" spans="1:13" ht="27" customHeight="1">
      <c r="A672" s="93">
        <v>670</v>
      </c>
      <c r="B672" s="94" t="s">
        <v>1095</v>
      </c>
      <c r="C672" s="95"/>
      <c r="D672" s="95" t="s">
        <v>1145</v>
      </c>
      <c r="E672" s="95">
        <v>3</v>
      </c>
      <c r="F672" s="95" t="s">
        <v>1146</v>
      </c>
      <c r="G672" s="95">
        <v>2</v>
      </c>
      <c r="H672" s="95">
        <v>202</v>
      </c>
      <c r="I672" s="95">
        <v>88.89</v>
      </c>
      <c r="J672" s="95">
        <v>68.83</v>
      </c>
      <c r="K672" s="95" t="s">
        <v>1097</v>
      </c>
      <c r="L672" s="95" t="s">
        <v>70</v>
      </c>
      <c r="M672" s="95" t="s">
        <v>1098</v>
      </c>
    </row>
    <row r="673" spans="1:13" ht="27" customHeight="1">
      <c r="A673" s="93">
        <v>671</v>
      </c>
      <c r="B673" s="94" t="s">
        <v>1095</v>
      </c>
      <c r="C673" s="95"/>
      <c r="D673" s="95" t="s">
        <v>1145</v>
      </c>
      <c r="E673" s="95">
        <v>3</v>
      </c>
      <c r="F673" s="95" t="s">
        <v>1146</v>
      </c>
      <c r="G673" s="95">
        <v>3</v>
      </c>
      <c r="H673" s="95">
        <v>301</v>
      </c>
      <c r="I673" s="95">
        <v>88.36</v>
      </c>
      <c r="J673" s="95">
        <v>68.42</v>
      </c>
      <c r="K673" s="95" t="s">
        <v>1097</v>
      </c>
      <c r="L673" s="95" t="s">
        <v>70</v>
      </c>
      <c r="M673" s="95" t="s">
        <v>1099</v>
      </c>
    </row>
    <row r="674" spans="1:13" ht="27" customHeight="1">
      <c r="A674" s="93">
        <v>672</v>
      </c>
      <c r="B674" s="94" t="s">
        <v>1095</v>
      </c>
      <c r="C674" s="95"/>
      <c r="D674" s="95" t="s">
        <v>1145</v>
      </c>
      <c r="E674" s="95">
        <v>3</v>
      </c>
      <c r="F674" s="95" t="s">
        <v>1146</v>
      </c>
      <c r="G674" s="95">
        <v>3</v>
      </c>
      <c r="H674" s="95">
        <v>302</v>
      </c>
      <c r="I674" s="95">
        <v>88.89</v>
      </c>
      <c r="J674" s="95">
        <v>68.83</v>
      </c>
      <c r="K674" s="95" t="s">
        <v>1097</v>
      </c>
      <c r="L674" s="95" t="s">
        <v>70</v>
      </c>
      <c r="M674" s="95" t="s">
        <v>1098</v>
      </c>
    </row>
    <row r="675" spans="1:13" ht="27" customHeight="1">
      <c r="A675" s="93">
        <v>673</v>
      </c>
      <c r="B675" s="94" t="s">
        <v>1095</v>
      </c>
      <c r="C675" s="95"/>
      <c r="D675" s="95" t="s">
        <v>1145</v>
      </c>
      <c r="E675" s="95">
        <v>3</v>
      </c>
      <c r="F675" s="95" t="s">
        <v>1146</v>
      </c>
      <c r="G675" s="95">
        <v>4</v>
      </c>
      <c r="H675" s="95">
        <v>401</v>
      </c>
      <c r="I675" s="95">
        <v>88.36</v>
      </c>
      <c r="J675" s="95">
        <v>68.42</v>
      </c>
      <c r="K675" s="95" t="s">
        <v>1097</v>
      </c>
      <c r="L675" s="95" t="s">
        <v>70</v>
      </c>
      <c r="M675" s="95" t="s">
        <v>1099</v>
      </c>
    </row>
    <row r="676" spans="1:13" ht="27" customHeight="1">
      <c r="A676" s="93">
        <v>674</v>
      </c>
      <c r="B676" s="94" t="s">
        <v>1095</v>
      </c>
      <c r="C676" s="95"/>
      <c r="D676" s="95" t="s">
        <v>1145</v>
      </c>
      <c r="E676" s="95">
        <v>3</v>
      </c>
      <c r="F676" s="95" t="s">
        <v>1146</v>
      </c>
      <c r="G676" s="95">
        <v>4</v>
      </c>
      <c r="H676" s="95">
        <v>402</v>
      </c>
      <c r="I676" s="95">
        <v>88.89</v>
      </c>
      <c r="J676" s="95">
        <v>68.83</v>
      </c>
      <c r="K676" s="95" t="s">
        <v>1097</v>
      </c>
      <c r="L676" s="95" t="s">
        <v>70</v>
      </c>
      <c r="M676" s="95" t="s">
        <v>1098</v>
      </c>
    </row>
    <row r="677" spans="1:13" ht="27" customHeight="1">
      <c r="A677" s="93">
        <v>675</v>
      </c>
      <c r="B677" s="94" t="s">
        <v>1095</v>
      </c>
      <c r="C677" s="95"/>
      <c r="D677" s="95" t="s">
        <v>1145</v>
      </c>
      <c r="E677" s="95">
        <v>3</v>
      </c>
      <c r="F677" s="95" t="s">
        <v>1146</v>
      </c>
      <c r="G677" s="95">
        <v>5</v>
      </c>
      <c r="H677" s="95">
        <v>501</v>
      </c>
      <c r="I677" s="95">
        <v>88.36</v>
      </c>
      <c r="J677" s="95">
        <v>68.42</v>
      </c>
      <c r="K677" s="95" t="s">
        <v>1097</v>
      </c>
      <c r="L677" s="95" t="s">
        <v>70</v>
      </c>
      <c r="M677" s="95" t="s">
        <v>1099</v>
      </c>
    </row>
    <row r="678" spans="1:13" ht="27" customHeight="1">
      <c r="A678" s="93">
        <v>676</v>
      </c>
      <c r="B678" s="94" t="s">
        <v>1095</v>
      </c>
      <c r="C678" s="95"/>
      <c r="D678" s="95" t="s">
        <v>1145</v>
      </c>
      <c r="E678" s="95">
        <v>3</v>
      </c>
      <c r="F678" s="95" t="s">
        <v>1146</v>
      </c>
      <c r="G678" s="95">
        <v>5</v>
      </c>
      <c r="H678" s="95">
        <v>502</v>
      </c>
      <c r="I678" s="95">
        <v>88.89</v>
      </c>
      <c r="J678" s="95">
        <v>68.83</v>
      </c>
      <c r="K678" s="95" t="s">
        <v>1097</v>
      </c>
      <c r="L678" s="95" t="s">
        <v>70</v>
      </c>
      <c r="M678" s="95" t="s">
        <v>1098</v>
      </c>
    </row>
    <row r="679" spans="1:13" ht="27" customHeight="1">
      <c r="A679" s="93">
        <v>677</v>
      </c>
      <c r="B679" s="94" t="s">
        <v>1095</v>
      </c>
      <c r="C679" s="95"/>
      <c r="D679" s="95" t="s">
        <v>1145</v>
      </c>
      <c r="E679" s="95">
        <v>3</v>
      </c>
      <c r="F679" s="95" t="s">
        <v>1146</v>
      </c>
      <c r="G679" s="95">
        <v>6</v>
      </c>
      <c r="H679" s="95">
        <v>601</v>
      </c>
      <c r="I679" s="95">
        <v>88.36</v>
      </c>
      <c r="J679" s="95">
        <v>68.42</v>
      </c>
      <c r="K679" s="95" t="s">
        <v>1097</v>
      </c>
      <c r="L679" s="95" t="s">
        <v>70</v>
      </c>
      <c r="M679" s="95" t="s">
        <v>1099</v>
      </c>
    </row>
    <row r="680" spans="1:13" ht="27" customHeight="1">
      <c r="A680" s="93">
        <v>678</v>
      </c>
      <c r="B680" s="94" t="s">
        <v>1095</v>
      </c>
      <c r="C680" s="95"/>
      <c r="D680" s="95" t="s">
        <v>1145</v>
      </c>
      <c r="E680" s="95">
        <v>3</v>
      </c>
      <c r="F680" s="95" t="s">
        <v>1146</v>
      </c>
      <c r="G680" s="95">
        <v>6</v>
      </c>
      <c r="H680" s="95">
        <v>602</v>
      </c>
      <c r="I680" s="95">
        <v>88.89</v>
      </c>
      <c r="J680" s="95">
        <v>68.83</v>
      </c>
      <c r="K680" s="95" t="s">
        <v>1097</v>
      </c>
      <c r="L680" s="95" t="s">
        <v>70</v>
      </c>
      <c r="M680" s="95" t="s">
        <v>1098</v>
      </c>
    </row>
    <row r="681" spans="1:13" ht="27" customHeight="1">
      <c r="A681" s="93">
        <v>679</v>
      </c>
      <c r="B681" s="94" t="s">
        <v>1095</v>
      </c>
      <c r="C681" s="95"/>
      <c r="D681" s="95" t="s">
        <v>1145</v>
      </c>
      <c r="E681" s="95">
        <v>3</v>
      </c>
      <c r="F681" s="95" t="s">
        <v>1146</v>
      </c>
      <c r="G681" s="95">
        <v>7</v>
      </c>
      <c r="H681" s="95">
        <v>701</v>
      </c>
      <c r="I681" s="95">
        <v>88.36</v>
      </c>
      <c r="J681" s="95">
        <v>68.42</v>
      </c>
      <c r="K681" s="95" t="s">
        <v>1097</v>
      </c>
      <c r="L681" s="95" t="s">
        <v>70</v>
      </c>
      <c r="M681" s="95" t="s">
        <v>1099</v>
      </c>
    </row>
    <row r="682" spans="1:13" ht="27" customHeight="1">
      <c r="A682" s="93">
        <v>680</v>
      </c>
      <c r="B682" s="94" t="s">
        <v>1095</v>
      </c>
      <c r="C682" s="95"/>
      <c r="D682" s="95" t="s">
        <v>1145</v>
      </c>
      <c r="E682" s="95">
        <v>3</v>
      </c>
      <c r="F682" s="95" t="s">
        <v>1146</v>
      </c>
      <c r="G682" s="95">
        <v>7</v>
      </c>
      <c r="H682" s="95">
        <v>702</v>
      </c>
      <c r="I682" s="95">
        <v>88.89</v>
      </c>
      <c r="J682" s="95">
        <v>68.83</v>
      </c>
      <c r="K682" s="95" t="s">
        <v>1097</v>
      </c>
      <c r="L682" s="95" t="s">
        <v>70</v>
      </c>
      <c r="M682" s="95" t="s">
        <v>1098</v>
      </c>
    </row>
    <row r="683" spans="1:13" ht="27" customHeight="1">
      <c r="A683" s="93">
        <v>681</v>
      </c>
      <c r="B683" s="94" t="s">
        <v>1095</v>
      </c>
      <c r="C683" s="95"/>
      <c r="D683" s="95" t="s">
        <v>1145</v>
      </c>
      <c r="E683" s="95">
        <v>3</v>
      </c>
      <c r="F683" s="95" t="s">
        <v>1146</v>
      </c>
      <c r="G683" s="95">
        <v>8</v>
      </c>
      <c r="H683" s="95">
        <v>801</v>
      </c>
      <c r="I683" s="95">
        <v>88.36</v>
      </c>
      <c r="J683" s="95">
        <v>68.42</v>
      </c>
      <c r="K683" s="95" t="s">
        <v>1097</v>
      </c>
      <c r="L683" s="95" t="s">
        <v>70</v>
      </c>
      <c r="M683" s="95" t="s">
        <v>1099</v>
      </c>
    </row>
    <row r="684" spans="1:13" ht="27" customHeight="1">
      <c r="A684" s="93">
        <v>682</v>
      </c>
      <c r="B684" s="94" t="s">
        <v>1095</v>
      </c>
      <c r="C684" s="95"/>
      <c r="D684" s="95" t="s">
        <v>1145</v>
      </c>
      <c r="E684" s="95">
        <v>3</v>
      </c>
      <c r="F684" s="95" t="s">
        <v>1146</v>
      </c>
      <c r="G684" s="95">
        <v>8</v>
      </c>
      <c r="H684" s="95">
        <v>802</v>
      </c>
      <c r="I684" s="95">
        <v>88.89</v>
      </c>
      <c r="J684" s="95">
        <v>68.83</v>
      </c>
      <c r="K684" s="95" t="s">
        <v>1097</v>
      </c>
      <c r="L684" s="95" t="s">
        <v>70</v>
      </c>
      <c r="M684" s="95" t="s">
        <v>1098</v>
      </c>
    </row>
    <row r="685" spans="1:13" ht="27" customHeight="1">
      <c r="A685" s="93">
        <v>683</v>
      </c>
      <c r="B685" s="94" t="s">
        <v>1095</v>
      </c>
      <c r="C685" s="95"/>
      <c r="D685" s="95" t="s">
        <v>1145</v>
      </c>
      <c r="E685" s="95">
        <v>3</v>
      </c>
      <c r="F685" s="95" t="s">
        <v>1146</v>
      </c>
      <c r="G685" s="95">
        <v>9</v>
      </c>
      <c r="H685" s="95">
        <v>901</v>
      </c>
      <c r="I685" s="95">
        <v>88.36</v>
      </c>
      <c r="J685" s="95">
        <v>68.42</v>
      </c>
      <c r="K685" s="95" t="s">
        <v>1097</v>
      </c>
      <c r="L685" s="95" t="s">
        <v>70</v>
      </c>
      <c r="M685" s="95" t="s">
        <v>1099</v>
      </c>
    </row>
    <row r="686" spans="1:13" ht="27" customHeight="1">
      <c r="A686" s="93">
        <v>684</v>
      </c>
      <c r="B686" s="94" t="s">
        <v>1095</v>
      </c>
      <c r="C686" s="95"/>
      <c r="D686" s="95" t="s">
        <v>1145</v>
      </c>
      <c r="E686" s="95">
        <v>3</v>
      </c>
      <c r="F686" s="95" t="s">
        <v>1146</v>
      </c>
      <c r="G686" s="95">
        <v>9</v>
      </c>
      <c r="H686" s="95">
        <v>902</v>
      </c>
      <c r="I686" s="95">
        <v>88.89</v>
      </c>
      <c r="J686" s="95">
        <v>68.83</v>
      </c>
      <c r="K686" s="95" t="s">
        <v>1097</v>
      </c>
      <c r="L686" s="95" t="s">
        <v>70</v>
      </c>
      <c r="M686" s="95" t="s">
        <v>1098</v>
      </c>
    </row>
    <row r="687" spans="1:13" ht="27" customHeight="1">
      <c r="A687" s="93">
        <v>685</v>
      </c>
      <c r="B687" s="94" t="s">
        <v>1095</v>
      </c>
      <c r="C687" s="95"/>
      <c r="D687" s="95" t="s">
        <v>1147</v>
      </c>
      <c r="E687" s="95">
        <v>1</v>
      </c>
      <c r="F687" s="95">
        <v>11</v>
      </c>
      <c r="G687" s="95">
        <v>1</v>
      </c>
      <c r="H687" s="95">
        <v>101</v>
      </c>
      <c r="I687" s="95">
        <v>115.41</v>
      </c>
      <c r="J687" s="95">
        <v>97.26</v>
      </c>
      <c r="K687" s="95" t="s">
        <v>1136</v>
      </c>
      <c r="L687" s="95" t="s">
        <v>70</v>
      </c>
      <c r="M687" s="95" t="s">
        <v>1137</v>
      </c>
    </row>
    <row r="688" spans="1:13" ht="27" customHeight="1">
      <c r="A688" s="93">
        <v>686</v>
      </c>
      <c r="B688" s="94" t="s">
        <v>1095</v>
      </c>
      <c r="C688" s="95"/>
      <c r="D688" s="95" t="s">
        <v>1147</v>
      </c>
      <c r="E688" s="95">
        <v>1</v>
      </c>
      <c r="F688" s="95">
        <v>11</v>
      </c>
      <c r="G688" s="95">
        <v>1</v>
      </c>
      <c r="H688" s="95">
        <v>102</v>
      </c>
      <c r="I688" s="95">
        <v>114.72</v>
      </c>
      <c r="J688" s="95">
        <v>96.68</v>
      </c>
      <c r="K688" s="95" t="s">
        <v>1136</v>
      </c>
      <c r="L688" s="95" t="s">
        <v>70</v>
      </c>
      <c r="M688" s="95" t="s">
        <v>1138</v>
      </c>
    </row>
    <row r="689" spans="1:13" ht="27" customHeight="1">
      <c r="A689" s="93">
        <v>687</v>
      </c>
      <c r="B689" s="94" t="s">
        <v>1095</v>
      </c>
      <c r="C689" s="95"/>
      <c r="D689" s="95" t="s">
        <v>1147</v>
      </c>
      <c r="E689" s="95">
        <v>1</v>
      </c>
      <c r="F689" s="95">
        <v>11</v>
      </c>
      <c r="G689" s="95">
        <v>2</v>
      </c>
      <c r="H689" s="95">
        <v>201</v>
      </c>
      <c r="I689" s="95">
        <v>115.41</v>
      </c>
      <c r="J689" s="95">
        <v>97.26</v>
      </c>
      <c r="K689" s="95" t="s">
        <v>1136</v>
      </c>
      <c r="L689" s="95" t="s">
        <v>70</v>
      </c>
      <c r="M689" s="95" t="s">
        <v>1137</v>
      </c>
    </row>
    <row r="690" spans="1:13" ht="27" customHeight="1">
      <c r="A690" s="93">
        <v>688</v>
      </c>
      <c r="B690" s="94" t="s">
        <v>1095</v>
      </c>
      <c r="C690" s="95"/>
      <c r="D690" s="95" t="s">
        <v>1147</v>
      </c>
      <c r="E690" s="95">
        <v>1</v>
      </c>
      <c r="F690" s="95">
        <v>11</v>
      </c>
      <c r="G690" s="95">
        <v>2</v>
      </c>
      <c r="H690" s="95">
        <v>202</v>
      </c>
      <c r="I690" s="95">
        <v>114.72</v>
      </c>
      <c r="J690" s="95">
        <v>96.68</v>
      </c>
      <c r="K690" s="95" t="s">
        <v>1136</v>
      </c>
      <c r="L690" s="95" t="s">
        <v>70</v>
      </c>
      <c r="M690" s="95" t="s">
        <v>1138</v>
      </c>
    </row>
    <row r="691" spans="1:13" ht="27" customHeight="1">
      <c r="A691" s="93">
        <v>689</v>
      </c>
      <c r="B691" s="94" t="s">
        <v>1095</v>
      </c>
      <c r="C691" s="95"/>
      <c r="D691" s="95" t="s">
        <v>1147</v>
      </c>
      <c r="E691" s="95">
        <v>1</v>
      </c>
      <c r="F691" s="95">
        <v>11</v>
      </c>
      <c r="G691" s="95">
        <v>3</v>
      </c>
      <c r="H691" s="95">
        <v>301</v>
      </c>
      <c r="I691" s="95">
        <v>114.8</v>
      </c>
      <c r="J691" s="95">
        <v>96.74</v>
      </c>
      <c r="K691" s="95" t="s">
        <v>1136</v>
      </c>
      <c r="L691" s="95" t="s">
        <v>70</v>
      </c>
      <c r="M691" s="95" t="s">
        <v>1137</v>
      </c>
    </row>
    <row r="692" spans="1:13" ht="27" customHeight="1">
      <c r="A692" s="93">
        <v>690</v>
      </c>
      <c r="B692" s="94" t="s">
        <v>1095</v>
      </c>
      <c r="C692" s="95"/>
      <c r="D692" s="95" t="s">
        <v>1147</v>
      </c>
      <c r="E692" s="95">
        <v>1</v>
      </c>
      <c r="F692" s="95">
        <v>11</v>
      </c>
      <c r="G692" s="95">
        <v>3</v>
      </c>
      <c r="H692" s="95">
        <v>302</v>
      </c>
      <c r="I692" s="95">
        <v>114.27</v>
      </c>
      <c r="J692" s="95">
        <v>96.3</v>
      </c>
      <c r="K692" s="95" t="s">
        <v>1136</v>
      </c>
      <c r="L692" s="95" t="s">
        <v>70</v>
      </c>
      <c r="M692" s="95" t="s">
        <v>1138</v>
      </c>
    </row>
    <row r="693" spans="1:13" ht="27" customHeight="1">
      <c r="A693" s="93">
        <v>691</v>
      </c>
      <c r="B693" s="94" t="s">
        <v>1095</v>
      </c>
      <c r="C693" s="95"/>
      <c r="D693" s="95" t="s">
        <v>1147</v>
      </c>
      <c r="E693" s="95">
        <v>1</v>
      </c>
      <c r="F693" s="95">
        <v>11</v>
      </c>
      <c r="G693" s="95">
        <v>4</v>
      </c>
      <c r="H693" s="95">
        <v>401</v>
      </c>
      <c r="I693" s="95">
        <v>114.8</v>
      </c>
      <c r="J693" s="95">
        <v>96.74</v>
      </c>
      <c r="K693" s="95" t="s">
        <v>1136</v>
      </c>
      <c r="L693" s="95" t="s">
        <v>70</v>
      </c>
      <c r="M693" s="95" t="s">
        <v>1137</v>
      </c>
    </row>
    <row r="694" spans="1:13" ht="27" customHeight="1">
      <c r="A694" s="93">
        <v>692</v>
      </c>
      <c r="B694" s="94" t="s">
        <v>1095</v>
      </c>
      <c r="C694" s="95"/>
      <c r="D694" s="95" t="s">
        <v>1147</v>
      </c>
      <c r="E694" s="95">
        <v>1</v>
      </c>
      <c r="F694" s="95">
        <v>11</v>
      </c>
      <c r="G694" s="95">
        <v>4</v>
      </c>
      <c r="H694" s="95">
        <v>402</v>
      </c>
      <c r="I694" s="95">
        <v>114.27</v>
      </c>
      <c r="J694" s="95">
        <v>96.3</v>
      </c>
      <c r="K694" s="95" t="s">
        <v>1136</v>
      </c>
      <c r="L694" s="95" t="s">
        <v>70</v>
      </c>
      <c r="M694" s="95" t="s">
        <v>1138</v>
      </c>
    </row>
    <row r="695" spans="1:13" ht="27" customHeight="1">
      <c r="A695" s="93">
        <v>693</v>
      </c>
      <c r="B695" s="94" t="s">
        <v>1095</v>
      </c>
      <c r="C695" s="95"/>
      <c r="D695" s="95" t="s">
        <v>1147</v>
      </c>
      <c r="E695" s="95">
        <v>1</v>
      </c>
      <c r="F695" s="95">
        <v>11</v>
      </c>
      <c r="G695" s="95">
        <v>5</v>
      </c>
      <c r="H695" s="95">
        <v>501</v>
      </c>
      <c r="I695" s="95">
        <v>114.8</v>
      </c>
      <c r="J695" s="95">
        <v>96.74</v>
      </c>
      <c r="K695" s="95" t="s">
        <v>1136</v>
      </c>
      <c r="L695" s="95" t="s">
        <v>70</v>
      </c>
      <c r="M695" s="95" t="s">
        <v>1137</v>
      </c>
    </row>
    <row r="696" spans="1:13" ht="27" customHeight="1">
      <c r="A696" s="93">
        <v>694</v>
      </c>
      <c r="B696" s="94" t="s">
        <v>1095</v>
      </c>
      <c r="C696" s="95"/>
      <c r="D696" s="95" t="s">
        <v>1147</v>
      </c>
      <c r="E696" s="95">
        <v>1</v>
      </c>
      <c r="F696" s="95">
        <v>11</v>
      </c>
      <c r="G696" s="95">
        <v>5</v>
      </c>
      <c r="H696" s="95">
        <v>502</v>
      </c>
      <c r="I696" s="95">
        <v>114.27</v>
      </c>
      <c r="J696" s="95">
        <v>96.3</v>
      </c>
      <c r="K696" s="95" t="s">
        <v>1136</v>
      </c>
      <c r="L696" s="95" t="s">
        <v>70</v>
      </c>
      <c r="M696" s="95" t="s">
        <v>1138</v>
      </c>
    </row>
    <row r="697" spans="1:13" ht="27" customHeight="1">
      <c r="A697" s="93">
        <v>695</v>
      </c>
      <c r="B697" s="94" t="s">
        <v>1095</v>
      </c>
      <c r="C697" s="95"/>
      <c r="D697" s="95" t="s">
        <v>1147</v>
      </c>
      <c r="E697" s="95">
        <v>1</v>
      </c>
      <c r="F697" s="95">
        <v>11</v>
      </c>
      <c r="G697" s="95">
        <v>6</v>
      </c>
      <c r="H697" s="95">
        <v>601</v>
      </c>
      <c r="I697" s="95">
        <v>114.8</v>
      </c>
      <c r="J697" s="95">
        <v>96.74</v>
      </c>
      <c r="K697" s="95" t="s">
        <v>1136</v>
      </c>
      <c r="L697" s="95" t="s">
        <v>70</v>
      </c>
      <c r="M697" s="95" t="s">
        <v>1137</v>
      </c>
    </row>
    <row r="698" spans="1:13" ht="27" customHeight="1">
      <c r="A698" s="93">
        <v>696</v>
      </c>
      <c r="B698" s="94" t="s">
        <v>1095</v>
      </c>
      <c r="C698" s="95"/>
      <c r="D698" s="95" t="s">
        <v>1147</v>
      </c>
      <c r="E698" s="95">
        <v>1</v>
      </c>
      <c r="F698" s="95">
        <v>11</v>
      </c>
      <c r="G698" s="95">
        <v>6</v>
      </c>
      <c r="H698" s="95">
        <v>602</v>
      </c>
      <c r="I698" s="95">
        <v>114.27</v>
      </c>
      <c r="J698" s="95">
        <v>96.3</v>
      </c>
      <c r="K698" s="95" t="s">
        <v>1136</v>
      </c>
      <c r="L698" s="95" t="s">
        <v>70</v>
      </c>
      <c r="M698" s="95" t="s">
        <v>1138</v>
      </c>
    </row>
    <row r="699" spans="1:13" ht="27" customHeight="1">
      <c r="A699" s="93">
        <v>697</v>
      </c>
      <c r="B699" s="94" t="s">
        <v>1095</v>
      </c>
      <c r="C699" s="95"/>
      <c r="D699" s="95" t="s">
        <v>1147</v>
      </c>
      <c r="E699" s="95">
        <v>1</v>
      </c>
      <c r="F699" s="95">
        <v>11</v>
      </c>
      <c r="G699" s="95">
        <v>7</v>
      </c>
      <c r="H699" s="95">
        <v>701</v>
      </c>
      <c r="I699" s="95">
        <v>114.8</v>
      </c>
      <c r="J699" s="95">
        <v>96.74</v>
      </c>
      <c r="K699" s="95" t="s">
        <v>1136</v>
      </c>
      <c r="L699" s="95" t="s">
        <v>70</v>
      </c>
      <c r="M699" s="95" t="s">
        <v>1137</v>
      </c>
    </row>
    <row r="700" spans="1:13" ht="27" customHeight="1">
      <c r="A700" s="93">
        <v>698</v>
      </c>
      <c r="B700" s="94" t="s">
        <v>1095</v>
      </c>
      <c r="C700" s="95"/>
      <c r="D700" s="95" t="s">
        <v>1147</v>
      </c>
      <c r="E700" s="95">
        <v>1</v>
      </c>
      <c r="F700" s="95">
        <v>11</v>
      </c>
      <c r="G700" s="95">
        <v>7</v>
      </c>
      <c r="H700" s="95">
        <v>702</v>
      </c>
      <c r="I700" s="95">
        <v>114.27</v>
      </c>
      <c r="J700" s="95">
        <v>96.3</v>
      </c>
      <c r="K700" s="95" t="s">
        <v>1136</v>
      </c>
      <c r="L700" s="95" t="s">
        <v>70</v>
      </c>
      <c r="M700" s="95" t="s">
        <v>1138</v>
      </c>
    </row>
    <row r="701" spans="1:13" ht="27" customHeight="1">
      <c r="A701" s="93">
        <v>699</v>
      </c>
      <c r="B701" s="94" t="s">
        <v>1095</v>
      </c>
      <c r="C701" s="95"/>
      <c r="D701" s="95" t="s">
        <v>1147</v>
      </c>
      <c r="E701" s="95">
        <v>1</v>
      </c>
      <c r="F701" s="95">
        <v>11</v>
      </c>
      <c r="G701" s="95">
        <v>8</v>
      </c>
      <c r="H701" s="95">
        <v>801</v>
      </c>
      <c r="I701" s="95">
        <v>114.8</v>
      </c>
      <c r="J701" s="95">
        <v>96.74</v>
      </c>
      <c r="K701" s="95" t="s">
        <v>1136</v>
      </c>
      <c r="L701" s="95" t="s">
        <v>70</v>
      </c>
      <c r="M701" s="95" t="s">
        <v>1137</v>
      </c>
    </row>
    <row r="702" spans="1:13" ht="27" customHeight="1">
      <c r="A702" s="93">
        <v>700</v>
      </c>
      <c r="B702" s="94" t="s">
        <v>1095</v>
      </c>
      <c r="C702" s="95"/>
      <c r="D702" s="95" t="s">
        <v>1147</v>
      </c>
      <c r="E702" s="95">
        <v>1</v>
      </c>
      <c r="F702" s="95">
        <v>11</v>
      </c>
      <c r="G702" s="95">
        <v>8</v>
      </c>
      <c r="H702" s="95">
        <v>802</v>
      </c>
      <c r="I702" s="95">
        <v>114.27</v>
      </c>
      <c r="J702" s="95">
        <v>96.3</v>
      </c>
      <c r="K702" s="95" t="s">
        <v>1136</v>
      </c>
      <c r="L702" s="95" t="s">
        <v>70</v>
      </c>
      <c r="M702" s="95" t="s">
        <v>1138</v>
      </c>
    </row>
    <row r="703" spans="1:13" ht="27" customHeight="1">
      <c r="A703" s="93">
        <v>701</v>
      </c>
      <c r="B703" s="94" t="s">
        <v>1095</v>
      </c>
      <c r="C703" s="95"/>
      <c r="D703" s="95" t="s">
        <v>1147</v>
      </c>
      <c r="E703" s="95">
        <v>1</v>
      </c>
      <c r="F703" s="95">
        <v>11</v>
      </c>
      <c r="G703" s="95">
        <v>9</v>
      </c>
      <c r="H703" s="95">
        <v>901</v>
      </c>
      <c r="I703" s="95">
        <v>114.8</v>
      </c>
      <c r="J703" s="95">
        <v>96.74</v>
      </c>
      <c r="K703" s="95" t="s">
        <v>1136</v>
      </c>
      <c r="L703" s="95" t="s">
        <v>70</v>
      </c>
      <c r="M703" s="95" t="s">
        <v>1137</v>
      </c>
    </row>
    <row r="704" spans="1:13" ht="27" customHeight="1">
      <c r="A704" s="93">
        <v>702</v>
      </c>
      <c r="B704" s="94" t="s">
        <v>1095</v>
      </c>
      <c r="C704" s="95"/>
      <c r="D704" s="95" t="s">
        <v>1147</v>
      </c>
      <c r="E704" s="95">
        <v>1</v>
      </c>
      <c r="F704" s="95">
        <v>11</v>
      </c>
      <c r="G704" s="95">
        <v>9</v>
      </c>
      <c r="H704" s="95">
        <v>902</v>
      </c>
      <c r="I704" s="95">
        <v>114.27</v>
      </c>
      <c r="J704" s="95">
        <v>96.3</v>
      </c>
      <c r="K704" s="95" t="s">
        <v>1136</v>
      </c>
      <c r="L704" s="95" t="s">
        <v>70</v>
      </c>
      <c r="M704" s="95" t="s">
        <v>1138</v>
      </c>
    </row>
    <row r="705" spans="1:13" ht="27" customHeight="1">
      <c r="A705" s="93">
        <v>703</v>
      </c>
      <c r="B705" s="94" t="s">
        <v>1095</v>
      </c>
      <c r="C705" s="95"/>
      <c r="D705" s="95" t="s">
        <v>1147</v>
      </c>
      <c r="E705" s="95">
        <v>1</v>
      </c>
      <c r="F705" s="95">
        <v>11</v>
      </c>
      <c r="G705" s="95">
        <v>10</v>
      </c>
      <c r="H705" s="95">
        <v>1001</v>
      </c>
      <c r="I705" s="95">
        <v>114.8</v>
      </c>
      <c r="J705" s="95">
        <v>96.74</v>
      </c>
      <c r="K705" s="95" t="s">
        <v>1136</v>
      </c>
      <c r="L705" s="95" t="s">
        <v>70</v>
      </c>
      <c r="M705" s="95" t="s">
        <v>1137</v>
      </c>
    </row>
    <row r="706" spans="1:13" ht="27" customHeight="1">
      <c r="A706" s="93">
        <v>704</v>
      </c>
      <c r="B706" s="94" t="s">
        <v>1095</v>
      </c>
      <c r="C706" s="95"/>
      <c r="D706" s="95" t="s">
        <v>1147</v>
      </c>
      <c r="E706" s="95">
        <v>1</v>
      </c>
      <c r="F706" s="95">
        <v>11</v>
      </c>
      <c r="G706" s="95">
        <v>10</v>
      </c>
      <c r="H706" s="95">
        <v>1002</v>
      </c>
      <c r="I706" s="95">
        <v>114.27</v>
      </c>
      <c r="J706" s="95">
        <v>96.3</v>
      </c>
      <c r="K706" s="95" t="s">
        <v>1136</v>
      </c>
      <c r="L706" s="95" t="s">
        <v>70</v>
      </c>
      <c r="M706" s="95" t="s">
        <v>1138</v>
      </c>
    </row>
    <row r="707" spans="1:13" ht="27" customHeight="1">
      <c r="A707" s="93">
        <v>705</v>
      </c>
      <c r="B707" s="94" t="s">
        <v>1095</v>
      </c>
      <c r="C707" s="95"/>
      <c r="D707" s="95" t="s">
        <v>1147</v>
      </c>
      <c r="E707" s="95">
        <v>1</v>
      </c>
      <c r="F707" s="95">
        <v>11</v>
      </c>
      <c r="G707" s="95">
        <v>11</v>
      </c>
      <c r="H707" s="95">
        <v>1101</v>
      </c>
      <c r="I707" s="95">
        <v>114.8</v>
      </c>
      <c r="J707" s="95">
        <v>96.74</v>
      </c>
      <c r="K707" s="95" t="s">
        <v>1136</v>
      </c>
      <c r="L707" s="95" t="s">
        <v>70</v>
      </c>
      <c r="M707" s="95" t="s">
        <v>1137</v>
      </c>
    </row>
    <row r="708" spans="1:13" ht="27" customHeight="1">
      <c r="A708" s="93">
        <v>706</v>
      </c>
      <c r="B708" s="94" t="s">
        <v>1095</v>
      </c>
      <c r="C708" s="95"/>
      <c r="D708" s="95" t="s">
        <v>1147</v>
      </c>
      <c r="E708" s="95">
        <v>1</v>
      </c>
      <c r="F708" s="95">
        <v>11</v>
      </c>
      <c r="G708" s="95">
        <v>11</v>
      </c>
      <c r="H708" s="95">
        <v>1102</v>
      </c>
      <c r="I708" s="95">
        <v>114.27</v>
      </c>
      <c r="J708" s="95">
        <v>96.3</v>
      </c>
      <c r="K708" s="95" t="s">
        <v>1136</v>
      </c>
      <c r="L708" s="95" t="s">
        <v>70</v>
      </c>
      <c r="M708" s="95" t="s">
        <v>1138</v>
      </c>
    </row>
    <row r="709" spans="1:13" ht="27" customHeight="1">
      <c r="A709" s="93">
        <v>707</v>
      </c>
      <c r="B709" s="94" t="s">
        <v>1095</v>
      </c>
      <c r="C709" s="95"/>
      <c r="D709" s="95" t="s">
        <v>1147</v>
      </c>
      <c r="E709" s="95">
        <v>2</v>
      </c>
      <c r="F709" s="95">
        <v>11</v>
      </c>
      <c r="G709" s="95">
        <v>1</v>
      </c>
      <c r="H709" s="95">
        <v>101</v>
      </c>
      <c r="I709" s="95">
        <v>114.72</v>
      </c>
      <c r="J709" s="95">
        <v>96.68</v>
      </c>
      <c r="K709" s="95" t="s">
        <v>1136</v>
      </c>
      <c r="L709" s="95" t="s">
        <v>70</v>
      </c>
      <c r="M709" s="95" t="s">
        <v>1138</v>
      </c>
    </row>
    <row r="710" spans="1:13" ht="27" customHeight="1">
      <c r="A710" s="93">
        <v>708</v>
      </c>
      <c r="B710" s="94" t="s">
        <v>1095</v>
      </c>
      <c r="C710" s="95"/>
      <c r="D710" s="95" t="s">
        <v>1147</v>
      </c>
      <c r="E710" s="95">
        <v>2</v>
      </c>
      <c r="F710" s="95">
        <v>11</v>
      </c>
      <c r="G710" s="95">
        <v>1</v>
      </c>
      <c r="H710" s="95">
        <v>102</v>
      </c>
      <c r="I710" s="95">
        <v>115.41</v>
      </c>
      <c r="J710" s="95">
        <v>97.26</v>
      </c>
      <c r="K710" s="95" t="s">
        <v>1136</v>
      </c>
      <c r="L710" s="95" t="s">
        <v>70</v>
      </c>
      <c r="M710" s="95" t="s">
        <v>1137</v>
      </c>
    </row>
    <row r="711" spans="1:13" ht="27" customHeight="1">
      <c r="A711" s="93">
        <v>709</v>
      </c>
      <c r="B711" s="94" t="s">
        <v>1095</v>
      </c>
      <c r="C711" s="95"/>
      <c r="D711" s="95" t="s">
        <v>1147</v>
      </c>
      <c r="E711" s="95">
        <v>2</v>
      </c>
      <c r="F711" s="95">
        <v>11</v>
      </c>
      <c r="G711" s="95">
        <v>2</v>
      </c>
      <c r="H711" s="95">
        <v>201</v>
      </c>
      <c r="I711" s="95">
        <v>114.72</v>
      </c>
      <c r="J711" s="95">
        <v>96.68</v>
      </c>
      <c r="K711" s="95" t="s">
        <v>1136</v>
      </c>
      <c r="L711" s="95" t="s">
        <v>70</v>
      </c>
      <c r="M711" s="95" t="s">
        <v>1138</v>
      </c>
    </row>
    <row r="712" spans="1:13" ht="27" customHeight="1">
      <c r="A712" s="93">
        <v>710</v>
      </c>
      <c r="B712" s="94" t="s">
        <v>1095</v>
      </c>
      <c r="C712" s="95"/>
      <c r="D712" s="95" t="s">
        <v>1147</v>
      </c>
      <c r="E712" s="95">
        <v>2</v>
      </c>
      <c r="F712" s="95">
        <v>11</v>
      </c>
      <c r="G712" s="95">
        <v>2</v>
      </c>
      <c r="H712" s="95">
        <v>202</v>
      </c>
      <c r="I712" s="95">
        <v>115.41</v>
      </c>
      <c r="J712" s="95">
        <v>97.26</v>
      </c>
      <c r="K712" s="95" t="s">
        <v>1136</v>
      </c>
      <c r="L712" s="95" t="s">
        <v>70</v>
      </c>
      <c r="M712" s="95" t="s">
        <v>1137</v>
      </c>
    </row>
    <row r="713" spans="1:13" ht="27" customHeight="1">
      <c r="A713" s="93">
        <v>711</v>
      </c>
      <c r="B713" s="94" t="s">
        <v>1095</v>
      </c>
      <c r="C713" s="95"/>
      <c r="D713" s="95" t="s">
        <v>1147</v>
      </c>
      <c r="E713" s="95">
        <v>2</v>
      </c>
      <c r="F713" s="95">
        <v>11</v>
      </c>
      <c r="G713" s="95">
        <v>3</v>
      </c>
      <c r="H713" s="95">
        <v>301</v>
      </c>
      <c r="I713" s="95">
        <v>114.27</v>
      </c>
      <c r="J713" s="95">
        <v>96.3</v>
      </c>
      <c r="K713" s="95" t="s">
        <v>1136</v>
      </c>
      <c r="L713" s="95" t="s">
        <v>70</v>
      </c>
      <c r="M713" s="95" t="s">
        <v>1138</v>
      </c>
    </row>
    <row r="714" spans="1:13" ht="27" customHeight="1">
      <c r="A714" s="93">
        <v>712</v>
      </c>
      <c r="B714" s="94" t="s">
        <v>1095</v>
      </c>
      <c r="C714" s="95"/>
      <c r="D714" s="95" t="s">
        <v>1147</v>
      </c>
      <c r="E714" s="95">
        <v>2</v>
      </c>
      <c r="F714" s="95">
        <v>11</v>
      </c>
      <c r="G714" s="95">
        <v>3</v>
      </c>
      <c r="H714" s="95">
        <v>302</v>
      </c>
      <c r="I714" s="95">
        <v>114.8</v>
      </c>
      <c r="J714" s="95">
        <v>96.74</v>
      </c>
      <c r="K714" s="95" t="s">
        <v>1136</v>
      </c>
      <c r="L714" s="95" t="s">
        <v>70</v>
      </c>
      <c r="M714" s="95" t="s">
        <v>1137</v>
      </c>
    </row>
    <row r="715" spans="1:13" ht="27" customHeight="1">
      <c r="A715" s="93">
        <v>713</v>
      </c>
      <c r="B715" s="94" t="s">
        <v>1095</v>
      </c>
      <c r="C715" s="95"/>
      <c r="D715" s="95" t="s">
        <v>1147</v>
      </c>
      <c r="E715" s="95">
        <v>2</v>
      </c>
      <c r="F715" s="95">
        <v>11</v>
      </c>
      <c r="G715" s="95">
        <v>4</v>
      </c>
      <c r="H715" s="95">
        <v>401</v>
      </c>
      <c r="I715" s="95">
        <v>114.27</v>
      </c>
      <c r="J715" s="95">
        <v>96.3</v>
      </c>
      <c r="K715" s="95" t="s">
        <v>1136</v>
      </c>
      <c r="L715" s="95" t="s">
        <v>70</v>
      </c>
      <c r="M715" s="95" t="s">
        <v>1138</v>
      </c>
    </row>
    <row r="716" spans="1:13" ht="27" customHeight="1">
      <c r="A716" s="93">
        <v>714</v>
      </c>
      <c r="B716" s="94" t="s">
        <v>1095</v>
      </c>
      <c r="C716" s="95"/>
      <c r="D716" s="95" t="s">
        <v>1147</v>
      </c>
      <c r="E716" s="95">
        <v>2</v>
      </c>
      <c r="F716" s="95">
        <v>11</v>
      </c>
      <c r="G716" s="95">
        <v>4</v>
      </c>
      <c r="H716" s="95">
        <v>402</v>
      </c>
      <c r="I716" s="95">
        <v>114.8</v>
      </c>
      <c r="J716" s="95">
        <v>96.74</v>
      </c>
      <c r="K716" s="95" t="s">
        <v>1136</v>
      </c>
      <c r="L716" s="95" t="s">
        <v>70</v>
      </c>
      <c r="M716" s="95" t="s">
        <v>1137</v>
      </c>
    </row>
    <row r="717" spans="1:13" ht="27" customHeight="1">
      <c r="A717" s="93">
        <v>715</v>
      </c>
      <c r="B717" s="94" t="s">
        <v>1095</v>
      </c>
      <c r="C717" s="95"/>
      <c r="D717" s="95" t="s">
        <v>1147</v>
      </c>
      <c r="E717" s="95">
        <v>2</v>
      </c>
      <c r="F717" s="95">
        <v>11</v>
      </c>
      <c r="G717" s="95">
        <v>5</v>
      </c>
      <c r="H717" s="95">
        <v>501</v>
      </c>
      <c r="I717" s="95">
        <v>114.27</v>
      </c>
      <c r="J717" s="95">
        <v>96.3</v>
      </c>
      <c r="K717" s="95" t="s">
        <v>1136</v>
      </c>
      <c r="L717" s="95" t="s">
        <v>70</v>
      </c>
      <c r="M717" s="95" t="s">
        <v>1138</v>
      </c>
    </row>
    <row r="718" spans="1:13" ht="27" customHeight="1">
      <c r="A718" s="93">
        <v>716</v>
      </c>
      <c r="B718" s="94" t="s">
        <v>1095</v>
      </c>
      <c r="C718" s="95"/>
      <c r="D718" s="95" t="s">
        <v>1147</v>
      </c>
      <c r="E718" s="95">
        <v>2</v>
      </c>
      <c r="F718" s="95">
        <v>11</v>
      </c>
      <c r="G718" s="95">
        <v>5</v>
      </c>
      <c r="H718" s="95">
        <v>502</v>
      </c>
      <c r="I718" s="95">
        <v>114.8</v>
      </c>
      <c r="J718" s="95">
        <v>96.74</v>
      </c>
      <c r="K718" s="95" t="s">
        <v>1136</v>
      </c>
      <c r="L718" s="95" t="s">
        <v>70</v>
      </c>
      <c r="M718" s="95" t="s">
        <v>1137</v>
      </c>
    </row>
    <row r="719" spans="1:13" ht="27" customHeight="1">
      <c r="A719" s="93">
        <v>717</v>
      </c>
      <c r="B719" s="94" t="s">
        <v>1095</v>
      </c>
      <c r="C719" s="95"/>
      <c r="D719" s="95" t="s">
        <v>1147</v>
      </c>
      <c r="E719" s="95">
        <v>2</v>
      </c>
      <c r="F719" s="95">
        <v>11</v>
      </c>
      <c r="G719" s="95">
        <v>6</v>
      </c>
      <c r="H719" s="95">
        <v>601</v>
      </c>
      <c r="I719" s="95">
        <v>114.27</v>
      </c>
      <c r="J719" s="95">
        <v>96.3</v>
      </c>
      <c r="K719" s="95" t="s">
        <v>1136</v>
      </c>
      <c r="L719" s="95" t="s">
        <v>70</v>
      </c>
      <c r="M719" s="95" t="s">
        <v>1138</v>
      </c>
    </row>
    <row r="720" spans="1:13" ht="27" customHeight="1">
      <c r="A720" s="93">
        <v>718</v>
      </c>
      <c r="B720" s="94" t="s">
        <v>1095</v>
      </c>
      <c r="C720" s="95"/>
      <c r="D720" s="95" t="s">
        <v>1147</v>
      </c>
      <c r="E720" s="95">
        <v>2</v>
      </c>
      <c r="F720" s="95">
        <v>11</v>
      </c>
      <c r="G720" s="95">
        <v>6</v>
      </c>
      <c r="H720" s="95">
        <v>602</v>
      </c>
      <c r="I720" s="95">
        <v>114.8</v>
      </c>
      <c r="J720" s="95">
        <v>96.74</v>
      </c>
      <c r="K720" s="95" t="s">
        <v>1136</v>
      </c>
      <c r="L720" s="95" t="s">
        <v>70</v>
      </c>
      <c r="M720" s="95" t="s">
        <v>1137</v>
      </c>
    </row>
    <row r="721" spans="1:13" ht="27" customHeight="1">
      <c r="A721" s="93">
        <v>719</v>
      </c>
      <c r="B721" s="94" t="s">
        <v>1095</v>
      </c>
      <c r="C721" s="95"/>
      <c r="D721" s="95" t="s">
        <v>1147</v>
      </c>
      <c r="E721" s="95">
        <v>2</v>
      </c>
      <c r="F721" s="95">
        <v>11</v>
      </c>
      <c r="G721" s="95">
        <v>7</v>
      </c>
      <c r="H721" s="95">
        <v>701</v>
      </c>
      <c r="I721" s="95">
        <v>114.27</v>
      </c>
      <c r="J721" s="95">
        <v>96.3</v>
      </c>
      <c r="K721" s="95" t="s">
        <v>1136</v>
      </c>
      <c r="L721" s="95" t="s">
        <v>70</v>
      </c>
      <c r="M721" s="95" t="s">
        <v>1138</v>
      </c>
    </row>
    <row r="722" spans="1:13" ht="27" customHeight="1">
      <c r="A722" s="93">
        <v>720</v>
      </c>
      <c r="B722" s="94" t="s">
        <v>1095</v>
      </c>
      <c r="C722" s="95"/>
      <c r="D722" s="95" t="s">
        <v>1147</v>
      </c>
      <c r="E722" s="95">
        <v>2</v>
      </c>
      <c r="F722" s="95">
        <v>11</v>
      </c>
      <c r="G722" s="95">
        <v>7</v>
      </c>
      <c r="H722" s="95">
        <v>702</v>
      </c>
      <c r="I722" s="95">
        <v>114.8</v>
      </c>
      <c r="J722" s="95">
        <v>96.74</v>
      </c>
      <c r="K722" s="95" t="s">
        <v>1136</v>
      </c>
      <c r="L722" s="95" t="s">
        <v>70</v>
      </c>
      <c r="M722" s="95" t="s">
        <v>1137</v>
      </c>
    </row>
    <row r="723" spans="1:13" ht="27" customHeight="1">
      <c r="A723" s="93">
        <v>721</v>
      </c>
      <c r="B723" s="94" t="s">
        <v>1095</v>
      </c>
      <c r="C723" s="95"/>
      <c r="D723" s="95" t="s">
        <v>1147</v>
      </c>
      <c r="E723" s="95">
        <v>2</v>
      </c>
      <c r="F723" s="95">
        <v>11</v>
      </c>
      <c r="G723" s="95">
        <v>8</v>
      </c>
      <c r="H723" s="95">
        <v>801</v>
      </c>
      <c r="I723" s="95">
        <v>114.27</v>
      </c>
      <c r="J723" s="95">
        <v>96.3</v>
      </c>
      <c r="K723" s="95" t="s">
        <v>1136</v>
      </c>
      <c r="L723" s="95" t="s">
        <v>70</v>
      </c>
      <c r="M723" s="95" t="s">
        <v>1138</v>
      </c>
    </row>
    <row r="724" spans="1:13" ht="27" customHeight="1">
      <c r="A724" s="93">
        <v>722</v>
      </c>
      <c r="B724" s="94" t="s">
        <v>1095</v>
      </c>
      <c r="C724" s="95"/>
      <c r="D724" s="95" t="s">
        <v>1147</v>
      </c>
      <c r="E724" s="95">
        <v>2</v>
      </c>
      <c r="F724" s="95">
        <v>11</v>
      </c>
      <c r="G724" s="95">
        <v>8</v>
      </c>
      <c r="H724" s="95">
        <v>802</v>
      </c>
      <c r="I724" s="95">
        <v>114.8</v>
      </c>
      <c r="J724" s="95">
        <v>96.74</v>
      </c>
      <c r="K724" s="95" t="s">
        <v>1136</v>
      </c>
      <c r="L724" s="95" t="s">
        <v>70</v>
      </c>
      <c r="M724" s="95" t="s">
        <v>1137</v>
      </c>
    </row>
    <row r="725" spans="1:13" ht="27" customHeight="1">
      <c r="A725" s="93">
        <v>723</v>
      </c>
      <c r="B725" s="94" t="s">
        <v>1095</v>
      </c>
      <c r="C725" s="95"/>
      <c r="D725" s="95" t="s">
        <v>1147</v>
      </c>
      <c r="E725" s="95">
        <v>2</v>
      </c>
      <c r="F725" s="95">
        <v>11</v>
      </c>
      <c r="G725" s="95">
        <v>9</v>
      </c>
      <c r="H725" s="95">
        <v>901</v>
      </c>
      <c r="I725" s="95">
        <v>114.27</v>
      </c>
      <c r="J725" s="95">
        <v>96.3</v>
      </c>
      <c r="K725" s="95" t="s">
        <v>1136</v>
      </c>
      <c r="L725" s="95" t="s">
        <v>70</v>
      </c>
      <c r="M725" s="95" t="s">
        <v>1138</v>
      </c>
    </row>
    <row r="726" spans="1:13" ht="27" customHeight="1">
      <c r="A726" s="93">
        <v>724</v>
      </c>
      <c r="B726" s="94" t="s">
        <v>1095</v>
      </c>
      <c r="C726" s="95"/>
      <c r="D726" s="95" t="s">
        <v>1147</v>
      </c>
      <c r="E726" s="95">
        <v>2</v>
      </c>
      <c r="F726" s="95">
        <v>11</v>
      </c>
      <c r="G726" s="95">
        <v>9</v>
      </c>
      <c r="H726" s="95">
        <v>902</v>
      </c>
      <c r="I726" s="95">
        <v>114.8</v>
      </c>
      <c r="J726" s="95">
        <v>96.74</v>
      </c>
      <c r="K726" s="95" t="s">
        <v>1136</v>
      </c>
      <c r="L726" s="95" t="s">
        <v>70</v>
      </c>
      <c r="M726" s="95" t="s">
        <v>1137</v>
      </c>
    </row>
    <row r="727" spans="1:13" ht="27" customHeight="1">
      <c r="A727" s="93">
        <v>725</v>
      </c>
      <c r="B727" s="94" t="s">
        <v>1095</v>
      </c>
      <c r="C727" s="95"/>
      <c r="D727" s="95" t="s">
        <v>1147</v>
      </c>
      <c r="E727" s="95">
        <v>2</v>
      </c>
      <c r="F727" s="95">
        <v>11</v>
      </c>
      <c r="G727" s="95">
        <v>10</v>
      </c>
      <c r="H727" s="95">
        <v>1001</v>
      </c>
      <c r="I727" s="95">
        <v>114.27</v>
      </c>
      <c r="J727" s="95">
        <v>96.3</v>
      </c>
      <c r="K727" s="95" t="s">
        <v>1136</v>
      </c>
      <c r="L727" s="95" t="s">
        <v>70</v>
      </c>
      <c r="M727" s="95" t="s">
        <v>1138</v>
      </c>
    </row>
    <row r="728" spans="1:13" ht="27" customHeight="1">
      <c r="A728" s="93">
        <v>726</v>
      </c>
      <c r="B728" s="94" t="s">
        <v>1095</v>
      </c>
      <c r="C728" s="95"/>
      <c r="D728" s="95" t="s">
        <v>1147</v>
      </c>
      <c r="E728" s="95">
        <v>2</v>
      </c>
      <c r="F728" s="95">
        <v>11</v>
      </c>
      <c r="G728" s="95">
        <v>10</v>
      </c>
      <c r="H728" s="95">
        <v>1002</v>
      </c>
      <c r="I728" s="95">
        <v>114.8</v>
      </c>
      <c r="J728" s="95">
        <v>96.74</v>
      </c>
      <c r="K728" s="95" t="s">
        <v>1136</v>
      </c>
      <c r="L728" s="95" t="s">
        <v>70</v>
      </c>
      <c r="M728" s="95" t="s">
        <v>1137</v>
      </c>
    </row>
    <row r="729" spans="1:13" ht="27" customHeight="1">
      <c r="A729" s="93">
        <v>727</v>
      </c>
      <c r="B729" s="94" t="s">
        <v>1095</v>
      </c>
      <c r="C729" s="95"/>
      <c r="D729" s="95" t="s">
        <v>1147</v>
      </c>
      <c r="E729" s="95">
        <v>2</v>
      </c>
      <c r="F729" s="95">
        <v>11</v>
      </c>
      <c r="G729" s="95">
        <v>11</v>
      </c>
      <c r="H729" s="95">
        <v>1101</v>
      </c>
      <c r="I729" s="95">
        <v>114.27</v>
      </c>
      <c r="J729" s="95">
        <v>96.3</v>
      </c>
      <c r="K729" s="95" t="s">
        <v>1136</v>
      </c>
      <c r="L729" s="95" t="s">
        <v>70</v>
      </c>
      <c r="M729" s="95" t="s">
        <v>1138</v>
      </c>
    </row>
    <row r="730" spans="1:13" ht="27" customHeight="1">
      <c r="A730" s="93">
        <v>728</v>
      </c>
      <c r="B730" s="94" t="s">
        <v>1095</v>
      </c>
      <c r="C730" s="95"/>
      <c r="D730" s="95" t="s">
        <v>1147</v>
      </c>
      <c r="E730" s="95">
        <v>2</v>
      </c>
      <c r="F730" s="95">
        <v>11</v>
      </c>
      <c r="G730" s="95">
        <v>11</v>
      </c>
      <c r="H730" s="95">
        <v>1102</v>
      </c>
      <c r="I730" s="95">
        <v>114.8</v>
      </c>
      <c r="J730" s="95">
        <v>96.74</v>
      </c>
      <c r="K730" s="95" t="s">
        <v>1136</v>
      </c>
      <c r="L730" s="95" t="s">
        <v>70</v>
      </c>
      <c r="M730" s="95" t="s">
        <v>1137</v>
      </c>
    </row>
    <row r="731" spans="1:13" ht="27" customHeight="1">
      <c r="A731" s="93">
        <v>729</v>
      </c>
      <c r="B731" s="94" t="s">
        <v>1095</v>
      </c>
      <c r="C731" s="95"/>
      <c r="D731" s="95" t="s">
        <v>1148</v>
      </c>
      <c r="E731" s="95">
        <v>1</v>
      </c>
      <c r="F731" s="95">
        <v>11</v>
      </c>
      <c r="G731" s="95">
        <v>1</v>
      </c>
      <c r="H731" s="95">
        <v>101</v>
      </c>
      <c r="I731" s="95">
        <v>89.71</v>
      </c>
      <c r="J731" s="95">
        <v>69.260000000000005</v>
      </c>
      <c r="K731" s="95" t="s">
        <v>1097</v>
      </c>
      <c r="L731" s="95" t="s">
        <v>70</v>
      </c>
      <c r="M731" s="95" t="s">
        <v>1098</v>
      </c>
    </row>
    <row r="732" spans="1:13" ht="27" customHeight="1">
      <c r="A732" s="93">
        <v>730</v>
      </c>
      <c r="B732" s="94" t="s">
        <v>1095</v>
      </c>
      <c r="C732" s="95"/>
      <c r="D732" s="95" t="s">
        <v>1148</v>
      </c>
      <c r="E732" s="95">
        <v>1</v>
      </c>
      <c r="F732" s="95">
        <v>11</v>
      </c>
      <c r="G732" s="95">
        <v>1</v>
      </c>
      <c r="H732" s="95">
        <v>102</v>
      </c>
      <c r="I732" s="95">
        <v>89</v>
      </c>
      <c r="J732" s="95">
        <v>68.709999999999994</v>
      </c>
      <c r="K732" s="95" t="s">
        <v>1097</v>
      </c>
      <c r="L732" s="95" t="s">
        <v>70</v>
      </c>
      <c r="M732" s="95" t="s">
        <v>1099</v>
      </c>
    </row>
    <row r="733" spans="1:13" ht="27" customHeight="1">
      <c r="A733" s="93">
        <v>731</v>
      </c>
      <c r="B733" s="94" t="s">
        <v>1095</v>
      </c>
      <c r="C733" s="95"/>
      <c r="D733" s="95" t="s">
        <v>1148</v>
      </c>
      <c r="E733" s="95">
        <v>1</v>
      </c>
      <c r="F733" s="95">
        <v>11</v>
      </c>
      <c r="G733" s="95">
        <v>2</v>
      </c>
      <c r="H733" s="95">
        <v>201</v>
      </c>
      <c r="I733" s="95">
        <v>89.71</v>
      </c>
      <c r="J733" s="95">
        <v>69.260000000000005</v>
      </c>
      <c r="K733" s="95" t="s">
        <v>1097</v>
      </c>
      <c r="L733" s="95" t="s">
        <v>70</v>
      </c>
      <c r="M733" s="95" t="s">
        <v>1098</v>
      </c>
    </row>
    <row r="734" spans="1:13" ht="27" customHeight="1">
      <c r="A734" s="93">
        <v>732</v>
      </c>
      <c r="B734" s="94" t="s">
        <v>1095</v>
      </c>
      <c r="C734" s="95"/>
      <c r="D734" s="95" t="s">
        <v>1148</v>
      </c>
      <c r="E734" s="95">
        <v>1</v>
      </c>
      <c r="F734" s="95">
        <v>11</v>
      </c>
      <c r="G734" s="95">
        <v>2</v>
      </c>
      <c r="H734" s="95">
        <v>202</v>
      </c>
      <c r="I734" s="95">
        <v>89</v>
      </c>
      <c r="J734" s="95">
        <v>68.709999999999994</v>
      </c>
      <c r="K734" s="95" t="s">
        <v>1097</v>
      </c>
      <c r="L734" s="95" t="s">
        <v>70</v>
      </c>
      <c r="M734" s="95" t="s">
        <v>1099</v>
      </c>
    </row>
    <row r="735" spans="1:13" ht="27" customHeight="1">
      <c r="A735" s="93">
        <v>733</v>
      </c>
      <c r="B735" s="94" t="s">
        <v>1095</v>
      </c>
      <c r="C735" s="95"/>
      <c r="D735" s="95" t="s">
        <v>1148</v>
      </c>
      <c r="E735" s="95">
        <v>1</v>
      </c>
      <c r="F735" s="95">
        <v>11</v>
      </c>
      <c r="G735" s="95">
        <v>3</v>
      </c>
      <c r="H735" s="95">
        <v>301</v>
      </c>
      <c r="I735" s="95">
        <v>89.15</v>
      </c>
      <c r="J735" s="95">
        <v>68.83</v>
      </c>
      <c r="K735" s="95" t="s">
        <v>1097</v>
      </c>
      <c r="L735" s="95" t="s">
        <v>70</v>
      </c>
      <c r="M735" s="95" t="s">
        <v>1098</v>
      </c>
    </row>
    <row r="736" spans="1:13" ht="27" customHeight="1">
      <c r="A736" s="93">
        <v>734</v>
      </c>
      <c r="B736" s="94" t="s">
        <v>1095</v>
      </c>
      <c r="C736" s="95"/>
      <c r="D736" s="95" t="s">
        <v>1148</v>
      </c>
      <c r="E736" s="95">
        <v>1</v>
      </c>
      <c r="F736" s="95">
        <v>11</v>
      </c>
      <c r="G736" s="95">
        <v>3</v>
      </c>
      <c r="H736" s="95">
        <v>302</v>
      </c>
      <c r="I736" s="95">
        <v>88.62</v>
      </c>
      <c r="J736" s="95">
        <v>68.42</v>
      </c>
      <c r="K736" s="95" t="s">
        <v>1097</v>
      </c>
      <c r="L736" s="95" t="s">
        <v>70</v>
      </c>
      <c r="M736" s="95" t="s">
        <v>1099</v>
      </c>
    </row>
    <row r="737" spans="1:13" ht="27" customHeight="1">
      <c r="A737" s="93">
        <v>735</v>
      </c>
      <c r="B737" s="94" t="s">
        <v>1095</v>
      </c>
      <c r="C737" s="95"/>
      <c r="D737" s="95" t="s">
        <v>1148</v>
      </c>
      <c r="E737" s="95">
        <v>1</v>
      </c>
      <c r="F737" s="95">
        <v>11</v>
      </c>
      <c r="G737" s="95">
        <v>4</v>
      </c>
      <c r="H737" s="95">
        <v>401</v>
      </c>
      <c r="I737" s="95">
        <v>89.15</v>
      </c>
      <c r="J737" s="95">
        <v>68.83</v>
      </c>
      <c r="K737" s="95" t="s">
        <v>1097</v>
      </c>
      <c r="L737" s="95" t="s">
        <v>70</v>
      </c>
      <c r="M737" s="95" t="s">
        <v>1098</v>
      </c>
    </row>
    <row r="738" spans="1:13" ht="27" customHeight="1">
      <c r="A738" s="93">
        <v>736</v>
      </c>
      <c r="B738" s="94" t="s">
        <v>1095</v>
      </c>
      <c r="C738" s="95"/>
      <c r="D738" s="95" t="s">
        <v>1148</v>
      </c>
      <c r="E738" s="95">
        <v>1</v>
      </c>
      <c r="F738" s="95">
        <v>11</v>
      </c>
      <c r="G738" s="95">
        <v>4</v>
      </c>
      <c r="H738" s="95">
        <v>402</v>
      </c>
      <c r="I738" s="95">
        <v>88.62</v>
      </c>
      <c r="J738" s="95">
        <v>68.42</v>
      </c>
      <c r="K738" s="95" t="s">
        <v>1097</v>
      </c>
      <c r="L738" s="95" t="s">
        <v>70</v>
      </c>
      <c r="M738" s="95" t="s">
        <v>1099</v>
      </c>
    </row>
    <row r="739" spans="1:13" ht="27" customHeight="1">
      <c r="A739" s="93">
        <v>737</v>
      </c>
      <c r="B739" s="94" t="s">
        <v>1095</v>
      </c>
      <c r="C739" s="95"/>
      <c r="D739" s="95" t="s">
        <v>1148</v>
      </c>
      <c r="E739" s="95">
        <v>1</v>
      </c>
      <c r="F739" s="95">
        <v>11</v>
      </c>
      <c r="G739" s="95">
        <v>5</v>
      </c>
      <c r="H739" s="95">
        <v>501</v>
      </c>
      <c r="I739" s="95">
        <v>89.15</v>
      </c>
      <c r="J739" s="95">
        <v>68.83</v>
      </c>
      <c r="K739" s="95" t="s">
        <v>1097</v>
      </c>
      <c r="L739" s="95" t="s">
        <v>70</v>
      </c>
      <c r="M739" s="95" t="s">
        <v>1098</v>
      </c>
    </row>
    <row r="740" spans="1:13" ht="27" customHeight="1">
      <c r="A740" s="93">
        <v>738</v>
      </c>
      <c r="B740" s="94" t="s">
        <v>1095</v>
      </c>
      <c r="C740" s="95"/>
      <c r="D740" s="95" t="s">
        <v>1148</v>
      </c>
      <c r="E740" s="95">
        <v>1</v>
      </c>
      <c r="F740" s="95">
        <v>11</v>
      </c>
      <c r="G740" s="95">
        <v>5</v>
      </c>
      <c r="H740" s="95">
        <v>502</v>
      </c>
      <c r="I740" s="95">
        <v>88.62</v>
      </c>
      <c r="J740" s="95">
        <v>68.42</v>
      </c>
      <c r="K740" s="95" t="s">
        <v>1097</v>
      </c>
      <c r="L740" s="95" t="s">
        <v>70</v>
      </c>
      <c r="M740" s="95" t="s">
        <v>1099</v>
      </c>
    </row>
    <row r="741" spans="1:13" ht="27" customHeight="1">
      <c r="A741" s="93">
        <v>739</v>
      </c>
      <c r="B741" s="94" t="s">
        <v>1095</v>
      </c>
      <c r="C741" s="95"/>
      <c r="D741" s="95" t="s">
        <v>1148</v>
      </c>
      <c r="E741" s="95">
        <v>1</v>
      </c>
      <c r="F741" s="95">
        <v>11</v>
      </c>
      <c r="G741" s="95">
        <v>6</v>
      </c>
      <c r="H741" s="95">
        <v>601</v>
      </c>
      <c r="I741" s="95">
        <v>89.15</v>
      </c>
      <c r="J741" s="95">
        <v>68.83</v>
      </c>
      <c r="K741" s="95" t="s">
        <v>1097</v>
      </c>
      <c r="L741" s="95" t="s">
        <v>70</v>
      </c>
      <c r="M741" s="95" t="s">
        <v>1098</v>
      </c>
    </row>
    <row r="742" spans="1:13" ht="27" customHeight="1">
      <c r="A742" s="93">
        <v>740</v>
      </c>
      <c r="B742" s="94" t="s">
        <v>1095</v>
      </c>
      <c r="C742" s="95"/>
      <c r="D742" s="95" t="s">
        <v>1148</v>
      </c>
      <c r="E742" s="95">
        <v>1</v>
      </c>
      <c r="F742" s="95">
        <v>11</v>
      </c>
      <c r="G742" s="95">
        <v>6</v>
      </c>
      <c r="H742" s="95">
        <v>602</v>
      </c>
      <c r="I742" s="95">
        <v>88.62</v>
      </c>
      <c r="J742" s="95">
        <v>68.42</v>
      </c>
      <c r="K742" s="95" t="s">
        <v>1097</v>
      </c>
      <c r="L742" s="95" t="s">
        <v>70</v>
      </c>
      <c r="M742" s="95" t="s">
        <v>1099</v>
      </c>
    </row>
    <row r="743" spans="1:13" ht="27" customHeight="1">
      <c r="A743" s="93">
        <v>741</v>
      </c>
      <c r="B743" s="94" t="s">
        <v>1095</v>
      </c>
      <c r="C743" s="95"/>
      <c r="D743" s="95" t="s">
        <v>1148</v>
      </c>
      <c r="E743" s="95">
        <v>1</v>
      </c>
      <c r="F743" s="95">
        <v>11</v>
      </c>
      <c r="G743" s="95">
        <v>7</v>
      </c>
      <c r="H743" s="95">
        <v>701</v>
      </c>
      <c r="I743" s="95">
        <v>89.15</v>
      </c>
      <c r="J743" s="95">
        <v>68.83</v>
      </c>
      <c r="K743" s="95" t="s">
        <v>1097</v>
      </c>
      <c r="L743" s="95" t="s">
        <v>70</v>
      </c>
      <c r="M743" s="95" t="s">
        <v>1098</v>
      </c>
    </row>
    <row r="744" spans="1:13" ht="27" customHeight="1">
      <c r="A744" s="93">
        <v>742</v>
      </c>
      <c r="B744" s="94" t="s">
        <v>1095</v>
      </c>
      <c r="C744" s="95"/>
      <c r="D744" s="95" t="s">
        <v>1148</v>
      </c>
      <c r="E744" s="95">
        <v>1</v>
      </c>
      <c r="F744" s="95">
        <v>11</v>
      </c>
      <c r="G744" s="95">
        <v>7</v>
      </c>
      <c r="H744" s="95">
        <v>702</v>
      </c>
      <c r="I744" s="95">
        <v>88.62</v>
      </c>
      <c r="J744" s="95">
        <v>68.42</v>
      </c>
      <c r="K744" s="95" t="s">
        <v>1097</v>
      </c>
      <c r="L744" s="95" t="s">
        <v>70</v>
      </c>
      <c r="M744" s="95" t="s">
        <v>1099</v>
      </c>
    </row>
    <row r="745" spans="1:13" ht="27" customHeight="1">
      <c r="A745" s="93">
        <v>743</v>
      </c>
      <c r="B745" s="94" t="s">
        <v>1095</v>
      </c>
      <c r="C745" s="95"/>
      <c r="D745" s="95" t="s">
        <v>1148</v>
      </c>
      <c r="E745" s="95">
        <v>1</v>
      </c>
      <c r="F745" s="95">
        <v>11</v>
      </c>
      <c r="G745" s="95">
        <v>8</v>
      </c>
      <c r="H745" s="95">
        <v>801</v>
      </c>
      <c r="I745" s="95">
        <v>89.15</v>
      </c>
      <c r="J745" s="95">
        <v>68.83</v>
      </c>
      <c r="K745" s="95" t="s">
        <v>1097</v>
      </c>
      <c r="L745" s="95" t="s">
        <v>70</v>
      </c>
      <c r="M745" s="95" t="s">
        <v>1098</v>
      </c>
    </row>
    <row r="746" spans="1:13" ht="27" customHeight="1">
      <c r="A746" s="93">
        <v>744</v>
      </c>
      <c r="B746" s="94" t="s">
        <v>1095</v>
      </c>
      <c r="C746" s="95"/>
      <c r="D746" s="95" t="s">
        <v>1148</v>
      </c>
      <c r="E746" s="95">
        <v>1</v>
      </c>
      <c r="F746" s="95">
        <v>11</v>
      </c>
      <c r="G746" s="95">
        <v>8</v>
      </c>
      <c r="H746" s="95">
        <v>802</v>
      </c>
      <c r="I746" s="95">
        <v>88.62</v>
      </c>
      <c r="J746" s="95">
        <v>68.42</v>
      </c>
      <c r="K746" s="95" t="s">
        <v>1097</v>
      </c>
      <c r="L746" s="95" t="s">
        <v>70</v>
      </c>
      <c r="M746" s="95" t="s">
        <v>1099</v>
      </c>
    </row>
    <row r="747" spans="1:13" ht="27" customHeight="1">
      <c r="A747" s="93">
        <v>745</v>
      </c>
      <c r="B747" s="94" t="s">
        <v>1095</v>
      </c>
      <c r="C747" s="95"/>
      <c r="D747" s="95" t="s">
        <v>1148</v>
      </c>
      <c r="E747" s="95">
        <v>1</v>
      </c>
      <c r="F747" s="95">
        <v>11</v>
      </c>
      <c r="G747" s="95">
        <v>9</v>
      </c>
      <c r="H747" s="95">
        <v>901</v>
      </c>
      <c r="I747" s="95">
        <v>89.15</v>
      </c>
      <c r="J747" s="95">
        <v>68.83</v>
      </c>
      <c r="K747" s="95" t="s">
        <v>1097</v>
      </c>
      <c r="L747" s="95" t="s">
        <v>70</v>
      </c>
      <c r="M747" s="95" t="s">
        <v>1098</v>
      </c>
    </row>
    <row r="748" spans="1:13" ht="27" customHeight="1">
      <c r="A748" s="93">
        <v>746</v>
      </c>
      <c r="B748" s="94" t="s">
        <v>1095</v>
      </c>
      <c r="C748" s="95"/>
      <c r="D748" s="95" t="s">
        <v>1148</v>
      </c>
      <c r="E748" s="95">
        <v>1</v>
      </c>
      <c r="F748" s="95">
        <v>11</v>
      </c>
      <c r="G748" s="95">
        <v>9</v>
      </c>
      <c r="H748" s="95">
        <v>902</v>
      </c>
      <c r="I748" s="95">
        <v>88.62</v>
      </c>
      <c r="J748" s="95">
        <v>68.42</v>
      </c>
      <c r="K748" s="95" t="s">
        <v>1097</v>
      </c>
      <c r="L748" s="95" t="s">
        <v>70</v>
      </c>
      <c r="M748" s="95" t="s">
        <v>1099</v>
      </c>
    </row>
    <row r="749" spans="1:13" ht="27" customHeight="1">
      <c r="A749" s="93">
        <v>747</v>
      </c>
      <c r="B749" s="94" t="s">
        <v>1095</v>
      </c>
      <c r="C749" s="95"/>
      <c r="D749" s="95" t="s">
        <v>1148</v>
      </c>
      <c r="E749" s="95">
        <v>1</v>
      </c>
      <c r="F749" s="95">
        <v>11</v>
      </c>
      <c r="G749" s="95">
        <v>10</v>
      </c>
      <c r="H749" s="95">
        <v>1001</v>
      </c>
      <c r="I749" s="95">
        <v>89.15</v>
      </c>
      <c r="J749" s="95">
        <v>68.83</v>
      </c>
      <c r="K749" s="95" t="s">
        <v>1097</v>
      </c>
      <c r="L749" s="95" t="s">
        <v>70</v>
      </c>
      <c r="M749" s="95" t="s">
        <v>1098</v>
      </c>
    </row>
    <row r="750" spans="1:13" ht="27" customHeight="1">
      <c r="A750" s="93">
        <v>748</v>
      </c>
      <c r="B750" s="94" t="s">
        <v>1095</v>
      </c>
      <c r="C750" s="95"/>
      <c r="D750" s="95" t="s">
        <v>1148</v>
      </c>
      <c r="E750" s="95">
        <v>1</v>
      </c>
      <c r="F750" s="95">
        <v>11</v>
      </c>
      <c r="G750" s="95">
        <v>10</v>
      </c>
      <c r="H750" s="95">
        <v>1002</v>
      </c>
      <c r="I750" s="95">
        <v>88.62</v>
      </c>
      <c r="J750" s="95">
        <v>68.42</v>
      </c>
      <c r="K750" s="95" t="s">
        <v>1097</v>
      </c>
      <c r="L750" s="95" t="s">
        <v>70</v>
      </c>
      <c r="M750" s="95" t="s">
        <v>1099</v>
      </c>
    </row>
    <row r="751" spans="1:13" ht="27" customHeight="1">
      <c r="A751" s="93">
        <v>749</v>
      </c>
      <c r="B751" s="94" t="s">
        <v>1095</v>
      </c>
      <c r="C751" s="95"/>
      <c r="D751" s="95" t="s">
        <v>1148</v>
      </c>
      <c r="E751" s="95">
        <v>1</v>
      </c>
      <c r="F751" s="95">
        <v>11</v>
      </c>
      <c r="G751" s="95">
        <v>11</v>
      </c>
      <c r="H751" s="95">
        <v>1101</v>
      </c>
      <c r="I751" s="95">
        <v>89.15</v>
      </c>
      <c r="J751" s="95">
        <v>68.83</v>
      </c>
      <c r="K751" s="95" t="s">
        <v>1097</v>
      </c>
      <c r="L751" s="95" t="s">
        <v>70</v>
      </c>
      <c r="M751" s="95" t="s">
        <v>1098</v>
      </c>
    </row>
    <row r="752" spans="1:13" ht="27" customHeight="1">
      <c r="A752" s="93">
        <v>750</v>
      </c>
      <c r="B752" s="94" t="s">
        <v>1095</v>
      </c>
      <c r="C752" s="95"/>
      <c r="D752" s="95" t="s">
        <v>1148</v>
      </c>
      <c r="E752" s="95">
        <v>1</v>
      </c>
      <c r="F752" s="95">
        <v>11</v>
      </c>
      <c r="G752" s="95">
        <v>11</v>
      </c>
      <c r="H752" s="95">
        <v>1102</v>
      </c>
      <c r="I752" s="95">
        <v>88.62</v>
      </c>
      <c r="J752" s="95">
        <v>68.42</v>
      </c>
      <c r="K752" s="95" t="s">
        <v>1097</v>
      </c>
      <c r="L752" s="95" t="s">
        <v>70</v>
      </c>
      <c r="M752" s="95" t="s">
        <v>1099</v>
      </c>
    </row>
    <row r="753" spans="1:13" ht="27" customHeight="1">
      <c r="A753" s="93">
        <v>751</v>
      </c>
      <c r="B753" s="94" t="s">
        <v>1095</v>
      </c>
      <c r="C753" s="95"/>
      <c r="D753" s="95" t="s">
        <v>1148</v>
      </c>
      <c r="E753" s="95">
        <v>2</v>
      </c>
      <c r="F753" s="95">
        <v>11</v>
      </c>
      <c r="G753" s="95">
        <v>1</v>
      </c>
      <c r="H753" s="95">
        <v>101</v>
      </c>
      <c r="I753" s="95">
        <v>89</v>
      </c>
      <c r="J753" s="95">
        <v>68.709999999999994</v>
      </c>
      <c r="K753" s="95" t="s">
        <v>1097</v>
      </c>
      <c r="L753" s="95" t="s">
        <v>70</v>
      </c>
      <c r="M753" s="95" t="s">
        <v>1099</v>
      </c>
    </row>
    <row r="754" spans="1:13" ht="27" customHeight="1">
      <c r="A754" s="93">
        <v>752</v>
      </c>
      <c r="B754" s="94" t="s">
        <v>1095</v>
      </c>
      <c r="C754" s="95"/>
      <c r="D754" s="95" t="s">
        <v>1148</v>
      </c>
      <c r="E754" s="95">
        <v>2</v>
      </c>
      <c r="F754" s="95">
        <v>11</v>
      </c>
      <c r="G754" s="95">
        <v>1</v>
      </c>
      <c r="H754" s="95">
        <v>102</v>
      </c>
      <c r="I754" s="95">
        <v>89.71</v>
      </c>
      <c r="J754" s="95">
        <v>69.260000000000005</v>
      </c>
      <c r="K754" s="95" t="s">
        <v>1097</v>
      </c>
      <c r="L754" s="95" t="s">
        <v>70</v>
      </c>
      <c r="M754" s="95" t="s">
        <v>1098</v>
      </c>
    </row>
    <row r="755" spans="1:13" ht="27" customHeight="1">
      <c r="A755" s="93">
        <v>753</v>
      </c>
      <c r="B755" s="94" t="s">
        <v>1095</v>
      </c>
      <c r="C755" s="95"/>
      <c r="D755" s="95" t="s">
        <v>1148</v>
      </c>
      <c r="E755" s="95">
        <v>2</v>
      </c>
      <c r="F755" s="95">
        <v>11</v>
      </c>
      <c r="G755" s="95">
        <v>2</v>
      </c>
      <c r="H755" s="95">
        <v>201</v>
      </c>
      <c r="I755" s="95">
        <v>89</v>
      </c>
      <c r="J755" s="95">
        <v>68.709999999999994</v>
      </c>
      <c r="K755" s="95" t="s">
        <v>1097</v>
      </c>
      <c r="L755" s="95" t="s">
        <v>70</v>
      </c>
      <c r="M755" s="95" t="s">
        <v>1099</v>
      </c>
    </row>
    <row r="756" spans="1:13" ht="27" customHeight="1">
      <c r="A756" s="93">
        <v>754</v>
      </c>
      <c r="B756" s="94" t="s">
        <v>1095</v>
      </c>
      <c r="C756" s="95"/>
      <c r="D756" s="95" t="s">
        <v>1148</v>
      </c>
      <c r="E756" s="95">
        <v>2</v>
      </c>
      <c r="F756" s="95">
        <v>11</v>
      </c>
      <c r="G756" s="95">
        <v>2</v>
      </c>
      <c r="H756" s="95">
        <v>202</v>
      </c>
      <c r="I756" s="95">
        <v>89.71</v>
      </c>
      <c r="J756" s="95">
        <v>69.260000000000005</v>
      </c>
      <c r="K756" s="95" t="s">
        <v>1097</v>
      </c>
      <c r="L756" s="95" t="s">
        <v>70</v>
      </c>
      <c r="M756" s="95" t="s">
        <v>1098</v>
      </c>
    </row>
    <row r="757" spans="1:13" ht="27" customHeight="1">
      <c r="A757" s="93">
        <v>755</v>
      </c>
      <c r="B757" s="94" t="s">
        <v>1095</v>
      </c>
      <c r="C757" s="95"/>
      <c r="D757" s="95" t="s">
        <v>1148</v>
      </c>
      <c r="E757" s="95">
        <v>2</v>
      </c>
      <c r="F757" s="95">
        <v>11</v>
      </c>
      <c r="G757" s="95">
        <v>3</v>
      </c>
      <c r="H757" s="95">
        <v>301</v>
      </c>
      <c r="I757" s="95">
        <v>88.62</v>
      </c>
      <c r="J757" s="95">
        <v>68.42</v>
      </c>
      <c r="K757" s="95" t="s">
        <v>1097</v>
      </c>
      <c r="L757" s="95" t="s">
        <v>70</v>
      </c>
      <c r="M757" s="95" t="s">
        <v>1099</v>
      </c>
    </row>
    <row r="758" spans="1:13" ht="27" customHeight="1">
      <c r="A758" s="93">
        <v>756</v>
      </c>
      <c r="B758" s="94" t="s">
        <v>1095</v>
      </c>
      <c r="C758" s="95"/>
      <c r="D758" s="95" t="s">
        <v>1148</v>
      </c>
      <c r="E758" s="95">
        <v>2</v>
      </c>
      <c r="F758" s="95">
        <v>11</v>
      </c>
      <c r="G758" s="95">
        <v>3</v>
      </c>
      <c r="H758" s="95">
        <v>302</v>
      </c>
      <c r="I758" s="95">
        <v>89.15</v>
      </c>
      <c r="J758" s="95">
        <v>68.83</v>
      </c>
      <c r="K758" s="95" t="s">
        <v>1097</v>
      </c>
      <c r="L758" s="95" t="s">
        <v>70</v>
      </c>
      <c r="M758" s="95" t="s">
        <v>1098</v>
      </c>
    </row>
    <row r="759" spans="1:13" ht="27" customHeight="1">
      <c r="A759" s="93">
        <v>757</v>
      </c>
      <c r="B759" s="94" t="s">
        <v>1095</v>
      </c>
      <c r="C759" s="95"/>
      <c r="D759" s="95" t="s">
        <v>1148</v>
      </c>
      <c r="E759" s="95">
        <v>2</v>
      </c>
      <c r="F759" s="95">
        <v>11</v>
      </c>
      <c r="G759" s="95">
        <v>4</v>
      </c>
      <c r="H759" s="95">
        <v>401</v>
      </c>
      <c r="I759" s="95">
        <v>88.62</v>
      </c>
      <c r="J759" s="95">
        <v>68.42</v>
      </c>
      <c r="K759" s="95" t="s">
        <v>1097</v>
      </c>
      <c r="L759" s="95" t="s">
        <v>70</v>
      </c>
      <c r="M759" s="95" t="s">
        <v>1099</v>
      </c>
    </row>
    <row r="760" spans="1:13" ht="27" customHeight="1">
      <c r="A760" s="93">
        <v>758</v>
      </c>
      <c r="B760" s="94" t="s">
        <v>1095</v>
      </c>
      <c r="C760" s="95"/>
      <c r="D760" s="95" t="s">
        <v>1148</v>
      </c>
      <c r="E760" s="95">
        <v>2</v>
      </c>
      <c r="F760" s="95">
        <v>11</v>
      </c>
      <c r="G760" s="95">
        <v>4</v>
      </c>
      <c r="H760" s="95">
        <v>402</v>
      </c>
      <c r="I760" s="95">
        <v>89.15</v>
      </c>
      <c r="J760" s="95">
        <v>68.83</v>
      </c>
      <c r="K760" s="95" t="s">
        <v>1097</v>
      </c>
      <c r="L760" s="95" t="s">
        <v>70</v>
      </c>
      <c r="M760" s="95" t="s">
        <v>1098</v>
      </c>
    </row>
    <row r="761" spans="1:13" ht="27" customHeight="1">
      <c r="A761" s="93">
        <v>759</v>
      </c>
      <c r="B761" s="94" t="s">
        <v>1095</v>
      </c>
      <c r="C761" s="95"/>
      <c r="D761" s="95" t="s">
        <v>1148</v>
      </c>
      <c r="E761" s="95">
        <v>2</v>
      </c>
      <c r="F761" s="95">
        <v>11</v>
      </c>
      <c r="G761" s="95">
        <v>5</v>
      </c>
      <c r="H761" s="95">
        <v>501</v>
      </c>
      <c r="I761" s="95">
        <v>88.62</v>
      </c>
      <c r="J761" s="95">
        <v>68.42</v>
      </c>
      <c r="K761" s="95" t="s">
        <v>1097</v>
      </c>
      <c r="L761" s="95" t="s">
        <v>70</v>
      </c>
      <c r="M761" s="95" t="s">
        <v>1099</v>
      </c>
    </row>
    <row r="762" spans="1:13" ht="27" customHeight="1">
      <c r="A762" s="93">
        <v>760</v>
      </c>
      <c r="B762" s="94" t="s">
        <v>1095</v>
      </c>
      <c r="C762" s="95"/>
      <c r="D762" s="95" t="s">
        <v>1148</v>
      </c>
      <c r="E762" s="95">
        <v>2</v>
      </c>
      <c r="F762" s="95">
        <v>11</v>
      </c>
      <c r="G762" s="95">
        <v>5</v>
      </c>
      <c r="H762" s="95">
        <v>502</v>
      </c>
      <c r="I762" s="95">
        <v>89.15</v>
      </c>
      <c r="J762" s="95">
        <v>68.83</v>
      </c>
      <c r="K762" s="95" t="s">
        <v>1097</v>
      </c>
      <c r="L762" s="95" t="s">
        <v>70</v>
      </c>
      <c r="M762" s="95" t="s">
        <v>1098</v>
      </c>
    </row>
    <row r="763" spans="1:13" ht="27" customHeight="1">
      <c r="A763" s="93">
        <v>761</v>
      </c>
      <c r="B763" s="94" t="s">
        <v>1095</v>
      </c>
      <c r="C763" s="95"/>
      <c r="D763" s="95" t="s">
        <v>1148</v>
      </c>
      <c r="E763" s="95">
        <v>2</v>
      </c>
      <c r="F763" s="95">
        <v>11</v>
      </c>
      <c r="G763" s="95">
        <v>6</v>
      </c>
      <c r="H763" s="95">
        <v>601</v>
      </c>
      <c r="I763" s="95">
        <v>88.62</v>
      </c>
      <c r="J763" s="95">
        <v>68.42</v>
      </c>
      <c r="K763" s="95" t="s">
        <v>1097</v>
      </c>
      <c r="L763" s="95" t="s">
        <v>70</v>
      </c>
      <c r="M763" s="95" t="s">
        <v>1099</v>
      </c>
    </row>
    <row r="764" spans="1:13" ht="27" customHeight="1">
      <c r="A764" s="93">
        <v>762</v>
      </c>
      <c r="B764" s="94" t="s">
        <v>1095</v>
      </c>
      <c r="C764" s="95"/>
      <c r="D764" s="95" t="s">
        <v>1148</v>
      </c>
      <c r="E764" s="95">
        <v>2</v>
      </c>
      <c r="F764" s="95">
        <v>11</v>
      </c>
      <c r="G764" s="95">
        <v>6</v>
      </c>
      <c r="H764" s="95">
        <v>602</v>
      </c>
      <c r="I764" s="95">
        <v>89.15</v>
      </c>
      <c r="J764" s="95">
        <v>68.83</v>
      </c>
      <c r="K764" s="95" t="s">
        <v>1097</v>
      </c>
      <c r="L764" s="95" t="s">
        <v>70</v>
      </c>
      <c r="M764" s="95" t="s">
        <v>1098</v>
      </c>
    </row>
    <row r="765" spans="1:13" ht="27" customHeight="1">
      <c r="A765" s="93">
        <v>763</v>
      </c>
      <c r="B765" s="94" t="s">
        <v>1095</v>
      </c>
      <c r="C765" s="95"/>
      <c r="D765" s="95" t="s">
        <v>1148</v>
      </c>
      <c r="E765" s="95">
        <v>2</v>
      </c>
      <c r="F765" s="95">
        <v>11</v>
      </c>
      <c r="G765" s="95">
        <v>7</v>
      </c>
      <c r="H765" s="95">
        <v>701</v>
      </c>
      <c r="I765" s="95">
        <v>88.62</v>
      </c>
      <c r="J765" s="95">
        <v>68.42</v>
      </c>
      <c r="K765" s="95" t="s">
        <v>1097</v>
      </c>
      <c r="L765" s="95" t="s">
        <v>70</v>
      </c>
      <c r="M765" s="95" t="s">
        <v>1099</v>
      </c>
    </row>
    <row r="766" spans="1:13" ht="27" customHeight="1">
      <c r="A766" s="93">
        <v>764</v>
      </c>
      <c r="B766" s="94" t="s">
        <v>1095</v>
      </c>
      <c r="C766" s="95"/>
      <c r="D766" s="95" t="s">
        <v>1148</v>
      </c>
      <c r="E766" s="95">
        <v>2</v>
      </c>
      <c r="F766" s="95">
        <v>11</v>
      </c>
      <c r="G766" s="95">
        <v>7</v>
      </c>
      <c r="H766" s="95">
        <v>702</v>
      </c>
      <c r="I766" s="95">
        <v>89.15</v>
      </c>
      <c r="J766" s="95">
        <v>68.83</v>
      </c>
      <c r="K766" s="95" t="s">
        <v>1097</v>
      </c>
      <c r="L766" s="95" t="s">
        <v>70</v>
      </c>
      <c r="M766" s="95" t="s">
        <v>1098</v>
      </c>
    </row>
    <row r="767" spans="1:13" ht="27" customHeight="1">
      <c r="A767" s="93">
        <v>765</v>
      </c>
      <c r="B767" s="94" t="s">
        <v>1095</v>
      </c>
      <c r="C767" s="95"/>
      <c r="D767" s="95" t="s">
        <v>1148</v>
      </c>
      <c r="E767" s="95">
        <v>2</v>
      </c>
      <c r="F767" s="95">
        <v>11</v>
      </c>
      <c r="G767" s="95">
        <v>8</v>
      </c>
      <c r="H767" s="95">
        <v>801</v>
      </c>
      <c r="I767" s="95">
        <v>88.62</v>
      </c>
      <c r="J767" s="95">
        <v>68.42</v>
      </c>
      <c r="K767" s="95" t="s">
        <v>1097</v>
      </c>
      <c r="L767" s="95" t="s">
        <v>70</v>
      </c>
      <c r="M767" s="95" t="s">
        <v>1099</v>
      </c>
    </row>
    <row r="768" spans="1:13" ht="27" customHeight="1">
      <c r="A768" s="93">
        <v>766</v>
      </c>
      <c r="B768" s="94" t="s">
        <v>1095</v>
      </c>
      <c r="C768" s="95"/>
      <c r="D768" s="95" t="s">
        <v>1148</v>
      </c>
      <c r="E768" s="95">
        <v>2</v>
      </c>
      <c r="F768" s="95">
        <v>11</v>
      </c>
      <c r="G768" s="95">
        <v>8</v>
      </c>
      <c r="H768" s="95">
        <v>802</v>
      </c>
      <c r="I768" s="95">
        <v>89.15</v>
      </c>
      <c r="J768" s="95">
        <v>68.83</v>
      </c>
      <c r="K768" s="95" t="s">
        <v>1097</v>
      </c>
      <c r="L768" s="95" t="s">
        <v>70</v>
      </c>
      <c r="M768" s="95" t="s">
        <v>1098</v>
      </c>
    </row>
    <row r="769" spans="1:13" ht="27" customHeight="1">
      <c r="A769" s="93">
        <v>767</v>
      </c>
      <c r="B769" s="94" t="s">
        <v>1095</v>
      </c>
      <c r="C769" s="95"/>
      <c r="D769" s="95" t="s">
        <v>1148</v>
      </c>
      <c r="E769" s="95">
        <v>2</v>
      </c>
      <c r="F769" s="95">
        <v>11</v>
      </c>
      <c r="G769" s="95">
        <v>9</v>
      </c>
      <c r="H769" s="95">
        <v>901</v>
      </c>
      <c r="I769" s="95">
        <v>88.62</v>
      </c>
      <c r="J769" s="95">
        <v>68.42</v>
      </c>
      <c r="K769" s="95" t="s">
        <v>1097</v>
      </c>
      <c r="L769" s="95" t="s">
        <v>70</v>
      </c>
      <c r="M769" s="95" t="s">
        <v>1099</v>
      </c>
    </row>
    <row r="770" spans="1:13" ht="27" customHeight="1">
      <c r="A770" s="93">
        <v>768</v>
      </c>
      <c r="B770" s="94" t="s">
        <v>1095</v>
      </c>
      <c r="C770" s="95"/>
      <c r="D770" s="95" t="s">
        <v>1148</v>
      </c>
      <c r="E770" s="95">
        <v>2</v>
      </c>
      <c r="F770" s="95">
        <v>11</v>
      </c>
      <c r="G770" s="95">
        <v>9</v>
      </c>
      <c r="H770" s="95">
        <v>902</v>
      </c>
      <c r="I770" s="95">
        <v>89.15</v>
      </c>
      <c r="J770" s="95">
        <v>68.83</v>
      </c>
      <c r="K770" s="95" t="s">
        <v>1097</v>
      </c>
      <c r="L770" s="95" t="s">
        <v>70</v>
      </c>
      <c r="M770" s="95" t="s">
        <v>1098</v>
      </c>
    </row>
    <row r="771" spans="1:13" ht="27" customHeight="1">
      <c r="A771" s="93">
        <v>769</v>
      </c>
      <c r="B771" s="94" t="s">
        <v>1095</v>
      </c>
      <c r="C771" s="95"/>
      <c r="D771" s="95" t="s">
        <v>1148</v>
      </c>
      <c r="E771" s="95">
        <v>2</v>
      </c>
      <c r="F771" s="95">
        <v>11</v>
      </c>
      <c r="G771" s="95">
        <v>10</v>
      </c>
      <c r="H771" s="95">
        <v>1001</v>
      </c>
      <c r="I771" s="95">
        <v>88.62</v>
      </c>
      <c r="J771" s="95">
        <v>68.42</v>
      </c>
      <c r="K771" s="95" t="s">
        <v>1097</v>
      </c>
      <c r="L771" s="95" t="s">
        <v>70</v>
      </c>
      <c r="M771" s="95" t="s">
        <v>1099</v>
      </c>
    </row>
    <row r="772" spans="1:13" ht="27" customHeight="1">
      <c r="A772" s="93">
        <v>770</v>
      </c>
      <c r="B772" s="94" t="s">
        <v>1095</v>
      </c>
      <c r="C772" s="95"/>
      <c r="D772" s="95" t="s">
        <v>1148</v>
      </c>
      <c r="E772" s="95">
        <v>2</v>
      </c>
      <c r="F772" s="95">
        <v>11</v>
      </c>
      <c r="G772" s="95">
        <v>10</v>
      </c>
      <c r="H772" s="95">
        <v>1002</v>
      </c>
      <c r="I772" s="95">
        <v>89.15</v>
      </c>
      <c r="J772" s="95">
        <v>68.83</v>
      </c>
      <c r="K772" s="95" t="s">
        <v>1097</v>
      </c>
      <c r="L772" s="95" t="s">
        <v>70</v>
      </c>
      <c r="M772" s="95" t="s">
        <v>1098</v>
      </c>
    </row>
    <row r="773" spans="1:13" ht="27" customHeight="1">
      <c r="A773" s="93">
        <v>771</v>
      </c>
      <c r="B773" s="94" t="s">
        <v>1095</v>
      </c>
      <c r="C773" s="95"/>
      <c r="D773" s="95" t="s">
        <v>1148</v>
      </c>
      <c r="E773" s="95">
        <v>2</v>
      </c>
      <c r="F773" s="95">
        <v>11</v>
      </c>
      <c r="G773" s="95">
        <v>11</v>
      </c>
      <c r="H773" s="95">
        <v>1101</v>
      </c>
      <c r="I773" s="95">
        <v>88.62</v>
      </c>
      <c r="J773" s="95">
        <v>68.42</v>
      </c>
      <c r="K773" s="95" t="s">
        <v>1097</v>
      </c>
      <c r="L773" s="95" t="s">
        <v>70</v>
      </c>
      <c r="M773" s="95" t="s">
        <v>1099</v>
      </c>
    </row>
    <row r="774" spans="1:13" ht="27" customHeight="1">
      <c r="A774" s="93">
        <v>772</v>
      </c>
      <c r="B774" s="94" t="s">
        <v>1095</v>
      </c>
      <c r="C774" s="95"/>
      <c r="D774" s="95" t="s">
        <v>1148</v>
      </c>
      <c r="E774" s="95">
        <v>2</v>
      </c>
      <c r="F774" s="95">
        <v>11</v>
      </c>
      <c r="G774" s="95">
        <v>11</v>
      </c>
      <c r="H774" s="95">
        <v>1102</v>
      </c>
      <c r="I774" s="95">
        <v>89.15</v>
      </c>
      <c r="J774" s="95">
        <v>68.83</v>
      </c>
      <c r="K774" s="95" t="s">
        <v>1097</v>
      </c>
      <c r="L774" s="95" t="s">
        <v>70</v>
      </c>
      <c r="M774" s="95" t="s">
        <v>1098</v>
      </c>
    </row>
    <row r="775" spans="1:13" ht="27" customHeight="1">
      <c r="A775" s="93">
        <v>773</v>
      </c>
      <c r="B775" s="94" t="s">
        <v>1095</v>
      </c>
      <c r="C775" s="95"/>
      <c r="D775" s="95" t="s">
        <v>1149</v>
      </c>
      <c r="E775" s="95">
        <v>1</v>
      </c>
      <c r="F775" s="95">
        <v>11</v>
      </c>
      <c r="G775" s="95">
        <v>1</v>
      </c>
      <c r="H775" s="95">
        <v>101</v>
      </c>
      <c r="I775" s="95">
        <v>89.66</v>
      </c>
      <c r="J775" s="95">
        <v>69.260000000000005</v>
      </c>
      <c r="K775" s="95" t="s">
        <v>1097</v>
      </c>
      <c r="L775" s="95" t="s">
        <v>70</v>
      </c>
      <c r="M775" s="95" t="s">
        <v>1098</v>
      </c>
    </row>
    <row r="776" spans="1:13" ht="27" customHeight="1">
      <c r="A776" s="93">
        <v>774</v>
      </c>
      <c r="B776" s="94" t="s">
        <v>1095</v>
      </c>
      <c r="C776" s="95"/>
      <c r="D776" s="95" t="s">
        <v>1149</v>
      </c>
      <c r="E776" s="95">
        <v>1</v>
      </c>
      <c r="F776" s="95">
        <v>11</v>
      </c>
      <c r="G776" s="95">
        <v>1</v>
      </c>
      <c r="H776" s="95">
        <v>102</v>
      </c>
      <c r="I776" s="95">
        <v>88.95</v>
      </c>
      <c r="J776" s="95">
        <v>68.709999999999994</v>
      </c>
      <c r="K776" s="95" t="s">
        <v>1097</v>
      </c>
      <c r="L776" s="95" t="s">
        <v>70</v>
      </c>
      <c r="M776" s="95" t="s">
        <v>1099</v>
      </c>
    </row>
    <row r="777" spans="1:13" ht="27" customHeight="1">
      <c r="A777" s="93">
        <v>775</v>
      </c>
      <c r="B777" s="94" t="s">
        <v>1095</v>
      </c>
      <c r="C777" s="95"/>
      <c r="D777" s="95" t="s">
        <v>1149</v>
      </c>
      <c r="E777" s="95">
        <v>1</v>
      </c>
      <c r="F777" s="95">
        <v>11</v>
      </c>
      <c r="G777" s="95">
        <v>2</v>
      </c>
      <c r="H777" s="95">
        <v>201</v>
      </c>
      <c r="I777" s="95">
        <v>89.66</v>
      </c>
      <c r="J777" s="95">
        <v>69.260000000000005</v>
      </c>
      <c r="K777" s="95" t="s">
        <v>1097</v>
      </c>
      <c r="L777" s="95" t="s">
        <v>70</v>
      </c>
      <c r="M777" s="95" t="s">
        <v>1098</v>
      </c>
    </row>
    <row r="778" spans="1:13" ht="27" customHeight="1">
      <c r="A778" s="93">
        <v>776</v>
      </c>
      <c r="B778" s="94" t="s">
        <v>1095</v>
      </c>
      <c r="C778" s="95"/>
      <c r="D778" s="95" t="s">
        <v>1149</v>
      </c>
      <c r="E778" s="95">
        <v>1</v>
      </c>
      <c r="F778" s="95">
        <v>11</v>
      </c>
      <c r="G778" s="95">
        <v>2</v>
      </c>
      <c r="H778" s="95">
        <v>202</v>
      </c>
      <c r="I778" s="95">
        <v>88.95</v>
      </c>
      <c r="J778" s="95">
        <v>68.709999999999994</v>
      </c>
      <c r="K778" s="95" t="s">
        <v>1097</v>
      </c>
      <c r="L778" s="95" t="s">
        <v>70</v>
      </c>
      <c r="M778" s="95" t="s">
        <v>1099</v>
      </c>
    </row>
    <row r="779" spans="1:13" ht="27" customHeight="1">
      <c r="A779" s="93">
        <v>777</v>
      </c>
      <c r="B779" s="94" t="s">
        <v>1095</v>
      </c>
      <c r="C779" s="95"/>
      <c r="D779" s="95" t="s">
        <v>1149</v>
      </c>
      <c r="E779" s="95">
        <v>1</v>
      </c>
      <c r="F779" s="95">
        <v>11</v>
      </c>
      <c r="G779" s="95">
        <v>3</v>
      </c>
      <c r="H779" s="95">
        <v>301</v>
      </c>
      <c r="I779" s="95">
        <v>89.11</v>
      </c>
      <c r="J779" s="95">
        <v>68.83</v>
      </c>
      <c r="K779" s="95" t="s">
        <v>1097</v>
      </c>
      <c r="L779" s="95" t="s">
        <v>70</v>
      </c>
      <c r="M779" s="95" t="s">
        <v>1098</v>
      </c>
    </row>
    <row r="780" spans="1:13" ht="27" customHeight="1">
      <c r="A780" s="93">
        <v>778</v>
      </c>
      <c r="B780" s="94" t="s">
        <v>1095</v>
      </c>
      <c r="C780" s="95"/>
      <c r="D780" s="95" t="s">
        <v>1149</v>
      </c>
      <c r="E780" s="95">
        <v>1</v>
      </c>
      <c r="F780" s="95">
        <v>11</v>
      </c>
      <c r="G780" s="95">
        <v>3</v>
      </c>
      <c r="H780" s="95">
        <v>302</v>
      </c>
      <c r="I780" s="95">
        <v>88.58</v>
      </c>
      <c r="J780" s="95">
        <v>68.42</v>
      </c>
      <c r="K780" s="95" t="s">
        <v>1097</v>
      </c>
      <c r="L780" s="95" t="s">
        <v>70</v>
      </c>
      <c r="M780" s="95" t="s">
        <v>1099</v>
      </c>
    </row>
    <row r="781" spans="1:13" ht="27" customHeight="1">
      <c r="A781" s="93">
        <v>779</v>
      </c>
      <c r="B781" s="94" t="s">
        <v>1095</v>
      </c>
      <c r="C781" s="95"/>
      <c r="D781" s="95" t="s">
        <v>1149</v>
      </c>
      <c r="E781" s="95">
        <v>1</v>
      </c>
      <c r="F781" s="95">
        <v>11</v>
      </c>
      <c r="G781" s="95">
        <v>4</v>
      </c>
      <c r="H781" s="95">
        <v>401</v>
      </c>
      <c r="I781" s="95">
        <v>89.11</v>
      </c>
      <c r="J781" s="95">
        <v>68.83</v>
      </c>
      <c r="K781" s="95" t="s">
        <v>1097</v>
      </c>
      <c r="L781" s="95" t="s">
        <v>70</v>
      </c>
      <c r="M781" s="95" t="s">
        <v>1098</v>
      </c>
    </row>
    <row r="782" spans="1:13" ht="27" customHeight="1">
      <c r="A782" s="93">
        <v>780</v>
      </c>
      <c r="B782" s="94" t="s">
        <v>1095</v>
      </c>
      <c r="C782" s="95"/>
      <c r="D782" s="95" t="s">
        <v>1149</v>
      </c>
      <c r="E782" s="95">
        <v>1</v>
      </c>
      <c r="F782" s="95">
        <v>11</v>
      </c>
      <c r="G782" s="95">
        <v>4</v>
      </c>
      <c r="H782" s="95">
        <v>402</v>
      </c>
      <c r="I782" s="95">
        <v>88.58</v>
      </c>
      <c r="J782" s="95">
        <v>68.42</v>
      </c>
      <c r="K782" s="95" t="s">
        <v>1097</v>
      </c>
      <c r="L782" s="95" t="s">
        <v>70</v>
      </c>
      <c r="M782" s="95" t="s">
        <v>1099</v>
      </c>
    </row>
    <row r="783" spans="1:13" ht="27" customHeight="1">
      <c r="A783" s="93">
        <v>781</v>
      </c>
      <c r="B783" s="94" t="s">
        <v>1095</v>
      </c>
      <c r="C783" s="95"/>
      <c r="D783" s="95" t="s">
        <v>1149</v>
      </c>
      <c r="E783" s="95">
        <v>1</v>
      </c>
      <c r="F783" s="95">
        <v>11</v>
      </c>
      <c r="G783" s="95">
        <v>5</v>
      </c>
      <c r="H783" s="95">
        <v>501</v>
      </c>
      <c r="I783" s="95">
        <v>89.11</v>
      </c>
      <c r="J783" s="95">
        <v>68.83</v>
      </c>
      <c r="K783" s="95" t="s">
        <v>1097</v>
      </c>
      <c r="L783" s="95" t="s">
        <v>70</v>
      </c>
      <c r="M783" s="95" t="s">
        <v>1098</v>
      </c>
    </row>
    <row r="784" spans="1:13" ht="27" customHeight="1">
      <c r="A784" s="93">
        <v>782</v>
      </c>
      <c r="B784" s="94" t="s">
        <v>1095</v>
      </c>
      <c r="C784" s="95"/>
      <c r="D784" s="95" t="s">
        <v>1149</v>
      </c>
      <c r="E784" s="95">
        <v>1</v>
      </c>
      <c r="F784" s="95">
        <v>11</v>
      </c>
      <c r="G784" s="95">
        <v>5</v>
      </c>
      <c r="H784" s="95">
        <v>502</v>
      </c>
      <c r="I784" s="95">
        <v>88.58</v>
      </c>
      <c r="J784" s="95">
        <v>68.42</v>
      </c>
      <c r="K784" s="95" t="s">
        <v>1097</v>
      </c>
      <c r="L784" s="95" t="s">
        <v>70</v>
      </c>
      <c r="M784" s="95" t="s">
        <v>1099</v>
      </c>
    </row>
    <row r="785" spans="1:13" ht="27" customHeight="1">
      <c r="A785" s="93">
        <v>783</v>
      </c>
      <c r="B785" s="94" t="s">
        <v>1095</v>
      </c>
      <c r="C785" s="95"/>
      <c r="D785" s="95" t="s">
        <v>1149</v>
      </c>
      <c r="E785" s="95">
        <v>1</v>
      </c>
      <c r="F785" s="95">
        <v>11</v>
      </c>
      <c r="G785" s="95">
        <v>6</v>
      </c>
      <c r="H785" s="95">
        <v>601</v>
      </c>
      <c r="I785" s="95">
        <v>89.11</v>
      </c>
      <c r="J785" s="95">
        <v>68.83</v>
      </c>
      <c r="K785" s="95" t="s">
        <v>1097</v>
      </c>
      <c r="L785" s="95" t="s">
        <v>70</v>
      </c>
      <c r="M785" s="95" t="s">
        <v>1098</v>
      </c>
    </row>
    <row r="786" spans="1:13" ht="27" customHeight="1">
      <c r="A786" s="93">
        <v>784</v>
      </c>
      <c r="B786" s="94" t="s">
        <v>1095</v>
      </c>
      <c r="C786" s="95"/>
      <c r="D786" s="95" t="s">
        <v>1149</v>
      </c>
      <c r="E786" s="95">
        <v>1</v>
      </c>
      <c r="F786" s="95">
        <v>11</v>
      </c>
      <c r="G786" s="95">
        <v>6</v>
      </c>
      <c r="H786" s="95">
        <v>602</v>
      </c>
      <c r="I786" s="95">
        <v>88.58</v>
      </c>
      <c r="J786" s="95">
        <v>68.42</v>
      </c>
      <c r="K786" s="95" t="s">
        <v>1097</v>
      </c>
      <c r="L786" s="95" t="s">
        <v>70</v>
      </c>
      <c r="M786" s="95" t="s">
        <v>1099</v>
      </c>
    </row>
    <row r="787" spans="1:13" ht="27" customHeight="1">
      <c r="A787" s="93">
        <v>785</v>
      </c>
      <c r="B787" s="94" t="s">
        <v>1095</v>
      </c>
      <c r="C787" s="95"/>
      <c r="D787" s="95" t="s">
        <v>1149</v>
      </c>
      <c r="E787" s="95">
        <v>1</v>
      </c>
      <c r="F787" s="95">
        <v>11</v>
      </c>
      <c r="G787" s="95">
        <v>7</v>
      </c>
      <c r="H787" s="95">
        <v>701</v>
      </c>
      <c r="I787" s="95">
        <v>89.11</v>
      </c>
      <c r="J787" s="95">
        <v>68.83</v>
      </c>
      <c r="K787" s="95" t="s">
        <v>1097</v>
      </c>
      <c r="L787" s="95" t="s">
        <v>70</v>
      </c>
      <c r="M787" s="95" t="s">
        <v>1098</v>
      </c>
    </row>
    <row r="788" spans="1:13" ht="27" customHeight="1">
      <c r="A788" s="93">
        <v>786</v>
      </c>
      <c r="B788" s="94" t="s">
        <v>1095</v>
      </c>
      <c r="C788" s="95"/>
      <c r="D788" s="95" t="s">
        <v>1149</v>
      </c>
      <c r="E788" s="95">
        <v>1</v>
      </c>
      <c r="F788" s="95">
        <v>11</v>
      </c>
      <c r="G788" s="95">
        <v>7</v>
      </c>
      <c r="H788" s="95">
        <v>702</v>
      </c>
      <c r="I788" s="95">
        <v>88.58</v>
      </c>
      <c r="J788" s="95">
        <v>68.42</v>
      </c>
      <c r="K788" s="95" t="s">
        <v>1097</v>
      </c>
      <c r="L788" s="95" t="s">
        <v>70</v>
      </c>
      <c r="M788" s="95" t="s">
        <v>1099</v>
      </c>
    </row>
    <row r="789" spans="1:13" ht="27" customHeight="1">
      <c r="A789" s="93">
        <v>787</v>
      </c>
      <c r="B789" s="94" t="s">
        <v>1095</v>
      </c>
      <c r="C789" s="95"/>
      <c r="D789" s="95" t="s">
        <v>1149</v>
      </c>
      <c r="E789" s="95">
        <v>1</v>
      </c>
      <c r="F789" s="95">
        <v>11</v>
      </c>
      <c r="G789" s="95">
        <v>8</v>
      </c>
      <c r="H789" s="95">
        <v>801</v>
      </c>
      <c r="I789" s="95">
        <v>89.11</v>
      </c>
      <c r="J789" s="95">
        <v>68.83</v>
      </c>
      <c r="K789" s="95" t="s">
        <v>1097</v>
      </c>
      <c r="L789" s="95" t="s">
        <v>70</v>
      </c>
      <c r="M789" s="95" t="s">
        <v>1098</v>
      </c>
    </row>
    <row r="790" spans="1:13" ht="27" customHeight="1">
      <c r="A790" s="93">
        <v>788</v>
      </c>
      <c r="B790" s="94" t="s">
        <v>1095</v>
      </c>
      <c r="C790" s="95"/>
      <c r="D790" s="95" t="s">
        <v>1149</v>
      </c>
      <c r="E790" s="95">
        <v>1</v>
      </c>
      <c r="F790" s="95">
        <v>11</v>
      </c>
      <c r="G790" s="95">
        <v>8</v>
      </c>
      <c r="H790" s="95">
        <v>802</v>
      </c>
      <c r="I790" s="95">
        <v>88.58</v>
      </c>
      <c r="J790" s="95">
        <v>68.42</v>
      </c>
      <c r="K790" s="95" t="s">
        <v>1097</v>
      </c>
      <c r="L790" s="95" t="s">
        <v>70</v>
      </c>
      <c r="M790" s="95" t="s">
        <v>1099</v>
      </c>
    </row>
    <row r="791" spans="1:13" ht="27" customHeight="1">
      <c r="A791" s="93">
        <v>789</v>
      </c>
      <c r="B791" s="94" t="s">
        <v>1095</v>
      </c>
      <c r="C791" s="95"/>
      <c r="D791" s="95" t="s">
        <v>1149</v>
      </c>
      <c r="E791" s="95">
        <v>1</v>
      </c>
      <c r="F791" s="95">
        <v>11</v>
      </c>
      <c r="G791" s="95">
        <v>9</v>
      </c>
      <c r="H791" s="95">
        <v>901</v>
      </c>
      <c r="I791" s="95">
        <v>89.11</v>
      </c>
      <c r="J791" s="95">
        <v>68.83</v>
      </c>
      <c r="K791" s="95" t="s">
        <v>1097</v>
      </c>
      <c r="L791" s="95" t="s">
        <v>70</v>
      </c>
      <c r="M791" s="95" t="s">
        <v>1098</v>
      </c>
    </row>
    <row r="792" spans="1:13" ht="27" customHeight="1">
      <c r="A792" s="93">
        <v>790</v>
      </c>
      <c r="B792" s="94" t="s">
        <v>1095</v>
      </c>
      <c r="C792" s="95"/>
      <c r="D792" s="95" t="s">
        <v>1149</v>
      </c>
      <c r="E792" s="95">
        <v>1</v>
      </c>
      <c r="F792" s="95">
        <v>11</v>
      </c>
      <c r="G792" s="95">
        <v>9</v>
      </c>
      <c r="H792" s="95">
        <v>902</v>
      </c>
      <c r="I792" s="95">
        <v>88.58</v>
      </c>
      <c r="J792" s="95">
        <v>68.42</v>
      </c>
      <c r="K792" s="95" t="s">
        <v>1097</v>
      </c>
      <c r="L792" s="95" t="s">
        <v>70</v>
      </c>
      <c r="M792" s="95" t="s">
        <v>1099</v>
      </c>
    </row>
    <row r="793" spans="1:13" ht="27" customHeight="1">
      <c r="A793" s="93">
        <v>791</v>
      </c>
      <c r="B793" s="94" t="s">
        <v>1095</v>
      </c>
      <c r="C793" s="95"/>
      <c r="D793" s="95" t="s">
        <v>1149</v>
      </c>
      <c r="E793" s="95">
        <v>1</v>
      </c>
      <c r="F793" s="95">
        <v>11</v>
      </c>
      <c r="G793" s="95">
        <v>10</v>
      </c>
      <c r="H793" s="95">
        <v>1001</v>
      </c>
      <c r="I793" s="95">
        <v>89.11</v>
      </c>
      <c r="J793" s="95">
        <v>68.83</v>
      </c>
      <c r="K793" s="95" t="s">
        <v>1097</v>
      </c>
      <c r="L793" s="95" t="s">
        <v>70</v>
      </c>
      <c r="M793" s="95" t="s">
        <v>1098</v>
      </c>
    </row>
    <row r="794" spans="1:13" ht="27" customHeight="1">
      <c r="A794" s="93">
        <v>792</v>
      </c>
      <c r="B794" s="94" t="s">
        <v>1095</v>
      </c>
      <c r="C794" s="95"/>
      <c r="D794" s="95" t="s">
        <v>1149</v>
      </c>
      <c r="E794" s="95">
        <v>1</v>
      </c>
      <c r="F794" s="95">
        <v>11</v>
      </c>
      <c r="G794" s="95">
        <v>10</v>
      </c>
      <c r="H794" s="95">
        <v>1002</v>
      </c>
      <c r="I794" s="95">
        <v>88.58</v>
      </c>
      <c r="J794" s="95">
        <v>68.42</v>
      </c>
      <c r="K794" s="95" t="s">
        <v>1097</v>
      </c>
      <c r="L794" s="95" t="s">
        <v>70</v>
      </c>
      <c r="M794" s="95" t="s">
        <v>1099</v>
      </c>
    </row>
    <row r="795" spans="1:13" ht="27" customHeight="1">
      <c r="A795" s="93">
        <v>793</v>
      </c>
      <c r="B795" s="94" t="s">
        <v>1095</v>
      </c>
      <c r="C795" s="95"/>
      <c r="D795" s="95" t="s">
        <v>1149</v>
      </c>
      <c r="E795" s="95">
        <v>1</v>
      </c>
      <c r="F795" s="95">
        <v>11</v>
      </c>
      <c r="G795" s="95">
        <v>11</v>
      </c>
      <c r="H795" s="95">
        <v>1101</v>
      </c>
      <c r="I795" s="95">
        <v>89.11</v>
      </c>
      <c r="J795" s="95">
        <v>68.83</v>
      </c>
      <c r="K795" s="95" t="s">
        <v>1097</v>
      </c>
      <c r="L795" s="95" t="s">
        <v>70</v>
      </c>
      <c r="M795" s="95" t="s">
        <v>1098</v>
      </c>
    </row>
    <row r="796" spans="1:13" ht="27" customHeight="1">
      <c r="A796" s="93">
        <v>794</v>
      </c>
      <c r="B796" s="94" t="s">
        <v>1095</v>
      </c>
      <c r="C796" s="95"/>
      <c r="D796" s="95" t="s">
        <v>1149</v>
      </c>
      <c r="E796" s="95">
        <v>1</v>
      </c>
      <c r="F796" s="95">
        <v>11</v>
      </c>
      <c r="G796" s="95">
        <v>11</v>
      </c>
      <c r="H796" s="95">
        <v>1102</v>
      </c>
      <c r="I796" s="95">
        <v>88.58</v>
      </c>
      <c r="J796" s="95">
        <v>68.42</v>
      </c>
      <c r="K796" s="95" t="s">
        <v>1097</v>
      </c>
      <c r="L796" s="95" t="s">
        <v>70</v>
      </c>
      <c r="M796" s="95" t="s">
        <v>1099</v>
      </c>
    </row>
    <row r="797" spans="1:13" ht="27" customHeight="1">
      <c r="A797" s="93">
        <v>795</v>
      </c>
      <c r="B797" s="94" t="s">
        <v>1095</v>
      </c>
      <c r="C797" s="95"/>
      <c r="D797" s="95" t="s">
        <v>1149</v>
      </c>
      <c r="E797" s="95">
        <v>2</v>
      </c>
      <c r="F797" s="95">
        <v>11</v>
      </c>
      <c r="G797" s="95">
        <v>1</v>
      </c>
      <c r="H797" s="95">
        <v>101</v>
      </c>
      <c r="I797" s="95">
        <v>88.95</v>
      </c>
      <c r="J797" s="95">
        <v>68.709999999999994</v>
      </c>
      <c r="K797" s="95" t="s">
        <v>1097</v>
      </c>
      <c r="L797" s="95" t="s">
        <v>70</v>
      </c>
      <c r="M797" s="95" t="s">
        <v>1099</v>
      </c>
    </row>
    <row r="798" spans="1:13" ht="27" customHeight="1">
      <c r="A798" s="93">
        <v>796</v>
      </c>
      <c r="B798" s="94" t="s">
        <v>1095</v>
      </c>
      <c r="C798" s="95"/>
      <c r="D798" s="95" t="s">
        <v>1149</v>
      </c>
      <c r="E798" s="95">
        <v>2</v>
      </c>
      <c r="F798" s="95">
        <v>11</v>
      </c>
      <c r="G798" s="95">
        <v>1</v>
      </c>
      <c r="H798" s="95">
        <v>102</v>
      </c>
      <c r="I798" s="95">
        <v>89.66</v>
      </c>
      <c r="J798" s="95">
        <v>69.260000000000005</v>
      </c>
      <c r="K798" s="95" t="s">
        <v>1097</v>
      </c>
      <c r="L798" s="95" t="s">
        <v>70</v>
      </c>
      <c r="M798" s="95" t="s">
        <v>1098</v>
      </c>
    </row>
    <row r="799" spans="1:13" ht="27" customHeight="1">
      <c r="A799" s="93">
        <v>797</v>
      </c>
      <c r="B799" s="94" t="s">
        <v>1095</v>
      </c>
      <c r="C799" s="95"/>
      <c r="D799" s="95" t="s">
        <v>1149</v>
      </c>
      <c r="E799" s="95">
        <v>2</v>
      </c>
      <c r="F799" s="95">
        <v>11</v>
      </c>
      <c r="G799" s="95">
        <v>2</v>
      </c>
      <c r="H799" s="95">
        <v>201</v>
      </c>
      <c r="I799" s="95">
        <v>88.95</v>
      </c>
      <c r="J799" s="95">
        <v>68.709999999999994</v>
      </c>
      <c r="K799" s="95" t="s">
        <v>1097</v>
      </c>
      <c r="L799" s="95" t="s">
        <v>70</v>
      </c>
      <c r="M799" s="95" t="s">
        <v>1099</v>
      </c>
    </row>
    <row r="800" spans="1:13" ht="27" customHeight="1">
      <c r="A800" s="93">
        <v>798</v>
      </c>
      <c r="B800" s="94" t="s">
        <v>1095</v>
      </c>
      <c r="C800" s="95"/>
      <c r="D800" s="95" t="s">
        <v>1149</v>
      </c>
      <c r="E800" s="95">
        <v>2</v>
      </c>
      <c r="F800" s="95">
        <v>11</v>
      </c>
      <c r="G800" s="95">
        <v>2</v>
      </c>
      <c r="H800" s="95">
        <v>202</v>
      </c>
      <c r="I800" s="95">
        <v>89.66</v>
      </c>
      <c r="J800" s="95">
        <v>69.260000000000005</v>
      </c>
      <c r="K800" s="95" t="s">
        <v>1097</v>
      </c>
      <c r="L800" s="95" t="s">
        <v>70</v>
      </c>
      <c r="M800" s="95" t="s">
        <v>1098</v>
      </c>
    </row>
    <row r="801" spans="1:13" ht="27" customHeight="1">
      <c r="A801" s="93">
        <v>799</v>
      </c>
      <c r="B801" s="94" t="s">
        <v>1095</v>
      </c>
      <c r="C801" s="95"/>
      <c r="D801" s="95" t="s">
        <v>1149</v>
      </c>
      <c r="E801" s="95">
        <v>2</v>
      </c>
      <c r="F801" s="95">
        <v>11</v>
      </c>
      <c r="G801" s="95">
        <v>3</v>
      </c>
      <c r="H801" s="95">
        <v>301</v>
      </c>
      <c r="I801" s="95">
        <v>88.58</v>
      </c>
      <c r="J801" s="95">
        <v>68.42</v>
      </c>
      <c r="K801" s="95" t="s">
        <v>1097</v>
      </c>
      <c r="L801" s="95" t="s">
        <v>70</v>
      </c>
      <c r="M801" s="95" t="s">
        <v>1099</v>
      </c>
    </row>
    <row r="802" spans="1:13" ht="27" customHeight="1">
      <c r="A802" s="93">
        <v>800</v>
      </c>
      <c r="B802" s="94" t="s">
        <v>1095</v>
      </c>
      <c r="C802" s="95"/>
      <c r="D802" s="95" t="s">
        <v>1149</v>
      </c>
      <c r="E802" s="95">
        <v>2</v>
      </c>
      <c r="F802" s="95">
        <v>11</v>
      </c>
      <c r="G802" s="95">
        <v>3</v>
      </c>
      <c r="H802" s="95">
        <v>302</v>
      </c>
      <c r="I802" s="95">
        <v>89.11</v>
      </c>
      <c r="J802" s="95">
        <v>68.83</v>
      </c>
      <c r="K802" s="95" t="s">
        <v>1097</v>
      </c>
      <c r="L802" s="95" t="s">
        <v>70</v>
      </c>
      <c r="M802" s="95" t="s">
        <v>1098</v>
      </c>
    </row>
    <row r="803" spans="1:13" ht="27" customHeight="1">
      <c r="A803" s="93">
        <v>801</v>
      </c>
      <c r="B803" s="94" t="s">
        <v>1095</v>
      </c>
      <c r="C803" s="95"/>
      <c r="D803" s="95" t="s">
        <v>1149</v>
      </c>
      <c r="E803" s="95">
        <v>2</v>
      </c>
      <c r="F803" s="95">
        <v>11</v>
      </c>
      <c r="G803" s="95">
        <v>4</v>
      </c>
      <c r="H803" s="95">
        <v>401</v>
      </c>
      <c r="I803" s="95">
        <v>88.58</v>
      </c>
      <c r="J803" s="95">
        <v>68.42</v>
      </c>
      <c r="K803" s="95" t="s">
        <v>1097</v>
      </c>
      <c r="L803" s="95" t="s">
        <v>70</v>
      </c>
      <c r="M803" s="95" t="s">
        <v>1099</v>
      </c>
    </row>
    <row r="804" spans="1:13" ht="27" customHeight="1">
      <c r="A804" s="93">
        <v>802</v>
      </c>
      <c r="B804" s="94" t="s">
        <v>1095</v>
      </c>
      <c r="C804" s="95"/>
      <c r="D804" s="95" t="s">
        <v>1149</v>
      </c>
      <c r="E804" s="95">
        <v>2</v>
      </c>
      <c r="F804" s="95">
        <v>11</v>
      </c>
      <c r="G804" s="95">
        <v>4</v>
      </c>
      <c r="H804" s="95">
        <v>402</v>
      </c>
      <c r="I804" s="95">
        <v>89.11</v>
      </c>
      <c r="J804" s="95">
        <v>68.83</v>
      </c>
      <c r="K804" s="95" t="s">
        <v>1097</v>
      </c>
      <c r="L804" s="95" t="s">
        <v>70</v>
      </c>
      <c r="M804" s="95" t="s">
        <v>1098</v>
      </c>
    </row>
    <row r="805" spans="1:13" ht="27" customHeight="1">
      <c r="A805" s="93">
        <v>803</v>
      </c>
      <c r="B805" s="94" t="s">
        <v>1095</v>
      </c>
      <c r="C805" s="95"/>
      <c r="D805" s="95" t="s">
        <v>1149</v>
      </c>
      <c r="E805" s="95">
        <v>2</v>
      </c>
      <c r="F805" s="95">
        <v>11</v>
      </c>
      <c r="G805" s="95">
        <v>5</v>
      </c>
      <c r="H805" s="95">
        <v>501</v>
      </c>
      <c r="I805" s="95">
        <v>88.58</v>
      </c>
      <c r="J805" s="95">
        <v>68.42</v>
      </c>
      <c r="K805" s="95" t="s">
        <v>1097</v>
      </c>
      <c r="L805" s="95" t="s">
        <v>70</v>
      </c>
      <c r="M805" s="95" t="s">
        <v>1099</v>
      </c>
    </row>
    <row r="806" spans="1:13" ht="27" customHeight="1">
      <c r="A806" s="93">
        <v>804</v>
      </c>
      <c r="B806" s="94" t="s">
        <v>1095</v>
      </c>
      <c r="C806" s="95"/>
      <c r="D806" s="95" t="s">
        <v>1149</v>
      </c>
      <c r="E806" s="95">
        <v>2</v>
      </c>
      <c r="F806" s="95">
        <v>11</v>
      </c>
      <c r="G806" s="95">
        <v>5</v>
      </c>
      <c r="H806" s="95">
        <v>502</v>
      </c>
      <c r="I806" s="95">
        <v>89.11</v>
      </c>
      <c r="J806" s="95">
        <v>68.83</v>
      </c>
      <c r="K806" s="95" t="s">
        <v>1097</v>
      </c>
      <c r="L806" s="95" t="s">
        <v>70</v>
      </c>
      <c r="M806" s="95" t="s">
        <v>1098</v>
      </c>
    </row>
    <row r="807" spans="1:13" ht="27" customHeight="1">
      <c r="A807" s="93">
        <v>805</v>
      </c>
      <c r="B807" s="94" t="s">
        <v>1095</v>
      </c>
      <c r="C807" s="95"/>
      <c r="D807" s="95" t="s">
        <v>1149</v>
      </c>
      <c r="E807" s="95">
        <v>2</v>
      </c>
      <c r="F807" s="95">
        <v>11</v>
      </c>
      <c r="G807" s="95">
        <v>6</v>
      </c>
      <c r="H807" s="95">
        <v>601</v>
      </c>
      <c r="I807" s="95">
        <v>88.58</v>
      </c>
      <c r="J807" s="95">
        <v>68.42</v>
      </c>
      <c r="K807" s="95" t="s">
        <v>1097</v>
      </c>
      <c r="L807" s="95" t="s">
        <v>70</v>
      </c>
      <c r="M807" s="95" t="s">
        <v>1099</v>
      </c>
    </row>
    <row r="808" spans="1:13" ht="27" customHeight="1">
      <c r="A808" s="93">
        <v>806</v>
      </c>
      <c r="B808" s="94" t="s">
        <v>1095</v>
      </c>
      <c r="C808" s="95"/>
      <c r="D808" s="95" t="s">
        <v>1149</v>
      </c>
      <c r="E808" s="95">
        <v>2</v>
      </c>
      <c r="F808" s="95">
        <v>11</v>
      </c>
      <c r="G808" s="95">
        <v>6</v>
      </c>
      <c r="H808" s="95">
        <v>602</v>
      </c>
      <c r="I808" s="95">
        <v>89.11</v>
      </c>
      <c r="J808" s="95">
        <v>68.83</v>
      </c>
      <c r="K808" s="95" t="s">
        <v>1097</v>
      </c>
      <c r="L808" s="95" t="s">
        <v>70</v>
      </c>
      <c r="M808" s="95" t="s">
        <v>1098</v>
      </c>
    </row>
    <row r="809" spans="1:13" ht="27" customHeight="1">
      <c r="A809" s="93">
        <v>807</v>
      </c>
      <c r="B809" s="94" t="s">
        <v>1095</v>
      </c>
      <c r="C809" s="95"/>
      <c r="D809" s="95" t="s">
        <v>1149</v>
      </c>
      <c r="E809" s="95">
        <v>2</v>
      </c>
      <c r="F809" s="95">
        <v>11</v>
      </c>
      <c r="G809" s="95">
        <v>7</v>
      </c>
      <c r="H809" s="95">
        <v>701</v>
      </c>
      <c r="I809" s="95">
        <v>88.58</v>
      </c>
      <c r="J809" s="95">
        <v>68.42</v>
      </c>
      <c r="K809" s="95" t="s">
        <v>1097</v>
      </c>
      <c r="L809" s="95" t="s">
        <v>70</v>
      </c>
      <c r="M809" s="95" t="s">
        <v>1099</v>
      </c>
    </row>
    <row r="810" spans="1:13" ht="27" customHeight="1">
      <c r="A810" s="93">
        <v>808</v>
      </c>
      <c r="B810" s="94" t="s">
        <v>1095</v>
      </c>
      <c r="C810" s="95"/>
      <c r="D810" s="95" t="s">
        <v>1149</v>
      </c>
      <c r="E810" s="95">
        <v>2</v>
      </c>
      <c r="F810" s="95">
        <v>11</v>
      </c>
      <c r="G810" s="95">
        <v>7</v>
      </c>
      <c r="H810" s="95">
        <v>702</v>
      </c>
      <c r="I810" s="95">
        <v>89.11</v>
      </c>
      <c r="J810" s="95">
        <v>68.83</v>
      </c>
      <c r="K810" s="95" t="s">
        <v>1097</v>
      </c>
      <c r="L810" s="95" t="s">
        <v>70</v>
      </c>
      <c r="M810" s="95" t="s">
        <v>1098</v>
      </c>
    </row>
    <row r="811" spans="1:13" ht="27" customHeight="1">
      <c r="A811" s="93">
        <v>809</v>
      </c>
      <c r="B811" s="94" t="s">
        <v>1095</v>
      </c>
      <c r="C811" s="95"/>
      <c r="D811" s="95" t="s">
        <v>1149</v>
      </c>
      <c r="E811" s="95">
        <v>2</v>
      </c>
      <c r="F811" s="95">
        <v>11</v>
      </c>
      <c r="G811" s="95">
        <v>8</v>
      </c>
      <c r="H811" s="95">
        <v>801</v>
      </c>
      <c r="I811" s="95">
        <v>88.58</v>
      </c>
      <c r="J811" s="95">
        <v>68.42</v>
      </c>
      <c r="K811" s="95" t="s">
        <v>1097</v>
      </c>
      <c r="L811" s="95" t="s">
        <v>70</v>
      </c>
      <c r="M811" s="95" t="s">
        <v>1099</v>
      </c>
    </row>
    <row r="812" spans="1:13" ht="27" customHeight="1">
      <c r="A812" s="93">
        <v>810</v>
      </c>
      <c r="B812" s="94" t="s">
        <v>1095</v>
      </c>
      <c r="C812" s="95"/>
      <c r="D812" s="95" t="s">
        <v>1149</v>
      </c>
      <c r="E812" s="95">
        <v>2</v>
      </c>
      <c r="F812" s="95">
        <v>11</v>
      </c>
      <c r="G812" s="95">
        <v>8</v>
      </c>
      <c r="H812" s="95">
        <v>802</v>
      </c>
      <c r="I812" s="95">
        <v>89.11</v>
      </c>
      <c r="J812" s="95">
        <v>68.83</v>
      </c>
      <c r="K812" s="95" t="s">
        <v>1097</v>
      </c>
      <c r="L812" s="95" t="s">
        <v>70</v>
      </c>
      <c r="M812" s="95" t="s">
        <v>1098</v>
      </c>
    </row>
    <row r="813" spans="1:13" ht="27" customHeight="1">
      <c r="A813" s="93">
        <v>811</v>
      </c>
      <c r="B813" s="94" t="s">
        <v>1095</v>
      </c>
      <c r="C813" s="95"/>
      <c r="D813" s="95" t="s">
        <v>1149</v>
      </c>
      <c r="E813" s="95">
        <v>2</v>
      </c>
      <c r="F813" s="95">
        <v>11</v>
      </c>
      <c r="G813" s="95">
        <v>9</v>
      </c>
      <c r="H813" s="95">
        <v>901</v>
      </c>
      <c r="I813" s="95">
        <v>88.58</v>
      </c>
      <c r="J813" s="95">
        <v>68.42</v>
      </c>
      <c r="K813" s="95" t="s">
        <v>1097</v>
      </c>
      <c r="L813" s="95" t="s">
        <v>70</v>
      </c>
      <c r="M813" s="95" t="s">
        <v>1099</v>
      </c>
    </row>
    <row r="814" spans="1:13" ht="27" customHeight="1">
      <c r="A814" s="93">
        <v>812</v>
      </c>
      <c r="B814" s="94" t="s">
        <v>1095</v>
      </c>
      <c r="C814" s="95"/>
      <c r="D814" s="95" t="s">
        <v>1149</v>
      </c>
      <c r="E814" s="95">
        <v>2</v>
      </c>
      <c r="F814" s="95">
        <v>11</v>
      </c>
      <c r="G814" s="95">
        <v>9</v>
      </c>
      <c r="H814" s="95">
        <v>902</v>
      </c>
      <c r="I814" s="95">
        <v>89.11</v>
      </c>
      <c r="J814" s="95">
        <v>68.83</v>
      </c>
      <c r="K814" s="95" t="s">
        <v>1097</v>
      </c>
      <c r="L814" s="95" t="s">
        <v>70</v>
      </c>
      <c r="M814" s="95" t="s">
        <v>1098</v>
      </c>
    </row>
    <row r="815" spans="1:13" ht="27" customHeight="1">
      <c r="A815" s="93">
        <v>813</v>
      </c>
      <c r="B815" s="94" t="s">
        <v>1095</v>
      </c>
      <c r="C815" s="95"/>
      <c r="D815" s="95" t="s">
        <v>1149</v>
      </c>
      <c r="E815" s="95">
        <v>2</v>
      </c>
      <c r="F815" s="95">
        <v>11</v>
      </c>
      <c r="G815" s="95">
        <v>10</v>
      </c>
      <c r="H815" s="95">
        <v>1001</v>
      </c>
      <c r="I815" s="95">
        <v>88.58</v>
      </c>
      <c r="J815" s="95">
        <v>68.42</v>
      </c>
      <c r="K815" s="95" t="s">
        <v>1097</v>
      </c>
      <c r="L815" s="95" t="s">
        <v>70</v>
      </c>
      <c r="M815" s="95" t="s">
        <v>1099</v>
      </c>
    </row>
    <row r="816" spans="1:13" ht="27" customHeight="1">
      <c r="A816" s="93">
        <v>814</v>
      </c>
      <c r="B816" s="94" t="s">
        <v>1095</v>
      </c>
      <c r="C816" s="95"/>
      <c r="D816" s="95" t="s">
        <v>1149</v>
      </c>
      <c r="E816" s="95">
        <v>2</v>
      </c>
      <c r="F816" s="95">
        <v>11</v>
      </c>
      <c r="G816" s="95">
        <v>10</v>
      </c>
      <c r="H816" s="95">
        <v>1002</v>
      </c>
      <c r="I816" s="95">
        <v>89.11</v>
      </c>
      <c r="J816" s="95">
        <v>68.83</v>
      </c>
      <c r="K816" s="95" t="s">
        <v>1097</v>
      </c>
      <c r="L816" s="95" t="s">
        <v>70</v>
      </c>
      <c r="M816" s="95" t="s">
        <v>1098</v>
      </c>
    </row>
    <row r="817" spans="1:13" ht="27" customHeight="1">
      <c r="A817" s="93">
        <v>815</v>
      </c>
      <c r="B817" s="94" t="s">
        <v>1095</v>
      </c>
      <c r="C817" s="95"/>
      <c r="D817" s="95" t="s">
        <v>1149</v>
      </c>
      <c r="E817" s="95">
        <v>2</v>
      </c>
      <c r="F817" s="95">
        <v>11</v>
      </c>
      <c r="G817" s="95">
        <v>11</v>
      </c>
      <c r="H817" s="95">
        <v>1101</v>
      </c>
      <c r="I817" s="95">
        <v>88.58</v>
      </c>
      <c r="J817" s="95">
        <v>68.42</v>
      </c>
      <c r="K817" s="95" t="s">
        <v>1097</v>
      </c>
      <c r="L817" s="95" t="s">
        <v>70</v>
      </c>
      <c r="M817" s="95" t="s">
        <v>1099</v>
      </c>
    </row>
    <row r="818" spans="1:13" ht="27" customHeight="1">
      <c r="A818" s="93">
        <v>816</v>
      </c>
      <c r="B818" s="94" t="s">
        <v>1095</v>
      </c>
      <c r="C818" s="95"/>
      <c r="D818" s="95" t="s">
        <v>1149</v>
      </c>
      <c r="E818" s="95">
        <v>2</v>
      </c>
      <c r="F818" s="95">
        <v>11</v>
      </c>
      <c r="G818" s="95">
        <v>11</v>
      </c>
      <c r="H818" s="95">
        <v>1102</v>
      </c>
      <c r="I818" s="95">
        <v>89.11</v>
      </c>
      <c r="J818" s="95">
        <v>68.83</v>
      </c>
      <c r="K818" s="95" t="s">
        <v>1097</v>
      </c>
      <c r="L818" s="95" t="s">
        <v>70</v>
      </c>
      <c r="M818" s="95" t="s">
        <v>1098</v>
      </c>
    </row>
    <row r="819" spans="1:13" ht="27" customHeight="1">
      <c r="A819" s="93">
        <v>817</v>
      </c>
      <c r="B819" s="94" t="s">
        <v>1095</v>
      </c>
      <c r="C819" s="95"/>
      <c r="D819" s="95" t="s">
        <v>1150</v>
      </c>
      <c r="E819" s="95">
        <v>1</v>
      </c>
      <c r="F819" s="95">
        <v>11</v>
      </c>
      <c r="G819" s="95">
        <v>1</v>
      </c>
      <c r="H819" s="95">
        <v>101</v>
      </c>
      <c r="I819" s="95">
        <v>115.42</v>
      </c>
      <c r="J819" s="95">
        <v>97.26</v>
      </c>
      <c r="K819" s="95" t="s">
        <v>1136</v>
      </c>
      <c r="L819" s="95" t="s">
        <v>70</v>
      </c>
      <c r="M819" s="95" t="s">
        <v>1137</v>
      </c>
    </row>
    <row r="820" spans="1:13" ht="27" customHeight="1">
      <c r="A820" s="93">
        <v>818</v>
      </c>
      <c r="B820" s="94" t="s">
        <v>1095</v>
      </c>
      <c r="C820" s="95"/>
      <c r="D820" s="95" t="s">
        <v>1150</v>
      </c>
      <c r="E820" s="95">
        <v>1</v>
      </c>
      <c r="F820" s="95">
        <v>11</v>
      </c>
      <c r="G820" s="95">
        <v>1</v>
      </c>
      <c r="H820" s="95">
        <v>102</v>
      </c>
      <c r="I820" s="95">
        <v>114.73</v>
      </c>
      <c r="J820" s="95">
        <v>96.68</v>
      </c>
      <c r="K820" s="95" t="s">
        <v>1136</v>
      </c>
      <c r="L820" s="95" t="s">
        <v>70</v>
      </c>
      <c r="M820" s="95" t="s">
        <v>1138</v>
      </c>
    </row>
    <row r="821" spans="1:13" ht="27" customHeight="1">
      <c r="A821" s="93">
        <v>819</v>
      </c>
      <c r="B821" s="94" t="s">
        <v>1095</v>
      </c>
      <c r="C821" s="95"/>
      <c r="D821" s="95" t="s">
        <v>1150</v>
      </c>
      <c r="E821" s="95">
        <v>1</v>
      </c>
      <c r="F821" s="95">
        <v>11</v>
      </c>
      <c r="G821" s="95">
        <v>2</v>
      </c>
      <c r="H821" s="95">
        <v>201</v>
      </c>
      <c r="I821" s="95">
        <v>115.42</v>
      </c>
      <c r="J821" s="95">
        <v>97.26</v>
      </c>
      <c r="K821" s="95" t="s">
        <v>1136</v>
      </c>
      <c r="L821" s="95" t="s">
        <v>70</v>
      </c>
      <c r="M821" s="95" t="s">
        <v>1137</v>
      </c>
    </row>
    <row r="822" spans="1:13" ht="27" customHeight="1">
      <c r="A822" s="93">
        <v>820</v>
      </c>
      <c r="B822" s="94" t="s">
        <v>1095</v>
      </c>
      <c r="C822" s="95"/>
      <c r="D822" s="95" t="s">
        <v>1150</v>
      </c>
      <c r="E822" s="95">
        <v>1</v>
      </c>
      <c r="F822" s="95">
        <v>11</v>
      </c>
      <c r="G822" s="95">
        <v>2</v>
      </c>
      <c r="H822" s="95">
        <v>202</v>
      </c>
      <c r="I822" s="95">
        <v>114.73</v>
      </c>
      <c r="J822" s="95">
        <v>96.68</v>
      </c>
      <c r="K822" s="95" t="s">
        <v>1136</v>
      </c>
      <c r="L822" s="95" t="s">
        <v>70</v>
      </c>
      <c r="M822" s="95" t="s">
        <v>1138</v>
      </c>
    </row>
    <row r="823" spans="1:13" ht="27" customHeight="1">
      <c r="A823" s="93">
        <v>821</v>
      </c>
      <c r="B823" s="94" t="s">
        <v>1095</v>
      </c>
      <c r="C823" s="95"/>
      <c r="D823" s="95" t="s">
        <v>1150</v>
      </c>
      <c r="E823" s="95">
        <v>1</v>
      </c>
      <c r="F823" s="95">
        <v>11</v>
      </c>
      <c r="G823" s="95">
        <v>3</v>
      </c>
      <c r="H823" s="95">
        <v>301</v>
      </c>
      <c r="I823" s="95">
        <v>114.81</v>
      </c>
      <c r="J823" s="95">
        <v>96.74</v>
      </c>
      <c r="K823" s="95" t="s">
        <v>1136</v>
      </c>
      <c r="L823" s="95" t="s">
        <v>70</v>
      </c>
      <c r="M823" s="95" t="s">
        <v>1137</v>
      </c>
    </row>
    <row r="824" spans="1:13" ht="27" customHeight="1">
      <c r="A824" s="93">
        <v>822</v>
      </c>
      <c r="B824" s="94" t="s">
        <v>1095</v>
      </c>
      <c r="C824" s="95"/>
      <c r="D824" s="95" t="s">
        <v>1150</v>
      </c>
      <c r="E824" s="95">
        <v>1</v>
      </c>
      <c r="F824" s="95">
        <v>11</v>
      </c>
      <c r="G824" s="95">
        <v>3</v>
      </c>
      <c r="H824" s="95">
        <v>302</v>
      </c>
      <c r="I824" s="95">
        <v>114.28</v>
      </c>
      <c r="J824" s="95">
        <v>96.3</v>
      </c>
      <c r="K824" s="95" t="s">
        <v>1136</v>
      </c>
      <c r="L824" s="95" t="s">
        <v>70</v>
      </c>
      <c r="M824" s="95" t="s">
        <v>1138</v>
      </c>
    </row>
    <row r="825" spans="1:13" ht="27" customHeight="1">
      <c r="A825" s="93">
        <v>823</v>
      </c>
      <c r="B825" s="94" t="s">
        <v>1095</v>
      </c>
      <c r="C825" s="95"/>
      <c r="D825" s="95" t="s">
        <v>1150</v>
      </c>
      <c r="E825" s="95">
        <v>1</v>
      </c>
      <c r="F825" s="95">
        <v>11</v>
      </c>
      <c r="G825" s="95">
        <v>4</v>
      </c>
      <c r="H825" s="95">
        <v>401</v>
      </c>
      <c r="I825" s="95">
        <v>114.81</v>
      </c>
      <c r="J825" s="95">
        <v>96.74</v>
      </c>
      <c r="K825" s="95" t="s">
        <v>1136</v>
      </c>
      <c r="L825" s="95" t="s">
        <v>70</v>
      </c>
      <c r="M825" s="95" t="s">
        <v>1137</v>
      </c>
    </row>
    <row r="826" spans="1:13" ht="27" customHeight="1">
      <c r="A826" s="93">
        <v>824</v>
      </c>
      <c r="B826" s="94" t="s">
        <v>1095</v>
      </c>
      <c r="C826" s="95"/>
      <c r="D826" s="95" t="s">
        <v>1150</v>
      </c>
      <c r="E826" s="95">
        <v>1</v>
      </c>
      <c r="F826" s="95">
        <v>11</v>
      </c>
      <c r="G826" s="95">
        <v>4</v>
      </c>
      <c r="H826" s="95">
        <v>402</v>
      </c>
      <c r="I826" s="95">
        <v>114.28</v>
      </c>
      <c r="J826" s="95">
        <v>96.3</v>
      </c>
      <c r="K826" s="95" t="s">
        <v>1136</v>
      </c>
      <c r="L826" s="95" t="s">
        <v>70</v>
      </c>
      <c r="M826" s="95" t="s">
        <v>1138</v>
      </c>
    </row>
    <row r="827" spans="1:13" ht="27" customHeight="1">
      <c r="A827" s="93">
        <v>825</v>
      </c>
      <c r="B827" s="94" t="s">
        <v>1095</v>
      </c>
      <c r="C827" s="95"/>
      <c r="D827" s="95" t="s">
        <v>1150</v>
      </c>
      <c r="E827" s="95">
        <v>1</v>
      </c>
      <c r="F827" s="95">
        <v>11</v>
      </c>
      <c r="G827" s="95">
        <v>5</v>
      </c>
      <c r="H827" s="95">
        <v>501</v>
      </c>
      <c r="I827" s="95">
        <v>114.81</v>
      </c>
      <c r="J827" s="95">
        <v>96.74</v>
      </c>
      <c r="K827" s="95" t="s">
        <v>1136</v>
      </c>
      <c r="L827" s="95" t="s">
        <v>70</v>
      </c>
      <c r="M827" s="95" t="s">
        <v>1137</v>
      </c>
    </row>
    <row r="828" spans="1:13" ht="27" customHeight="1">
      <c r="A828" s="93">
        <v>826</v>
      </c>
      <c r="B828" s="94" t="s">
        <v>1095</v>
      </c>
      <c r="C828" s="95"/>
      <c r="D828" s="95" t="s">
        <v>1150</v>
      </c>
      <c r="E828" s="95">
        <v>1</v>
      </c>
      <c r="F828" s="95">
        <v>11</v>
      </c>
      <c r="G828" s="95">
        <v>5</v>
      </c>
      <c r="H828" s="95">
        <v>502</v>
      </c>
      <c r="I828" s="95">
        <v>114.28</v>
      </c>
      <c r="J828" s="95">
        <v>96.3</v>
      </c>
      <c r="K828" s="95" t="s">
        <v>1136</v>
      </c>
      <c r="L828" s="95" t="s">
        <v>70</v>
      </c>
      <c r="M828" s="95" t="s">
        <v>1138</v>
      </c>
    </row>
    <row r="829" spans="1:13" ht="27" customHeight="1">
      <c r="A829" s="93">
        <v>827</v>
      </c>
      <c r="B829" s="94" t="s">
        <v>1095</v>
      </c>
      <c r="C829" s="95"/>
      <c r="D829" s="95" t="s">
        <v>1150</v>
      </c>
      <c r="E829" s="95">
        <v>1</v>
      </c>
      <c r="F829" s="95">
        <v>11</v>
      </c>
      <c r="G829" s="95">
        <v>6</v>
      </c>
      <c r="H829" s="95">
        <v>601</v>
      </c>
      <c r="I829" s="95">
        <v>114.81</v>
      </c>
      <c r="J829" s="95">
        <v>96.74</v>
      </c>
      <c r="K829" s="95" t="s">
        <v>1136</v>
      </c>
      <c r="L829" s="95" t="s">
        <v>70</v>
      </c>
      <c r="M829" s="95" t="s">
        <v>1137</v>
      </c>
    </row>
    <row r="830" spans="1:13" ht="27" customHeight="1">
      <c r="A830" s="93">
        <v>828</v>
      </c>
      <c r="B830" s="94" t="s">
        <v>1095</v>
      </c>
      <c r="C830" s="95"/>
      <c r="D830" s="95" t="s">
        <v>1150</v>
      </c>
      <c r="E830" s="95">
        <v>1</v>
      </c>
      <c r="F830" s="95">
        <v>11</v>
      </c>
      <c r="G830" s="95">
        <v>6</v>
      </c>
      <c r="H830" s="95">
        <v>602</v>
      </c>
      <c r="I830" s="95">
        <v>114.28</v>
      </c>
      <c r="J830" s="95">
        <v>96.3</v>
      </c>
      <c r="K830" s="95" t="s">
        <v>1136</v>
      </c>
      <c r="L830" s="95" t="s">
        <v>70</v>
      </c>
      <c r="M830" s="95" t="s">
        <v>1138</v>
      </c>
    </row>
    <row r="831" spans="1:13" ht="27" customHeight="1">
      <c r="A831" s="93">
        <v>829</v>
      </c>
      <c r="B831" s="94" t="s">
        <v>1095</v>
      </c>
      <c r="C831" s="95"/>
      <c r="D831" s="95" t="s">
        <v>1150</v>
      </c>
      <c r="E831" s="95">
        <v>1</v>
      </c>
      <c r="F831" s="95">
        <v>11</v>
      </c>
      <c r="G831" s="95">
        <v>7</v>
      </c>
      <c r="H831" s="95">
        <v>701</v>
      </c>
      <c r="I831" s="95">
        <v>114.81</v>
      </c>
      <c r="J831" s="95">
        <v>96.74</v>
      </c>
      <c r="K831" s="95" t="s">
        <v>1136</v>
      </c>
      <c r="L831" s="95" t="s">
        <v>70</v>
      </c>
      <c r="M831" s="95" t="s">
        <v>1137</v>
      </c>
    </row>
    <row r="832" spans="1:13" ht="27" customHeight="1">
      <c r="A832" s="93">
        <v>830</v>
      </c>
      <c r="B832" s="94" t="s">
        <v>1095</v>
      </c>
      <c r="C832" s="95"/>
      <c r="D832" s="95" t="s">
        <v>1150</v>
      </c>
      <c r="E832" s="95">
        <v>1</v>
      </c>
      <c r="F832" s="95">
        <v>11</v>
      </c>
      <c r="G832" s="95">
        <v>7</v>
      </c>
      <c r="H832" s="95">
        <v>702</v>
      </c>
      <c r="I832" s="95">
        <v>114.28</v>
      </c>
      <c r="J832" s="95">
        <v>96.3</v>
      </c>
      <c r="K832" s="95" t="s">
        <v>1136</v>
      </c>
      <c r="L832" s="95" t="s">
        <v>70</v>
      </c>
      <c r="M832" s="95" t="s">
        <v>1138</v>
      </c>
    </row>
    <row r="833" spans="1:13" ht="27" customHeight="1">
      <c r="A833" s="93">
        <v>831</v>
      </c>
      <c r="B833" s="94" t="s">
        <v>1095</v>
      </c>
      <c r="C833" s="95"/>
      <c r="D833" s="95" t="s">
        <v>1150</v>
      </c>
      <c r="E833" s="95">
        <v>1</v>
      </c>
      <c r="F833" s="95">
        <v>11</v>
      </c>
      <c r="G833" s="95">
        <v>8</v>
      </c>
      <c r="H833" s="95">
        <v>801</v>
      </c>
      <c r="I833" s="95">
        <v>114.81</v>
      </c>
      <c r="J833" s="95">
        <v>96.74</v>
      </c>
      <c r="K833" s="95" t="s">
        <v>1136</v>
      </c>
      <c r="L833" s="95" t="s">
        <v>70</v>
      </c>
      <c r="M833" s="95" t="s">
        <v>1137</v>
      </c>
    </row>
    <row r="834" spans="1:13" ht="27" customHeight="1">
      <c r="A834" s="93">
        <v>832</v>
      </c>
      <c r="B834" s="94" t="s">
        <v>1095</v>
      </c>
      <c r="C834" s="95"/>
      <c r="D834" s="95" t="s">
        <v>1150</v>
      </c>
      <c r="E834" s="95">
        <v>1</v>
      </c>
      <c r="F834" s="95">
        <v>11</v>
      </c>
      <c r="G834" s="95">
        <v>8</v>
      </c>
      <c r="H834" s="95">
        <v>802</v>
      </c>
      <c r="I834" s="95">
        <v>114.28</v>
      </c>
      <c r="J834" s="95">
        <v>96.3</v>
      </c>
      <c r="K834" s="95" t="s">
        <v>1136</v>
      </c>
      <c r="L834" s="95" t="s">
        <v>70</v>
      </c>
      <c r="M834" s="95" t="s">
        <v>1138</v>
      </c>
    </row>
    <row r="835" spans="1:13" ht="27" customHeight="1">
      <c r="A835" s="93">
        <v>833</v>
      </c>
      <c r="B835" s="94" t="s">
        <v>1095</v>
      </c>
      <c r="C835" s="95"/>
      <c r="D835" s="95" t="s">
        <v>1150</v>
      </c>
      <c r="E835" s="95">
        <v>1</v>
      </c>
      <c r="F835" s="95">
        <v>11</v>
      </c>
      <c r="G835" s="95">
        <v>9</v>
      </c>
      <c r="H835" s="95">
        <v>901</v>
      </c>
      <c r="I835" s="95">
        <v>114.81</v>
      </c>
      <c r="J835" s="95">
        <v>96.74</v>
      </c>
      <c r="K835" s="95" t="s">
        <v>1136</v>
      </c>
      <c r="L835" s="95" t="s">
        <v>70</v>
      </c>
      <c r="M835" s="95" t="s">
        <v>1137</v>
      </c>
    </row>
    <row r="836" spans="1:13" ht="27" customHeight="1">
      <c r="A836" s="93">
        <v>834</v>
      </c>
      <c r="B836" s="94" t="s">
        <v>1095</v>
      </c>
      <c r="C836" s="95"/>
      <c r="D836" s="95" t="s">
        <v>1150</v>
      </c>
      <c r="E836" s="95">
        <v>1</v>
      </c>
      <c r="F836" s="95">
        <v>11</v>
      </c>
      <c r="G836" s="95">
        <v>9</v>
      </c>
      <c r="H836" s="95">
        <v>902</v>
      </c>
      <c r="I836" s="95">
        <v>114.28</v>
      </c>
      <c r="J836" s="95">
        <v>96.3</v>
      </c>
      <c r="K836" s="95" t="s">
        <v>1136</v>
      </c>
      <c r="L836" s="95" t="s">
        <v>70</v>
      </c>
      <c r="M836" s="95" t="s">
        <v>1138</v>
      </c>
    </row>
    <row r="837" spans="1:13" ht="27" customHeight="1">
      <c r="A837" s="93">
        <v>835</v>
      </c>
      <c r="B837" s="94" t="s">
        <v>1095</v>
      </c>
      <c r="C837" s="95"/>
      <c r="D837" s="95" t="s">
        <v>1150</v>
      </c>
      <c r="E837" s="95">
        <v>1</v>
      </c>
      <c r="F837" s="95">
        <v>11</v>
      </c>
      <c r="G837" s="95">
        <v>10</v>
      </c>
      <c r="H837" s="95">
        <v>1001</v>
      </c>
      <c r="I837" s="95">
        <v>114.81</v>
      </c>
      <c r="J837" s="95">
        <v>96.74</v>
      </c>
      <c r="K837" s="95" t="s">
        <v>1136</v>
      </c>
      <c r="L837" s="95" t="s">
        <v>70</v>
      </c>
      <c r="M837" s="95" t="s">
        <v>1137</v>
      </c>
    </row>
    <row r="838" spans="1:13" ht="27" customHeight="1">
      <c r="A838" s="93">
        <v>836</v>
      </c>
      <c r="B838" s="94" t="s">
        <v>1095</v>
      </c>
      <c r="C838" s="95"/>
      <c r="D838" s="95" t="s">
        <v>1150</v>
      </c>
      <c r="E838" s="95">
        <v>1</v>
      </c>
      <c r="F838" s="95">
        <v>11</v>
      </c>
      <c r="G838" s="95">
        <v>10</v>
      </c>
      <c r="H838" s="95">
        <v>1002</v>
      </c>
      <c r="I838" s="95">
        <v>114.28</v>
      </c>
      <c r="J838" s="95">
        <v>96.3</v>
      </c>
      <c r="K838" s="95" t="s">
        <v>1136</v>
      </c>
      <c r="L838" s="95" t="s">
        <v>70</v>
      </c>
      <c r="M838" s="95" t="s">
        <v>1138</v>
      </c>
    </row>
    <row r="839" spans="1:13" ht="27" customHeight="1">
      <c r="A839" s="93">
        <v>837</v>
      </c>
      <c r="B839" s="94" t="s">
        <v>1095</v>
      </c>
      <c r="C839" s="95"/>
      <c r="D839" s="95" t="s">
        <v>1150</v>
      </c>
      <c r="E839" s="95">
        <v>1</v>
      </c>
      <c r="F839" s="95">
        <v>11</v>
      </c>
      <c r="G839" s="95">
        <v>11</v>
      </c>
      <c r="H839" s="95">
        <v>1101</v>
      </c>
      <c r="I839" s="95">
        <v>114.81</v>
      </c>
      <c r="J839" s="95">
        <v>96.74</v>
      </c>
      <c r="K839" s="95" t="s">
        <v>1136</v>
      </c>
      <c r="L839" s="95" t="s">
        <v>70</v>
      </c>
      <c r="M839" s="95" t="s">
        <v>1137</v>
      </c>
    </row>
    <row r="840" spans="1:13" ht="27" customHeight="1">
      <c r="A840" s="93">
        <v>838</v>
      </c>
      <c r="B840" s="94" t="s">
        <v>1095</v>
      </c>
      <c r="C840" s="95"/>
      <c r="D840" s="95" t="s">
        <v>1150</v>
      </c>
      <c r="E840" s="95">
        <v>1</v>
      </c>
      <c r="F840" s="95">
        <v>11</v>
      </c>
      <c r="G840" s="95">
        <v>11</v>
      </c>
      <c r="H840" s="95">
        <v>1102</v>
      </c>
      <c r="I840" s="95">
        <v>114.28</v>
      </c>
      <c r="J840" s="95">
        <v>96.3</v>
      </c>
      <c r="K840" s="95" t="s">
        <v>1136</v>
      </c>
      <c r="L840" s="95" t="s">
        <v>70</v>
      </c>
      <c r="M840" s="95" t="s">
        <v>1138</v>
      </c>
    </row>
    <row r="841" spans="1:13" ht="27" customHeight="1">
      <c r="A841" s="93">
        <v>839</v>
      </c>
      <c r="B841" s="94" t="s">
        <v>1095</v>
      </c>
      <c r="C841" s="95"/>
      <c r="D841" s="95" t="s">
        <v>1150</v>
      </c>
      <c r="E841" s="95">
        <v>2</v>
      </c>
      <c r="F841" s="95">
        <v>11</v>
      </c>
      <c r="G841" s="95">
        <v>1</v>
      </c>
      <c r="H841" s="95">
        <v>101</v>
      </c>
      <c r="I841" s="95">
        <v>114.73</v>
      </c>
      <c r="J841" s="95">
        <v>96.68</v>
      </c>
      <c r="K841" s="95" t="s">
        <v>1136</v>
      </c>
      <c r="L841" s="95" t="s">
        <v>70</v>
      </c>
      <c r="M841" s="95" t="s">
        <v>1138</v>
      </c>
    </row>
    <row r="842" spans="1:13" ht="27" customHeight="1">
      <c r="A842" s="93">
        <v>840</v>
      </c>
      <c r="B842" s="94" t="s">
        <v>1095</v>
      </c>
      <c r="C842" s="95"/>
      <c r="D842" s="95" t="s">
        <v>1150</v>
      </c>
      <c r="E842" s="95">
        <v>2</v>
      </c>
      <c r="F842" s="95">
        <v>11</v>
      </c>
      <c r="G842" s="95">
        <v>1</v>
      </c>
      <c r="H842" s="95">
        <v>102</v>
      </c>
      <c r="I842" s="95">
        <v>115.42</v>
      </c>
      <c r="J842" s="95">
        <v>97.26</v>
      </c>
      <c r="K842" s="95" t="s">
        <v>1136</v>
      </c>
      <c r="L842" s="95" t="s">
        <v>70</v>
      </c>
      <c r="M842" s="95" t="s">
        <v>1137</v>
      </c>
    </row>
    <row r="843" spans="1:13" ht="27" customHeight="1">
      <c r="A843" s="93">
        <v>841</v>
      </c>
      <c r="B843" s="94" t="s">
        <v>1095</v>
      </c>
      <c r="C843" s="95"/>
      <c r="D843" s="95" t="s">
        <v>1150</v>
      </c>
      <c r="E843" s="95">
        <v>2</v>
      </c>
      <c r="F843" s="95">
        <v>11</v>
      </c>
      <c r="G843" s="95">
        <v>2</v>
      </c>
      <c r="H843" s="95">
        <v>201</v>
      </c>
      <c r="I843" s="95">
        <v>114.73</v>
      </c>
      <c r="J843" s="95">
        <v>96.68</v>
      </c>
      <c r="K843" s="95" t="s">
        <v>1136</v>
      </c>
      <c r="L843" s="95" t="s">
        <v>70</v>
      </c>
      <c r="M843" s="95" t="s">
        <v>1138</v>
      </c>
    </row>
    <row r="844" spans="1:13" ht="27" customHeight="1">
      <c r="A844" s="93">
        <v>842</v>
      </c>
      <c r="B844" s="94" t="s">
        <v>1095</v>
      </c>
      <c r="C844" s="95"/>
      <c r="D844" s="95" t="s">
        <v>1150</v>
      </c>
      <c r="E844" s="95">
        <v>2</v>
      </c>
      <c r="F844" s="95">
        <v>11</v>
      </c>
      <c r="G844" s="95">
        <v>2</v>
      </c>
      <c r="H844" s="95">
        <v>202</v>
      </c>
      <c r="I844" s="95">
        <v>115.42</v>
      </c>
      <c r="J844" s="95">
        <v>97.26</v>
      </c>
      <c r="K844" s="95" t="s">
        <v>1136</v>
      </c>
      <c r="L844" s="95" t="s">
        <v>70</v>
      </c>
      <c r="M844" s="95" t="s">
        <v>1137</v>
      </c>
    </row>
    <row r="845" spans="1:13" ht="27" customHeight="1">
      <c r="A845" s="93">
        <v>843</v>
      </c>
      <c r="B845" s="94" t="s">
        <v>1095</v>
      </c>
      <c r="C845" s="95"/>
      <c r="D845" s="95" t="s">
        <v>1150</v>
      </c>
      <c r="E845" s="95">
        <v>2</v>
      </c>
      <c r="F845" s="95">
        <v>11</v>
      </c>
      <c r="G845" s="95">
        <v>3</v>
      </c>
      <c r="H845" s="95">
        <v>301</v>
      </c>
      <c r="I845" s="95">
        <v>114.28</v>
      </c>
      <c r="J845" s="95">
        <v>96.3</v>
      </c>
      <c r="K845" s="95" t="s">
        <v>1136</v>
      </c>
      <c r="L845" s="95" t="s">
        <v>70</v>
      </c>
      <c r="M845" s="95" t="s">
        <v>1138</v>
      </c>
    </row>
    <row r="846" spans="1:13" ht="27" customHeight="1">
      <c r="A846" s="93">
        <v>844</v>
      </c>
      <c r="B846" s="94" t="s">
        <v>1095</v>
      </c>
      <c r="C846" s="95"/>
      <c r="D846" s="95" t="s">
        <v>1150</v>
      </c>
      <c r="E846" s="95">
        <v>2</v>
      </c>
      <c r="F846" s="95">
        <v>11</v>
      </c>
      <c r="G846" s="95">
        <v>3</v>
      </c>
      <c r="H846" s="95">
        <v>302</v>
      </c>
      <c r="I846" s="95">
        <v>114.81</v>
      </c>
      <c r="J846" s="95">
        <v>96.74</v>
      </c>
      <c r="K846" s="95" t="s">
        <v>1136</v>
      </c>
      <c r="L846" s="95" t="s">
        <v>70</v>
      </c>
      <c r="M846" s="95" t="s">
        <v>1137</v>
      </c>
    </row>
    <row r="847" spans="1:13" ht="27" customHeight="1">
      <c r="A847" s="93">
        <v>845</v>
      </c>
      <c r="B847" s="94" t="s">
        <v>1095</v>
      </c>
      <c r="C847" s="95"/>
      <c r="D847" s="95" t="s">
        <v>1150</v>
      </c>
      <c r="E847" s="95">
        <v>2</v>
      </c>
      <c r="F847" s="95">
        <v>11</v>
      </c>
      <c r="G847" s="95">
        <v>4</v>
      </c>
      <c r="H847" s="95">
        <v>401</v>
      </c>
      <c r="I847" s="95">
        <v>114.28</v>
      </c>
      <c r="J847" s="95">
        <v>96.3</v>
      </c>
      <c r="K847" s="95" t="s">
        <v>1136</v>
      </c>
      <c r="L847" s="95" t="s">
        <v>70</v>
      </c>
      <c r="M847" s="95" t="s">
        <v>1138</v>
      </c>
    </row>
    <row r="848" spans="1:13" ht="27" customHeight="1">
      <c r="A848" s="93">
        <v>846</v>
      </c>
      <c r="B848" s="94" t="s">
        <v>1095</v>
      </c>
      <c r="C848" s="95"/>
      <c r="D848" s="95" t="s">
        <v>1150</v>
      </c>
      <c r="E848" s="95">
        <v>2</v>
      </c>
      <c r="F848" s="95">
        <v>11</v>
      </c>
      <c r="G848" s="95">
        <v>4</v>
      </c>
      <c r="H848" s="95">
        <v>402</v>
      </c>
      <c r="I848" s="95">
        <v>114.81</v>
      </c>
      <c r="J848" s="95">
        <v>96.74</v>
      </c>
      <c r="K848" s="95" t="s">
        <v>1136</v>
      </c>
      <c r="L848" s="95" t="s">
        <v>70</v>
      </c>
      <c r="M848" s="95" t="s">
        <v>1137</v>
      </c>
    </row>
    <row r="849" spans="1:13" ht="27" customHeight="1">
      <c r="A849" s="93">
        <v>847</v>
      </c>
      <c r="B849" s="94" t="s">
        <v>1095</v>
      </c>
      <c r="C849" s="95"/>
      <c r="D849" s="95" t="s">
        <v>1150</v>
      </c>
      <c r="E849" s="95">
        <v>2</v>
      </c>
      <c r="F849" s="95">
        <v>11</v>
      </c>
      <c r="G849" s="95">
        <v>5</v>
      </c>
      <c r="H849" s="95">
        <v>501</v>
      </c>
      <c r="I849" s="95">
        <v>114.28</v>
      </c>
      <c r="J849" s="95">
        <v>96.3</v>
      </c>
      <c r="K849" s="95" t="s">
        <v>1136</v>
      </c>
      <c r="L849" s="95" t="s">
        <v>70</v>
      </c>
      <c r="M849" s="95" t="s">
        <v>1138</v>
      </c>
    </row>
    <row r="850" spans="1:13" ht="27" customHeight="1">
      <c r="A850" s="93">
        <v>848</v>
      </c>
      <c r="B850" s="94" t="s">
        <v>1095</v>
      </c>
      <c r="C850" s="95"/>
      <c r="D850" s="95" t="s">
        <v>1150</v>
      </c>
      <c r="E850" s="95">
        <v>2</v>
      </c>
      <c r="F850" s="95">
        <v>11</v>
      </c>
      <c r="G850" s="95">
        <v>5</v>
      </c>
      <c r="H850" s="95">
        <v>502</v>
      </c>
      <c r="I850" s="95">
        <v>114.81</v>
      </c>
      <c r="J850" s="95">
        <v>96.74</v>
      </c>
      <c r="K850" s="95" t="s">
        <v>1136</v>
      </c>
      <c r="L850" s="95" t="s">
        <v>70</v>
      </c>
      <c r="M850" s="95" t="s">
        <v>1137</v>
      </c>
    </row>
    <row r="851" spans="1:13" ht="27" customHeight="1">
      <c r="A851" s="93">
        <v>849</v>
      </c>
      <c r="B851" s="94" t="s">
        <v>1095</v>
      </c>
      <c r="C851" s="95"/>
      <c r="D851" s="95" t="s">
        <v>1150</v>
      </c>
      <c r="E851" s="95">
        <v>2</v>
      </c>
      <c r="F851" s="95">
        <v>11</v>
      </c>
      <c r="G851" s="95">
        <v>6</v>
      </c>
      <c r="H851" s="95">
        <v>601</v>
      </c>
      <c r="I851" s="95">
        <v>114.28</v>
      </c>
      <c r="J851" s="95">
        <v>96.3</v>
      </c>
      <c r="K851" s="95" t="s">
        <v>1136</v>
      </c>
      <c r="L851" s="95" t="s">
        <v>70</v>
      </c>
      <c r="M851" s="95" t="s">
        <v>1138</v>
      </c>
    </row>
    <row r="852" spans="1:13" ht="27" customHeight="1">
      <c r="A852" s="93">
        <v>850</v>
      </c>
      <c r="B852" s="94" t="s">
        <v>1095</v>
      </c>
      <c r="C852" s="95"/>
      <c r="D852" s="95" t="s">
        <v>1150</v>
      </c>
      <c r="E852" s="95">
        <v>2</v>
      </c>
      <c r="F852" s="95">
        <v>11</v>
      </c>
      <c r="G852" s="95">
        <v>6</v>
      </c>
      <c r="H852" s="95">
        <v>602</v>
      </c>
      <c r="I852" s="95">
        <v>114.81</v>
      </c>
      <c r="J852" s="95">
        <v>96.74</v>
      </c>
      <c r="K852" s="95" t="s">
        <v>1136</v>
      </c>
      <c r="L852" s="95" t="s">
        <v>70</v>
      </c>
      <c r="M852" s="95" t="s">
        <v>1137</v>
      </c>
    </row>
    <row r="853" spans="1:13" ht="27" customHeight="1">
      <c r="A853" s="93">
        <v>851</v>
      </c>
      <c r="B853" s="94" t="s">
        <v>1095</v>
      </c>
      <c r="C853" s="95"/>
      <c r="D853" s="95" t="s">
        <v>1150</v>
      </c>
      <c r="E853" s="95">
        <v>2</v>
      </c>
      <c r="F853" s="95">
        <v>11</v>
      </c>
      <c r="G853" s="95">
        <v>7</v>
      </c>
      <c r="H853" s="95">
        <v>701</v>
      </c>
      <c r="I853" s="95">
        <v>114.28</v>
      </c>
      <c r="J853" s="95">
        <v>96.3</v>
      </c>
      <c r="K853" s="95" t="s">
        <v>1136</v>
      </c>
      <c r="L853" s="95" t="s">
        <v>70</v>
      </c>
      <c r="M853" s="95" t="s">
        <v>1138</v>
      </c>
    </row>
    <row r="854" spans="1:13" ht="27" customHeight="1">
      <c r="A854" s="93">
        <v>852</v>
      </c>
      <c r="B854" s="94" t="s">
        <v>1095</v>
      </c>
      <c r="C854" s="95"/>
      <c r="D854" s="95" t="s">
        <v>1150</v>
      </c>
      <c r="E854" s="95">
        <v>2</v>
      </c>
      <c r="F854" s="95">
        <v>11</v>
      </c>
      <c r="G854" s="95">
        <v>7</v>
      </c>
      <c r="H854" s="95">
        <v>702</v>
      </c>
      <c r="I854" s="95">
        <v>114.81</v>
      </c>
      <c r="J854" s="95">
        <v>96.74</v>
      </c>
      <c r="K854" s="95" t="s">
        <v>1136</v>
      </c>
      <c r="L854" s="95" t="s">
        <v>70</v>
      </c>
      <c r="M854" s="95" t="s">
        <v>1137</v>
      </c>
    </row>
    <row r="855" spans="1:13" ht="27" customHeight="1">
      <c r="A855" s="93">
        <v>853</v>
      </c>
      <c r="B855" s="94" t="s">
        <v>1095</v>
      </c>
      <c r="C855" s="95"/>
      <c r="D855" s="95" t="s">
        <v>1150</v>
      </c>
      <c r="E855" s="95">
        <v>2</v>
      </c>
      <c r="F855" s="95">
        <v>11</v>
      </c>
      <c r="G855" s="95">
        <v>8</v>
      </c>
      <c r="H855" s="95">
        <v>801</v>
      </c>
      <c r="I855" s="95">
        <v>114.28</v>
      </c>
      <c r="J855" s="95">
        <v>96.3</v>
      </c>
      <c r="K855" s="95" t="s">
        <v>1136</v>
      </c>
      <c r="L855" s="95" t="s">
        <v>70</v>
      </c>
      <c r="M855" s="95" t="s">
        <v>1138</v>
      </c>
    </row>
    <row r="856" spans="1:13" ht="27" customHeight="1">
      <c r="A856" s="93">
        <v>854</v>
      </c>
      <c r="B856" s="94" t="s">
        <v>1095</v>
      </c>
      <c r="C856" s="95"/>
      <c r="D856" s="95" t="s">
        <v>1150</v>
      </c>
      <c r="E856" s="95">
        <v>2</v>
      </c>
      <c r="F856" s="95">
        <v>11</v>
      </c>
      <c r="G856" s="95">
        <v>8</v>
      </c>
      <c r="H856" s="95">
        <v>802</v>
      </c>
      <c r="I856" s="95">
        <v>114.81</v>
      </c>
      <c r="J856" s="95">
        <v>96.74</v>
      </c>
      <c r="K856" s="95" t="s">
        <v>1136</v>
      </c>
      <c r="L856" s="95" t="s">
        <v>70</v>
      </c>
      <c r="M856" s="95" t="s">
        <v>1137</v>
      </c>
    </row>
    <row r="857" spans="1:13" ht="27" customHeight="1">
      <c r="A857" s="93">
        <v>855</v>
      </c>
      <c r="B857" s="94" t="s">
        <v>1095</v>
      </c>
      <c r="C857" s="95"/>
      <c r="D857" s="95" t="s">
        <v>1150</v>
      </c>
      <c r="E857" s="95">
        <v>2</v>
      </c>
      <c r="F857" s="95">
        <v>11</v>
      </c>
      <c r="G857" s="95">
        <v>9</v>
      </c>
      <c r="H857" s="95">
        <v>901</v>
      </c>
      <c r="I857" s="95">
        <v>114.28</v>
      </c>
      <c r="J857" s="95">
        <v>96.3</v>
      </c>
      <c r="K857" s="95" t="s">
        <v>1136</v>
      </c>
      <c r="L857" s="95" t="s">
        <v>70</v>
      </c>
      <c r="M857" s="95" t="s">
        <v>1138</v>
      </c>
    </row>
    <row r="858" spans="1:13" ht="27" customHeight="1">
      <c r="A858" s="93">
        <v>856</v>
      </c>
      <c r="B858" s="94" t="s">
        <v>1095</v>
      </c>
      <c r="C858" s="95"/>
      <c r="D858" s="95" t="s">
        <v>1150</v>
      </c>
      <c r="E858" s="95">
        <v>2</v>
      </c>
      <c r="F858" s="95">
        <v>11</v>
      </c>
      <c r="G858" s="95">
        <v>9</v>
      </c>
      <c r="H858" s="95">
        <v>902</v>
      </c>
      <c r="I858" s="95">
        <v>114.81</v>
      </c>
      <c r="J858" s="95">
        <v>96.74</v>
      </c>
      <c r="K858" s="95" t="s">
        <v>1136</v>
      </c>
      <c r="L858" s="95" t="s">
        <v>70</v>
      </c>
      <c r="M858" s="95" t="s">
        <v>1137</v>
      </c>
    </row>
    <row r="859" spans="1:13" ht="27" customHeight="1">
      <c r="A859" s="93">
        <v>857</v>
      </c>
      <c r="B859" s="94" t="s">
        <v>1095</v>
      </c>
      <c r="C859" s="95"/>
      <c r="D859" s="95" t="s">
        <v>1150</v>
      </c>
      <c r="E859" s="95">
        <v>2</v>
      </c>
      <c r="F859" s="95">
        <v>11</v>
      </c>
      <c r="G859" s="95">
        <v>10</v>
      </c>
      <c r="H859" s="95">
        <v>1001</v>
      </c>
      <c r="I859" s="95">
        <v>114.28</v>
      </c>
      <c r="J859" s="95">
        <v>96.3</v>
      </c>
      <c r="K859" s="95" t="s">
        <v>1136</v>
      </c>
      <c r="L859" s="95" t="s">
        <v>70</v>
      </c>
      <c r="M859" s="95" t="s">
        <v>1138</v>
      </c>
    </row>
    <row r="860" spans="1:13" ht="27" customHeight="1">
      <c r="A860" s="93">
        <v>858</v>
      </c>
      <c r="B860" s="94" t="s">
        <v>1095</v>
      </c>
      <c r="C860" s="95"/>
      <c r="D860" s="95" t="s">
        <v>1150</v>
      </c>
      <c r="E860" s="95">
        <v>2</v>
      </c>
      <c r="F860" s="95">
        <v>11</v>
      </c>
      <c r="G860" s="95">
        <v>10</v>
      </c>
      <c r="H860" s="95">
        <v>1002</v>
      </c>
      <c r="I860" s="95">
        <v>114.81</v>
      </c>
      <c r="J860" s="95">
        <v>96.74</v>
      </c>
      <c r="K860" s="95" t="s">
        <v>1136</v>
      </c>
      <c r="L860" s="95" t="s">
        <v>70</v>
      </c>
      <c r="M860" s="95" t="s">
        <v>1137</v>
      </c>
    </row>
    <row r="861" spans="1:13" ht="27" customHeight="1">
      <c r="A861" s="93">
        <v>859</v>
      </c>
      <c r="B861" s="94" t="s">
        <v>1095</v>
      </c>
      <c r="C861" s="95"/>
      <c r="D861" s="95" t="s">
        <v>1150</v>
      </c>
      <c r="E861" s="95">
        <v>2</v>
      </c>
      <c r="F861" s="95">
        <v>11</v>
      </c>
      <c r="G861" s="95">
        <v>11</v>
      </c>
      <c r="H861" s="95">
        <v>1101</v>
      </c>
      <c r="I861" s="95">
        <v>114.28</v>
      </c>
      <c r="J861" s="95">
        <v>96.3</v>
      </c>
      <c r="K861" s="95" t="s">
        <v>1136</v>
      </c>
      <c r="L861" s="95" t="s">
        <v>70</v>
      </c>
      <c r="M861" s="95" t="s">
        <v>1138</v>
      </c>
    </row>
    <row r="862" spans="1:13" ht="27" customHeight="1">
      <c r="A862" s="93">
        <v>860</v>
      </c>
      <c r="B862" s="94" t="s">
        <v>1095</v>
      </c>
      <c r="C862" s="95"/>
      <c r="D862" s="95" t="s">
        <v>1150</v>
      </c>
      <c r="E862" s="95">
        <v>2</v>
      </c>
      <c r="F862" s="95">
        <v>11</v>
      </c>
      <c r="G862" s="95">
        <v>11</v>
      </c>
      <c r="H862" s="95">
        <v>1102</v>
      </c>
      <c r="I862" s="95">
        <v>114.81</v>
      </c>
      <c r="J862" s="95">
        <v>96.74</v>
      </c>
      <c r="K862" s="95" t="s">
        <v>1136</v>
      </c>
      <c r="L862" s="95" t="s">
        <v>70</v>
      </c>
      <c r="M862" s="95" t="s">
        <v>1137</v>
      </c>
    </row>
    <row r="863" spans="1:13" ht="27" customHeight="1">
      <c r="A863" s="93">
        <v>861</v>
      </c>
      <c r="B863" s="94" t="s">
        <v>1095</v>
      </c>
      <c r="C863" s="95"/>
      <c r="D863" s="95" t="s">
        <v>1151</v>
      </c>
      <c r="E863" s="95">
        <v>1</v>
      </c>
      <c r="F863" s="95">
        <v>11</v>
      </c>
      <c r="G863" s="95">
        <v>1</v>
      </c>
      <c r="H863" s="95">
        <v>101</v>
      </c>
      <c r="I863" s="95">
        <v>89.74</v>
      </c>
      <c r="J863" s="95">
        <v>69.260000000000005</v>
      </c>
      <c r="K863" s="95" t="s">
        <v>1097</v>
      </c>
      <c r="L863" s="95" t="s">
        <v>70</v>
      </c>
      <c r="M863" s="95" t="s">
        <v>1098</v>
      </c>
    </row>
    <row r="864" spans="1:13" ht="27" customHeight="1">
      <c r="A864" s="93">
        <v>862</v>
      </c>
      <c r="B864" s="94" t="s">
        <v>1095</v>
      </c>
      <c r="C864" s="95"/>
      <c r="D864" s="95" t="s">
        <v>1151</v>
      </c>
      <c r="E864" s="95">
        <v>1</v>
      </c>
      <c r="F864" s="95">
        <v>11</v>
      </c>
      <c r="G864" s="95">
        <v>1</v>
      </c>
      <c r="H864" s="95">
        <v>102</v>
      </c>
      <c r="I864" s="95">
        <v>89.03</v>
      </c>
      <c r="J864" s="95">
        <v>68.709999999999994</v>
      </c>
      <c r="K864" s="95" t="s">
        <v>1097</v>
      </c>
      <c r="L864" s="95" t="s">
        <v>70</v>
      </c>
      <c r="M864" s="95" t="s">
        <v>1099</v>
      </c>
    </row>
    <row r="865" spans="1:13" ht="27" customHeight="1">
      <c r="A865" s="93">
        <v>863</v>
      </c>
      <c r="B865" s="94" t="s">
        <v>1095</v>
      </c>
      <c r="C865" s="95"/>
      <c r="D865" s="95" t="s">
        <v>1151</v>
      </c>
      <c r="E865" s="95">
        <v>1</v>
      </c>
      <c r="F865" s="95">
        <v>11</v>
      </c>
      <c r="G865" s="95">
        <v>2</v>
      </c>
      <c r="H865" s="95">
        <v>201</v>
      </c>
      <c r="I865" s="95">
        <v>89.74</v>
      </c>
      <c r="J865" s="95">
        <v>69.260000000000005</v>
      </c>
      <c r="K865" s="95" t="s">
        <v>1097</v>
      </c>
      <c r="L865" s="95" t="s">
        <v>70</v>
      </c>
      <c r="M865" s="95" t="s">
        <v>1098</v>
      </c>
    </row>
    <row r="866" spans="1:13" ht="27" customHeight="1">
      <c r="A866" s="93">
        <v>864</v>
      </c>
      <c r="B866" s="94" t="s">
        <v>1095</v>
      </c>
      <c r="C866" s="95"/>
      <c r="D866" s="95" t="s">
        <v>1151</v>
      </c>
      <c r="E866" s="95">
        <v>1</v>
      </c>
      <c r="F866" s="95">
        <v>11</v>
      </c>
      <c r="G866" s="95">
        <v>2</v>
      </c>
      <c r="H866" s="95">
        <v>202</v>
      </c>
      <c r="I866" s="95">
        <v>89.03</v>
      </c>
      <c r="J866" s="95">
        <v>68.709999999999994</v>
      </c>
      <c r="K866" s="95" t="s">
        <v>1097</v>
      </c>
      <c r="L866" s="95" t="s">
        <v>70</v>
      </c>
      <c r="M866" s="95" t="s">
        <v>1099</v>
      </c>
    </row>
    <row r="867" spans="1:13" ht="27" customHeight="1">
      <c r="A867" s="93">
        <v>865</v>
      </c>
      <c r="B867" s="94" t="s">
        <v>1095</v>
      </c>
      <c r="C867" s="95"/>
      <c r="D867" s="95" t="s">
        <v>1151</v>
      </c>
      <c r="E867" s="95">
        <v>1</v>
      </c>
      <c r="F867" s="95">
        <v>11</v>
      </c>
      <c r="G867" s="95">
        <v>3</v>
      </c>
      <c r="H867" s="95">
        <v>301</v>
      </c>
      <c r="I867" s="95">
        <v>89.19</v>
      </c>
      <c r="J867" s="95">
        <v>68.83</v>
      </c>
      <c r="K867" s="95" t="s">
        <v>1097</v>
      </c>
      <c r="L867" s="95" t="s">
        <v>70</v>
      </c>
      <c r="M867" s="95" t="s">
        <v>1098</v>
      </c>
    </row>
    <row r="868" spans="1:13" ht="27" customHeight="1">
      <c r="A868" s="93">
        <v>866</v>
      </c>
      <c r="B868" s="94" t="s">
        <v>1095</v>
      </c>
      <c r="C868" s="95"/>
      <c r="D868" s="95" t="s">
        <v>1151</v>
      </c>
      <c r="E868" s="95">
        <v>1</v>
      </c>
      <c r="F868" s="95">
        <v>11</v>
      </c>
      <c r="G868" s="95">
        <v>3</v>
      </c>
      <c r="H868" s="95">
        <v>302</v>
      </c>
      <c r="I868" s="95">
        <v>88.66</v>
      </c>
      <c r="J868" s="95">
        <v>68.42</v>
      </c>
      <c r="K868" s="95" t="s">
        <v>1097</v>
      </c>
      <c r="L868" s="95" t="s">
        <v>70</v>
      </c>
      <c r="M868" s="95" t="s">
        <v>1099</v>
      </c>
    </row>
    <row r="869" spans="1:13" ht="27" customHeight="1">
      <c r="A869" s="93">
        <v>867</v>
      </c>
      <c r="B869" s="94" t="s">
        <v>1095</v>
      </c>
      <c r="C869" s="95"/>
      <c r="D869" s="95" t="s">
        <v>1151</v>
      </c>
      <c r="E869" s="95">
        <v>1</v>
      </c>
      <c r="F869" s="95">
        <v>11</v>
      </c>
      <c r="G869" s="95">
        <v>4</v>
      </c>
      <c r="H869" s="95">
        <v>401</v>
      </c>
      <c r="I869" s="95">
        <v>89.19</v>
      </c>
      <c r="J869" s="95">
        <v>68.83</v>
      </c>
      <c r="K869" s="95" t="s">
        <v>1097</v>
      </c>
      <c r="L869" s="95" t="s">
        <v>70</v>
      </c>
      <c r="M869" s="95" t="s">
        <v>1098</v>
      </c>
    </row>
    <row r="870" spans="1:13" ht="27" customHeight="1">
      <c r="A870" s="93">
        <v>868</v>
      </c>
      <c r="B870" s="94" t="s">
        <v>1095</v>
      </c>
      <c r="C870" s="95"/>
      <c r="D870" s="95" t="s">
        <v>1151</v>
      </c>
      <c r="E870" s="95">
        <v>1</v>
      </c>
      <c r="F870" s="95">
        <v>11</v>
      </c>
      <c r="G870" s="95">
        <v>4</v>
      </c>
      <c r="H870" s="95">
        <v>402</v>
      </c>
      <c r="I870" s="95">
        <v>88.66</v>
      </c>
      <c r="J870" s="95">
        <v>68.42</v>
      </c>
      <c r="K870" s="95" t="s">
        <v>1097</v>
      </c>
      <c r="L870" s="95" t="s">
        <v>70</v>
      </c>
      <c r="M870" s="95" t="s">
        <v>1099</v>
      </c>
    </row>
    <row r="871" spans="1:13" ht="27" customHeight="1">
      <c r="A871" s="93">
        <v>869</v>
      </c>
      <c r="B871" s="94" t="s">
        <v>1095</v>
      </c>
      <c r="C871" s="95"/>
      <c r="D871" s="95" t="s">
        <v>1151</v>
      </c>
      <c r="E871" s="95">
        <v>1</v>
      </c>
      <c r="F871" s="95">
        <v>11</v>
      </c>
      <c r="G871" s="95">
        <v>5</v>
      </c>
      <c r="H871" s="95">
        <v>501</v>
      </c>
      <c r="I871" s="95">
        <v>89.19</v>
      </c>
      <c r="J871" s="95">
        <v>68.83</v>
      </c>
      <c r="K871" s="95" t="s">
        <v>1097</v>
      </c>
      <c r="L871" s="95" t="s">
        <v>70</v>
      </c>
      <c r="M871" s="95" t="s">
        <v>1098</v>
      </c>
    </row>
    <row r="872" spans="1:13" ht="27" customHeight="1">
      <c r="A872" s="93">
        <v>870</v>
      </c>
      <c r="B872" s="94" t="s">
        <v>1095</v>
      </c>
      <c r="C872" s="95"/>
      <c r="D872" s="95" t="s">
        <v>1151</v>
      </c>
      <c r="E872" s="95">
        <v>1</v>
      </c>
      <c r="F872" s="95">
        <v>11</v>
      </c>
      <c r="G872" s="95">
        <v>5</v>
      </c>
      <c r="H872" s="95">
        <v>502</v>
      </c>
      <c r="I872" s="95">
        <v>88.66</v>
      </c>
      <c r="J872" s="95">
        <v>68.42</v>
      </c>
      <c r="K872" s="95" t="s">
        <v>1097</v>
      </c>
      <c r="L872" s="95" t="s">
        <v>70</v>
      </c>
      <c r="M872" s="95" t="s">
        <v>1099</v>
      </c>
    </row>
    <row r="873" spans="1:13" ht="27" customHeight="1">
      <c r="A873" s="93">
        <v>871</v>
      </c>
      <c r="B873" s="94" t="s">
        <v>1095</v>
      </c>
      <c r="C873" s="95"/>
      <c r="D873" s="95" t="s">
        <v>1151</v>
      </c>
      <c r="E873" s="95">
        <v>1</v>
      </c>
      <c r="F873" s="95">
        <v>11</v>
      </c>
      <c r="G873" s="95">
        <v>6</v>
      </c>
      <c r="H873" s="95">
        <v>601</v>
      </c>
      <c r="I873" s="95">
        <v>89.19</v>
      </c>
      <c r="J873" s="95">
        <v>68.83</v>
      </c>
      <c r="K873" s="95" t="s">
        <v>1097</v>
      </c>
      <c r="L873" s="95" t="s">
        <v>70</v>
      </c>
      <c r="M873" s="95" t="s">
        <v>1098</v>
      </c>
    </row>
    <row r="874" spans="1:13" ht="27" customHeight="1">
      <c r="A874" s="93">
        <v>872</v>
      </c>
      <c r="B874" s="94" t="s">
        <v>1095</v>
      </c>
      <c r="C874" s="95"/>
      <c r="D874" s="95" t="s">
        <v>1151</v>
      </c>
      <c r="E874" s="95">
        <v>1</v>
      </c>
      <c r="F874" s="95">
        <v>11</v>
      </c>
      <c r="G874" s="95">
        <v>6</v>
      </c>
      <c r="H874" s="95">
        <v>602</v>
      </c>
      <c r="I874" s="95">
        <v>88.66</v>
      </c>
      <c r="J874" s="95">
        <v>68.42</v>
      </c>
      <c r="K874" s="95" t="s">
        <v>1097</v>
      </c>
      <c r="L874" s="95" t="s">
        <v>70</v>
      </c>
      <c r="M874" s="95" t="s">
        <v>1099</v>
      </c>
    </row>
    <row r="875" spans="1:13" ht="27" customHeight="1">
      <c r="A875" s="93">
        <v>873</v>
      </c>
      <c r="B875" s="94" t="s">
        <v>1095</v>
      </c>
      <c r="C875" s="95"/>
      <c r="D875" s="95" t="s">
        <v>1151</v>
      </c>
      <c r="E875" s="95">
        <v>1</v>
      </c>
      <c r="F875" s="95">
        <v>11</v>
      </c>
      <c r="G875" s="95">
        <v>7</v>
      </c>
      <c r="H875" s="95">
        <v>701</v>
      </c>
      <c r="I875" s="95">
        <v>89.19</v>
      </c>
      <c r="J875" s="95">
        <v>68.83</v>
      </c>
      <c r="K875" s="95" t="s">
        <v>1097</v>
      </c>
      <c r="L875" s="95" t="s">
        <v>70</v>
      </c>
      <c r="M875" s="95" t="s">
        <v>1098</v>
      </c>
    </row>
    <row r="876" spans="1:13" ht="27" customHeight="1">
      <c r="A876" s="93">
        <v>874</v>
      </c>
      <c r="B876" s="94" t="s">
        <v>1095</v>
      </c>
      <c r="C876" s="95"/>
      <c r="D876" s="95" t="s">
        <v>1151</v>
      </c>
      <c r="E876" s="95">
        <v>1</v>
      </c>
      <c r="F876" s="95">
        <v>11</v>
      </c>
      <c r="G876" s="95">
        <v>7</v>
      </c>
      <c r="H876" s="95">
        <v>702</v>
      </c>
      <c r="I876" s="95">
        <v>88.66</v>
      </c>
      <c r="J876" s="95">
        <v>68.42</v>
      </c>
      <c r="K876" s="95" t="s">
        <v>1097</v>
      </c>
      <c r="L876" s="95" t="s">
        <v>70</v>
      </c>
      <c r="M876" s="95" t="s">
        <v>1099</v>
      </c>
    </row>
    <row r="877" spans="1:13" ht="27" customHeight="1">
      <c r="A877" s="93">
        <v>875</v>
      </c>
      <c r="B877" s="94" t="s">
        <v>1095</v>
      </c>
      <c r="C877" s="95"/>
      <c r="D877" s="95" t="s">
        <v>1151</v>
      </c>
      <c r="E877" s="95">
        <v>1</v>
      </c>
      <c r="F877" s="95">
        <v>11</v>
      </c>
      <c r="G877" s="95">
        <v>8</v>
      </c>
      <c r="H877" s="95">
        <v>801</v>
      </c>
      <c r="I877" s="95">
        <v>89.19</v>
      </c>
      <c r="J877" s="95">
        <v>68.83</v>
      </c>
      <c r="K877" s="95" t="s">
        <v>1097</v>
      </c>
      <c r="L877" s="95" t="s">
        <v>70</v>
      </c>
      <c r="M877" s="95" t="s">
        <v>1098</v>
      </c>
    </row>
    <row r="878" spans="1:13" ht="27" customHeight="1">
      <c r="A878" s="93">
        <v>876</v>
      </c>
      <c r="B878" s="94" t="s">
        <v>1095</v>
      </c>
      <c r="C878" s="95"/>
      <c r="D878" s="95" t="s">
        <v>1151</v>
      </c>
      <c r="E878" s="95">
        <v>1</v>
      </c>
      <c r="F878" s="95">
        <v>11</v>
      </c>
      <c r="G878" s="95">
        <v>8</v>
      </c>
      <c r="H878" s="95">
        <v>802</v>
      </c>
      <c r="I878" s="95">
        <v>88.66</v>
      </c>
      <c r="J878" s="95">
        <v>68.42</v>
      </c>
      <c r="K878" s="95" t="s">
        <v>1097</v>
      </c>
      <c r="L878" s="95" t="s">
        <v>70</v>
      </c>
      <c r="M878" s="95" t="s">
        <v>1099</v>
      </c>
    </row>
    <row r="879" spans="1:13" ht="27" customHeight="1">
      <c r="A879" s="93">
        <v>877</v>
      </c>
      <c r="B879" s="94" t="s">
        <v>1095</v>
      </c>
      <c r="C879" s="95"/>
      <c r="D879" s="95" t="s">
        <v>1151</v>
      </c>
      <c r="E879" s="95">
        <v>1</v>
      </c>
      <c r="F879" s="95">
        <v>11</v>
      </c>
      <c r="G879" s="95">
        <v>9</v>
      </c>
      <c r="H879" s="95">
        <v>901</v>
      </c>
      <c r="I879" s="95">
        <v>89.19</v>
      </c>
      <c r="J879" s="95">
        <v>68.83</v>
      </c>
      <c r="K879" s="95" t="s">
        <v>1097</v>
      </c>
      <c r="L879" s="95" t="s">
        <v>70</v>
      </c>
      <c r="M879" s="95" t="s">
        <v>1098</v>
      </c>
    </row>
    <row r="880" spans="1:13" ht="27" customHeight="1">
      <c r="A880" s="93">
        <v>878</v>
      </c>
      <c r="B880" s="94" t="s">
        <v>1095</v>
      </c>
      <c r="C880" s="95"/>
      <c r="D880" s="95" t="s">
        <v>1151</v>
      </c>
      <c r="E880" s="95">
        <v>1</v>
      </c>
      <c r="F880" s="95">
        <v>11</v>
      </c>
      <c r="G880" s="95">
        <v>9</v>
      </c>
      <c r="H880" s="95">
        <v>902</v>
      </c>
      <c r="I880" s="95">
        <v>88.66</v>
      </c>
      <c r="J880" s="95">
        <v>68.42</v>
      </c>
      <c r="K880" s="95" t="s">
        <v>1097</v>
      </c>
      <c r="L880" s="95" t="s">
        <v>70</v>
      </c>
      <c r="M880" s="95" t="s">
        <v>1099</v>
      </c>
    </row>
    <row r="881" spans="1:13" ht="27" customHeight="1">
      <c r="A881" s="93">
        <v>879</v>
      </c>
      <c r="B881" s="94" t="s">
        <v>1095</v>
      </c>
      <c r="C881" s="95"/>
      <c r="D881" s="95" t="s">
        <v>1151</v>
      </c>
      <c r="E881" s="95">
        <v>1</v>
      </c>
      <c r="F881" s="95">
        <v>11</v>
      </c>
      <c r="G881" s="95">
        <v>10</v>
      </c>
      <c r="H881" s="95">
        <v>1001</v>
      </c>
      <c r="I881" s="95">
        <v>89.19</v>
      </c>
      <c r="J881" s="95">
        <v>68.83</v>
      </c>
      <c r="K881" s="95" t="s">
        <v>1097</v>
      </c>
      <c r="L881" s="95" t="s">
        <v>70</v>
      </c>
      <c r="M881" s="95" t="s">
        <v>1098</v>
      </c>
    </row>
    <row r="882" spans="1:13" ht="27" customHeight="1">
      <c r="A882" s="93">
        <v>880</v>
      </c>
      <c r="B882" s="94" t="s">
        <v>1095</v>
      </c>
      <c r="C882" s="95"/>
      <c r="D882" s="95" t="s">
        <v>1151</v>
      </c>
      <c r="E882" s="95">
        <v>1</v>
      </c>
      <c r="F882" s="95">
        <v>11</v>
      </c>
      <c r="G882" s="95">
        <v>10</v>
      </c>
      <c r="H882" s="95">
        <v>1002</v>
      </c>
      <c r="I882" s="95">
        <v>88.66</v>
      </c>
      <c r="J882" s="95">
        <v>68.42</v>
      </c>
      <c r="K882" s="95" t="s">
        <v>1097</v>
      </c>
      <c r="L882" s="95" t="s">
        <v>70</v>
      </c>
      <c r="M882" s="95" t="s">
        <v>1099</v>
      </c>
    </row>
    <row r="883" spans="1:13" ht="27" customHeight="1">
      <c r="A883" s="93">
        <v>881</v>
      </c>
      <c r="B883" s="94" t="s">
        <v>1095</v>
      </c>
      <c r="C883" s="95"/>
      <c r="D883" s="95" t="s">
        <v>1151</v>
      </c>
      <c r="E883" s="95">
        <v>1</v>
      </c>
      <c r="F883" s="95">
        <v>11</v>
      </c>
      <c r="G883" s="95">
        <v>11</v>
      </c>
      <c r="H883" s="95">
        <v>1101</v>
      </c>
      <c r="I883" s="95">
        <v>89.19</v>
      </c>
      <c r="J883" s="95">
        <v>68.83</v>
      </c>
      <c r="K883" s="95" t="s">
        <v>1097</v>
      </c>
      <c r="L883" s="95" t="s">
        <v>70</v>
      </c>
      <c r="M883" s="95" t="s">
        <v>1098</v>
      </c>
    </row>
    <row r="884" spans="1:13" ht="27" customHeight="1">
      <c r="A884" s="93">
        <v>882</v>
      </c>
      <c r="B884" s="94" t="s">
        <v>1095</v>
      </c>
      <c r="C884" s="95"/>
      <c r="D884" s="95" t="s">
        <v>1151</v>
      </c>
      <c r="E884" s="95">
        <v>1</v>
      </c>
      <c r="F884" s="95">
        <v>11</v>
      </c>
      <c r="G884" s="95">
        <v>11</v>
      </c>
      <c r="H884" s="95">
        <v>1102</v>
      </c>
      <c r="I884" s="95">
        <v>88.66</v>
      </c>
      <c r="J884" s="95">
        <v>68.42</v>
      </c>
      <c r="K884" s="95" t="s">
        <v>1097</v>
      </c>
      <c r="L884" s="95" t="s">
        <v>70</v>
      </c>
      <c r="M884" s="95" t="s">
        <v>1099</v>
      </c>
    </row>
    <row r="885" spans="1:13" ht="27" customHeight="1">
      <c r="A885" s="93">
        <v>883</v>
      </c>
      <c r="B885" s="94" t="s">
        <v>1095</v>
      </c>
      <c r="C885" s="95"/>
      <c r="D885" s="95" t="s">
        <v>1151</v>
      </c>
      <c r="E885" s="95">
        <v>2</v>
      </c>
      <c r="F885" s="95">
        <v>11</v>
      </c>
      <c r="G885" s="95">
        <v>1</v>
      </c>
      <c r="H885" s="95">
        <v>101</v>
      </c>
      <c r="I885" s="95">
        <v>89.03</v>
      </c>
      <c r="J885" s="95">
        <v>68.709999999999994</v>
      </c>
      <c r="K885" s="95" t="s">
        <v>1097</v>
      </c>
      <c r="L885" s="95" t="s">
        <v>70</v>
      </c>
      <c r="M885" s="95" t="s">
        <v>1099</v>
      </c>
    </row>
    <row r="886" spans="1:13" ht="27" customHeight="1">
      <c r="A886" s="93">
        <v>884</v>
      </c>
      <c r="B886" s="94" t="s">
        <v>1095</v>
      </c>
      <c r="C886" s="95"/>
      <c r="D886" s="95" t="s">
        <v>1151</v>
      </c>
      <c r="E886" s="95">
        <v>2</v>
      </c>
      <c r="F886" s="95">
        <v>11</v>
      </c>
      <c r="G886" s="95">
        <v>1</v>
      </c>
      <c r="H886" s="95">
        <v>102</v>
      </c>
      <c r="I886" s="95">
        <v>89.74</v>
      </c>
      <c r="J886" s="95">
        <v>69.260000000000005</v>
      </c>
      <c r="K886" s="95" t="s">
        <v>1097</v>
      </c>
      <c r="L886" s="95" t="s">
        <v>70</v>
      </c>
      <c r="M886" s="95" t="s">
        <v>1098</v>
      </c>
    </row>
    <row r="887" spans="1:13" ht="27" customHeight="1">
      <c r="A887" s="93">
        <v>885</v>
      </c>
      <c r="B887" s="94" t="s">
        <v>1095</v>
      </c>
      <c r="C887" s="95"/>
      <c r="D887" s="95" t="s">
        <v>1151</v>
      </c>
      <c r="E887" s="95">
        <v>2</v>
      </c>
      <c r="F887" s="95">
        <v>11</v>
      </c>
      <c r="G887" s="95">
        <v>2</v>
      </c>
      <c r="H887" s="95">
        <v>201</v>
      </c>
      <c r="I887" s="95">
        <v>89.03</v>
      </c>
      <c r="J887" s="95">
        <v>68.709999999999994</v>
      </c>
      <c r="K887" s="95" t="s">
        <v>1097</v>
      </c>
      <c r="L887" s="95" t="s">
        <v>70</v>
      </c>
      <c r="M887" s="95" t="s">
        <v>1099</v>
      </c>
    </row>
    <row r="888" spans="1:13" ht="27" customHeight="1">
      <c r="A888" s="93">
        <v>886</v>
      </c>
      <c r="B888" s="94" t="s">
        <v>1095</v>
      </c>
      <c r="C888" s="95"/>
      <c r="D888" s="95" t="s">
        <v>1151</v>
      </c>
      <c r="E888" s="95">
        <v>2</v>
      </c>
      <c r="F888" s="95">
        <v>11</v>
      </c>
      <c r="G888" s="95">
        <v>2</v>
      </c>
      <c r="H888" s="95">
        <v>202</v>
      </c>
      <c r="I888" s="95">
        <v>89.74</v>
      </c>
      <c r="J888" s="95">
        <v>69.260000000000005</v>
      </c>
      <c r="K888" s="95" t="s">
        <v>1097</v>
      </c>
      <c r="L888" s="95" t="s">
        <v>70</v>
      </c>
      <c r="M888" s="95" t="s">
        <v>1098</v>
      </c>
    </row>
    <row r="889" spans="1:13" ht="27" customHeight="1">
      <c r="A889" s="93">
        <v>887</v>
      </c>
      <c r="B889" s="94" t="s">
        <v>1095</v>
      </c>
      <c r="C889" s="95"/>
      <c r="D889" s="95" t="s">
        <v>1151</v>
      </c>
      <c r="E889" s="95">
        <v>2</v>
      </c>
      <c r="F889" s="95">
        <v>11</v>
      </c>
      <c r="G889" s="95">
        <v>3</v>
      </c>
      <c r="H889" s="95">
        <v>301</v>
      </c>
      <c r="I889" s="95">
        <v>88.66</v>
      </c>
      <c r="J889" s="95">
        <v>68.42</v>
      </c>
      <c r="K889" s="95" t="s">
        <v>1097</v>
      </c>
      <c r="L889" s="95" t="s">
        <v>70</v>
      </c>
      <c r="M889" s="95" t="s">
        <v>1099</v>
      </c>
    </row>
    <row r="890" spans="1:13" ht="27" customHeight="1">
      <c r="A890" s="93">
        <v>888</v>
      </c>
      <c r="B890" s="94" t="s">
        <v>1095</v>
      </c>
      <c r="C890" s="95"/>
      <c r="D890" s="95" t="s">
        <v>1151</v>
      </c>
      <c r="E890" s="95">
        <v>2</v>
      </c>
      <c r="F890" s="95">
        <v>11</v>
      </c>
      <c r="G890" s="95">
        <v>3</v>
      </c>
      <c r="H890" s="95">
        <v>302</v>
      </c>
      <c r="I890" s="95">
        <v>89.19</v>
      </c>
      <c r="J890" s="95">
        <v>68.83</v>
      </c>
      <c r="K890" s="95" t="s">
        <v>1097</v>
      </c>
      <c r="L890" s="95" t="s">
        <v>70</v>
      </c>
      <c r="M890" s="95" t="s">
        <v>1098</v>
      </c>
    </row>
    <row r="891" spans="1:13" ht="27" customHeight="1">
      <c r="A891" s="93">
        <v>889</v>
      </c>
      <c r="B891" s="94" t="s">
        <v>1095</v>
      </c>
      <c r="C891" s="95"/>
      <c r="D891" s="95" t="s">
        <v>1151</v>
      </c>
      <c r="E891" s="95">
        <v>2</v>
      </c>
      <c r="F891" s="95">
        <v>11</v>
      </c>
      <c r="G891" s="95">
        <v>4</v>
      </c>
      <c r="H891" s="95">
        <v>401</v>
      </c>
      <c r="I891" s="95">
        <v>88.66</v>
      </c>
      <c r="J891" s="95">
        <v>68.42</v>
      </c>
      <c r="K891" s="95" t="s">
        <v>1097</v>
      </c>
      <c r="L891" s="95" t="s">
        <v>70</v>
      </c>
      <c r="M891" s="95" t="s">
        <v>1099</v>
      </c>
    </row>
    <row r="892" spans="1:13" ht="27" customHeight="1">
      <c r="A892" s="93">
        <v>890</v>
      </c>
      <c r="B892" s="94" t="s">
        <v>1095</v>
      </c>
      <c r="C892" s="95"/>
      <c r="D892" s="95" t="s">
        <v>1151</v>
      </c>
      <c r="E892" s="95">
        <v>2</v>
      </c>
      <c r="F892" s="95">
        <v>11</v>
      </c>
      <c r="G892" s="95">
        <v>4</v>
      </c>
      <c r="H892" s="95">
        <v>402</v>
      </c>
      <c r="I892" s="95">
        <v>89.19</v>
      </c>
      <c r="J892" s="95">
        <v>68.83</v>
      </c>
      <c r="K892" s="95" t="s">
        <v>1097</v>
      </c>
      <c r="L892" s="95" t="s">
        <v>70</v>
      </c>
      <c r="M892" s="95" t="s">
        <v>1098</v>
      </c>
    </row>
    <row r="893" spans="1:13" ht="27" customHeight="1">
      <c r="A893" s="93">
        <v>891</v>
      </c>
      <c r="B893" s="94" t="s">
        <v>1095</v>
      </c>
      <c r="C893" s="95"/>
      <c r="D893" s="95" t="s">
        <v>1151</v>
      </c>
      <c r="E893" s="95">
        <v>2</v>
      </c>
      <c r="F893" s="95">
        <v>11</v>
      </c>
      <c r="G893" s="95">
        <v>5</v>
      </c>
      <c r="H893" s="95">
        <v>501</v>
      </c>
      <c r="I893" s="95">
        <v>88.66</v>
      </c>
      <c r="J893" s="95">
        <v>68.42</v>
      </c>
      <c r="K893" s="95" t="s">
        <v>1097</v>
      </c>
      <c r="L893" s="95" t="s">
        <v>70</v>
      </c>
      <c r="M893" s="95" t="s">
        <v>1099</v>
      </c>
    </row>
    <row r="894" spans="1:13" ht="27" customHeight="1">
      <c r="A894" s="93">
        <v>892</v>
      </c>
      <c r="B894" s="94" t="s">
        <v>1095</v>
      </c>
      <c r="C894" s="95"/>
      <c r="D894" s="95" t="s">
        <v>1151</v>
      </c>
      <c r="E894" s="95">
        <v>2</v>
      </c>
      <c r="F894" s="95">
        <v>11</v>
      </c>
      <c r="G894" s="95">
        <v>5</v>
      </c>
      <c r="H894" s="95">
        <v>502</v>
      </c>
      <c r="I894" s="95">
        <v>89.19</v>
      </c>
      <c r="J894" s="95">
        <v>68.83</v>
      </c>
      <c r="K894" s="95" t="s">
        <v>1097</v>
      </c>
      <c r="L894" s="95" t="s">
        <v>70</v>
      </c>
      <c r="M894" s="95" t="s">
        <v>1098</v>
      </c>
    </row>
    <row r="895" spans="1:13" ht="27" customHeight="1">
      <c r="A895" s="93">
        <v>893</v>
      </c>
      <c r="B895" s="94" t="s">
        <v>1095</v>
      </c>
      <c r="C895" s="95"/>
      <c r="D895" s="95" t="s">
        <v>1151</v>
      </c>
      <c r="E895" s="95">
        <v>2</v>
      </c>
      <c r="F895" s="95">
        <v>11</v>
      </c>
      <c r="G895" s="95">
        <v>6</v>
      </c>
      <c r="H895" s="95">
        <v>601</v>
      </c>
      <c r="I895" s="95">
        <v>88.66</v>
      </c>
      <c r="J895" s="95">
        <v>68.42</v>
      </c>
      <c r="K895" s="95" t="s">
        <v>1097</v>
      </c>
      <c r="L895" s="95" t="s">
        <v>70</v>
      </c>
      <c r="M895" s="95" t="s">
        <v>1099</v>
      </c>
    </row>
    <row r="896" spans="1:13" ht="27" customHeight="1">
      <c r="A896" s="93">
        <v>894</v>
      </c>
      <c r="B896" s="94" t="s">
        <v>1095</v>
      </c>
      <c r="C896" s="95"/>
      <c r="D896" s="95" t="s">
        <v>1151</v>
      </c>
      <c r="E896" s="95">
        <v>2</v>
      </c>
      <c r="F896" s="95">
        <v>11</v>
      </c>
      <c r="G896" s="95">
        <v>6</v>
      </c>
      <c r="H896" s="95">
        <v>602</v>
      </c>
      <c r="I896" s="95">
        <v>89.19</v>
      </c>
      <c r="J896" s="95">
        <v>68.83</v>
      </c>
      <c r="K896" s="95" t="s">
        <v>1097</v>
      </c>
      <c r="L896" s="95" t="s">
        <v>70</v>
      </c>
      <c r="M896" s="95" t="s">
        <v>1098</v>
      </c>
    </row>
    <row r="897" spans="1:13" ht="27" customHeight="1">
      <c r="A897" s="93">
        <v>895</v>
      </c>
      <c r="B897" s="94" t="s">
        <v>1095</v>
      </c>
      <c r="C897" s="95"/>
      <c r="D897" s="95" t="s">
        <v>1151</v>
      </c>
      <c r="E897" s="95">
        <v>2</v>
      </c>
      <c r="F897" s="95">
        <v>11</v>
      </c>
      <c r="G897" s="95">
        <v>7</v>
      </c>
      <c r="H897" s="95">
        <v>701</v>
      </c>
      <c r="I897" s="95">
        <v>88.66</v>
      </c>
      <c r="J897" s="95">
        <v>68.42</v>
      </c>
      <c r="K897" s="95" t="s">
        <v>1097</v>
      </c>
      <c r="L897" s="95" t="s">
        <v>70</v>
      </c>
      <c r="M897" s="95" t="s">
        <v>1099</v>
      </c>
    </row>
    <row r="898" spans="1:13" ht="27" customHeight="1">
      <c r="A898" s="93">
        <v>896</v>
      </c>
      <c r="B898" s="94" t="s">
        <v>1095</v>
      </c>
      <c r="C898" s="95"/>
      <c r="D898" s="95" t="s">
        <v>1151</v>
      </c>
      <c r="E898" s="95">
        <v>2</v>
      </c>
      <c r="F898" s="95">
        <v>11</v>
      </c>
      <c r="G898" s="95">
        <v>7</v>
      </c>
      <c r="H898" s="95">
        <v>702</v>
      </c>
      <c r="I898" s="95">
        <v>89.19</v>
      </c>
      <c r="J898" s="95">
        <v>68.83</v>
      </c>
      <c r="K898" s="95" t="s">
        <v>1097</v>
      </c>
      <c r="L898" s="95" t="s">
        <v>70</v>
      </c>
      <c r="M898" s="95" t="s">
        <v>1098</v>
      </c>
    </row>
    <row r="899" spans="1:13" ht="27" customHeight="1">
      <c r="A899" s="93">
        <v>897</v>
      </c>
      <c r="B899" s="94" t="s">
        <v>1095</v>
      </c>
      <c r="C899" s="95"/>
      <c r="D899" s="95" t="s">
        <v>1151</v>
      </c>
      <c r="E899" s="95">
        <v>2</v>
      </c>
      <c r="F899" s="95">
        <v>11</v>
      </c>
      <c r="G899" s="95">
        <v>8</v>
      </c>
      <c r="H899" s="95">
        <v>801</v>
      </c>
      <c r="I899" s="95">
        <v>88.66</v>
      </c>
      <c r="J899" s="95">
        <v>68.42</v>
      </c>
      <c r="K899" s="95" t="s">
        <v>1097</v>
      </c>
      <c r="L899" s="95" t="s">
        <v>70</v>
      </c>
      <c r="M899" s="95" t="s">
        <v>1099</v>
      </c>
    </row>
    <row r="900" spans="1:13" ht="27" customHeight="1">
      <c r="A900" s="93">
        <v>898</v>
      </c>
      <c r="B900" s="94" t="s">
        <v>1095</v>
      </c>
      <c r="C900" s="95"/>
      <c r="D900" s="95" t="s">
        <v>1151</v>
      </c>
      <c r="E900" s="95">
        <v>2</v>
      </c>
      <c r="F900" s="95">
        <v>11</v>
      </c>
      <c r="G900" s="95">
        <v>8</v>
      </c>
      <c r="H900" s="95">
        <v>802</v>
      </c>
      <c r="I900" s="95">
        <v>89.19</v>
      </c>
      <c r="J900" s="95">
        <v>68.83</v>
      </c>
      <c r="K900" s="95" t="s">
        <v>1097</v>
      </c>
      <c r="L900" s="95" t="s">
        <v>70</v>
      </c>
      <c r="M900" s="95" t="s">
        <v>1098</v>
      </c>
    </row>
    <row r="901" spans="1:13" ht="27" customHeight="1">
      <c r="A901" s="93">
        <v>899</v>
      </c>
      <c r="B901" s="94" t="s">
        <v>1095</v>
      </c>
      <c r="C901" s="95"/>
      <c r="D901" s="95" t="s">
        <v>1151</v>
      </c>
      <c r="E901" s="95">
        <v>2</v>
      </c>
      <c r="F901" s="95">
        <v>11</v>
      </c>
      <c r="G901" s="95">
        <v>9</v>
      </c>
      <c r="H901" s="95">
        <v>901</v>
      </c>
      <c r="I901" s="95">
        <v>88.66</v>
      </c>
      <c r="J901" s="95">
        <v>68.42</v>
      </c>
      <c r="K901" s="95" t="s">
        <v>1097</v>
      </c>
      <c r="L901" s="95" t="s">
        <v>70</v>
      </c>
      <c r="M901" s="95" t="s">
        <v>1099</v>
      </c>
    </row>
    <row r="902" spans="1:13" ht="27" customHeight="1">
      <c r="A902" s="93">
        <v>900</v>
      </c>
      <c r="B902" s="94" t="s">
        <v>1095</v>
      </c>
      <c r="C902" s="95"/>
      <c r="D902" s="95" t="s">
        <v>1151</v>
      </c>
      <c r="E902" s="95">
        <v>2</v>
      </c>
      <c r="F902" s="95">
        <v>11</v>
      </c>
      <c r="G902" s="95">
        <v>9</v>
      </c>
      <c r="H902" s="95">
        <v>902</v>
      </c>
      <c r="I902" s="95">
        <v>89.19</v>
      </c>
      <c r="J902" s="95">
        <v>68.83</v>
      </c>
      <c r="K902" s="95" t="s">
        <v>1097</v>
      </c>
      <c r="L902" s="95" t="s">
        <v>70</v>
      </c>
      <c r="M902" s="95" t="s">
        <v>1098</v>
      </c>
    </row>
    <row r="903" spans="1:13" ht="27" customHeight="1">
      <c r="A903" s="93">
        <v>901</v>
      </c>
      <c r="B903" s="94" t="s">
        <v>1095</v>
      </c>
      <c r="C903" s="95"/>
      <c r="D903" s="95" t="s">
        <v>1151</v>
      </c>
      <c r="E903" s="95">
        <v>2</v>
      </c>
      <c r="F903" s="95">
        <v>11</v>
      </c>
      <c r="G903" s="95">
        <v>10</v>
      </c>
      <c r="H903" s="95">
        <v>1001</v>
      </c>
      <c r="I903" s="95">
        <v>88.66</v>
      </c>
      <c r="J903" s="95">
        <v>68.42</v>
      </c>
      <c r="K903" s="95" t="s">
        <v>1097</v>
      </c>
      <c r="L903" s="95" t="s">
        <v>70</v>
      </c>
      <c r="M903" s="95" t="s">
        <v>1099</v>
      </c>
    </row>
    <row r="904" spans="1:13" ht="27" customHeight="1">
      <c r="A904" s="93">
        <v>902</v>
      </c>
      <c r="B904" s="94" t="s">
        <v>1095</v>
      </c>
      <c r="C904" s="95"/>
      <c r="D904" s="95" t="s">
        <v>1151</v>
      </c>
      <c r="E904" s="95">
        <v>2</v>
      </c>
      <c r="F904" s="95">
        <v>11</v>
      </c>
      <c r="G904" s="95">
        <v>10</v>
      </c>
      <c r="H904" s="95">
        <v>1002</v>
      </c>
      <c r="I904" s="95">
        <v>89.19</v>
      </c>
      <c r="J904" s="95">
        <v>68.83</v>
      </c>
      <c r="K904" s="95" t="s">
        <v>1097</v>
      </c>
      <c r="L904" s="95" t="s">
        <v>70</v>
      </c>
      <c r="M904" s="95" t="s">
        <v>1098</v>
      </c>
    </row>
    <row r="905" spans="1:13" ht="27" customHeight="1">
      <c r="A905" s="93">
        <v>903</v>
      </c>
      <c r="B905" s="94" t="s">
        <v>1095</v>
      </c>
      <c r="C905" s="95"/>
      <c r="D905" s="95" t="s">
        <v>1151</v>
      </c>
      <c r="E905" s="95">
        <v>2</v>
      </c>
      <c r="F905" s="95">
        <v>11</v>
      </c>
      <c r="G905" s="95">
        <v>11</v>
      </c>
      <c r="H905" s="95">
        <v>1101</v>
      </c>
      <c r="I905" s="95">
        <v>88.66</v>
      </c>
      <c r="J905" s="95">
        <v>68.42</v>
      </c>
      <c r="K905" s="95" t="s">
        <v>1097</v>
      </c>
      <c r="L905" s="95" t="s">
        <v>70</v>
      </c>
      <c r="M905" s="95" t="s">
        <v>1099</v>
      </c>
    </row>
    <row r="906" spans="1:13" ht="27" customHeight="1">
      <c r="A906" s="93">
        <v>904</v>
      </c>
      <c r="B906" s="94" t="s">
        <v>1095</v>
      </c>
      <c r="C906" s="95"/>
      <c r="D906" s="95" t="s">
        <v>1151</v>
      </c>
      <c r="E906" s="95">
        <v>2</v>
      </c>
      <c r="F906" s="95">
        <v>11</v>
      </c>
      <c r="G906" s="95">
        <v>11</v>
      </c>
      <c r="H906" s="95">
        <v>1102</v>
      </c>
      <c r="I906" s="95">
        <v>89.19</v>
      </c>
      <c r="J906" s="95">
        <v>68.83</v>
      </c>
      <c r="K906" s="95" t="s">
        <v>1097</v>
      </c>
      <c r="L906" s="95" t="s">
        <v>70</v>
      </c>
      <c r="M906" s="95" t="s">
        <v>1098</v>
      </c>
    </row>
    <row r="907" spans="1:13" ht="27" customHeight="1">
      <c r="A907" s="93">
        <v>905</v>
      </c>
      <c r="B907" s="94" t="s">
        <v>1095</v>
      </c>
      <c r="C907" s="95"/>
      <c r="D907" s="95" t="s">
        <v>1152</v>
      </c>
      <c r="E907" s="95">
        <v>1</v>
      </c>
      <c r="F907" s="95">
        <v>11</v>
      </c>
      <c r="G907" s="95">
        <v>1</v>
      </c>
      <c r="H907" s="95">
        <v>101</v>
      </c>
      <c r="I907" s="95">
        <v>81.97</v>
      </c>
      <c r="J907" s="95">
        <v>64.77</v>
      </c>
      <c r="K907" s="95" t="s">
        <v>1129</v>
      </c>
      <c r="L907" s="95" t="s">
        <v>70</v>
      </c>
      <c r="M907" s="95" t="s">
        <v>1106</v>
      </c>
    </row>
    <row r="908" spans="1:13" ht="27" customHeight="1">
      <c r="A908" s="93">
        <v>906</v>
      </c>
      <c r="B908" s="94" t="s">
        <v>1095</v>
      </c>
      <c r="C908" s="95"/>
      <c r="D908" s="95" t="s">
        <v>1152</v>
      </c>
      <c r="E908" s="95">
        <v>1</v>
      </c>
      <c r="F908" s="95">
        <v>11</v>
      </c>
      <c r="G908" s="95">
        <v>1</v>
      </c>
      <c r="H908" s="95">
        <v>102</v>
      </c>
      <c r="I908" s="95">
        <v>57.95</v>
      </c>
      <c r="J908" s="95">
        <v>45.79</v>
      </c>
      <c r="K908" s="95" t="s">
        <v>1131</v>
      </c>
      <c r="L908" s="95" t="s">
        <v>70</v>
      </c>
      <c r="M908" s="95" t="s">
        <v>1132</v>
      </c>
    </row>
    <row r="909" spans="1:13" ht="27" customHeight="1">
      <c r="A909" s="93">
        <v>907</v>
      </c>
      <c r="B909" s="94" t="s">
        <v>1095</v>
      </c>
      <c r="C909" s="95"/>
      <c r="D909" s="95" t="s">
        <v>1152</v>
      </c>
      <c r="E909" s="95">
        <v>1</v>
      </c>
      <c r="F909" s="95">
        <v>11</v>
      </c>
      <c r="G909" s="95">
        <v>2</v>
      </c>
      <c r="H909" s="95">
        <v>201</v>
      </c>
      <c r="I909" s="95">
        <v>81.97</v>
      </c>
      <c r="J909" s="95">
        <v>64.77</v>
      </c>
      <c r="K909" s="95" t="s">
        <v>1129</v>
      </c>
      <c r="L909" s="95" t="s">
        <v>70</v>
      </c>
      <c r="M909" s="95" t="s">
        <v>1106</v>
      </c>
    </row>
    <row r="910" spans="1:13" ht="27" customHeight="1">
      <c r="A910" s="93">
        <v>908</v>
      </c>
      <c r="B910" s="94" t="s">
        <v>1095</v>
      </c>
      <c r="C910" s="95"/>
      <c r="D910" s="95" t="s">
        <v>1152</v>
      </c>
      <c r="E910" s="95">
        <v>1</v>
      </c>
      <c r="F910" s="95">
        <v>11</v>
      </c>
      <c r="G910" s="95">
        <v>2</v>
      </c>
      <c r="H910" s="95">
        <v>202</v>
      </c>
      <c r="I910" s="95">
        <v>80.87</v>
      </c>
      <c r="J910" s="95">
        <v>63.9</v>
      </c>
      <c r="K910" s="95" t="s">
        <v>1129</v>
      </c>
      <c r="L910" s="95" t="s">
        <v>70</v>
      </c>
      <c r="M910" s="95" t="s">
        <v>1113</v>
      </c>
    </row>
    <row r="911" spans="1:13" ht="27" customHeight="1">
      <c r="A911" s="93">
        <v>909</v>
      </c>
      <c r="B911" s="94" t="s">
        <v>1095</v>
      </c>
      <c r="C911" s="95"/>
      <c r="D911" s="95" t="s">
        <v>1152</v>
      </c>
      <c r="E911" s="95">
        <v>1</v>
      </c>
      <c r="F911" s="95">
        <v>11</v>
      </c>
      <c r="G911" s="95">
        <v>3</v>
      </c>
      <c r="H911" s="95">
        <v>301</v>
      </c>
      <c r="I911" s="95">
        <v>81.5</v>
      </c>
      <c r="J911" s="95">
        <v>64.400000000000006</v>
      </c>
      <c r="K911" s="95" t="s">
        <v>1129</v>
      </c>
      <c r="L911" s="95" t="s">
        <v>70</v>
      </c>
      <c r="M911" s="95" t="s">
        <v>1106</v>
      </c>
    </row>
    <row r="912" spans="1:13" ht="27" customHeight="1">
      <c r="A912" s="93">
        <v>910</v>
      </c>
      <c r="B912" s="94" t="s">
        <v>1095</v>
      </c>
      <c r="C912" s="95"/>
      <c r="D912" s="95" t="s">
        <v>1152</v>
      </c>
      <c r="E912" s="95">
        <v>1</v>
      </c>
      <c r="F912" s="95">
        <v>11</v>
      </c>
      <c r="G912" s="95">
        <v>3</v>
      </c>
      <c r="H912" s="95">
        <v>302</v>
      </c>
      <c r="I912" s="95">
        <v>80.650000000000006</v>
      </c>
      <c r="J912" s="95">
        <v>63.73</v>
      </c>
      <c r="K912" s="95" t="s">
        <v>1129</v>
      </c>
      <c r="L912" s="95" t="s">
        <v>70</v>
      </c>
      <c r="M912" s="95" t="s">
        <v>1113</v>
      </c>
    </row>
    <row r="913" spans="1:13" ht="27" customHeight="1">
      <c r="A913" s="93">
        <v>911</v>
      </c>
      <c r="B913" s="94" t="s">
        <v>1095</v>
      </c>
      <c r="C913" s="95"/>
      <c r="D913" s="95" t="s">
        <v>1152</v>
      </c>
      <c r="E913" s="95">
        <v>1</v>
      </c>
      <c r="F913" s="95">
        <v>11</v>
      </c>
      <c r="G913" s="95">
        <v>4</v>
      </c>
      <c r="H913" s="95">
        <v>401</v>
      </c>
      <c r="I913" s="95">
        <v>81.5</v>
      </c>
      <c r="J913" s="95">
        <v>64.400000000000006</v>
      </c>
      <c r="K913" s="95" t="s">
        <v>1129</v>
      </c>
      <c r="L913" s="95" t="s">
        <v>70</v>
      </c>
      <c r="M913" s="95" t="s">
        <v>1106</v>
      </c>
    </row>
    <row r="914" spans="1:13" ht="27" customHeight="1">
      <c r="A914" s="93">
        <v>912</v>
      </c>
      <c r="B914" s="94" t="s">
        <v>1095</v>
      </c>
      <c r="C914" s="95"/>
      <c r="D914" s="95" t="s">
        <v>1152</v>
      </c>
      <c r="E914" s="95">
        <v>1</v>
      </c>
      <c r="F914" s="95">
        <v>11</v>
      </c>
      <c r="G914" s="95">
        <v>4</v>
      </c>
      <c r="H914" s="95">
        <v>402</v>
      </c>
      <c r="I914" s="95">
        <v>80.650000000000006</v>
      </c>
      <c r="J914" s="95">
        <v>63.73</v>
      </c>
      <c r="K914" s="95" t="s">
        <v>1129</v>
      </c>
      <c r="L914" s="95" t="s">
        <v>70</v>
      </c>
      <c r="M914" s="95" t="s">
        <v>1113</v>
      </c>
    </row>
    <row r="915" spans="1:13" ht="27" customHeight="1">
      <c r="A915" s="93">
        <v>913</v>
      </c>
      <c r="B915" s="94" t="s">
        <v>1095</v>
      </c>
      <c r="C915" s="95"/>
      <c r="D915" s="95" t="s">
        <v>1152</v>
      </c>
      <c r="E915" s="95">
        <v>1</v>
      </c>
      <c r="F915" s="95">
        <v>11</v>
      </c>
      <c r="G915" s="95">
        <v>5</v>
      </c>
      <c r="H915" s="95">
        <v>501</v>
      </c>
      <c r="I915" s="95">
        <v>81.5</v>
      </c>
      <c r="J915" s="95">
        <v>64.400000000000006</v>
      </c>
      <c r="K915" s="95" t="s">
        <v>1129</v>
      </c>
      <c r="L915" s="95" t="s">
        <v>70</v>
      </c>
      <c r="M915" s="95" t="s">
        <v>1106</v>
      </c>
    </row>
    <row r="916" spans="1:13" ht="27" customHeight="1">
      <c r="A916" s="93">
        <v>914</v>
      </c>
      <c r="B916" s="94" t="s">
        <v>1095</v>
      </c>
      <c r="C916" s="95"/>
      <c r="D916" s="95" t="s">
        <v>1152</v>
      </c>
      <c r="E916" s="95">
        <v>1</v>
      </c>
      <c r="F916" s="95">
        <v>11</v>
      </c>
      <c r="G916" s="95">
        <v>5</v>
      </c>
      <c r="H916" s="95">
        <v>502</v>
      </c>
      <c r="I916" s="95">
        <v>80.650000000000006</v>
      </c>
      <c r="J916" s="95">
        <v>63.73</v>
      </c>
      <c r="K916" s="95" t="s">
        <v>1129</v>
      </c>
      <c r="L916" s="95" t="s">
        <v>70</v>
      </c>
      <c r="M916" s="95" t="s">
        <v>1113</v>
      </c>
    </row>
    <row r="917" spans="1:13" ht="27" customHeight="1">
      <c r="A917" s="93">
        <v>915</v>
      </c>
      <c r="B917" s="94" t="s">
        <v>1095</v>
      </c>
      <c r="C917" s="95"/>
      <c r="D917" s="95" t="s">
        <v>1152</v>
      </c>
      <c r="E917" s="95">
        <v>1</v>
      </c>
      <c r="F917" s="95">
        <v>11</v>
      </c>
      <c r="G917" s="95">
        <v>6</v>
      </c>
      <c r="H917" s="95">
        <v>601</v>
      </c>
      <c r="I917" s="95">
        <v>81.5</v>
      </c>
      <c r="J917" s="95">
        <v>64.400000000000006</v>
      </c>
      <c r="K917" s="95" t="s">
        <v>1129</v>
      </c>
      <c r="L917" s="95" t="s">
        <v>70</v>
      </c>
      <c r="M917" s="95" t="s">
        <v>1106</v>
      </c>
    </row>
    <row r="918" spans="1:13" ht="27" customHeight="1">
      <c r="A918" s="93">
        <v>916</v>
      </c>
      <c r="B918" s="94" t="s">
        <v>1095</v>
      </c>
      <c r="C918" s="95"/>
      <c r="D918" s="95" t="s">
        <v>1152</v>
      </c>
      <c r="E918" s="95">
        <v>1</v>
      </c>
      <c r="F918" s="95">
        <v>11</v>
      </c>
      <c r="G918" s="95">
        <v>6</v>
      </c>
      <c r="H918" s="95">
        <v>602</v>
      </c>
      <c r="I918" s="95">
        <v>80.650000000000006</v>
      </c>
      <c r="J918" s="95">
        <v>63.73</v>
      </c>
      <c r="K918" s="95" t="s">
        <v>1129</v>
      </c>
      <c r="L918" s="95" t="s">
        <v>70</v>
      </c>
      <c r="M918" s="95" t="s">
        <v>1113</v>
      </c>
    </row>
    <row r="919" spans="1:13" ht="27" customHeight="1">
      <c r="A919" s="93">
        <v>917</v>
      </c>
      <c r="B919" s="94" t="s">
        <v>1095</v>
      </c>
      <c r="C919" s="95"/>
      <c r="D919" s="95" t="s">
        <v>1152</v>
      </c>
      <c r="E919" s="95">
        <v>1</v>
      </c>
      <c r="F919" s="95">
        <v>11</v>
      </c>
      <c r="G919" s="95">
        <v>7</v>
      </c>
      <c r="H919" s="95">
        <v>701</v>
      </c>
      <c r="I919" s="95">
        <v>81.5</v>
      </c>
      <c r="J919" s="95">
        <v>64.400000000000006</v>
      </c>
      <c r="K919" s="95" t="s">
        <v>1129</v>
      </c>
      <c r="L919" s="95" t="s">
        <v>70</v>
      </c>
      <c r="M919" s="95" t="s">
        <v>1106</v>
      </c>
    </row>
    <row r="920" spans="1:13" ht="27" customHeight="1">
      <c r="A920" s="93">
        <v>918</v>
      </c>
      <c r="B920" s="94" t="s">
        <v>1095</v>
      </c>
      <c r="C920" s="95"/>
      <c r="D920" s="95" t="s">
        <v>1152</v>
      </c>
      <c r="E920" s="95">
        <v>1</v>
      </c>
      <c r="F920" s="95">
        <v>11</v>
      </c>
      <c r="G920" s="95">
        <v>7</v>
      </c>
      <c r="H920" s="95">
        <v>702</v>
      </c>
      <c r="I920" s="95">
        <v>80.650000000000006</v>
      </c>
      <c r="J920" s="95">
        <v>63.73</v>
      </c>
      <c r="K920" s="95" t="s">
        <v>1129</v>
      </c>
      <c r="L920" s="95" t="s">
        <v>70</v>
      </c>
      <c r="M920" s="95" t="s">
        <v>1113</v>
      </c>
    </row>
    <row r="921" spans="1:13" ht="27" customHeight="1">
      <c r="A921" s="93">
        <v>919</v>
      </c>
      <c r="B921" s="94" t="s">
        <v>1095</v>
      </c>
      <c r="C921" s="95"/>
      <c r="D921" s="95" t="s">
        <v>1152</v>
      </c>
      <c r="E921" s="95">
        <v>1</v>
      </c>
      <c r="F921" s="95">
        <v>11</v>
      </c>
      <c r="G921" s="95">
        <v>8</v>
      </c>
      <c r="H921" s="95">
        <v>801</v>
      </c>
      <c r="I921" s="95">
        <v>81.5</v>
      </c>
      <c r="J921" s="95">
        <v>64.400000000000006</v>
      </c>
      <c r="K921" s="95" t="s">
        <v>1129</v>
      </c>
      <c r="L921" s="95" t="s">
        <v>70</v>
      </c>
      <c r="M921" s="95" t="s">
        <v>1106</v>
      </c>
    </row>
    <row r="922" spans="1:13" ht="27" customHeight="1">
      <c r="A922" s="93">
        <v>920</v>
      </c>
      <c r="B922" s="94" t="s">
        <v>1095</v>
      </c>
      <c r="C922" s="95"/>
      <c r="D922" s="95" t="s">
        <v>1152</v>
      </c>
      <c r="E922" s="95">
        <v>1</v>
      </c>
      <c r="F922" s="95">
        <v>11</v>
      </c>
      <c r="G922" s="95">
        <v>8</v>
      </c>
      <c r="H922" s="95">
        <v>802</v>
      </c>
      <c r="I922" s="95">
        <v>80.650000000000006</v>
      </c>
      <c r="J922" s="95">
        <v>63.73</v>
      </c>
      <c r="K922" s="95" t="s">
        <v>1129</v>
      </c>
      <c r="L922" s="95" t="s">
        <v>70</v>
      </c>
      <c r="M922" s="95" t="s">
        <v>1113</v>
      </c>
    </row>
    <row r="923" spans="1:13" ht="27" customHeight="1">
      <c r="A923" s="93">
        <v>921</v>
      </c>
      <c r="B923" s="94" t="s">
        <v>1095</v>
      </c>
      <c r="C923" s="95"/>
      <c r="D923" s="95" t="s">
        <v>1152</v>
      </c>
      <c r="E923" s="95">
        <v>1</v>
      </c>
      <c r="F923" s="95">
        <v>11</v>
      </c>
      <c r="G923" s="95">
        <v>9</v>
      </c>
      <c r="H923" s="95">
        <v>901</v>
      </c>
      <c r="I923" s="95">
        <v>81.5</v>
      </c>
      <c r="J923" s="95">
        <v>64.400000000000006</v>
      </c>
      <c r="K923" s="95" t="s">
        <v>1129</v>
      </c>
      <c r="L923" s="95" t="s">
        <v>70</v>
      </c>
      <c r="M923" s="95" t="s">
        <v>1106</v>
      </c>
    </row>
    <row r="924" spans="1:13" ht="27" customHeight="1">
      <c r="A924" s="93">
        <v>922</v>
      </c>
      <c r="B924" s="94" t="s">
        <v>1095</v>
      </c>
      <c r="C924" s="95"/>
      <c r="D924" s="95" t="s">
        <v>1152</v>
      </c>
      <c r="E924" s="95">
        <v>1</v>
      </c>
      <c r="F924" s="95">
        <v>11</v>
      </c>
      <c r="G924" s="95">
        <v>9</v>
      </c>
      <c r="H924" s="95">
        <v>902</v>
      </c>
      <c r="I924" s="95">
        <v>80.650000000000006</v>
      </c>
      <c r="J924" s="95">
        <v>63.73</v>
      </c>
      <c r="K924" s="95" t="s">
        <v>1129</v>
      </c>
      <c r="L924" s="95" t="s">
        <v>70</v>
      </c>
      <c r="M924" s="95" t="s">
        <v>1113</v>
      </c>
    </row>
    <row r="925" spans="1:13" ht="27" customHeight="1">
      <c r="A925" s="93">
        <v>923</v>
      </c>
      <c r="B925" s="94" t="s">
        <v>1095</v>
      </c>
      <c r="C925" s="95"/>
      <c r="D925" s="95" t="s">
        <v>1152</v>
      </c>
      <c r="E925" s="95">
        <v>1</v>
      </c>
      <c r="F925" s="95">
        <v>11</v>
      </c>
      <c r="G925" s="95">
        <v>10</v>
      </c>
      <c r="H925" s="95">
        <v>1001</v>
      </c>
      <c r="I925" s="95">
        <v>81.5</v>
      </c>
      <c r="J925" s="95">
        <v>64.400000000000006</v>
      </c>
      <c r="K925" s="95" t="s">
        <v>1129</v>
      </c>
      <c r="L925" s="95" t="s">
        <v>70</v>
      </c>
      <c r="M925" s="95" t="s">
        <v>1106</v>
      </c>
    </row>
    <row r="926" spans="1:13" ht="27" customHeight="1">
      <c r="A926" s="93">
        <v>924</v>
      </c>
      <c r="B926" s="94" t="s">
        <v>1095</v>
      </c>
      <c r="C926" s="95"/>
      <c r="D926" s="95" t="s">
        <v>1152</v>
      </c>
      <c r="E926" s="95">
        <v>1</v>
      </c>
      <c r="F926" s="95">
        <v>11</v>
      </c>
      <c r="G926" s="95">
        <v>10</v>
      </c>
      <c r="H926" s="95">
        <v>1002</v>
      </c>
      <c r="I926" s="95">
        <v>80.650000000000006</v>
      </c>
      <c r="J926" s="95">
        <v>63.73</v>
      </c>
      <c r="K926" s="95" t="s">
        <v>1129</v>
      </c>
      <c r="L926" s="95" t="s">
        <v>70</v>
      </c>
      <c r="M926" s="95" t="s">
        <v>1113</v>
      </c>
    </row>
    <row r="927" spans="1:13" ht="27" customHeight="1">
      <c r="A927" s="93">
        <v>925</v>
      </c>
      <c r="B927" s="94" t="s">
        <v>1095</v>
      </c>
      <c r="C927" s="95"/>
      <c r="D927" s="95" t="s">
        <v>1152</v>
      </c>
      <c r="E927" s="95">
        <v>1</v>
      </c>
      <c r="F927" s="95">
        <v>11</v>
      </c>
      <c r="G927" s="95">
        <v>11</v>
      </c>
      <c r="H927" s="95">
        <v>1101</v>
      </c>
      <c r="I927" s="95">
        <v>81.5</v>
      </c>
      <c r="J927" s="95">
        <v>64.400000000000006</v>
      </c>
      <c r="K927" s="95" t="s">
        <v>1129</v>
      </c>
      <c r="L927" s="95" t="s">
        <v>70</v>
      </c>
      <c r="M927" s="95" t="s">
        <v>1106</v>
      </c>
    </row>
    <row r="928" spans="1:13" ht="27" customHeight="1">
      <c r="A928" s="93">
        <v>926</v>
      </c>
      <c r="B928" s="94" t="s">
        <v>1095</v>
      </c>
      <c r="C928" s="95"/>
      <c r="D928" s="95" t="s">
        <v>1152</v>
      </c>
      <c r="E928" s="95">
        <v>1</v>
      </c>
      <c r="F928" s="95">
        <v>11</v>
      </c>
      <c r="G928" s="95">
        <v>11</v>
      </c>
      <c r="H928" s="95">
        <v>1102</v>
      </c>
      <c r="I928" s="95">
        <v>80.650000000000006</v>
      </c>
      <c r="J928" s="95">
        <v>63.73</v>
      </c>
      <c r="K928" s="95" t="s">
        <v>1129</v>
      </c>
      <c r="L928" s="95" t="s">
        <v>70</v>
      </c>
      <c r="M928" s="95" t="s">
        <v>1113</v>
      </c>
    </row>
    <row r="929" spans="1:13" ht="27" customHeight="1">
      <c r="A929" s="93">
        <v>927</v>
      </c>
      <c r="B929" s="94" t="s">
        <v>1095</v>
      </c>
      <c r="C929" s="95"/>
      <c r="D929" s="95" t="s">
        <v>1152</v>
      </c>
      <c r="E929" s="95">
        <v>2</v>
      </c>
      <c r="F929" s="95">
        <v>11</v>
      </c>
      <c r="G929" s="95">
        <v>1</v>
      </c>
      <c r="H929" s="95">
        <v>101</v>
      </c>
      <c r="I929" s="95">
        <v>57.95</v>
      </c>
      <c r="J929" s="95">
        <v>45.79</v>
      </c>
      <c r="K929" s="95" t="s">
        <v>1131</v>
      </c>
      <c r="L929" s="95" t="s">
        <v>70</v>
      </c>
      <c r="M929" s="95" t="s">
        <v>1132</v>
      </c>
    </row>
    <row r="930" spans="1:13" ht="27" customHeight="1">
      <c r="A930" s="93">
        <v>928</v>
      </c>
      <c r="B930" s="94" t="s">
        <v>1095</v>
      </c>
      <c r="C930" s="95"/>
      <c r="D930" s="95" t="s">
        <v>1152</v>
      </c>
      <c r="E930" s="95">
        <v>2</v>
      </c>
      <c r="F930" s="95">
        <v>11</v>
      </c>
      <c r="G930" s="95">
        <v>1</v>
      </c>
      <c r="H930" s="95">
        <v>102</v>
      </c>
      <c r="I930" s="95">
        <v>81.97</v>
      </c>
      <c r="J930" s="95">
        <v>64.77</v>
      </c>
      <c r="K930" s="95" t="s">
        <v>1129</v>
      </c>
      <c r="L930" s="95" t="s">
        <v>70</v>
      </c>
      <c r="M930" s="95" t="s">
        <v>1106</v>
      </c>
    </row>
    <row r="931" spans="1:13" ht="27" customHeight="1">
      <c r="A931" s="93">
        <v>929</v>
      </c>
      <c r="B931" s="94" t="s">
        <v>1095</v>
      </c>
      <c r="C931" s="95"/>
      <c r="D931" s="95" t="s">
        <v>1152</v>
      </c>
      <c r="E931" s="95">
        <v>2</v>
      </c>
      <c r="F931" s="95">
        <v>11</v>
      </c>
      <c r="G931" s="95">
        <v>2</v>
      </c>
      <c r="H931" s="95">
        <v>201</v>
      </c>
      <c r="I931" s="95">
        <v>80.87</v>
      </c>
      <c r="J931" s="95">
        <v>63.9</v>
      </c>
      <c r="K931" s="95" t="s">
        <v>1129</v>
      </c>
      <c r="L931" s="95" t="s">
        <v>70</v>
      </c>
      <c r="M931" s="95" t="s">
        <v>1113</v>
      </c>
    </row>
    <row r="932" spans="1:13" ht="27" customHeight="1">
      <c r="A932" s="93">
        <v>930</v>
      </c>
      <c r="B932" s="94" t="s">
        <v>1095</v>
      </c>
      <c r="C932" s="95"/>
      <c r="D932" s="95" t="s">
        <v>1152</v>
      </c>
      <c r="E932" s="95">
        <v>2</v>
      </c>
      <c r="F932" s="95">
        <v>11</v>
      </c>
      <c r="G932" s="95">
        <v>2</v>
      </c>
      <c r="H932" s="95">
        <v>202</v>
      </c>
      <c r="I932" s="95">
        <v>81.97</v>
      </c>
      <c r="J932" s="95">
        <v>64.77</v>
      </c>
      <c r="K932" s="95" t="s">
        <v>1129</v>
      </c>
      <c r="L932" s="95" t="s">
        <v>70</v>
      </c>
      <c r="M932" s="95" t="s">
        <v>1106</v>
      </c>
    </row>
    <row r="933" spans="1:13" ht="27" customHeight="1">
      <c r="A933" s="93">
        <v>931</v>
      </c>
      <c r="B933" s="94" t="s">
        <v>1095</v>
      </c>
      <c r="C933" s="95"/>
      <c r="D933" s="95" t="s">
        <v>1152</v>
      </c>
      <c r="E933" s="95">
        <v>2</v>
      </c>
      <c r="F933" s="95">
        <v>11</v>
      </c>
      <c r="G933" s="95">
        <v>3</v>
      </c>
      <c r="H933" s="95">
        <v>301</v>
      </c>
      <c r="I933" s="95">
        <v>80.650000000000006</v>
      </c>
      <c r="J933" s="95">
        <v>63.73</v>
      </c>
      <c r="K933" s="95" t="s">
        <v>1129</v>
      </c>
      <c r="L933" s="95" t="s">
        <v>70</v>
      </c>
      <c r="M933" s="95" t="s">
        <v>1113</v>
      </c>
    </row>
    <row r="934" spans="1:13" ht="27" customHeight="1">
      <c r="A934" s="93">
        <v>932</v>
      </c>
      <c r="B934" s="94" t="s">
        <v>1095</v>
      </c>
      <c r="C934" s="95"/>
      <c r="D934" s="95" t="s">
        <v>1152</v>
      </c>
      <c r="E934" s="95">
        <v>2</v>
      </c>
      <c r="F934" s="95">
        <v>11</v>
      </c>
      <c r="G934" s="95">
        <v>3</v>
      </c>
      <c r="H934" s="95">
        <v>302</v>
      </c>
      <c r="I934" s="95">
        <v>81.5</v>
      </c>
      <c r="J934" s="95">
        <v>64.400000000000006</v>
      </c>
      <c r="K934" s="95" t="s">
        <v>1129</v>
      </c>
      <c r="L934" s="95" t="s">
        <v>70</v>
      </c>
      <c r="M934" s="95" t="s">
        <v>1106</v>
      </c>
    </row>
    <row r="935" spans="1:13" ht="27" customHeight="1">
      <c r="A935" s="93">
        <v>933</v>
      </c>
      <c r="B935" s="94" t="s">
        <v>1095</v>
      </c>
      <c r="C935" s="95"/>
      <c r="D935" s="95" t="s">
        <v>1152</v>
      </c>
      <c r="E935" s="95">
        <v>2</v>
      </c>
      <c r="F935" s="95">
        <v>11</v>
      </c>
      <c r="G935" s="95">
        <v>4</v>
      </c>
      <c r="H935" s="95">
        <v>401</v>
      </c>
      <c r="I935" s="95">
        <v>80.650000000000006</v>
      </c>
      <c r="J935" s="95">
        <v>63.73</v>
      </c>
      <c r="K935" s="95" t="s">
        <v>1129</v>
      </c>
      <c r="L935" s="95" t="s">
        <v>70</v>
      </c>
      <c r="M935" s="95" t="s">
        <v>1113</v>
      </c>
    </row>
    <row r="936" spans="1:13" ht="27" customHeight="1">
      <c r="A936" s="93">
        <v>934</v>
      </c>
      <c r="B936" s="94" t="s">
        <v>1095</v>
      </c>
      <c r="C936" s="95"/>
      <c r="D936" s="95" t="s">
        <v>1152</v>
      </c>
      <c r="E936" s="95">
        <v>2</v>
      </c>
      <c r="F936" s="95">
        <v>11</v>
      </c>
      <c r="G936" s="95">
        <v>4</v>
      </c>
      <c r="H936" s="95">
        <v>402</v>
      </c>
      <c r="I936" s="95">
        <v>81.5</v>
      </c>
      <c r="J936" s="95">
        <v>64.400000000000006</v>
      </c>
      <c r="K936" s="95" t="s">
        <v>1129</v>
      </c>
      <c r="L936" s="95" t="s">
        <v>70</v>
      </c>
      <c r="M936" s="95" t="s">
        <v>1106</v>
      </c>
    </row>
    <row r="937" spans="1:13" ht="27" customHeight="1">
      <c r="A937" s="93">
        <v>935</v>
      </c>
      <c r="B937" s="94" t="s">
        <v>1095</v>
      </c>
      <c r="C937" s="95"/>
      <c r="D937" s="95" t="s">
        <v>1152</v>
      </c>
      <c r="E937" s="95">
        <v>2</v>
      </c>
      <c r="F937" s="95">
        <v>11</v>
      </c>
      <c r="G937" s="95">
        <v>5</v>
      </c>
      <c r="H937" s="95">
        <v>501</v>
      </c>
      <c r="I937" s="95">
        <v>80.650000000000006</v>
      </c>
      <c r="J937" s="95">
        <v>63.73</v>
      </c>
      <c r="K937" s="95" t="s">
        <v>1129</v>
      </c>
      <c r="L937" s="95" t="s">
        <v>70</v>
      </c>
      <c r="M937" s="95" t="s">
        <v>1113</v>
      </c>
    </row>
    <row r="938" spans="1:13" ht="27" customHeight="1">
      <c r="A938" s="93">
        <v>936</v>
      </c>
      <c r="B938" s="94" t="s">
        <v>1095</v>
      </c>
      <c r="C938" s="95"/>
      <c r="D938" s="95" t="s">
        <v>1152</v>
      </c>
      <c r="E938" s="95">
        <v>2</v>
      </c>
      <c r="F938" s="95">
        <v>11</v>
      </c>
      <c r="G938" s="95">
        <v>5</v>
      </c>
      <c r="H938" s="95">
        <v>502</v>
      </c>
      <c r="I938" s="95">
        <v>81.5</v>
      </c>
      <c r="J938" s="95">
        <v>64.400000000000006</v>
      </c>
      <c r="K938" s="95" t="s">
        <v>1129</v>
      </c>
      <c r="L938" s="95" t="s">
        <v>70</v>
      </c>
      <c r="M938" s="95" t="s">
        <v>1106</v>
      </c>
    </row>
    <row r="939" spans="1:13" ht="27" customHeight="1">
      <c r="A939" s="93">
        <v>937</v>
      </c>
      <c r="B939" s="94" t="s">
        <v>1095</v>
      </c>
      <c r="C939" s="95"/>
      <c r="D939" s="95" t="s">
        <v>1152</v>
      </c>
      <c r="E939" s="95">
        <v>2</v>
      </c>
      <c r="F939" s="95">
        <v>11</v>
      </c>
      <c r="G939" s="95">
        <v>6</v>
      </c>
      <c r="H939" s="95">
        <v>601</v>
      </c>
      <c r="I939" s="95">
        <v>80.650000000000006</v>
      </c>
      <c r="J939" s="95">
        <v>63.73</v>
      </c>
      <c r="K939" s="95" t="s">
        <v>1129</v>
      </c>
      <c r="L939" s="95" t="s">
        <v>70</v>
      </c>
      <c r="M939" s="95" t="s">
        <v>1113</v>
      </c>
    </row>
    <row r="940" spans="1:13" ht="27" customHeight="1">
      <c r="A940" s="93">
        <v>938</v>
      </c>
      <c r="B940" s="94" t="s">
        <v>1095</v>
      </c>
      <c r="C940" s="95"/>
      <c r="D940" s="95" t="s">
        <v>1152</v>
      </c>
      <c r="E940" s="95">
        <v>2</v>
      </c>
      <c r="F940" s="95">
        <v>11</v>
      </c>
      <c r="G940" s="95">
        <v>6</v>
      </c>
      <c r="H940" s="95">
        <v>602</v>
      </c>
      <c r="I940" s="95">
        <v>81.5</v>
      </c>
      <c r="J940" s="95">
        <v>64.400000000000006</v>
      </c>
      <c r="K940" s="95" t="s">
        <v>1129</v>
      </c>
      <c r="L940" s="95" t="s">
        <v>70</v>
      </c>
      <c r="M940" s="95" t="s">
        <v>1106</v>
      </c>
    </row>
    <row r="941" spans="1:13" ht="27" customHeight="1">
      <c r="A941" s="93">
        <v>939</v>
      </c>
      <c r="B941" s="94" t="s">
        <v>1095</v>
      </c>
      <c r="C941" s="95"/>
      <c r="D941" s="95" t="s">
        <v>1152</v>
      </c>
      <c r="E941" s="95">
        <v>2</v>
      </c>
      <c r="F941" s="95">
        <v>11</v>
      </c>
      <c r="G941" s="95">
        <v>7</v>
      </c>
      <c r="H941" s="95">
        <v>701</v>
      </c>
      <c r="I941" s="95">
        <v>80.650000000000006</v>
      </c>
      <c r="J941" s="95">
        <v>63.73</v>
      </c>
      <c r="K941" s="95" t="s">
        <v>1129</v>
      </c>
      <c r="L941" s="95" t="s">
        <v>70</v>
      </c>
      <c r="M941" s="95" t="s">
        <v>1113</v>
      </c>
    </row>
    <row r="942" spans="1:13" ht="27" customHeight="1">
      <c r="A942" s="93">
        <v>940</v>
      </c>
      <c r="B942" s="94" t="s">
        <v>1095</v>
      </c>
      <c r="C942" s="95"/>
      <c r="D942" s="95" t="s">
        <v>1152</v>
      </c>
      <c r="E942" s="95">
        <v>2</v>
      </c>
      <c r="F942" s="95">
        <v>11</v>
      </c>
      <c r="G942" s="95">
        <v>7</v>
      </c>
      <c r="H942" s="95">
        <v>702</v>
      </c>
      <c r="I942" s="95">
        <v>81.5</v>
      </c>
      <c r="J942" s="95">
        <v>64.400000000000006</v>
      </c>
      <c r="K942" s="95" t="s">
        <v>1129</v>
      </c>
      <c r="L942" s="95" t="s">
        <v>70</v>
      </c>
      <c r="M942" s="95" t="s">
        <v>1106</v>
      </c>
    </row>
    <row r="943" spans="1:13" ht="27" customHeight="1">
      <c r="A943" s="93">
        <v>941</v>
      </c>
      <c r="B943" s="94" t="s">
        <v>1095</v>
      </c>
      <c r="C943" s="95"/>
      <c r="D943" s="95" t="s">
        <v>1152</v>
      </c>
      <c r="E943" s="95">
        <v>2</v>
      </c>
      <c r="F943" s="95">
        <v>11</v>
      </c>
      <c r="G943" s="95">
        <v>8</v>
      </c>
      <c r="H943" s="95">
        <v>801</v>
      </c>
      <c r="I943" s="95">
        <v>80.650000000000006</v>
      </c>
      <c r="J943" s="95">
        <v>63.73</v>
      </c>
      <c r="K943" s="95" t="s">
        <v>1129</v>
      </c>
      <c r="L943" s="95" t="s">
        <v>70</v>
      </c>
      <c r="M943" s="95" t="s">
        <v>1113</v>
      </c>
    </row>
    <row r="944" spans="1:13" ht="27" customHeight="1">
      <c r="A944" s="93">
        <v>942</v>
      </c>
      <c r="B944" s="94" t="s">
        <v>1095</v>
      </c>
      <c r="C944" s="95"/>
      <c r="D944" s="95" t="s">
        <v>1152</v>
      </c>
      <c r="E944" s="95">
        <v>2</v>
      </c>
      <c r="F944" s="95">
        <v>11</v>
      </c>
      <c r="G944" s="95">
        <v>8</v>
      </c>
      <c r="H944" s="95">
        <v>802</v>
      </c>
      <c r="I944" s="95">
        <v>81.5</v>
      </c>
      <c r="J944" s="95">
        <v>64.400000000000006</v>
      </c>
      <c r="K944" s="95" t="s">
        <v>1129</v>
      </c>
      <c r="L944" s="95" t="s">
        <v>70</v>
      </c>
      <c r="M944" s="95" t="s">
        <v>1106</v>
      </c>
    </row>
    <row r="945" spans="1:13" ht="27" customHeight="1">
      <c r="A945" s="93">
        <v>943</v>
      </c>
      <c r="B945" s="94" t="s">
        <v>1095</v>
      </c>
      <c r="C945" s="95"/>
      <c r="D945" s="95" t="s">
        <v>1152</v>
      </c>
      <c r="E945" s="95">
        <v>2</v>
      </c>
      <c r="F945" s="95">
        <v>11</v>
      </c>
      <c r="G945" s="95">
        <v>9</v>
      </c>
      <c r="H945" s="95">
        <v>901</v>
      </c>
      <c r="I945" s="95">
        <v>80.650000000000006</v>
      </c>
      <c r="J945" s="95">
        <v>63.73</v>
      </c>
      <c r="K945" s="95" t="s">
        <v>1129</v>
      </c>
      <c r="L945" s="95" t="s">
        <v>70</v>
      </c>
      <c r="M945" s="95" t="s">
        <v>1113</v>
      </c>
    </row>
    <row r="946" spans="1:13" ht="27" customHeight="1">
      <c r="A946" s="93">
        <v>944</v>
      </c>
      <c r="B946" s="94" t="s">
        <v>1095</v>
      </c>
      <c r="C946" s="95"/>
      <c r="D946" s="95" t="s">
        <v>1152</v>
      </c>
      <c r="E946" s="95">
        <v>2</v>
      </c>
      <c r="F946" s="95">
        <v>11</v>
      </c>
      <c r="G946" s="95">
        <v>9</v>
      </c>
      <c r="H946" s="95">
        <v>902</v>
      </c>
      <c r="I946" s="95">
        <v>81.5</v>
      </c>
      <c r="J946" s="95">
        <v>64.400000000000006</v>
      </c>
      <c r="K946" s="95" t="s">
        <v>1129</v>
      </c>
      <c r="L946" s="95" t="s">
        <v>70</v>
      </c>
      <c r="M946" s="95" t="s">
        <v>1106</v>
      </c>
    </row>
    <row r="947" spans="1:13" ht="27" customHeight="1">
      <c r="A947" s="93">
        <v>945</v>
      </c>
      <c r="B947" s="94" t="s">
        <v>1095</v>
      </c>
      <c r="C947" s="95"/>
      <c r="D947" s="95" t="s">
        <v>1152</v>
      </c>
      <c r="E947" s="95">
        <v>2</v>
      </c>
      <c r="F947" s="95">
        <v>11</v>
      </c>
      <c r="G947" s="95">
        <v>10</v>
      </c>
      <c r="H947" s="95">
        <v>1001</v>
      </c>
      <c r="I947" s="95">
        <v>80.650000000000006</v>
      </c>
      <c r="J947" s="95">
        <v>63.73</v>
      </c>
      <c r="K947" s="95" t="s">
        <v>1129</v>
      </c>
      <c r="L947" s="95" t="s">
        <v>70</v>
      </c>
      <c r="M947" s="95" t="s">
        <v>1113</v>
      </c>
    </row>
    <row r="948" spans="1:13" ht="27" customHeight="1">
      <c r="A948" s="93">
        <v>946</v>
      </c>
      <c r="B948" s="94" t="s">
        <v>1095</v>
      </c>
      <c r="C948" s="95"/>
      <c r="D948" s="95" t="s">
        <v>1152</v>
      </c>
      <c r="E948" s="95">
        <v>2</v>
      </c>
      <c r="F948" s="95">
        <v>11</v>
      </c>
      <c r="G948" s="95">
        <v>10</v>
      </c>
      <c r="H948" s="95">
        <v>1002</v>
      </c>
      <c r="I948" s="95">
        <v>81.5</v>
      </c>
      <c r="J948" s="95">
        <v>64.400000000000006</v>
      </c>
      <c r="K948" s="95" t="s">
        <v>1129</v>
      </c>
      <c r="L948" s="95" t="s">
        <v>70</v>
      </c>
      <c r="M948" s="95" t="s">
        <v>1106</v>
      </c>
    </row>
    <row r="949" spans="1:13" ht="27" customHeight="1">
      <c r="A949" s="93">
        <v>947</v>
      </c>
      <c r="B949" s="94" t="s">
        <v>1095</v>
      </c>
      <c r="C949" s="95"/>
      <c r="D949" s="95" t="s">
        <v>1152</v>
      </c>
      <c r="E949" s="95">
        <v>2</v>
      </c>
      <c r="F949" s="95">
        <v>11</v>
      </c>
      <c r="G949" s="95">
        <v>11</v>
      </c>
      <c r="H949" s="95">
        <v>1101</v>
      </c>
      <c r="I949" s="95">
        <v>80.650000000000006</v>
      </c>
      <c r="J949" s="95">
        <v>63.73</v>
      </c>
      <c r="K949" s="95" t="s">
        <v>1129</v>
      </c>
      <c r="L949" s="95" t="s">
        <v>70</v>
      </c>
      <c r="M949" s="95" t="s">
        <v>1113</v>
      </c>
    </row>
    <row r="950" spans="1:13" ht="27" customHeight="1">
      <c r="A950" s="93">
        <v>948</v>
      </c>
      <c r="B950" s="94" t="s">
        <v>1095</v>
      </c>
      <c r="C950" s="95"/>
      <c r="D950" s="95" t="s">
        <v>1152</v>
      </c>
      <c r="E950" s="95">
        <v>2</v>
      </c>
      <c r="F950" s="95">
        <v>11</v>
      </c>
      <c r="G950" s="95">
        <v>11</v>
      </c>
      <c r="H950" s="95">
        <v>1102</v>
      </c>
      <c r="I950" s="95">
        <v>81.5</v>
      </c>
      <c r="J950" s="95">
        <v>64.400000000000006</v>
      </c>
      <c r="K950" s="95" t="s">
        <v>1129</v>
      </c>
      <c r="L950" s="95" t="s">
        <v>70</v>
      </c>
      <c r="M950" s="95" t="s">
        <v>1106</v>
      </c>
    </row>
    <row r="951" spans="1:13" ht="27" customHeight="1">
      <c r="A951" s="93">
        <v>949</v>
      </c>
      <c r="B951" s="94" t="s">
        <v>1095</v>
      </c>
      <c r="C951" s="95"/>
      <c r="D951" s="95" t="s">
        <v>1153</v>
      </c>
      <c r="E951" s="95">
        <v>1</v>
      </c>
      <c r="F951" s="95">
        <v>11</v>
      </c>
      <c r="G951" s="95">
        <v>1</v>
      </c>
      <c r="H951" s="95">
        <v>101</v>
      </c>
      <c r="I951" s="95">
        <v>89.85</v>
      </c>
      <c r="J951" s="95">
        <v>69.260000000000005</v>
      </c>
      <c r="K951" s="95" t="s">
        <v>1097</v>
      </c>
      <c r="L951" s="95" t="s">
        <v>70</v>
      </c>
      <c r="M951" s="95" t="s">
        <v>1098</v>
      </c>
    </row>
    <row r="952" spans="1:13" ht="27" customHeight="1">
      <c r="A952" s="93">
        <v>950</v>
      </c>
      <c r="B952" s="94" t="s">
        <v>1095</v>
      </c>
      <c r="C952" s="95"/>
      <c r="D952" s="95" t="s">
        <v>1153</v>
      </c>
      <c r="E952" s="95">
        <v>1</v>
      </c>
      <c r="F952" s="95">
        <v>11</v>
      </c>
      <c r="G952" s="95">
        <v>1</v>
      </c>
      <c r="H952" s="95">
        <v>102</v>
      </c>
      <c r="I952" s="95">
        <v>72.31</v>
      </c>
      <c r="J952" s="95">
        <v>55.74</v>
      </c>
      <c r="K952" s="95" t="s">
        <v>1129</v>
      </c>
      <c r="L952" s="95" t="s">
        <v>70</v>
      </c>
      <c r="M952" s="95" t="s">
        <v>1120</v>
      </c>
    </row>
    <row r="953" spans="1:13" ht="27" customHeight="1">
      <c r="A953" s="93">
        <v>951</v>
      </c>
      <c r="B953" s="94" t="s">
        <v>1095</v>
      </c>
      <c r="C953" s="95"/>
      <c r="D953" s="95" t="s">
        <v>1153</v>
      </c>
      <c r="E953" s="95">
        <v>1</v>
      </c>
      <c r="F953" s="95">
        <v>11</v>
      </c>
      <c r="G953" s="95">
        <v>2</v>
      </c>
      <c r="H953" s="95">
        <v>201</v>
      </c>
      <c r="I953" s="95">
        <v>89.85</v>
      </c>
      <c r="J953" s="95">
        <v>69.260000000000005</v>
      </c>
      <c r="K953" s="95" t="s">
        <v>1097</v>
      </c>
      <c r="L953" s="95" t="s">
        <v>70</v>
      </c>
      <c r="M953" s="95" t="s">
        <v>1098</v>
      </c>
    </row>
    <row r="954" spans="1:13" ht="27" customHeight="1">
      <c r="A954" s="93">
        <v>952</v>
      </c>
      <c r="B954" s="94" t="s">
        <v>1095</v>
      </c>
      <c r="C954" s="95"/>
      <c r="D954" s="95" t="s">
        <v>1153</v>
      </c>
      <c r="E954" s="95">
        <v>1</v>
      </c>
      <c r="F954" s="95">
        <v>11</v>
      </c>
      <c r="G954" s="95">
        <v>2</v>
      </c>
      <c r="H954" s="95">
        <v>202</v>
      </c>
      <c r="I954" s="95">
        <v>89.14</v>
      </c>
      <c r="J954" s="95">
        <v>68.709999999999994</v>
      </c>
      <c r="K954" s="95" t="s">
        <v>1097</v>
      </c>
      <c r="L954" s="95" t="s">
        <v>70</v>
      </c>
      <c r="M954" s="95" t="s">
        <v>1099</v>
      </c>
    </row>
    <row r="955" spans="1:13" ht="27" customHeight="1">
      <c r="A955" s="93">
        <v>953</v>
      </c>
      <c r="B955" s="94" t="s">
        <v>1095</v>
      </c>
      <c r="C955" s="95"/>
      <c r="D955" s="95" t="s">
        <v>1153</v>
      </c>
      <c r="E955" s="95">
        <v>1</v>
      </c>
      <c r="F955" s="95">
        <v>11</v>
      </c>
      <c r="G955" s="95">
        <v>3</v>
      </c>
      <c r="H955" s="95">
        <v>301</v>
      </c>
      <c r="I955" s="95">
        <v>89.29</v>
      </c>
      <c r="J955" s="95">
        <v>68.83</v>
      </c>
      <c r="K955" s="95" t="s">
        <v>1097</v>
      </c>
      <c r="L955" s="95" t="s">
        <v>70</v>
      </c>
      <c r="M955" s="95" t="s">
        <v>1098</v>
      </c>
    </row>
    <row r="956" spans="1:13" ht="27" customHeight="1">
      <c r="A956" s="93">
        <v>954</v>
      </c>
      <c r="B956" s="94" t="s">
        <v>1095</v>
      </c>
      <c r="C956" s="95"/>
      <c r="D956" s="95" t="s">
        <v>1153</v>
      </c>
      <c r="E956" s="95">
        <v>1</v>
      </c>
      <c r="F956" s="95">
        <v>11</v>
      </c>
      <c r="G956" s="95">
        <v>3</v>
      </c>
      <c r="H956" s="95">
        <v>302</v>
      </c>
      <c r="I956" s="95">
        <v>88.76</v>
      </c>
      <c r="J956" s="95">
        <v>68.42</v>
      </c>
      <c r="K956" s="95" t="s">
        <v>1097</v>
      </c>
      <c r="L956" s="95" t="s">
        <v>70</v>
      </c>
      <c r="M956" s="95" t="s">
        <v>1099</v>
      </c>
    </row>
    <row r="957" spans="1:13" ht="27" customHeight="1">
      <c r="A957" s="93">
        <v>955</v>
      </c>
      <c r="B957" s="94" t="s">
        <v>1095</v>
      </c>
      <c r="C957" s="95"/>
      <c r="D957" s="95" t="s">
        <v>1153</v>
      </c>
      <c r="E957" s="95">
        <v>1</v>
      </c>
      <c r="F957" s="95">
        <v>11</v>
      </c>
      <c r="G957" s="95">
        <v>4</v>
      </c>
      <c r="H957" s="95">
        <v>401</v>
      </c>
      <c r="I957" s="95">
        <v>89.29</v>
      </c>
      <c r="J957" s="95">
        <v>68.83</v>
      </c>
      <c r="K957" s="95" t="s">
        <v>1097</v>
      </c>
      <c r="L957" s="95" t="s">
        <v>70</v>
      </c>
      <c r="M957" s="95" t="s">
        <v>1098</v>
      </c>
    </row>
    <row r="958" spans="1:13" ht="27" customHeight="1">
      <c r="A958" s="93">
        <v>956</v>
      </c>
      <c r="B958" s="94" t="s">
        <v>1095</v>
      </c>
      <c r="C958" s="95"/>
      <c r="D958" s="95" t="s">
        <v>1153</v>
      </c>
      <c r="E958" s="95">
        <v>1</v>
      </c>
      <c r="F958" s="95">
        <v>11</v>
      </c>
      <c r="G958" s="95">
        <v>4</v>
      </c>
      <c r="H958" s="95">
        <v>402</v>
      </c>
      <c r="I958" s="95">
        <v>88.76</v>
      </c>
      <c r="J958" s="95">
        <v>68.42</v>
      </c>
      <c r="K958" s="95" t="s">
        <v>1097</v>
      </c>
      <c r="L958" s="95" t="s">
        <v>70</v>
      </c>
      <c r="M958" s="95" t="s">
        <v>1099</v>
      </c>
    </row>
    <row r="959" spans="1:13" ht="27" customHeight="1">
      <c r="A959" s="93">
        <v>957</v>
      </c>
      <c r="B959" s="94" t="s">
        <v>1095</v>
      </c>
      <c r="C959" s="95"/>
      <c r="D959" s="95" t="s">
        <v>1153</v>
      </c>
      <c r="E959" s="95">
        <v>1</v>
      </c>
      <c r="F959" s="95">
        <v>11</v>
      </c>
      <c r="G959" s="95">
        <v>5</v>
      </c>
      <c r="H959" s="95">
        <v>501</v>
      </c>
      <c r="I959" s="95">
        <v>89.29</v>
      </c>
      <c r="J959" s="95">
        <v>68.83</v>
      </c>
      <c r="K959" s="95" t="s">
        <v>1097</v>
      </c>
      <c r="L959" s="95" t="s">
        <v>70</v>
      </c>
      <c r="M959" s="95" t="s">
        <v>1098</v>
      </c>
    </row>
    <row r="960" spans="1:13" ht="27" customHeight="1">
      <c r="A960" s="93">
        <v>958</v>
      </c>
      <c r="B960" s="94" t="s">
        <v>1095</v>
      </c>
      <c r="C960" s="95"/>
      <c r="D960" s="95" t="s">
        <v>1153</v>
      </c>
      <c r="E960" s="95">
        <v>1</v>
      </c>
      <c r="F960" s="95">
        <v>11</v>
      </c>
      <c r="G960" s="95">
        <v>5</v>
      </c>
      <c r="H960" s="95">
        <v>502</v>
      </c>
      <c r="I960" s="95">
        <v>88.76</v>
      </c>
      <c r="J960" s="95">
        <v>68.42</v>
      </c>
      <c r="K960" s="95" t="s">
        <v>1097</v>
      </c>
      <c r="L960" s="95" t="s">
        <v>70</v>
      </c>
      <c r="M960" s="95" t="s">
        <v>1099</v>
      </c>
    </row>
    <row r="961" spans="1:13" ht="27" customHeight="1">
      <c r="A961" s="93">
        <v>959</v>
      </c>
      <c r="B961" s="94" t="s">
        <v>1095</v>
      </c>
      <c r="C961" s="95"/>
      <c r="D961" s="95" t="s">
        <v>1153</v>
      </c>
      <c r="E961" s="95">
        <v>1</v>
      </c>
      <c r="F961" s="95">
        <v>11</v>
      </c>
      <c r="G961" s="95">
        <v>6</v>
      </c>
      <c r="H961" s="95">
        <v>601</v>
      </c>
      <c r="I961" s="95">
        <v>89.29</v>
      </c>
      <c r="J961" s="95">
        <v>68.83</v>
      </c>
      <c r="K961" s="95" t="s">
        <v>1097</v>
      </c>
      <c r="L961" s="95" t="s">
        <v>70</v>
      </c>
      <c r="M961" s="95" t="s">
        <v>1098</v>
      </c>
    </row>
    <row r="962" spans="1:13" ht="27" customHeight="1">
      <c r="A962" s="93">
        <v>960</v>
      </c>
      <c r="B962" s="94" t="s">
        <v>1095</v>
      </c>
      <c r="C962" s="95"/>
      <c r="D962" s="95" t="s">
        <v>1153</v>
      </c>
      <c r="E962" s="95">
        <v>1</v>
      </c>
      <c r="F962" s="95">
        <v>11</v>
      </c>
      <c r="G962" s="95">
        <v>6</v>
      </c>
      <c r="H962" s="95">
        <v>602</v>
      </c>
      <c r="I962" s="95">
        <v>88.76</v>
      </c>
      <c r="J962" s="95">
        <v>68.42</v>
      </c>
      <c r="K962" s="95" t="s">
        <v>1097</v>
      </c>
      <c r="L962" s="95" t="s">
        <v>70</v>
      </c>
      <c r="M962" s="95" t="s">
        <v>1099</v>
      </c>
    </row>
    <row r="963" spans="1:13" ht="27" customHeight="1">
      <c r="A963" s="93">
        <v>961</v>
      </c>
      <c r="B963" s="94" t="s">
        <v>1095</v>
      </c>
      <c r="C963" s="95"/>
      <c r="D963" s="95" t="s">
        <v>1153</v>
      </c>
      <c r="E963" s="95">
        <v>1</v>
      </c>
      <c r="F963" s="95">
        <v>11</v>
      </c>
      <c r="G963" s="95">
        <v>7</v>
      </c>
      <c r="H963" s="95">
        <v>701</v>
      </c>
      <c r="I963" s="95">
        <v>89.29</v>
      </c>
      <c r="J963" s="95">
        <v>68.83</v>
      </c>
      <c r="K963" s="95" t="s">
        <v>1097</v>
      </c>
      <c r="L963" s="95" t="s">
        <v>70</v>
      </c>
      <c r="M963" s="95" t="s">
        <v>1098</v>
      </c>
    </row>
    <row r="964" spans="1:13" ht="27" customHeight="1">
      <c r="A964" s="93">
        <v>962</v>
      </c>
      <c r="B964" s="94" t="s">
        <v>1095</v>
      </c>
      <c r="C964" s="95"/>
      <c r="D964" s="95" t="s">
        <v>1153</v>
      </c>
      <c r="E964" s="95">
        <v>1</v>
      </c>
      <c r="F964" s="95">
        <v>11</v>
      </c>
      <c r="G964" s="95">
        <v>7</v>
      </c>
      <c r="H964" s="95">
        <v>702</v>
      </c>
      <c r="I964" s="95">
        <v>88.76</v>
      </c>
      <c r="J964" s="95">
        <v>68.42</v>
      </c>
      <c r="K964" s="95" t="s">
        <v>1097</v>
      </c>
      <c r="L964" s="95" t="s">
        <v>70</v>
      </c>
      <c r="M964" s="95" t="s">
        <v>1099</v>
      </c>
    </row>
    <row r="965" spans="1:13" ht="27" customHeight="1">
      <c r="A965" s="93">
        <v>963</v>
      </c>
      <c r="B965" s="94" t="s">
        <v>1095</v>
      </c>
      <c r="C965" s="95"/>
      <c r="D965" s="95" t="s">
        <v>1153</v>
      </c>
      <c r="E965" s="95">
        <v>1</v>
      </c>
      <c r="F965" s="95">
        <v>11</v>
      </c>
      <c r="G965" s="95">
        <v>8</v>
      </c>
      <c r="H965" s="95">
        <v>801</v>
      </c>
      <c r="I965" s="95">
        <v>89.29</v>
      </c>
      <c r="J965" s="95">
        <v>68.83</v>
      </c>
      <c r="K965" s="95" t="s">
        <v>1097</v>
      </c>
      <c r="L965" s="95" t="s">
        <v>70</v>
      </c>
      <c r="M965" s="95" t="s">
        <v>1098</v>
      </c>
    </row>
    <row r="966" spans="1:13" ht="27" customHeight="1">
      <c r="A966" s="93">
        <v>964</v>
      </c>
      <c r="B966" s="94" t="s">
        <v>1095</v>
      </c>
      <c r="C966" s="95"/>
      <c r="D966" s="95" t="s">
        <v>1153</v>
      </c>
      <c r="E966" s="95">
        <v>1</v>
      </c>
      <c r="F966" s="95">
        <v>11</v>
      </c>
      <c r="G966" s="95">
        <v>8</v>
      </c>
      <c r="H966" s="95">
        <v>802</v>
      </c>
      <c r="I966" s="95">
        <v>88.76</v>
      </c>
      <c r="J966" s="95">
        <v>68.42</v>
      </c>
      <c r="K966" s="95" t="s">
        <v>1097</v>
      </c>
      <c r="L966" s="95" t="s">
        <v>70</v>
      </c>
      <c r="M966" s="95" t="s">
        <v>1099</v>
      </c>
    </row>
    <row r="967" spans="1:13" ht="27" customHeight="1">
      <c r="A967" s="93">
        <v>965</v>
      </c>
      <c r="B967" s="94" t="s">
        <v>1095</v>
      </c>
      <c r="C967" s="95"/>
      <c r="D967" s="95" t="s">
        <v>1153</v>
      </c>
      <c r="E967" s="95">
        <v>1</v>
      </c>
      <c r="F967" s="95">
        <v>11</v>
      </c>
      <c r="G967" s="95">
        <v>9</v>
      </c>
      <c r="H967" s="95">
        <v>901</v>
      </c>
      <c r="I967" s="95">
        <v>89.29</v>
      </c>
      <c r="J967" s="95">
        <v>68.83</v>
      </c>
      <c r="K967" s="95" t="s">
        <v>1097</v>
      </c>
      <c r="L967" s="95" t="s">
        <v>70</v>
      </c>
      <c r="M967" s="95" t="s">
        <v>1098</v>
      </c>
    </row>
    <row r="968" spans="1:13" ht="27" customHeight="1">
      <c r="A968" s="93">
        <v>966</v>
      </c>
      <c r="B968" s="94" t="s">
        <v>1095</v>
      </c>
      <c r="C968" s="95"/>
      <c r="D968" s="95" t="s">
        <v>1153</v>
      </c>
      <c r="E968" s="95">
        <v>1</v>
      </c>
      <c r="F968" s="95">
        <v>11</v>
      </c>
      <c r="G968" s="95">
        <v>9</v>
      </c>
      <c r="H968" s="95">
        <v>902</v>
      </c>
      <c r="I968" s="95">
        <v>88.76</v>
      </c>
      <c r="J968" s="95">
        <v>68.42</v>
      </c>
      <c r="K968" s="95" t="s">
        <v>1097</v>
      </c>
      <c r="L968" s="95" t="s">
        <v>70</v>
      </c>
      <c r="M968" s="95" t="s">
        <v>1099</v>
      </c>
    </row>
    <row r="969" spans="1:13" ht="27" customHeight="1">
      <c r="A969" s="93">
        <v>967</v>
      </c>
      <c r="B969" s="94" t="s">
        <v>1095</v>
      </c>
      <c r="C969" s="95"/>
      <c r="D969" s="95" t="s">
        <v>1153</v>
      </c>
      <c r="E969" s="95">
        <v>1</v>
      </c>
      <c r="F969" s="95">
        <v>11</v>
      </c>
      <c r="G969" s="95">
        <v>10</v>
      </c>
      <c r="H969" s="95">
        <v>1001</v>
      </c>
      <c r="I969" s="95">
        <v>89.29</v>
      </c>
      <c r="J969" s="95">
        <v>68.83</v>
      </c>
      <c r="K969" s="95" t="s">
        <v>1097</v>
      </c>
      <c r="L969" s="95" t="s">
        <v>70</v>
      </c>
      <c r="M969" s="95" t="s">
        <v>1098</v>
      </c>
    </row>
    <row r="970" spans="1:13" ht="27" customHeight="1">
      <c r="A970" s="93">
        <v>968</v>
      </c>
      <c r="B970" s="94" t="s">
        <v>1095</v>
      </c>
      <c r="C970" s="95"/>
      <c r="D970" s="95" t="s">
        <v>1153</v>
      </c>
      <c r="E970" s="95">
        <v>1</v>
      </c>
      <c r="F970" s="95">
        <v>11</v>
      </c>
      <c r="G970" s="95">
        <v>10</v>
      </c>
      <c r="H970" s="95">
        <v>1002</v>
      </c>
      <c r="I970" s="95">
        <v>88.76</v>
      </c>
      <c r="J970" s="95">
        <v>68.42</v>
      </c>
      <c r="K970" s="95" t="s">
        <v>1097</v>
      </c>
      <c r="L970" s="95" t="s">
        <v>70</v>
      </c>
      <c r="M970" s="95" t="s">
        <v>1099</v>
      </c>
    </row>
    <row r="971" spans="1:13" ht="27" customHeight="1">
      <c r="A971" s="93">
        <v>969</v>
      </c>
      <c r="B971" s="94" t="s">
        <v>1095</v>
      </c>
      <c r="C971" s="95"/>
      <c r="D971" s="95" t="s">
        <v>1153</v>
      </c>
      <c r="E971" s="95">
        <v>1</v>
      </c>
      <c r="F971" s="95">
        <v>11</v>
      </c>
      <c r="G971" s="95">
        <v>11</v>
      </c>
      <c r="H971" s="95">
        <v>1101</v>
      </c>
      <c r="I971" s="95">
        <v>89.29</v>
      </c>
      <c r="J971" s="95">
        <v>68.83</v>
      </c>
      <c r="K971" s="95" t="s">
        <v>1097</v>
      </c>
      <c r="L971" s="95" t="s">
        <v>70</v>
      </c>
      <c r="M971" s="95" t="s">
        <v>1098</v>
      </c>
    </row>
    <row r="972" spans="1:13" ht="27" customHeight="1">
      <c r="A972" s="93">
        <v>970</v>
      </c>
      <c r="B972" s="94" t="s">
        <v>1095</v>
      </c>
      <c r="C972" s="95"/>
      <c r="D972" s="95" t="s">
        <v>1153</v>
      </c>
      <c r="E972" s="95">
        <v>1</v>
      </c>
      <c r="F972" s="95">
        <v>11</v>
      </c>
      <c r="G972" s="95">
        <v>11</v>
      </c>
      <c r="H972" s="95">
        <v>1102</v>
      </c>
      <c r="I972" s="95">
        <v>88.76</v>
      </c>
      <c r="J972" s="95">
        <v>68.42</v>
      </c>
      <c r="K972" s="95" t="s">
        <v>1097</v>
      </c>
      <c r="L972" s="95" t="s">
        <v>70</v>
      </c>
      <c r="M972" s="95" t="s">
        <v>1099</v>
      </c>
    </row>
    <row r="973" spans="1:13" ht="27" customHeight="1">
      <c r="A973" s="93">
        <v>971</v>
      </c>
      <c r="B973" s="94" t="s">
        <v>1095</v>
      </c>
      <c r="C973" s="95"/>
      <c r="D973" s="95" t="s">
        <v>1153</v>
      </c>
      <c r="E973" s="95">
        <v>2</v>
      </c>
      <c r="F973" s="95">
        <v>11</v>
      </c>
      <c r="G973" s="95">
        <v>1</v>
      </c>
      <c r="H973" s="95">
        <v>101</v>
      </c>
      <c r="I973" s="95">
        <v>72.31</v>
      </c>
      <c r="J973" s="95">
        <v>55.74</v>
      </c>
      <c r="K973" s="95" t="s">
        <v>1129</v>
      </c>
      <c r="L973" s="95" t="s">
        <v>70</v>
      </c>
      <c r="M973" s="95" t="s">
        <v>1120</v>
      </c>
    </row>
    <row r="974" spans="1:13" ht="27" customHeight="1">
      <c r="A974" s="93">
        <v>972</v>
      </c>
      <c r="B974" s="94" t="s">
        <v>1095</v>
      </c>
      <c r="C974" s="95"/>
      <c r="D974" s="95" t="s">
        <v>1153</v>
      </c>
      <c r="E974" s="95">
        <v>2</v>
      </c>
      <c r="F974" s="95">
        <v>11</v>
      </c>
      <c r="G974" s="95">
        <v>1</v>
      </c>
      <c r="H974" s="95">
        <v>102</v>
      </c>
      <c r="I974" s="95">
        <v>89.85</v>
      </c>
      <c r="J974" s="95">
        <v>69.260000000000005</v>
      </c>
      <c r="K974" s="95" t="s">
        <v>1097</v>
      </c>
      <c r="L974" s="95" t="s">
        <v>70</v>
      </c>
      <c r="M974" s="95" t="s">
        <v>1098</v>
      </c>
    </row>
    <row r="975" spans="1:13" ht="27" customHeight="1">
      <c r="A975" s="93">
        <v>973</v>
      </c>
      <c r="B975" s="94" t="s">
        <v>1095</v>
      </c>
      <c r="C975" s="95"/>
      <c r="D975" s="95" t="s">
        <v>1153</v>
      </c>
      <c r="E975" s="95">
        <v>2</v>
      </c>
      <c r="F975" s="95">
        <v>11</v>
      </c>
      <c r="G975" s="95">
        <v>2</v>
      </c>
      <c r="H975" s="95">
        <v>201</v>
      </c>
      <c r="I975" s="95">
        <v>89.14</v>
      </c>
      <c r="J975" s="95">
        <v>68.709999999999994</v>
      </c>
      <c r="K975" s="95" t="s">
        <v>1097</v>
      </c>
      <c r="L975" s="95" t="s">
        <v>70</v>
      </c>
      <c r="M975" s="95" t="s">
        <v>1099</v>
      </c>
    </row>
    <row r="976" spans="1:13" ht="27" customHeight="1">
      <c r="A976" s="93">
        <v>974</v>
      </c>
      <c r="B976" s="94" t="s">
        <v>1095</v>
      </c>
      <c r="C976" s="95"/>
      <c r="D976" s="95" t="s">
        <v>1153</v>
      </c>
      <c r="E976" s="95">
        <v>2</v>
      </c>
      <c r="F976" s="95">
        <v>11</v>
      </c>
      <c r="G976" s="95">
        <v>2</v>
      </c>
      <c r="H976" s="95">
        <v>202</v>
      </c>
      <c r="I976" s="95">
        <v>89.85</v>
      </c>
      <c r="J976" s="95">
        <v>69.260000000000005</v>
      </c>
      <c r="K976" s="95" t="s">
        <v>1097</v>
      </c>
      <c r="L976" s="95" t="s">
        <v>70</v>
      </c>
      <c r="M976" s="95" t="s">
        <v>1098</v>
      </c>
    </row>
    <row r="977" spans="1:13" ht="27" customHeight="1">
      <c r="A977" s="93">
        <v>975</v>
      </c>
      <c r="B977" s="94" t="s">
        <v>1095</v>
      </c>
      <c r="C977" s="95"/>
      <c r="D977" s="95" t="s">
        <v>1153</v>
      </c>
      <c r="E977" s="95">
        <v>2</v>
      </c>
      <c r="F977" s="95">
        <v>11</v>
      </c>
      <c r="G977" s="95">
        <v>3</v>
      </c>
      <c r="H977" s="95">
        <v>301</v>
      </c>
      <c r="I977" s="95">
        <v>88.76</v>
      </c>
      <c r="J977" s="95">
        <v>68.42</v>
      </c>
      <c r="K977" s="95" t="s">
        <v>1097</v>
      </c>
      <c r="L977" s="95" t="s">
        <v>70</v>
      </c>
      <c r="M977" s="95" t="s">
        <v>1099</v>
      </c>
    </row>
    <row r="978" spans="1:13" ht="27" customHeight="1">
      <c r="A978" s="93">
        <v>976</v>
      </c>
      <c r="B978" s="94" t="s">
        <v>1095</v>
      </c>
      <c r="C978" s="95"/>
      <c r="D978" s="95" t="s">
        <v>1153</v>
      </c>
      <c r="E978" s="95">
        <v>2</v>
      </c>
      <c r="F978" s="95">
        <v>11</v>
      </c>
      <c r="G978" s="95">
        <v>3</v>
      </c>
      <c r="H978" s="95">
        <v>302</v>
      </c>
      <c r="I978" s="95">
        <v>89.29</v>
      </c>
      <c r="J978" s="95">
        <v>68.83</v>
      </c>
      <c r="K978" s="95" t="s">
        <v>1097</v>
      </c>
      <c r="L978" s="95" t="s">
        <v>70</v>
      </c>
      <c r="M978" s="95" t="s">
        <v>1098</v>
      </c>
    </row>
    <row r="979" spans="1:13" ht="27" customHeight="1">
      <c r="A979" s="93">
        <v>977</v>
      </c>
      <c r="B979" s="94" t="s">
        <v>1095</v>
      </c>
      <c r="C979" s="95"/>
      <c r="D979" s="95" t="s">
        <v>1153</v>
      </c>
      <c r="E979" s="95">
        <v>2</v>
      </c>
      <c r="F979" s="95">
        <v>11</v>
      </c>
      <c r="G979" s="95">
        <v>4</v>
      </c>
      <c r="H979" s="95">
        <v>401</v>
      </c>
      <c r="I979" s="95">
        <v>88.76</v>
      </c>
      <c r="J979" s="95">
        <v>68.42</v>
      </c>
      <c r="K979" s="95" t="s">
        <v>1097</v>
      </c>
      <c r="L979" s="95" t="s">
        <v>70</v>
      </c>
      <c r="M979" s="95" t="s">
        <v>1099</v>
      </c>
    </row>
    <row r="980" spans="1:13" ht="27" customHeight="1">
      <c r="A980" s="93">
        <v>978</v>
      </c>
      <c r="B980" s="94" t="s">
        <v>1095</v>
      </c>
      <c r="C980" s="95"/>
      <c r="D980" s="95" t="s">
        <v>1153</v>
      </c>
      <c r="E980" s="95">
        <v>2</v>
      </c>
      <c r="F980" s="95">
        <v>11</v>
      </c>
      <c r="G980" s="95">
        <v>4</v>
      </c>
      <c r="H980" s="95">
        <v>402</v>
      </c>
      <c r="I980" s="95">
        <v>89.29</v>
      </c>
      <c r="J980" s="95">
        <v>68.83</v>
      </c>
      <c r="K980" s="95" t="s">
        <v>1097</v>
      </c>
      <c r="L980" s="95" t="s">
        <v>70</v>
      </c>
      <c r="M980" s="95" t="s">
        <v>1098</v>
      </c>
    </row>
    <row r="981" spans="1:13" ht="27" customHeight="1">
      <c r="A981" s="93">
        <v>979</v>
      </c>
      <c r="B981" s="94" t="s">
        <v>1095</v>
      </c>
      <c r="C981" s="95"/>
      <c r="D981" s="95" t="s">
        <v>1153</v>
      </c>
      <c r="E981" s="95">
        <v>2</v>
      </c>
      <c r="F981" s="95">
        <v>11</v>
      </c>
      <c r="G981" s="95">
        <v>5</v>
      </c>
      <c r="H981" s="95">
        <v>501</v>
      </c>
      <c r="I981" s="95">
        <v>88.76</v>
      </c>
      <c r="J981" s="95">
        <v>68.42</v>
      </c>
      <c r="K981" s="95" t="s">
        <v>1097</v>
      </c>
      <c r="L981" s="95" t="s">
        <v>70</v>
      </c>
      <c r="M981" s="95" t="s">
        <v>1099</v>
      </c>
    </row>
    <row r="982" spans="1:13" ht="27" customHeight="1">
      <c r="A982" s="93">
        <v>980</v>
      </c>
      <c r="B982" s="94" t="s">
        <v>1095</v>
      </c>
      <c r="C982" s="95"/>
      <c r="D982" s="95" t="s">
        <v>1153</v>
      </c>
      <c r="E982" s="95">
        <v>2</v>
      </c>
      <c r="F982" s="95">
        <v>11</v>
      </c>
      <c r="G982" s="95">
        <v>5</v>
      </c>
      <c r="H982" s="95">
        <v>502</v>
      </c>
      <c r="I982" s="95">
        <v>89.29</v>
      </c>
      <c r="J982" s="95">
        <v>68.83</v>
      </c>
      <c r="K982" s="95" t="s">
        <v>1097</v>
      </c>
      <c r="L982" s="95" t="s">
        <v>70</v>
      </c>
      <c r="M982" s="95" t="s">
        <v>1098</v>
      </c>
    </row>
    <row r="983" spans="1:13" ht="27" customHeight="1">
      <c r="A983" s="93">
        <v>981</v>
      </c>
      <c r="B983" s="94" t="s">
        <v>1095</v>
      </c>
      <c r="C983" s="95"/>
      <c r="D983" s="95" t="s">
        <v>1153</v>
      </c>
      <c r="E983" s="95">
        <v>2</v>
      </c>
      <c r="F983" s="95">
        <v>11</v>
      </c>
      <c r="G983" s="95">
        <v>6</v>
      </c>
      <c r="H983" s="95">
        <v>601</v>
      </c>
      <c r="I983" s="95">
        <v>88.76</v>
      </c>
      <c r="J983" s="95">
        <v>68.42</v>
      </c>
      <c r="K983" s="95" t="s">
        <v>1097</v>
      </c>
      <c r="L983" s="95" t="s">
        <v>70</v>
      </c>
      <c r="M983" s="95" t="s">
        <v>1099</v>
      </c>
    </row>
    <row r="984" spans="1:13" ht="27" customHeight="1">
      <c r="A984" s="93">
        <v>982</v>
      </c>
      <c r="B984" s="94" t="s">
        <v>1095</v>
      </c>
      <c r="C984" s="95"/>
      <c r="D984" s="95" t="s">
        <v>1153</v>
      </c>
      <c r="E984" s="95">
        <v>2</v>
      </c>
      <c r="F984" s="95">
        <v>11</v>
      </c>
      <c r="G984" s="95">
        <v>6</v>
      </c>
      <c r="H984" s="95">
        <v>602</v>
      </c>
      <c r="I984" s="95">
        <v>89.29</v>
      </c>
      <c r="J984" s="95">
        <v>68.83</v>
      </c>
      <c r="K984" s="95" t="s">
        <v>1097</v>
      </c>
      <c r="L984" s="95" t="s">
        <v>70</v>
      </c>
      <c r="M984" s="95" t="s">
        <v>1098</v>
      </c>
    </row>
    <row r="985" spans="1:13" ht="27" customHeight="1">
      <c r="A985" s="93">
        <v>983</v>
      </c>
      <c r="B985" s="94" t="s">
        <v>1095</v>
      </c>
      <c r="C985" s="95"/>
      <c r="D985" s="95" t="s">
        <v>1153</v>
      </c>
      <c r="E985" s="95">
        <v>2</v>
      </c>
      <c r="F985" s="95">
        <v>11</v>
      </c>
      <c r="G985" s="95">
        <v>7</v>
      </c>
      <c r="H985" s="95">
        <v>701</v>
      </c>
      <c r="I985" s="95">
        <v>88.76</v>
      </c>
      <c r="J985" s="95">
        <v>68.42</v>
      </c>
      <c r="K985" s="95" t="s">
        <v>1097</v>
      </c>
      <c r="L985" s="95" t="s">
        <v>70</v>
      </c>
      <c r="M985" s="95" t="s">
        <v>1099</v>
      </c>
    </row>
    <row r="986" spans="1:13" ht="27" customHeight="1">
      <c r="A986" s="93">
        <v>984</v>
      </c>
      <c r="B986" s="94" t="s">
        <v>1095</v>
      </c>
      <c r="C986" s="95"/>
      <c r="D986" s="95" t="s">
        <v>1153</v>
      </c>
      <c r="E986" s="95">
        <v>2</v>
      </c>
      <c r="F986" s="95">
        <v>11</v>
      </c>
      <c r="G986" s="95">
        <v>7</v>
      </c>
      <c r="H986" s="95">
        <v>702</v>
      </c>
      <c r="I986" s="95">
        <v>89.29</v>
      </c>
      <c r="J986" s="95">
        <v>68.83</v>
      </c>
      <c r="K986" s="95" t="s">
        <v>1097</v>
      </c>
      <c r="L986" s="95" t="s">
        <v>70</v>
      </c>
      <c r="M986" s="95" t="s">
        <v>1098</v>
      </c>
    </row>
    <row r="987" spans="1:13" ht="27" customHeight="1">
      <c r="A987" s="93">
        <v>985</v>
      </c>
      <c r="B987" s="94" t="s">
        <v>1095</v>
      </c>
      <c r="C987" s="95"/>
      <c r="D987" s="95" t="s">
        <v>1153</v>
      </c>
      <c r="E987" s="95">
        <v>2</v>
      </c>
      <c r="F987" s="95">
        <v>11</v>
      </c>
      <c r="G987" s="95">
        <v>8</v>
      </c>
      <c r="H987" s="95">
        <v>801</v>
      </c>
      <c r="I987" s="95">
        <v>88.76</v>
      </c>
      <c r="J987" s="95">
        <v>68.42</v>
      </c>
      <c r="K987" s="95" t="s">
        <v>1097</v>
      </c>
      <c r="L987" s="95" t="s">
        <v>70</v>
      </c>
      <c r="M987" s="95" t="s">
        <v>1099</v>
      </c>
    </row>
    <row r="988" spans="1:13" ht="27" customHeight="1">
      <c r="A988" s="93">
        <v>986</v>
      </c>
      <c r="B988" s="94" t="s">
        <v>1095</v>
      </c>
      <c r="C988" s="95"/>
      <c r="D988" s="95" t="s">
        <v>1153</v>
      </c>
      <c r="E988" s="95">
        <v>2</v>
      </c>
      <c r="F988" s="95">
        <v>11</v>
      </c>
      <c r="G988" s="95">
        <v>8</v>
      </c>
      <c r="H988" s="95">
        <v>802</v>
      </c>
      <c r="I988" s="95">
        <v>89.29</v>
      </c>
      <c r="J988" s="95">
        <v>68.83</v>
      </c>
      <c r="K988" s="95" t="s">
        <v>1097</v>
      </c>
      <c r="L988" s="95" t="s">
        <v>70</v>
      </c>
      <c r="M988" s="95" t="s">
        <v>1098</v>
      </c>
    </row>
    <row r="989" spans="1:13" ht="27" customHeight="1">
      <c r="A989" s="93">
        <v>987</v>
      </c>
      <c r="B989" s="94" t="s">
        <v>1095</v>
      </c>
      <c r="C989" s="95"/>
      <c r="D989" s="95" t="s">
        <v>1153</v>
      </c>
      <c r="E989" s="95">
        <v>2</v>
      </c>
      <c r="F989" s="95">
        <v>11</v>
      </c>
      <c r="G989" s="95">
        <v>9</v>
      </c>
      <c r="H989" s="95">
        <v>901</v>
      </c>
      <c r="I989" s="95">
        <v>88.76</v>
      </c>
      <c r="J989" s="95">
        <v>68.42</v>
      </c>
      <c r="K989" s="95" t="s">
        <v>1097</v>
      </c>
      <c r="L989" s="95" t="s">
        <v>70</v>
      </c>
      <c r="M989" s="95" t="s">
        <v>1099</v>
      </c>
    </row>
    <row r="990" spans="1:13" ht="27" customHeight="1">
      <c r="A990" s="93">
        <v>988</v>
      </c>
      <c r="B990" s="94" t="s">
        <v>1095</v>
      </c>
      <c r="C990" s="95"/>
      <c r="D990" s="95" t="s">
        <v>1153</v>
      </c>
      <c r="E990" s="95">
        <v>2</v>
      </c>
      <c r="F990" s="95">
        <v>11</v>
      </c>
      <c r="G990" s="95">
        <v>9</v>
      </c>
      <c r="H990" s="95">
        <v>902</v>
      </c>
      <c r="I990" s="95">
        <v>89.29</v>
      </c>
      <c r="J990" s="95">
        <v>68.83</v>
      </c>
      <c r="K990" s="95" t="s">
        <v>1097</v>
      </c>
      <c r="L990" s="95" t="s">
        <v>70</v>
      </c>
      <c r="M990" s="95" t="s">
        <v>1098</v>
      </c>
    </row>
    <row r="991" spans="1:13" ht="27" customHeight="1">
      <c r="A991" s="93">
        <v>989</v>
      </c>
      <c r="B991" s="94" t="s">
        <v>1095</v>
      </c>
      <c r="C991" s="95"/>
      <c r="D991" s="95" t="s">
        <v>1153</v>
      </c>
      <c r="E991" s="95">
        <v>2</v>
      </c>
      <c r="F991" s="95">
        <v>11</v>
      </c>
      <c r="G991" s="95">
        <v>10</v>
      </c>
      <c r="H991" s="95">
        <v>1001</v>
      </c>
      <c r="I991" s="95">
        <v>88.76</v>
      </c>
      <c r="J991" s="95">
        <v>68.42</v>
      </c>
      <c r="K991" s="95" t="s">
        <v>1097</v>
      </c>
      <c r="L991" s="95" t="s">
        <v>70</v>
      </c>
      <c r="M991" s="95" t="s">
        <v>1099</v>
      </c>
    </row>
    <row r="992" spans="1:13" ht="27" customHeight="1">
      <c r="A992" s="93">
        <v>990</v>
      </c>
      <c r="B992" s="94" t="s">
        <v>1095</v>
      </c>
      <c r="C992" s="95"/>
      <c r="D992" s="95" t="s">
        <v>1153</v>
      </c>
      <c r="E992" s="95">
        <v>2</v>
      </c>
      <c r="F992" s="95">
        <v>11</v>
      </c>
      <c r="G992" s="95">
        <v>10</v>
      </c>
      <c r="H992" s="95">
        <v>1002</v>
      </c>
      <c r="I992" s="95">
        <v>89.29</v>
      </c>
      <c r="J992" s="95">
        <v>68.83</v>
      </c>
      <c r="K992" s="95" t="s">
        <v>1097</v>
      </c>
      <c r="L992" s="95" t="s">
        <v>70</v>
      </c>
      <c r="M992" s="95" t="s">
        <v>1098</v>
      </c>
    </row>
    <row r="993" spans="1:13" ht="27" customHeight="1">
      <c r="A993" s="93">
        <v>991</v>
      </c>
      <c r="B993" s="94" t="s">
        <v>1095</v>
      </c>
      <c r="C993" s="95"/>
      <c r="D993" s="95" t="s">
        <v>1153</v>
      </c>
      <c r="E993" s="95">
        <v>2</v>
      </c>
      <c r="F993" s="95">
        <v>11</v>
      </c>
      <c r="G993" s="95">
        <v>11</v>
      </c>
      <c r="H993" s="95">
        <v>1101</v>
      </c>
      <c r="I993" s="95">
        <v>88.76</v>
      </c>
      <c r="J993" s="95">
        <v>68.42</v>
      </c>
      <c r="K993" s="95" t="s">
        <v>1097</v>
      </c>
      <c r="L993" s="95" t="s">
        <v>70</v>
      </c>
      <c r="M993" s="95" t="s">
        <v>1099</v>
      </c>
    </row>
    <row r="994" spans="1:13" ht="27" customHeight="1">
      <c r="A994" s="93">
        <v>992</v>
      </c>
      <c r="B994" s="94" t="s">
        <v>1095</v>
      </c>
      <c r="C994" s="95"/>
      <c r="D994" s="95" t="s">
        <v>1153</v>
      </c>
      <c r="E994" s="95">
        <v>2</v>
      </c>
      <c r="F994" s="95">
        <v>11</v>
      </c>
      <c r="G994" s="95">
        <v>11</v>
      </c>
      <c r="H994" s="95">
        <v>1102</v>
      </c>
      <c r="I994" s="95">
        <v>89.29</v>
      </c>
      <c r="J994" s="95">
        <v>68.83</v>
      </c>
      <c r="K994" s="95" t="s">
        <v>1097</v>
      </c>
      <c r="L994" s="95" t="s">
        <v>70</v>
      </c>
      <c r="M994" s="95" t="s">
        <v>1098</v>
      </c>
    </row>
    <row r="995" spans="1:13" ht="27" customHeight="1">
      <c r="A995" s="93">
        <v>993</v>
      </c>
      <c r="B995" s="94" t="s">
        <v>1095</v>
      </c>
      <c r="C995" s="95"/>
      <c r="D995" s="95" t="s">
        <v>1154</v>
      </c>
      <c r="E995" s="95">
        <v>1</v>
      </c>
      <c r="F995" s="95" t="s">
        <v>1155</v>
      </c>
      <c r="G995" s="95">
        <v>1</v>
      </c>
      <c r="H995" s="95">
        <v>101</v>
      </c>
      <c r="I995" s="95">
        <v>89.44</v>
      </c>
      <c r="J995" s="95">
        <v>69.260000000000005</v>
      </c>
      <c r="K995" s="95" t="s">
        <v>1097</v>
      </c>
      <c r="L995" s="95" t="s">
        <v>70</v>
      </c>
      <c r="M995" s="95" t="s">
        <v>1098</v>
      </c>
    </row>
    <row r="996" spans="1:13" ht="27" customHeight="1">
      <c r="A996" s="93">
        <v>994</v>
      </c>
      <c r="B996" s="94" t="s">
        <v>1095</v>
      </c>
      <c r="C996" s="95"/>
      <c r="D996" s="95" t="s">
        <v>1154</v>
      </c>
      <c r="E996" s="95">
        <v>1</v>
      </c>
      <c r="F996" s="95" t="s">
        <v>1155</v>
      </c>
      <c r="G996" s="95">
        <v>1</v>
      </c>
      <c r="H996" s="95">
        <v>102</v>
      </c>
      <c r="I996" s="95">
        <v>88.88</v>
      </c>
      <c r="J996" s="95">
        <v>68.83</v>
      </c>
      <c r="K996" s="95" t="s">
        <v>1097</v>
      </c>
      <c r="L996" s="95" t="s">
        <v>70</v>
      </c>
      <c r="M996" s="95" t="s">
        <v>1099</v>
      </c>
    </row>
    <row r="997" spans="1:13" ht="27" customHeight="1">
      <c r="A997" s="93">
        <v>995</v>
      </c>
      <c r="B997" s="94" t="s">
        <v>1095</v>
      </c>
      <c r="C997" s="95"/>
      <c r="D997" s="95" t="s">
        <v>1154</v>
      </c>
      <c r="E997" s="95">
        <v>1</v>
      </c>
      <c r="F997" s="95" t="s">
        <v>1155</v>
      </c>
      <c r="G997" s="95">
        <v>2</v>
      </c>
      <c r="H997" s="95">
        <v>201</v>
      </c>
      <c r="I997" s="95">
        <v>89.44</v>
      </c>
      <c r="J997" s="95">
        <v>69.260000000000005</v>
      </c>
      <c r="K997" s="95" t="s">
        <v>1097</v>
      </c>
      <c r="L997" s="95" t="s">
        <v>70</v>
      </c>
      <c r="M997" s="95" t="s">
        <v>1098</v>
      </c>
    </row>
    <row r="998" spans="1:13" ht="27" customHeight="1">
      <c r="A998" s="93">
        <v>996</v>
      </c>
      <c r="B998" s="94" t="s">
        <v>1095</v>
      </c>
      <c r="C998" s="95"/>
      <c r="D998" s="95" t="s">
        <v>1154</v>
      </c>
      <c r="E998" s="95">
        <v>1</v>
      </c>
      <c r="F998" s="95" t="s">
        <v>1155</v>
      </c>
      <c r="G998" s="95">
        <v>2</v>
      </c>
      <c r="H998" s="95">
        <v>202</v>
      </c>
      <c r="I998" s="95">
        <v>88.88</v>
      </c>
      <c r="J998" s="95">
        <v>68.83</v>
      </c>
      <c r="K998" s="95" t="s">
        <v>1097</v>
      </c>
      <c r="L998" s="95" t="s">
        <v>70</v>
      </c>
      <c r="M998" s="95" t="s">
        <v>1099</v>
      </c>
    </row>
    <row r="999" spans="1:13" ht="27" customHeight="1">
      <c r="A999" s="93">
        <v>997</v>
      </c>
      <c r="B999" s="94" t="s">
        <v>1095</v>
      </c>
      <c r="C999" s="95"/>
      <c r="D999" s="95" t="s">
        <v>1154</v>
      </c>
      <c r="E999" s="95">
        <v>1</v>
      </c>
      <c r="F999" s="95" t="s">
        <v>1155</v>
      </c>
      <c r="G999" s="95">
        <v>3</v>
      </c>
      <c r="H999" s="95">
        <v>301</v>
      </c>
      <c r="I999" s="95">
        <v>88.88</v>
      </c>
      <c r="J999" s="95">
        <v>68.83</v>
      </c>
      <c r="K999" s="95" t="s">
        <v>1097</v>
      </c>
      <c r="L999" s="95" t="s">
        <v>70</v>
      </c>
      <c r="M999" s="95" t="s">
        <v>1098</v>
      </c>
    </row>
    <row r="1000" spans="1:13" ht="27" customHeight="1">
      <c r="A1000" s="93">
        <v>998</v>
      </c>
      <c r="B1000" s="94" t="s">
        <v>1095</v>
      </c>
      <c r="C1000" s="95"/>
      <c r="D1000" s="95" t="s">
        <v>1154</v>
      </c>
      <c r="E1000" s="95">
        <v>1</v>
      </c>
      <c r="F1000" s="95" t="s">
        <v>1155</v>
      </c>
      <c r="G1000" s="95">
        <v>3</v>
      </c>
      <c r="H1000" s="95">
        <v>302</v>
      </c>
      <c r="I1000" s="95">
        <v>88.47</v>
      </c>
      <c r="J1000" s="95">
        <v>68.510000000000005</v>
      </c>
      <c r="K1000" s="95" t="s">
        <v>1097</v>
      </c>
      <c r="L1000" s="95" t="s">
        <v>70</v>
      </c>
      <c r="M1000" s="95" t="s">
        <v>1099</v>
      </c>
    </row>
    <row r="1001" spans="1:13" ht="27" customHeight="1">
      <c r="A1001" s="93">
        <v>999</v>
      </c>
      <c r="B1001" s="94" t="s">
        <v>1095</v>
      </c>
      <c r="C1001" s="95"/>
      <c r="D1001" s="95" t="s">
        <v>1154</v>
      </c>
      <c r="E1001" s="95">
        <v>1</v>
      </c>
      <c r="F1001" s="95" t="s">
        <v>1155</v>
      </c>
      <c r="G1001" s="95">
        <v>4</v>
      </c>
      <c r="H1001" s="95">
        <v>401</v>
      </c>
      <c r="I1001" s="95">
        <v>88.88</v>
      </c>
      <c r="J1001" s="95">
        <v>68.83</v>
      </c>
      <c r="K1001" s="95" t="s">
        <v>1097</v>
      </c>
      <c r="L1001" s="95" t="s">
        <v>70</v>
      </c>
      <c r="M1001" s="95" t="s">
        <v>1098</v>
      </c>
    </row>
    <row r="1002" spans="1:13" ht="27" customHeight="1">
      <c r="A1002" s="93">
        <v>1000</v>
      </c>
      <c r="B1002" s="94" t="s">
        <v>1095</v>
      </c>
      <c r="C1002" s="95"/>
      <c r="D1002" s="95" t="s">
        <v>1154</v>
      </c>
      <c r="E1002" s="95">
        <v>1</v>
      </c>
      <c r="F1002" s="95" t="s">
        <v>1155</v>
      </c>
      <c r="G1002" s="95">
        <v>4</v>
      </c>
      <c r="H1002" s="95">
        <v>402</v>
      </c>
      <c r="I1002" s="95">
        <v>88.47</v>
      </c>
      <c r="J1002" s="95">
        <v>68.510000000000005</v>
      </c>
      <c r="K1002" s="95" t="s">
        <v>1097</v>
      </c>
      <c r="L1002" s="95" t="s">
        <v>70</v>
      </c>
      <c r="M1002" s="95" t="s">
        <v>1099</v>
      </c>
    </row>
    <row r="1003" spans="1:13" ht="27" customHeight="1">
      <c r="A1003" s="93">
        <v>1001</v>
      </c>
      <c r="B1003" s="94" t="s">
        <v>1095</v>
      </c>
      <c r="C1003" s="95"/>
      <c r="D1003" s="95" t="s">
        <v>1154</v>
      </c>
      <c r="E1003" s="95">
        <v>1</v>
      </c>
      <c r="F1003" s="95" t="s">
        <v>1155</v>
      </c>
      <c r="G1003" s="95">
        <v>5</v>
      </c>
      <c r="H1003" s="95">
        <v>501</v>
      </c>
      <c r="I1003" s="95">
        <v>88.88</v>
      </c>
      <c r="J1003" s="95">
        <v>68.83</v>
      </c>
      <c r="K1003" s="95" t="s">
        <v>1097</v>
      </c>
      <c r="L1003" s="95" t="s">
        <v>70</v>
      </c>
      <c r="M1003" s="95" t="s">
        <v>1098</v>
      </c>
    </row>
    <row r="1004" spans="1:13" ht="27" customHeight="1">
      <c r="A1004" s="93">
        <v>1002</v>
      </c>
      <c r="B1004" s="94" t="s">
        <v>1095</v>
      </c>
      <c r="C1004" s="95"/>
      <c r="D1004" s="95" t="s">
        <v>1154</v>
      </c>
      <c r="E1004" s="95">
        <v>1</v>
      </c>
      <c r="F1004" s="95" t="s">
        <v>1155</v>
      </c>
      <c r="G1004" s="95">
        <v>5</v>
      </c>
      <c r="H1004" s="95">
        <v>502</v>
      </c>
      <c r="I1004" s="95">
        <v>88.47</v>
      </c>
      <c r="J1004" s="95">
        <v>68.510000000000005</v>
      </c>
      <c r="K1004" s="95" t="s">
        <v>1097</v>
      </c>
      <c r="L1004" s="95" t="s">
        <v>70</v>
      </c>
      <c r="M1004" s="95" t="s">
        <v>1099</v>
      </c>
    </row>
    <row r="1005" spans="1:13" ht="27" customHeight="1">
      <c r="A1005" s="93">
        <v>1003</v>
      </c>
      <c r="B1005" s="94" t="s">
        <v>1095</v>
      </c>
      <c r="C1005" s="95"/>
      <c r="D1005" s="95" t="s">
        <v>1154</v>
      </c>
      <c r="E1005" s="95">
        <v>1</v>
      </c>
      <c r="F1005" s="95" t="s">
        <v>1155</v>
      </c>
      <c r="G1005" s="95">
        <v>6</v>
      </c>
      <c r="H1005" s="95">
        <v>601</v>
      </c>
      <c r="I1005" s="95">
        <v>88.88</v>
      </c>
      <c r="J1005" s="95">
        <v>68.83</v>
      </c>
      <c r="K1005" s="95" t="s">
        <v>1097</v>
      </c>
      <c r="L1005" s="95" t="s">
        <v>70</v>
      </c>
      <c r="M1005" s="95" t="s">
        <v>1098</v>
      </c>
    </row>
    <row r="1006" spans="1:13" ht="27" customHeight="1">
      <c r="A1006" s="93">
        <v>1004</v>
      </c>
      <c r="B1006" s="94" t="s">
        <v>1095</v>
      </c>
      <c r="C1006" s="95"/>
      <c r="D1006" s="95" t="s">
        <v>1154</v>
      </c>
      <c r="E1006" s="95">
        <v>1</v>
      </c>
      <c r="F1006" s="95" t="s">
        <v>1155</v>
      </c>
      <c r="G1006" s="95">
        <v>6</v>
      </c>
      <c r="H1006" s="95">
        <v>602</v>
      </c>
      <c r="I1006" s="95">
        <v>88.47</v>
      </c>
      <c r="J1006" s="95">
        <v>68.510000000000005</v>
      </c>
      <c r="K1006" s="95" t="s">
        <v>1097</v>
      </c>
      <c r="L1006" s="95" t="s">
        <v>70</v>
      </c>
      <c r="M1006" s="95" t="s">
        <v>1099</v>
      </c>
    </row>
    <row r="1007" spans="1:13" ht="27" customHeight="1">
      <c r="A1007" s="93">
        <v>1005</v>
      </c>
      <c r="B1007" s="94" t="s">
        <v>1095</v>
      </c>
      <c r="C1007" s="95"/>
      <c r="D1007" s="95" t="s">
        <v>1154</v>
      </c>
      <c r="E1007" s="95">
        <v>1</v>
      </c>
      <c r="F1007" s="95" t="s">
        <v>1155</v>
      </c>
      <c r="G1007" s="95">
        <v>7</v>
      </c>
      <c r="H1007" s="95">
        <v>701</v>
      </c>
      <c r="I1007" s="95">
        <v>88.88</v>
      </c>
      <c r="J1007" s="95">
        <v>68.83</v>
      </c>
      <c r="K1007" s="95" t="s">
        <v>1097</v>
      </c>
      <c r="L1007" s="95" t="s">
        <v>70</v>
      </c>
      <c r="M1007" s="95" t="s">
        <v>1098</v>
      </c>
    </row>
    <row r="1008" spans="1:13" ht="27" customHeight="1">
      <c r="A1008" s="93">
        <v>1006</v>
      </c>
      <c r="B1008" s="94" t="s">
        <v>1095</v>
      </c>
      <c r="C1008" s="95"/>
      <c r="D1008" s="95" t="s">
        <v>1154</v>
      </c>
      <c r="E1008" s="95">
        <v>1</v>
      </c>
      <c r="F1008" s="95" t="s">
        <v>1155</v>
      </c>
      <c r="G1008" s="95">
        <v>7</v>
      </c>
      <c r="H1008" s="95">
        <v>702</v>
      </c>
      <c r="I1008" s="95">
        <v>88.47</v>
      </c>
      <c r="J1008" s="95">
        <v>68.510000000000005</v>
      </c>
      <c r="K1008" s="95" t="s">
        <v>1097</v>
      </c>
      <c r="L1008" s="95" t="s">
        <v>70</v>
      </c>
      <c r="M1008" s="95" t="s">
        <v>1099</v>
      </c>
    </row>
    <row r="1009" spans="1:13" ht="27" customHeight="1">
      <c r="A1009" s="93">
        <v>1007</v>
      </c>
      <c r="B1009" s="94" t="s">
        <v>1095</v>
      </c>
      <c r="C1009" s="95"/>
      <c r="D1009" s="95" t="s">
        <v>1154</v>
      </c>
      <c r="E1009" s="95">
        <v>1</v>
      </c>
      <c r="F1009" s="95" t="s">
        <v>1155</v>
      </c>
      <c r="G1009" s="95">
        <v>8</v>
      </c>
      <c r="H1009" s="95">
        <v>801</v>
      </c>
      <c r="I1009" s="95">
        <v>88.88</v>
      </c>
      <c r="J1009" s="95">
        <v>68.83</v>
      </c>
      <c r="K1009" s="95" t="s">
        <v>1097</v>
      </c>
      <c r="L1009" s="95" t="s">
        <v>70</v>
      </c>
      <c r="M1009" s="95" t="s">
        <v>1098</v>
      </c>
    </row>
    <row r="1010" spans="1:13" ht="27" customHeight="1">
      <c r="A1010" s="93">
        <v>1008</v>
      </c>
      <c r="B1010" s="94" t="s">
        <v>1095</v>
      </c>
      <c r="C1010" s="95"/>
      <c r="D1010" s="95" t="s">
        <v>1154</v>
      </c>
      <c r="E1010" s="95">
        <v>1</v>
      </c>
      <c r="F1010" s="95" t="s">
        <v>1155</v>
      </c>
      <c r="G1010" s="95">
        <v>8</v>
      </c>
      <c r="H1010" s="95">
        <v>802</v>
      </c>
      <c r="I1010" s="95">
        <v>88.47</v>
      </c>
      <c r="J1010" s="95">
        <v>68.510000000000005</v>
      </c>
      <c r="K1010" s="95" t="s">
        <v>1097</v>
      </c>
      <c r="L1010" s="95" t="s">
        <v>70</v>
      </c>
      <c r="M1010" s="95" t="s">
        <v>1099</v>
      </c>
    </row>
    <row r="1011" spans="1:13" ht="27" customHeight="1">
      <c r="A1011" s="93">
        <v>1009</v>
      </c>
      <c r="B1011" s="94" t="s">
        <v>1095</v>
      </c>
      <c r="C1011" s="95"/>
      <c r="D1011" s="95" t="s">
        <v>1154</v>
      </c>
      <c r="E1011" s="95">
        <v>1</v>
      </c>
      <c r="F1011" s="95" t="s">
        <v>1155</v>
      </c>
      <c r="G1011" s="95">
        <v>9</v>
      </c>
      <c r="H1011" s="95">
        <v>901</v>
      </c>
      <c r="I1011" s="95">
        <v>88.88</v>
      </c>
      <c r="J1011" s="95">
        <v>68.83</v>
      </c>
      <c r="K1011" s="95" t="s">
        <v>1097</v>
      </c>
      <c r="L1011" s="95" t="s">
        <v>70</v>
      </c>
      <c r="M1011" s="95" t="s">
        <v>1098</v>
      </c>
    </row>
    <row r="1012" spans="1:13" ht="27" customHeight="1">
      <c r="A1012" s="93">
        <v>1010</v>
      </c>
      <c r="B1012" s="94" t="s">
        <v>1095</v>
      </c>
      <c r="C1012" s="95"/>
      <c r="D1012" s="95" t="s">
        <v>1154</v>
      </c>
      <c r="E1012" s="95">
        <v>1</v>
      </c>
      <c r="F1012" s="95" t="s">
        <v>1155</v>
      </c>
      <c r="G1012" s="95">
        <v>9</v>
      </c>
      <c r="H1012" s="95">
        <v>902</v>
      </c>
      <c r="I1012" s="95">
        <v>88.47</v>
      </c>
      <c r="J1012" s="95">
        <v>68.510000000000005</v>
      </c>
      <c r="K1012" s="95" t="s">
        <v>1097</v>
      </c>
      <c r="L1012" s="95" t="s">
        <v>70</v>
      </c>
      <c r="M1012" s="95" t="s">
        <v>1099</v>
      </c>
    </row>
    <row r="1013" spans="1:13" ht="27" customHeight="1">
      <c r="A1013" s="93">
        <v>1011</v>
      </c>
      <c r="B1013" s="94" t="s">
        <v>1095</v>
      </c>
      <c r="C1013" s="95"/>
      <c r="D1013" s="95" t="s">
        <v>1154</v>
      </c>
      <c r="E1013" s="95">
        <v>2</v>
      </c>
      <c r="F1013" s="95" t="s">
        <v>1155</v>
      </c>
      <c r="G1013" s="95">
        <v>1</v>
      </c>
      <c r="H1013" s="95">
        <v>101</v>
      </c>
      <c r="I1013" s="95">
        <v>88.88</v>
      </c>
      <c r="J1013" s="95">
        <v>68.83</v>
      </c>
      <c r="K1013" s="95" t="s">
        <v>1097</v>
      </c>
      <c r="L1013" s="95" t="s">
        <v>70</v>
      </c>
      <c r="M1013" s="95" t="s">
        <v>1099</v>
      </c>
    </row>
    <row r="1014" spans="1:13" ht="27" customHeight="1">
      <c r="A1014" s="93">
        <v>1012</v>
      </c>
      <c r="B1014" s="94" t="s">
        <v>1095</v>
      </c>
      <c r="C1014" s="95"/>
      <c r="D1014" s="95" t="s">
        <v>1154</v>
      </c>
      <c r="E1014" s="95">
        <v>2</v>
      </c>
      <c r="F1014" s="95" t="s">
        <v>1155</v>
      </c>
      <c r="G1014" s="95">
        <v>1</v>
      </c>
      <c r="H1014" s="95">
        <v>102</v>
      </c>
      <c r="I1014" s="95">
        <v>88.73</v>
      </c>
      <c r="J1014" s="95">
        <v>68.709999999999994</v>
      </c>
      <c r="K1014" s="95" t="s">
        <v>1097</v>
      </c>
      <c r="L1014" s="95" t="s">
        <v>70</v>
      </c>
      <c r="M1014" s="95" t="s">
        <v>1099</v>
      </c>
    </row>
    <row r="1015" spans="1:13" ht="27" customHeight="1">
      <c r="A1015" s="93">
        <v>1013</v>
      </c>
      <c r="B1015" s="94" t="s">
        <v>1095</v>
      </c>
      <c r="C1015" s="95"/>
      <c r="D1015" s="95" t="s">
        <v>1154</v>
      </c>
      <c r="E1015" s="95">
        <v>2</v>
      </c>
      <c r="F1015" s="95" t="s">
        <v>1155</v>
      </c>
      <c r="G1015" s="95">
        <v>2</v>
      </c>
      <c r="H1015" s="95">
        <v>201</v>
      </c>
      <c r="I1015" s="95">
        <v>88.88</v>
      </c>
      <c r="J1015" s="95">
        <v>68.83</v>
      </c>
      <c r="K1015" s="95" t="s">
        <v>1097</v>
      </c>
      <c r="L1015" s="95" t="s">
        <v>70</v>
      </c>
      <c r="M1015" s="95" t="s">
        <v>1099</v>
      </c>
    </row>
    <row r="1016" spans="1:13" ht="27" customHeight="1">
      <c r="A1016" s="93">
        <v>1014</v>
      </c>
      <c r="B1016" s="94" t="s">
        <v>1095</v>
      </c>
      <c r="C1016" s="95"/>
      <c r="D1016" s="95" t="s">
        <v>1154</v>
      </c>
      <c r="E1016" s="95">
        <v>2</v>
      </c>
      <c r="F1016" s="95" t="s">
        <v>1155</v>
      </c>
      <c r="G1016" s="95">
        <v>2</v>
      </c>
      <c r="H1016" s="95">
        <v>202</v>
      </c>
      <c r="I1016" s="95">
        <v>88.73</v>
      </c>
      <c r="J1016" s="95">
        <v>68.709999999999994</v>
      </c>
      <c r="K1016" s="95" t="s">
        <v>1097</v>
      </c>
      <c r="L1016" s="95" t="s">
        <v>70</v>
      </c>
      <c r="M1016" s="95" t="s">
        <v>1099</v>
      </c>
    </row>
    <row r="1017" spans="1:13" ht="27" customHeight="1">
      <c r="A1017" s="93">
        <v>1015</v>
      </c>
      <c r="B1017" s="94" t="s">
        <v>1095</v>
      </c>
      <c r="C1017" s="95"/>
      <c r="D1017" s="95" t="s">
        <v>1154</v>
      </c>
      <c r="E1017" s="95">
        <v>2</v>
      </c>
      <c r="F1017" s="95" t="s">
        <v>1155</v>
      </c>
      <c r="G1017" s="95">
        <v>3</v>
      </c>
      <c r="H1017" s="95">
        <v>301</v>
      </c>
      <c r="I1017" s="95">
        <v>88.47</v>
      </c>
      <c r="J1017" s="95">
        <v>68.510000000000005</v>
      </c>
      <c r="K1017" s="95" t="s">
        <v>1097</v>
      </c>
      <c r="L1017" s="95" t="s">
        <v>70</v>
      </c>
      <c r="M1017" s="95" t="s">
        <v>1099</v>
      </c>
    </row>
    <row r="1018" spans="1:13" ht="27" customHeight="1">
      <c r="A1018" s="93">
        <v>1016</v>
      </c>
      <c r="B1018" s="94" t="s">
        <v>1095</v>
      </c>
      <c r="C1018" s="95"/>
      <c r="D1018" s="95" t="s">
        <v>1154</v>
      </c>
      <c r="E1018" s="95">
        <v>2</v>
      </c>
      <c r="F1018" s="95" t="s">
        <v>1155</v>
      </c>
      <c r="G1018" s="95">
        <v>3</v>
      </c>
      <c r="H1018" s="95">
        <v>302</v>
      </c>
      <c r="I1018" s="95">
        <v>88.35</v>
      </c>
      <c r="J1018" s="95">
        <v>68.42</v>
      </c>
      <c r="K1018" s="95" t="s">
        <v>1097</v>
      </c>
      <c r="L1018" s="95" t="s">
        <v>70</v>
      </c>
      <c r="M1018" s="95" t="s">
        <v>1099</v>
      </c>
    </row>
    <row r="1019" spans="1:13" ht="27" customHeight="1">
      <c r="A1019" s="93">
        <v>1017</v>
      </c>
      <c r="B1019" s="94" t="s">
        <v>1095</v>
      </c>
      <c r="C1019" s="95"/>
      <c r="D1019" s="95" t="s">
        <v>1154</v>
      </c>
      <c r="E1019" s="95">
        <v>2</v>
      </c>
      <c r="F1019" s="95" t="s">
        <v>1155</v>
      </c>
      <c r="G1019" s="95">
        <v>4</v>
      </c>
      <c r="H1019" s="95">
        <v>401</v>
      </c>
      <c r="I1019" s="95">
        <v>88.47</v>
      </c>
      <c r="J1019" s="95">
        <v>68.510000000000005</v>
      </c>
      <c r="K1019" s="95" t="s">
        <v>1097</v>
      </c>
      <c r="L1019" s="95" t="s">
        <v>70</v>
      </c>
      <c r="M1019" s="95" t="s">
        <v>1099</v>
      </c>
    </row>
    <row r="1020" spans="1:13" ht="27" customHeight="1">
      <c r="A1020" s="93">
        <v>1018</v>
      </c>
      <c r="B1020" s="94" t="s">
        <v>1095</v>
      </c>
      <c r="C1020" s="95"/>
      <c r="D1020" s="95" t="s">
        <v>1154</v>
      </c>
      <c r="E1020" s="95">
        <v>2</v>
      </c>
      <c r="F1020" s="95" t="s">
        <v>1155</v>
      </c>
      <c r="G1020" s="95">
        <v>4</v>
      </c>
      <c r="H1020" s="95">
        <v>402</v>
      </c>
      <c r="I1020" s="95">
        <v>88.35</v>
      </c>
      <c r="J1020" s="95">
        <v>68.42</v>
      </c>
      <c r="K1020" s="95" t="s">
        <v>1097</v>
      </c>
      <c r="L1020" s="95" t="s">
        <v>70</v>
      </c>
      <c r="M1020" s="95" t="s">
        <v>1099</v>
      </c>
    </row>
    <row r="1021" spans="1:13" ht="27" customHeight="1">
      <c r="A1021" s="93">
        <v>1019</v>
      </c>
      <c r="B1021" s="94" t="s">
        <v>1095</v>
      </c>
      <c r="C1021" s="95"/>
      <c r="D1021" s="95" t="s">
        <v>1154</v>
      </c>
      <c r="E1021" s="95">
        <v>2</v>
      </c>
      <c r="F1021" s="95" t="s">
        <v>1155</v>
      </c>
      <c r="G1021" s="95">
        <v>5</v>
      </c>
      <c r="H1021" s="95">
        <v>501</v>
      </c>
      <c r="I1021" s="95">
        <v>88.47</v>
      </c>
      <c r="J1021" s="95">
        <v>68.510000000000005</v>
      </c>
      <c r="K1021" s="95" t="s">
        <v>1097</v>
      </c>
      <c r="L1021" s="95" t="s">
        <v>70</v>
      </c>
      <c r="M1021" s="95" t="s">
        <v>1099</v>
      </c>
    </row>
    <row r="1022" spans="1:13" ht="27" customHeight="1">
      <c r="A1022" s="93">
        <v>1020</v>
      </c>
      <c r="B1022" s="94" t="s">
        <v>1095</v>
      </c>
      <c r="C1022" s="95"/>
      <c r="D1022" s="95" t="s">
        <v>1154</v>
      </c>
      <c r="E1022" s="95">
        <v>2</v>
      </c>
      <c r="F1022" s="95" t="s">
        <v>1155</v>
      </c>
      <c r="G1022" s="95">
        <v>5</v>
      </c>
      <c r="H1022" s="95">
        <v>502</v>
      </c>
      <c r="I1022" s="95">
        <v>88.35</v>
      </c>
      <c r="J1022" s="95">
        <v>68.42</v>
      </c>
      <c r="K1022" s="95" t="s">
        <v>1097</v>
      </c>
      <c r="L1022" s="95" t="s">
        <v>70</v>
      </c>
      <c r="M1022" s="95" t="s">
        <v>1099</v>
      </c>
    </row>
    <row r="1023" spans="1:13" ht="27" customHeight="1">
      <c r="A1023" s="93">
        <v>1021</v>
      </c>
      <c r="B1023" s="94" t="s">
        <v>1095</v>
      </c>
      <c r="C1023" s="95"/>
      <c r="D1023" s="95" t="s">
        <v>1154</v>
      </c>
      <c r="E1023" s="95">
        <v>2</v>
      </c>
      <c r="F1023" s="95" t="s">
        <v>1155</v>
      </c>
      <c r="G1023" s="95">
        <v>6</v>
      </c>
      <c r="H1023" s="95">
        <v>601</v>
      </c>
      <c r="I1023" s="95">
        <v>88.47</v>
      </c>
      <c r="J1023" s="95">
        <v>68.510000000000005</v>
      </c>
      <c r="K1023" s="95" t="s">
        <v>1097</v>
      </c>
      <c r="L1023" s="95" t="s">
        <v>70</v>
      </c>
      <c r="M1023" s="95" t="s">
        <v>1099</v>
      </c>
    </row>
    <row r="1024" spans="1:13" ht="27" customHeight="1">
      <c r="A1024" s="93">
        <v>1022</v>
      </c>
      <c r="B1024" s="94" t="s">
        <v>1095</v>
      </c>
      <c r="C1024" s="95"/>
      <c r="D1024" s="95" t="s">
        <v>1154</v>
      </c>
      <c r="E1024" s="95">
        <v>2</v>
      </c>
      <c r="F1024" s="95" t="s">
        <v>1155</v>
      </c>
      <c r="G1024" s="95">
        <v>6</v>
      </c>
      <c r="H1024" s="95">
        <v>602</v>
      </c>
      <c r="I1024" s="95">
        <v>88.35</v>
      </c>
      <c r="J1024" s="95">
        <v>68.42</v>
      </c>
      <c r="K1024" s="95" t="s">
        <v>1097</v>
      </c>
      <c r="L1024" s="95" t="s">
        <v>70</v>
      </c>
      <c r="M1024" s="95" t="s">
        <v>1099</v>
      </c>
    </row>
    <row r="1025" spans="1:13" ht="27" customHeight="1">
      <c r="A1025" s="93">
        <v>1023</v>
      </c>
      <c r="B1025" s="94" t="s">
        <v>1095</v>
      </c>
      <c r="C1025" s="95"/>
      <c r="D1025" s="95" t="s">
        <v>1154</v>
      </c>
      <c r="E1025" s="95">
        <v>2</v>
      </c>
      <c r="F1025" s="95" t="s">
        <v>1155</v>
      </c>
      <c r="G1025" s="95">
        <v>7</v>
      </c>
      <c r="H1025" s="95">
        <v>701</v>
      </c>
      <c r="I1025" s="95">
        <v>88.47</v>
      </c>
      <c r="J1025" s="95">
        <v>68.510000000000005</v>
      </c>
      <c r="K1025" s="95" t="s">
        <v>1097</v>
      </c>
      <c r="L1025" s="95" t="s">
        <v>70</v>
      </c>
      <c r="M1025" s="95" t="s">
        <v>1099</v>
      </c>
    </row>
    <row r="1026" spans="1:13" ht="27" customHeight="1">
      <c r="A1026" s="93">
        <v>1024</v>
      </c>
      <c r="B1026" s="94" t="s">
        <v>1095</v>
      </c>
      <c r="C1026" s="95"/>
      <c r="D1026" s="95" t="s">
        <v>1154</v>
      </c>
      <c r="E1026" s="95">
        <v>2</v>
      </c>
      <c r="F1026" s="95" t="s">
        <v>1155</v>
      </c>
      <c r="G1026" s="95">
        <v>7</v>
      </c>
      <c r="H1026" s="95">
        <v>702</v>
      </c>
      <c r="I1026" s="95">
        <v>88.35</v>
      </c>
      <c r="J1026" s="95">
        <v>68.42</v>
      </c>
      <c r="K1026" s="95" t="s">
        <v>1097</v>
      </c>
      <c r="L1026" s="95" t="s">
        <v>70</v>
      </c>
      <c r="M1026" s="95" t="s">
        <v>1099</v>
      </c>
    </row>
    <row r="1027" spans="1:13" ht="27" customHeight="1">
      <c r="A1027" s="93">
        <v>1025</v>
      </c>
      <c r="B1027" s="94" t="s">
        <v>1095</v>
      </c>
      <c r="C1027" s="95"/>
      <c r="D1027" s="95" t="s">
        <v>1154</v>
      </c>
      <c r="E1027" s="95">
        <v>2</v>
      </c>
      <c r="F1027" s="95" t="s">
        <v>1155</v>
      </c>
      <c r="G1027" s="95">
        <v>8</v>
      </c>
      <c r="H1027" s="95">
        <v>801</v>
      </c>
      <c r="I1027" s="95">
        <v>88.47</v>
      </c>
      <c r="J1027" s="95">
        <v>68.510000000000005</v>
      </c>
      <c r="K1027" s="95" t="s">
        <v>1097</v>
      </c>
      <c r="L1027" s="95" t="s">
        <v>70</v>
      </c>
      <c r="M1027" s="95" t="s">
        <v>1099</v>
      </c>
    </row>
    <row r="1028" spans="1:13" ht="27" customHeight="1">
      <c r="A1028" s="93">
        <v>1026</v>
      </c>
      <c r="B1028" s="94" t="s">
        <v>1095</v>
      </c>
      <c r="C1028" s="95"/>
      <c r="D1028" s="95" t="s">
        <v>1154</v>
      </c>
      <c r="E1028" s="95">
        <v>2</v>
      </c>
      <c r="F1028" s="95" t="s">
        <v>1155</v>
      </c>
      <c r="G1028" s="95">
        <v>8</v>
      </c>
      <c r="H1028" s="95">
        <v>802</v>
      </c>
      <c r="I1028" s="95">
        <v>88.35</v>
      </c>
      <c r="J1028" s="95">
        <v>68.42</v>
      </c>
      <c r="K1028" s="95" t="s">
        <v>1097</v>
      </c>
      <c r="L1028" s="95" t="s">
        <v>70</v>
      </c>
      <c r="M1028" s="95" t="s">
        <v>1099</v>
      </c>
    </row>
    <row r="1029" spans="1:13" ht="27" customHeight="1">
      <c r="A1029" s="93">
        <v>1027</v>
      </c>
      <c r="B1029" s="94" t="s">
        <v>1095</v>
      </c>
      <c r="C1029" s="95"/>
      <c r="D1029" s="95" t="s">
        <v>1154</v>
      </c>
      <c r="E1029" s="95">
        <v>2</v>
      </c>
      <c r="F1029" s="95" t="s">
        <v>1155</v>
      </c>
      <c r="G1029" s="95">
        <v>9</v>
      </c>
      <c r="H1029" s="95">
        <v>901</v>
      </c>
      <c r="I1029" s="95">
        <v>88.47</v>
      </c>
      <c r="J1029" s="95">
        <v>68.510000000000005</v>
      </c>
      <c r="K1029" s="95" t="s">
        <v>1097</v>
      </c>
      <c r="L1029" s="95" t="s">
        <v>70</v>
      </c>
      <c r="M1029" s="95" t="s">
        <v>1099</v>
      </c>
    </row>
    <row r="1030" spans="1:13" ht="27" customHeight="1">
      <c r="A1030" s="93">
        <v>1028</v>
      </c>
      <c r="B1030" s="94" t="s">
        <v>1095</v>
      </c>
      <c r="C1030" s="95"/>
      <c r="D1030" s="95" t="s">
        <v>1154</v>
      </c>
      <c r="E1030" s="95">
        <v>2</v>
      </c>
      <c r="F1030" s="95" t="s">
        <v>1155</v>
      </c>
      <c r="G1030" s="95">
        <v>9</v>
      </c>
      <c r="H1030" s="95">
        <v>902</v>
      </c>
      <c r="I1030" s="95">
        <v>88.35</v>
      </c>
      <c r="J1030" s="95">
        <v>68.42</v>
      </c>
      <c r="K1030" s="95" t="s">
        <v>1097</v>
      </c>
      <c r="L1030" s="95" t="s">
        <v>70</v>
      </c>
      <c r="M1030" s="95" t="s">
        <v>1099</v>
      </c>
    </row>
    <row r="1031" spans="1:13" ht="27" customHeight="1">
      <c r="A1031" s="93">
        <v>1029</v>
      </c>
      <c r="B1031" s="94" t="s">
        <v>1095</v>
      </c>
      <c r="C1031" s="95"/>
      <c r="D1031" s="95" t="s">
        <v>1154</v>
      </c>
      <c r="E1031" s="95">
        <v>2</v>
      </c>
      <c r="F1031" s="95" t="s">
        <v>1155</v>
      </c>
      <c r="G1031" s="95">
        <v>10</v>
      </c>
      <c r="H1031" s="95">
        <v>1001</v>
      </c>
      <c r="I1031" s="95">
        <v>88.88</v>
      </c>
      <c r="J1031" s="95">
        <v>68.83</v>
      </c>
      <c r="K1031" s="95" t="s">
        <v>1097</v>
      </c>
      <c r="L1031" s="95" t="s">
        <v>70</v>
      </c>
      <c r="M1031" s="95" t="s">
        <v>1099</v>
      </c>
    </row>
    <row r="1032" spans="1:13" ht="27" customHeight="1">
      <c r="A1032" s="93">
        <v>1030</v>
      </c>
      <c r="B1032" s="94" t="s">
        <v>1095</v>
      </c>
      <c r="C1032" s="95"/>
      <c r="D1032" s="95" t="s">
        <v>1154</v>
      </c>
      <c r="E1032" s="95">
        <v>2</v>
      </c>
      <c r="F1032" s="95" t="s">
        <v>1155</v>
      </c>
      <c r="G1032" s="95">
        <v>10</v>
      </c>
      <c r="H1032" s="95">
        <v>1002</v>
      </c>
      <c r="I1032" s="95">
        <v>88.35</v>
      </c>
      <c r="J1032" s="95">
        <v>68.42</v>
      </c>
      <c r="K1032" s="95" t="s">
        <v>1097</v>
      </c>
      <c r="L1032" s="95" t="s">
        <v>70</v>
      </c>
      <c r="M1032" s="95" t="s">
        <v>1099</v>
      </c>
    </row>
    <row r="1033" spans="1:13" ht="27" customHeight="1">
      <c r="A1033" s="93">
        <v>1031</v>
      </c>
      <c r="B1033" s="94" t="s">
        <v>1095</v>
      </c>
      <c r="C1033" s="95"/>
      <c r="D1033" s="95" t="s">
        <v>1154</v>
      </c>
      <c r="E1033" s="95">
        <v>2</v>
      </c>
      <c r="F1033" s="95" t="s">
        <v>1155</v>
      </c>
      <c r="G1033" s="95">
        <v>11</v>
      </c>
      <c r="H1033" s="95">
        <v>1101</v>
      </c>
      <c r="I1033" s="95">
        <v>88.88</v>
      </c>
      <c r="J1033" s="95">
        <v>68.83</v>
      </c>
      <c r="K1033" s="95" t="s">
        <v>1097</v>
      </c>
      <c r="L1033" s="95" t="s">
        <v>70</v>
      </c>
      <c r="M1033" s="95" t="s">
        <v>1099</v>
      </c>
    </row>
    <row r="1034" spans="1:13" ht="27" customHeight="1">
      <c r="A1034" s="93">
        <v>1032</v>
      </c>
      <c r="B1034" s="94" t="s">
        <v>1095</v>
      </c>
      <c r="C1034" s="95"/>
      <c r="D1034" s="95" t="s">
        <v>1154</v>
      </c>
      <c r="E1034" s="95">
        <v>2</v>
      </c>
      <c r="F1034" s="95" t="s">
        <v>1155</v>
      </c>
      <c r="G1034" s="95">
        <v>11</v>
      </c>
      <c r="H1034" s="95">
        <v>1102</v>
      </c>
      <c r="I1034" s="95">
        <v>88.35</v>
      </c>
      <c r="J1034" s="95">
        <v>68.42</v>
      </c>
      <c r="K1034" s="95" t="s">
        <v>1097</v>
      </c>
      <c r="L1034" s="95" t="s">
        <v>70</v>
      </c>
      <c r="M1034" s="95" t="s">
        <v>1099</v>
      </c>
    </row>
    <row r="1035" spans="1:13" ht="27" customHeight="1">
      <c r="A1035" s="93">
        <v>1033</v>
      </c>
      <c r="B1035" s="94" t="s">
        <v>1095</v>
      </c>
      <c r="C1035" s="95"/>
      <c r="D1035" s="95" t="s">
        <v>1154</v>
      </c>
      <c r="E1035" s="95">
        <v>3</v>
      </c>
      <c r="F1035" s="95" t="s">
        <v>1155</v>
      </c>
      <c r="G1035" s="95">
        <v>1</v>
      </c>
      <c r="H1035" s="95">
        <v>101</v>
      </c>
      <c r="I1035" s="95">
        <v>88.73</v>
      </c>
      <c r="J1035" s="95">
        <v>68.709999999999994</v>
      </c>
      <c r="K1035" s="95" t="s">
        <v>1097</v>
      </c>
      <c r="L1035" s="95" t="s">
        <v>70</v>
      </c>
      <c r="M1035" s="95" t="s">
        <v>1099</v>
      </c>
    </row>
    <row r="1036" spans="1:13" ht="27" customHeight="1">
      <c r="A1036" s="93">
        <v>1034</v>
      </c>
      <c r="B1036" s="94" t="s">
        <v>1095</v>
      </c>
      <c r="C1036" s="95"/>
      <c r="D1036" s="95" t="s">
        <v>1154</v>
      </c>
      <c r="E1036" s="95">
        <v>3</v>
      </c>
      <c r="F1036" s="95" t="s">
        <v>1155</v>
      </c>
      <c r="G1036" s="95">
        <v>1</v>
      </c>
      <c r="H1036" s="95">
        <v>102</v>
      </c>
      <c r="I1036" s="95">
        <v>89.44</v>
      </c>
      <c r="J1036" s="95">
        <v>69.260000000000005</v>
      </c>
      <c r="K1036" s="95" t="s">
        <v>1097</v>
      </c>
      <c r="L1036" s="95" t="s">
        <v>70</v>
      </c>
      <c r="M1036" s="95" t="s">
        <v>1098</v>
      </c>
    </row>
    <row r="1037" spans="1:13" ht="27" customHeight="1">
      <c r="A1037" s="93">
        <v>1035</v>
      </c>
      <c r="B1037" s="94" t="s">
        <v>1095</v>
      </c>
      <c r="C1037" s="95"/>
      <c r="D1037" s="95" t="s">
        <v>1154</v>
      </c>
      <c r="E1037" s="95">
        <v>3</v>
      </c>
      <c r="F1037" s="95" t="s">
        <v>1155</v>
      </c>
      <c r="G1037" s="95">
        <v>2</v>
      </c>
      <c r="H1037" s="95">
        <v>201</v>
      </c>
      <c r="I1037" s="95">
        <v>88.73</v>
      </c>
      <c r="J1037" s="95">
        <v>68.709999999999994</v>
      </c>
      <c r="K1037" s="95" t="s">
        <v>1097</v>
      </c>
      <c r="L1037" s="95" t="s">
        <v>70</v>
      </c>
      <c r="M1037" s="95" t="s">
        <v>1099</v>
      </c>
    </row>
    <row r="1038" spans="1:13" ht="27" customHeight="1">
      <c r="A1038" s="93">
        <v>1036</v>
      </c>
      <c r="B1038" s="94" t="s">
        <v>1095</v>
      </c>
      <c r="C1038" s="95"/>
      <c r="D1038" s="95" t="s">
        <v>1154</v>
      </c>
      <c r="E1038" s="95">
        <v>3</v>
      </c>
      <c r="F1038" s="95" t="s">
        <v>1155</v>
      </c>
      <c r="G1038" s="95">
        <v>2</v>
      </c>
      <c r="H1038" s="95">
        <v>202</v>
      </c>
      <c r="I1038" s="95">
        <v>89.44</v>
      </c>
      <c r="J1038" s="95">
        <v>69.260000000000005</v>
      </c>
      <c r="K1038" s="95" t="s">
        <v>1097</v>
      </c>
      <c r="L1038" s="95" t="s">
        <v>70</v>
      </c>
      <c r="M1038" s="95" t="s">
        <v>1098</v>
      </c>
    </row>
    <row r="1039" spans="1:13" ht="27" customHeight="1">
      <c r="A1039" s="93">
        <v>1037</v>
      </c>
      <c r="B1039" s="94" t="s">
        <v>1095</v>
      </c>
      <c r="C1039" s="95"/>
      <c r="D1039" s="95" t="s">
        <v>1154</v>
      </c>
      <c r="E1039" s="95">
        <v>3</v>
      </c>
      <c r="F1039" s="95" t="s">
        <v>1155</v>
      </c>
      <c r="G1039" s="95">
        <v>3</v>
      </c>
      <c r="H1039" s="95">
        <v>301</v>
      </c>
      <c r="I1039" s="95">
        <v>88.35</v>
      </c>
      <c r="J1039" s="95">
        <v>68.42</v>
      </c>
      <c r="K1039" s="95" t="s">
        <v>1097</v>
      </c>
      <c r="L1039" s="95" t="s">
        <v>70</v>
      </c>
      <c r="M1039" s="95" t="s">
        <v>1099</v>
      </c>
    </row>
    <row r="1040" spans="1:13" ht="27" customHeight="1">
      <c r="A1040" s="93">
        <v>1038</v>
      </c>
      <c r="B1040" s="94" t="s">
        <v>1095</v>
      </c>
      <c r="C1040" s="95"/>
      <c r="D1040" s="95" t="s">
        <v>1154</v>
      </c>
      <c r="E1040" s="95">
        <v>3</v>
      </c>
      <c r="F1040" s="95" t="s">
        <v>1155</v>
      </c>
      <c r="G1040" s="95">
        <v>3</v>
      </c>
      <c r="H1040" s="95">
        <v>302</v>
      </c>
      <c r="I1040" s="95">
        <v>88.88</v>
      </c>
      <c r="J1040" s="95">
        <v>68.83</v>
      </c>
      <c r="K1040" s="95" t="s">
        <v>1097</v>
      </c>
      <c r="L1040" s="95" t="s">
        <v>70</v>
      </c>
      <c r="M1040" s="95" t="s">
        <v>1098</v>
      </c>
    </row>
    <row r="1041" spans="1:13" ht="27" customHeight="1">
      <c r="A1041" s="93">
        <v>1039</v>
      </c>
      <c r="B1041" s="94" t="s">
        <v>1095</v>
      </c>
      <c r="C1041" s="95"/>
      <c r="D1041" s="95" t="s">
        <v>1154</v>
      </c>
      <c r="E1041" s="95">
        <v>3</v>
      </c>
      <c r="F1041" s="95" t="s">
        <v>1155</v>
      </c>
      <c r="G1041" s="95">
        <v>4</v>
      </c>
      <c r="H1041" s="95">
        <v>401</v>
      </c>
      <c r="I1041" s="95">
        <v>88.35</v>
      </c>
      <c r="J1041" s="95">
        <v>68.42</v>
      </c>
      <c r="K1041" s="95" t="s">
        <v>1097</v>
      </c>
      <c r="L1041" s="95" t="s">
        <v>70</v>
      </c>
      <c r="M1041" s="95" t="s">
        <v>1099</v>
      </c>
    </row>
    <row r="1042" spans="1:13" ht="27" customHeight="1">
      <c r="A1042" s="93">
        <v>1040</v>
      </c>
      <c r="B1042" s="94" t="s">
        <v>1095</v>
      </c>
      <c r="C1042" s="95"/>
      <c r="D1042" s="95" t="s">
        <v>1154</v>
      </c>
      <c r="E1042" s="95">
        <v>3</v>
      </c>
      <c r="F1042" s="95" t="s">
        <v>1155</v>
      </c>
      <c r="G1042" s="95">
        <v>4</v>
      </c>
      <c r="H1042" s="95">
        <v>402</v>
      </c>
      <c r="I1042" s="95">
        <v>88.88</v>
      </c>
      <c r="J1042" s="95">
        <v>68.83</v>
      </c>
      <c r="K1042" s="95" t="s">
        <v>1097</v>
      </c>
      <c r="L1042" s="95" t="s">
        <v>70</v>
      </c>
      <c r="M1042" s="95" t="s">
        <v>1098</v>
      </c>
    </row>
    <row r="1043" spans="1:13" ht="27" customHeight="1">
      <c r="A1043" s="93">
        <v>1041</v>
      </c>
      <c r="B1043" s="94" t="s">
        <v>1095</v>
      </c>
      <c r="C1043" s="95"/>
      <c r="D1043" s="95" t="s">
        <v>1154</v>
      </c>
      <c r="E1043" s="95">
        <v>3</v>
      </c>
      <c r="F1043" s="95" t="s">
        <v>1155</v>
      </c>
      <c r="G1043" s="95">
        <v>5</v>
      </c>
      <c r="H1043" s="95">
        <v>501</v>
      </c>
      <c r="I1043" s="95">
        <v>88.35</v>
      </c>
      <c r="J1043" s="95">
        <v>68.42</v>
      </c>
      <c r="K1043" s="95" t="s">
        <v>1097</v>
      </c>
      <c r="L1043" s="95" t="s">
        <v>70</v>
      </c>
      <c r="M1043" s="95" t="s">
        <v>1099</v>
      </c>
    </row>
    <row r="1044" spans="1:13" ht="27" customHeight="1">
      <c r="A1044" s="93">
        <v>1042</v>
      </c>
      <c r="B1044" s="94" t="s">
        <v>1095</v>
      </c>
      <c r="C1044" s="95"/>
      <c r="D1044" s="95" t="s">
        <v>1154</v>
      </c>
      <c r="E1044" s="95">
        <v>3</v>
      </c>
      <c r="F1044" s="95" t="s">
        <v>1155</v>
      </c>
      <c r="G1044" s="95">
        <v>5</v>
      </c>
      <c r="H1044" s="95">
        <v>502</v>
      </c>
      <c r="I1044" s="95">
        <v>88.88</v>
      </c>
      <c r="J1044" s="95">
        <v>68.83</v>
      </c>
      <c r="K1044" s="95" t="s">
        <v>1097</v>
      </c>
      <c r="L1044" s="95" t="s">
        <v>70</v>
      </c>
      <c r="M1044" s="95" t="s">
        <v>1098</v>
      </c>
    </row>
    <row r="1045" spans="1:13" ht="27" customHeight="1">
      <c r="A1045" s="93">
        <v>1043</v>
      </c>
      <c r="B1045" s="94" t="s">
        <v>1095</v>
      </c>
      <c r="C1045" s="95"/>
      <c r="D1045" s="95" t="s">
        <v>1154</v>
      </c>
      <c r="E1045" s="95">
        <v>3</v>
      </c>
      <c r="F1045" s="95" t="s">
        <v>1155</v>
      </c>
      <c r="G1045" s="95">
        <v>6</v>
      </c>
      <c r="H1045" s="95">
        <v>601</v>
      </c>
      <c r="I1045" s="95">
        <v>88.35</v>
      </c>
      <c r="J1045" s="95">
        <v>68.42</v>
      </c>
      <c r="K1045" s="95" t="s">
        <v>1097</v>
      </c>
      <c r="L1045" s="95" t="s">
        <v>70</v>
      </c>
      <c r="M1045" s="95" t="s">
        <v>1099</v>
      </c>
    </row>
    <row r="1046" spans="1:13" ht="27" customHeight="1">
      <c r="A1046" s="93">
        <v>1044</v>
      </c>
      <c r="B1046" s="94" t="s">
        <v>1095</v>
      </c>
      <c r="C1046" s="95"/>
      <c r="D1046" s="95" t="s">
        <v>1154</v>
      </c>
      <c r="E1046" s="95">
        <v>3</v>
      </c>
      <c r="F1046" s="95" t="s">
        <v>1155</v>
      </c>
      <c r="G1046" s="95">
        <v>6</v>
      </c>
      <c r="H1046" s="95">
        <v>602</v>
      </c>
      <c r="I1046" s="95">
        <v>88.88</v>
      </c>
      <c r="J1046" s="95">
        <v>68.83</v>
      </c>
      <c r="K1046" s="95" t="s">
        <v>1097</v>
      </c>
      <c r="L1046" s="95" t="s">
        <v>70</v>
      </c>
      <c r="M1046" s="95" t="s">
        <v>1098</v>
      </c>
    </row>
    <row r="1047" spans="1:13" ht="27" customHeight="1">
      <c r="A1047" s="93">
        <v>1045</v>
      </c>
      <c r="B1047" s="94" t="s">
        <v>1095</v>
      </c>
      <c r="C1047" s="95"/>
      <c r="D1047" s="95" t="s">
        <v>1154</v>
      </c>
      <c r="E1047" s="95">
        <v>3</v>
      </c>
      <c r="F1047" s="95" t="s">
        <v>1155</v>
      </c>
      <c r="G1047" s="95">
        <v>7</v>
      </c>
      <c r="H1047" s="95">
        <v>701</v>
      </c>
      <c r="I1047" s="95">
        <v>88.35</v>
      </c>
      <c r="J1047" s="95">
        <v>68.42</v>
      </c>
      <c r="K1047" s="95" t="s">
        <v>1097</v>
      </c>
      <c r="L1047" s="95" t="s">
        <v>70</v>
      </c>
      <c r="M1047" s="95" t="s">
        <v>1099</v>
      </c>
    </row>
    <row r="1048" spans="1:13" ht="27" customHeight="1">
      <c r="A1048" s="93">
        <v>1046</v>
      </c>
      <c r="B1048" s="94" t="s">
        <v>1095</v>
      </c>
      <c r="C1048" s="95"/>
      <c r="D1048" s="95" t="s">
        <v>1154</v>
      </c>
      <c r="E1048" s="95">
        <v>3</v>
      </c>
      <c r="F1048" s="95" t="s">
        <v>1155</v>
      </c>
      <c r="G1048" s="95">
        <v>7</v>
      </c>
      <c r="H1048" s="95">
        <v>702</v>
      </c>
      <c r="I1048" s="95">
        <v>88.88</v>
      </c>
      <c r="J1048" s="95">
        <v>68.83</v>
      </c>
      <c r="K1048" s="95" t="s">
        <v>1097</v>
      </c>
      <c r="L1048" s="95" t="s">
        <v>70</v>
      </c>
      <c r="M1048" s="95" t="s">
        <v>1098</v>
      </c>
    </row>
    <row r="1049" spans="1:13" ht="27" customHeight="1">
      <c r="A1049" s="93">
        <v>1047</v>
      </c>
      <c r="B1049" s="94" t="s">
        <v>1095</v>
      </c>
      <c r="C1049" s="95"/>
      <c r="D1049" s="95" t="s">
        <v>1154</v>
      </c>
      <c r="E1049" s="95">
        <v>3</v>
      </c>
      <c r="F1049" s="95" t="s">
        <v>1155</v>
      </c>
      <c r="G1049" s="95">
        <v>8</v>
      </c>
      <c r="H1049" s="95">
        <v>801</v>
      </c>
      <c r="I1049" s="95">
        <v>88.35</v>
      </c>
      <c r="J1049" s="95">
        <v>68.42</v>
      </c>
      <c r="K1049" s="95" t="s">
        <v>1097</v>
      </c>
      <c r="L1049" s="95" t="s">
        <v>70</v>
      </c>
      <c r="M1049" s="95" t="s">
        <v>1099</v>
      </c>
    </row>
    <row r="1050" spans="1:13" ht="27" customHeight="1">
      <c r="A1050" s="93">
        <v>1048</v>
      </c>
      <c r="B1050" s="94" t="s">
        <v>1095</v>
      </c>
      <c r="C1050" s="95"/>
      <c r="D1050" s="95" t="s">
        <v>1154</v>
      </c>
      <c r="E1050" s="95">
        <v>3</v>
      </c>
      <c r="F1050" s="95" t="s">
        <v>1155</v>
      </c>
      <c r="G1050" s="95">
        <v>8</v>
      </c>
      <c r="H1050" s="95">
        <v>802</v>
      </c>
      <c r="I1050" s="95">
        <v>88.88</v>
      </c>
      <c r="J1050" s="95">
        <v>68.83</v>
      </c>
      <c r="K1050" s="95" t="s">
        <v>1097</v>
      </c>
      <c r="L1050" s="95" t="s">
        <v>70</v>
      </c>
      <c r="M1050" s="95" t="s">
        <v>1098</v>
      </c>
    </row>
    <row r="1051" spans="1:13" ht="27" customHeight="1">
      <c r="A1051" s="93">
        <v>1049</v>
      </c>
      <c r="B1051" s="94" t="s">
        <v>1095</v>
      </c>
      <c r="C1051" s="95"/>
      <c r="D1051" s="95" t="s">
        <v>1154</v>
      </c>
      <c r="E1051" s="95">
        <v>3</v>
      </c>
      <c r="F1051" s="95" t="s">
        <v>1155</v>
      </c>
      <c r="G1051" s="95">
        <v>9</v>
      </c>
      <c r="H1051" s="95">
        <v>901</v>
      </c>
      <c r="I1051" s="95">
        <v>88.35</v>
      </c>
      <c r="J1051" s="95">
        <v>68.42</v>
      </c>
      <c r="K1051" s="95" t="s">
        <v>1097</v>
      </c>
      <c r="L1051" s="95" t="s">
        <v>70</v>
      </c>
      <c r="M1051" s="95" t="s">
        <v>1099</v>
      </c>
    </row>
    <row r="1052" spans="1:13" ht="27" customHeight="1">
      <c r="A1052" s="93">
        <v>1050</v>
      </c>
      <c r="B1052" s="94" t="s">
        <v>1095</v>
      </c>
      <c r="C1052" s="95"/>
      <c r="D1052" s="95" t="s">
        <v>1154</v>
      </c>
      <c r="E1052" s="95">
        <v>3</v>
      </c>
      <c r="F1052" s="95" t="s">
        <v>1155</v>
      </c>
      <c r="G1052" s="95">
        <v>9</v>
      </c>
      <c r="H1052" s="95">
        <v>902</v>
      </c>
      <c r="I1052" s="95">
        <v>88.88</v>
      </c>
      <c r="J1052" s="95">
        <v>68.83</v>
      </c>
      <c r="K1052" s="95" t="s">
        <v>1097</v>
      </c>
      <c r="L1052" s="95" t="s">
        <v>70</v>
      </c>
      <c r="M1052" s="95" t="s">
        <v>1098</v>
      </c>
    </row>
    <row r="1053" spans="1:13" ht="27" customHeight="1">
      <c r="A1053" s="93">
        <v>1051</v>
      </c>
      <c r="B1053" s="94" t="s">
        <v>1095</v>
      </c>
      <c r="C1053" s="95"/>
      <c r="D1053" s="95" t="s">
        <v>1154</v>
      </c>
      <c r="E1053" s="95">
        <v>3</v>
      </c>
      <c r="F1053" s="95" t="s">
        <v>1155</v>
      </c>
      <c r="G1053" s="95">
        <v>10</v>
      </c>
      <c r="H1053" s="95">
        <v>1001</v>
      </c>
      <c r="I1053" s="95">
        <v>88.35</v>
      </c>
      <c r="J1053" s="95">
        <v>68.42</v>
      </c>
      <c r="K1053" s="95" t="s">
        <v>1097</v>
      </c>
      <c r="L1053" s="95" t="s">
        <v>70</v>
      </c>
      <c r="M1053" s="95" t="s">
        <v>1099</v>
      </c>
    </row>
    <row r="1054" spans="1:13" ht="27" customHeight="1">
      <c r="A1054" s="93">
        <v>1052</v>
      </c>
      <c r="B1054" s="94" t="s">
        <v>1095</v>
      </c>
      <c r="C1054" s="95"/>
      <c r="D1054" s="95" t="s">
        <v>1154</v>
      </c>
      <c r="E1054" s="95">
        <v>3</v>
      </c>
      <c r="F1054" s="95" t="s">
        <v>1155</v>
      </c>
      <c r="G1054" s="95">
        <v>10</v>
      </c>
      <c r="H1054" s="95">
        <v>1002</v>
      </c>
      <c r="I1054" s="95">
        <v>88.88</v>
      </c>
      <c r="J1054" s="95">
        <v>68.83</v>
      </c>
      <c r="K1054" s="95" t="s">
        <v>1097</v>
      </c>
      <c r="L1054" s="95" t="s">
        <v>70</v>
      </c>
      <c r="M1054" s="95" t="s">
        <v>1098</v>
      </c>
    </row>
    <row r="1055" spans="1:13" ht="27" customHeight="1">
      <c r="A1055" s="93">
        <v>1053</v>
      </c>
      <c r="B1055" s="94" t="s">
        <v>1095</v>
      </c>
      <c r="C1055" s="95"/>
      <c r="D1055" s="95" t="s">
        <v>1154</v>
      </c>
      <c r="E1055" s="95">
        <v>3</v>
      </c>
      <c r="F1055" s="95" t="s">
        <v>1155</v>
      </c>
      <c r="G1055" s="95">
        <v>11</v>
      </c>
      <c r="H1055" s="95">
        <v>1101</v>
      </c>
      <c r="I1055" s="95">
        <v>88.35</v>
      </c>
      <c r="J1055" s="95">
        <v>68.42</v>
      </c>
      <c r="K1055" s="95" t="s">
        <v>1097</v>
      </c>
      <c r="L1055" s="95" t="s">
        <v>70</v>
      </c>
      <c r="M1055" s="95" t="s">
        <v>1099</v>
      </c>
    </row>
    <row r="1056" spans="1:13" ht="27" customHeight="1">
      <c r="A1056" s="93">
        <v>1054</v>
      </c>
      <c r="B1056" s="94" t="s">
        <v>1095</v>
      </c>
      <c r="C1056" s="95"/>
      <c r="D1056" s="95" t="s">
        <v>1154</v>
      </c>
      <c r="E1056" s="95">
        <v>3</v>
      </c>
      <c r="F1056" s="95" t="s">
        <v>1155</v>
      </c>
      <c r="G1056" s="95">
        <v>11</v>
      </c>
      <c r="H1056" s="95">
        <v>1102</v>
      </c>
      <c r="I1056" s="95">
        <v>88.88</v>
      </c>
      <c r="J1056" s="95">
        <v>68.83</v>
      </c>
      <c r="K1056" s="95" t="s">
        <v>1097</v>
      </c>
      <c r="L1056" s="95" t="s">
        <v>70</v>
      </c>
      <c r="M1056" s="95" t="s">
        <v>1098</v>
      </c>
    </row>
    <row r="1057" spans="1:13" ht="27" customHeight="1">
      <c r="A1057" s="93">
        <v>1055</v>
      </c>
      <c r="B1057" s="94" t="s">
        <v>1095</v>
      </c>
      <c r="C1057" s="95"/>
      <c r="D1057" s="95" t="s">
        <v>1156</v>
      </c>
      <c r="E1057" s="95">
        <v>1</v>
      </c>
      <c r="F1057" s="95" t="s">
        <v>1157</v>
      </c>
      <c r="G1057" s="95">
        <v>1</v>
      </c>
      <c r="H1057" s="95">
        <v>101</v>
      </c>
      <c r="I1057" s="95">
        <v>89.44</v>
      </c>
      <c r="J1057" s="95">
        <v>69.260000000000005</v>
      </c>
      <c r="K1057" s="95" t="s">
        <v>1097</v>
      </c>
      <c r="L1057" s="95" t="s">
        <v>70</v>
      </c>
      <c r="M1057" s="95" t="s">
        <v>1098</v>
      </c>
    </row>
    <row r="1058" spans="1:13" ht="27" customHeight="1">
      <c r="A1058" s="93">
        <v>1056</v>
      </c>
      <c r="B1058" s="94" t="s">
        <v>1095</v>
      </c>
      <c r="C1058" s="95"/>
      <c r="D1058" s="95" t="s">
        <v>1156</v>
      </c>
      <c r="E1058" s="95">
        <v>1</v>
      </c>
      <c r="F1058" s="95" t="s">
        <v>1157</v>
      </c>
      <c r="G1058" s="95">
        <v>1</v>
      </c>
      <c r="H1058" s="95">
        <v>102</v>
      </c>
      <c r="I1058" s="95">
        <v>88.73</v>
      </c>
      <c r="J1058" s="95">
        <v>68.709999999999994</v>
      </c>
      <c r="K1058" s="95" t="s">
        <v>1097</v>
      </c>
      <c r="L1058" s="95" t="s">
        <v>70</v>
      </c>
      <c r="M1058" s="95" t="s">
        <v>1099</v>
      </c>
    </row>
    <row r="1059" spans="1:13" ht="27" customHeight="1">
      <c r="A1059" s="93">
        <v>1057</v>
      </c>
      <c r="B1059" s="94" t="s">
        <v>1095</v>
      </c>
      <c r="C1059" s="95"/>
      <c r="D1059" s="95" t="s">
        <v>1156</v>
      </c>
      <c r="E1059" s="95">
        <v>1</v>
      </c>
      <c r="F1059" s="95" t="s">
        <v>1157</v>
      </c>
      <c r="G1059" s="95">
        <v>2</v>
      </c>
      <c r="H1059" s="95">
        <v>201</v>
      </c>
      <c r="I1059" s="95">
        <v>89.44</v>
      </c>
      <c r="J1059" s="95">
        <v>69.260000000000005</v>
      </c>
      <c r="K1059" s="95" t="s">
        <v>1097</v>
      </c>
      <c r="L1059" s="95" t="s">
        <v>70</v>
      </c>
      <c r="M1059" s="95" t="s">
        <v>1098</v>
      </c>
    </row>
    <row r="1060" spans="1:13" ht="27" customHeight="1">
      <c r="A1060" s="93">
        <v>1058</v>
      </c>
      <c r="B1060" s="94" t="s">
        <v>1095</v>
      </c>
      <c r="C1060" s="95"/>
      <c r="D1060" s="95" t="s">
        <v>1156</v>
      </c>
      <c r="E1060" s="95">
        <v>1</v>
      </c>
      <c r="F1060" s="95" t="s">
        <v>1157</v>
      </c>
      <c r="G1060" s="95">
        <v>2</v>
      </c>
      <c r="H1060" s="95">
        <v>202</v>
      </c>
      <c r="I1060" s="95">
        <v>88.73</v>
      </c>
      <c r="J1060" s="95">
        <v>68.709999999999994</v>
      </c>
      <c r="K1060" s="95" t="s">
        <v>1097</v>
      </c>
      <c r="L1060" s="95" t="s">
        <v>70</v>
      </c>
      <c r="M1060" s="95" t="s">
        <v>1099</v>
      </c>
    </row>
    <row r="1061" spans="1:13" ht="27" customHeight="1">
      <c r="A1061" s="93">
        <v>1059</v>
      </c>
      <c r="B1061" s="94" t="s">
        <v>1095</v>
      </c>
      <c r="C1061" s="95"/>
      <c r="D1061" s="95" t="s">
        <v>1156</v>
      </c>
      <c r="E1061" s="95">
        <v>1</v>
      </c>
      <c r="F1061" s="95" t="s">
        <v>1157</v>
      </c>
      <c r="G1061" s="95">
        <v>3</v>
      </c>
      <c r="H1061" s="95">
        <v>301</v>
      </c>
      <c r="I1061" s="95">
        <v>88.88</v>
      </c>
      <c r="J1061" s="95">
        <v>68.83</v>
      </c>
      <c r="K1061" s="95" t="s">
        <v>1097</v>
      </c>
      <c r="L1061" s="95" t="s">
        <v>70</v>
      </c>
      <c r="M1061" s="95" t="s">
        <v>1098</v>
      </c>
    </row>
    <row r="1062" spans="1:13" ht="27" customHeight="1">
      <c r="A1062" s="93">
        <v>1060</v>
      </c>
      <c r="B1062" s="94" t="s">
        <v>1095</v>
      </c>
      <c r="C1062" s="95"/>
      <c r="D1062" s="95" t="s">
        <v>1156</v>
      </c>
      <c r="E1062" s="95">
        <v>1</v>
      </c>
      <c r="F1062" s="95" t="s">
        <v>1157</v>
      </c>
      <c r="G1062" s="95">
        <v>3</v>
      </c>
      <c r="H1062" s="95">
        <v>302</v>
      </c>
      <c r="I1062" s="95">
        <v>88.35</v>
      </c>
      <c r="J1062" s="95">
        <v>68.42</v>
      </c>
      <c r="K1062" s="95" t="s">
        <v>1097</v>
      </c>
      <c r="L1062" s="95" t="s">
        <v>70</v>
      </c>
      <c r="M1062" s="95" t="s">
        <v>1099</v>
      </c>
    </row>
    <row r="1063" spans="1:13" ht="27" customHeight="1">
      <c r="A1063" s="93">
        <v>1061</v>
      </c>
      <c r="B1063" s="94" t="s">
        <v>1095</v>
      </c>
      <c r="C1063" s="95"/>
      <c r="D1063" s="95" t="s">
        <v>1156</v>
      </c>
      <c r="E1063" s="95">
        <v>1</v>
      </c>
      <c r="F1063" s="95" t="s">
        <v>1157</v>
      </c>
      <c r="G1063" s="95">
        <v>4</v>
      </c>
      <c r="H1063" s="95">
        <v>401</v>
      </c>
      <c r="I1063" s="95">
        <v>88.88</v>
      </c>
      <c r="J1063" s="95">
        <v>68.83</v>
      </c>
      <c r="K1063" s="95" t="s">
        <v>1097</v>
      </c>
      <c r="L1063" s="95" t="s">
        <v>70</v>
      </c>
      <c r="M1063" s="95" t="s">
        <v>1098</v>
      </c>
    </row>
    <row r="1064" spans="1:13" ht="27" customHeight="1">
      <c r="A1064" s="93">
        <v>1062</v>
      </c>
      <c r="B1064" s="94" t="s">
        <v>1095</v>
      </c>
      <c r="C1064" s="95"/>
      <c r="D1064" s="95" t="s">
        <v>1156</v>
      </c>
      <c r="E1064" s="95">
        <v>1</v>
      </c>
      <c r="F1064" s="95" t="s">
        <v>1157</v>
      </c>
      <c r="G1064" s="95">
        <v>4</v>
      </c>
      <c r="H1064" s="95">
        <v>402</v>
      </c>
      <c r="I1064" s="95">
        <v>88.35</v>
      </c>
      <c r="J1064" s="95">
        <v>68.42</v>
      </c>
      <c r="K1064" s="95" t="s">
        <v>1097</v>
      </c>
      <c r="L1064" s="95" t="s">
        <v>70</v>
      </c>
      <c r="M1064" s="95" t="s">
        <v>1099</v>
      </c>
    </row>
    <row r="1065" spans="1:13" ht="27" customHeight="1">
      <c r="A1065" s="93">
        <v>1063</v>
      </c>
      <c r="B1065" s="94" t="s">
        <v>1095</v>
      </c>
      <c r="C1065" s="95"/>
      <c r="D1065" s="95" t="s">
        <v>1156</v>
      </c>
      <c r="E1065" s="95">
        <v>1</v>
      </c>
      <c r="F1065" s="95" t="s">
        <v>1157</v>
      </c>
      <c r="G1065" s="95">
        <v>5</v>
      </c>
      <c r="H1065" s="95">
        <v>501</v>
      </c>
      <c r="I1065" s="95">
        <v>88.88</v>
      </c>
      <c r="J1065" s="95">
        <v>68.83</v>
      </c>
      <c r="K1065" s="95" t="s">
        <v>1097</v>
      </c>
      <c r="L1065" s="95" t="s">
        <v>70</v>
      </c>
      <c r="M1065" s="95" t="s">
        <v>1098</v>
      </c>
    </row>
    <row r="1066" spans="1:13" ht="27" customHeight="1">
      <c r="A1066" s="93">
        <v>1064</v>
      </c>
      <c r="B1066" s="94" t="s">
        <v>1095</v>
      </c>
      <c r="C1066" s="95"/>
      <c r="D1066" s="95" t="s">
        <v>1156</v>
      </c>
      <c r="E1066" s="95">
        <v>1</v>
      </c>
      <c r="F1066" s="95" t="s">
        <v>1157</v>
      </c>
      <c r="G1066" s="95">
        <v>5</v>
      </c>
      <c r="H1066" s="95">
        <v>502</v>
      </c>
      <c r="I1066" s="95">
        <v>88.35</v>
      </c>
      <c r="J1066" s="95">
        <v>68.42</v>
      </c>
      <c r="K1066" s="95" t="s">
        <v>1097</v>
      </c>
      <c r="L1066" s="95" t="s">
        <v>70</v>
      </c>
      <c r="M1066" s="95" t="s">
        <v>1099</v>
      </c>
    </row>
    <row r="1067" spans="1:13" ht="27" customHeight="1">
      <c r="A1067" s="93">
        <v>1065</v>
      </c>
      <c r="B1067" s="94" t="s">
        <v>1095</v>
      </c>
      <c r="C1067" s="95"/>
      <c r="D1067" s="95" t="s">
        <v>1156</v>
      </c>
      <c r="E1067" s="95">
        <v>1</v>
      </c>
      <c r="F1067" s="95" t="s">
        <v>1157</v>
      </c>
      <c r="G1067" s="95">
        <v>6</v>
      </c>
      <c r="H1067" s="95">
        <v>601</v>
      </c>
      <c r="I1067" s="95">
        <v>88.88</v>
      </c>
      <c r="J1067" s="95">
        <v>68.83</v>
      </c>
      <c r="K1067" s="95" t="s">
        <v>1097</v>
      </c>
      <c r="L1067" s="95" t="s">
        <v>70</v>
      </c>
      <c r="M1067" s="95" t="s">
        <v>1098</v>
      </c>
    </row>
    <row r="1068" spans="1:13" ht="27" customHeight="1">
      <c r="A1068" s="93">
        <v>1066</v>
      </c>
      <c r="B1068" s="94" t="s">
        <v>1095</v>
      </c>
      <c r="C1068" s="95"/>
      <c r="D1068" s="95" t="s">
        <v>1156</v>
      </c>
      <c r="E1068" s="95">
        <v>1</v>
      </c>
      <c r="F1068" s="95" t="s">
        <v>1157</v>
      </c>
      <c r="G1068" s="95">
        <v>6</v>
      </c>
      <c r="H1068" s="95">
        <v>602</v>
      </c>
      <c r="I1068" s="95">
        <v>88.35</v>
      </c>
      <c r="J1068" s="95">
        <v>68.42</v>
      </c>
      <c r="K1068" s="95" t="s">
        <v>1097</v>
      </c>
      <c r="L1068" s="95" t="s">
        <v>70</v>
      </c>
      <c r="M1068" s="95" t="s">
        <v>1099</v>
      </c>
    </row>
    <row r="1069" spans="1:13" ht="27" customHeight="1">
      <c r="A1069" s="93">
        <v>1067</v>
      </c>
      <c r="B1069" s="94" t="s">
        <v>1095</v>
      </c>
      <c r="C1069" s="95"/>
      <c r="D1069" s="95" t="s">
        <v>1156</v>
      </c>
      <c r="E1069" s="95">
        <v>1</v>
      </c>
      <c r="F1069" s="95" t="s">
        <v>1157</v>
      </c>
      <c r="G1069" s="95">
        <v>7</v>
      </c>
      <c r="H1069" s="95">
        <v>701</v>
      </c>
      <c r="I1069" s="95">
        <v>88.88</v>
      </c>
      <c r="J1069" s="95">
        <v>68.83</v>
      </c>
      <c r="K1069" s="95" t="s">
        <v>1097</v>
      </c>
      <c r="L1069" s="95" t="s">
        <v>70</v>
      </c>
      <c r="M1069" s="95" t="s">
        <v>1098</v>
      </c>
    </row>
    <row r="1070" spans="1:13" ht="27" customHeight="1">
      <c r="A1070" s="93">
        <v>1068</v>
      </c>
      <c r="B1070" s="94" t="s">
        <v>1095</v>
      </c>
      <c r="C1070" s="95"/>
      <c r="D1070" s="95" t="s">
        <v>1156</v>
      </c>
      <c r="E1070" s="95">
        <v>1</v>
      </c>
      <c r="F1070" s="95" t="s">
        <v>1157</v>
      </c>
      <c r="G1070" s="95">
        <v>7</v>
      </c>
      <c r="H1070" s="95">
        <v>702</v>
      </c>
      <c r="I1070" s="95">
        <v>88.35</v>
      </c>
      <c r="J1070" s="95">
        <v>68.42</v>
      </c>
      <c r="K1070" s="95" t="s">
        <v>1097</v>
      </c>
      <c r="L1070" s="95" t="s">
        <v>70</v>
      </c>
      <c r="M1070" s="95" t="s">
        <v>1099</v>
      </c>
    </row>
    <row r="1071" spans="1:13" ht="27" customHeight="1">
      <c r="A1071" s="93">
        <v>1069</v>
      </c>
      <c r="B1071" s="94" t="s">
        <v>1095</v>
      </c>
      <c r="C1071" s="95"/>
      <c r="D1071" s="95" t="s">
        <v>1156</v>
      </c>
      <c r="E1071" s="95">
        <v>1</v>
      </c>
      <c r="F1071" s="95" t="s">
        <v>1157</v>
      </c>
      <c r="G1071" s="95">
        <v>8</v>
      </c>
      <c r="H1071" s="95">
        <v>801</v>
      </c>
      <c r="I1071" s="95">
        <v>88.88</v>
      </c>
      <c r="J1071" s="95">
        <v>68.83</v>
      </c>
      <c r="K1071" s="95" t="s">
        <v>1097</v>
      </c>
      <c r="L1071" s="95" t="s">
        <v>70</v>
      </c>
      <c r="M1071" s="95" t="s">
        <v>1098</v>
      </c>
    </row>
    <row r="1072" spans="1:13" ht="27" customHeight="1">
      <c r="A1072" s="93">
        <v>1070</v>
      </c>
      <c r="B1072" s="94" t="s">
        <v>1095</v>
      </c>
      <c r="C1072" s="95"/>
      <c r="D1072" s="95" t="s">
        <v>1156</v>
      </c>
      <c r="E1072" s="95">
        <v>1</v>
      </c>
      <c r="F1072" s="95" t="s">
        <v>1157</v>
      </c>
      <c r="G1072" s="95">
        <v>8</v>
      </c>
      <c r="H1072" s="95">
        <v>802</v>
      </c>
      <c r="I1072" s="95">
        <v>88.35</v>
      </c>
      <c r="J1072" s="95">
        <v>68.42</v>
      </c>
      <c r="K1072" s="95" t="s">
        <v>1097</v>
      </c>
      <c r="L1072" s="95" t="s">
        <v>70</v>
      </c>
      <c r="M1072" s="95" t="s">
        <v>1099</v>
      </c>
    </row>
    <row r="1073" spans="1:13" ht="27" customHeight="1">
      <c r="A1073" s="93">
        <v>1071</v>
      </c>
      <c r="B1073" s="94" t="s">
        <v>1095</v>
      </c>
      <c r="C1073" s="95"/>
      <c r="D1073" s="95" t="s">
        <v>1156</v>
      </c>
      <c r="E1073" s="95">
        <v>1</v>
      </c>
      <c r="F1073" s="95" t="s">
        <v>1157</v>
      </c>
      <c r="G1073" s="95">
        <v>9</v>
      </c>
      <c r="H1073" s="95">
        <v>901</v>
      </c>
      <c r="I1073" s="95">
        <v>88.88</v>
      </c>
      <c r="J1073" s="95">
        <v>68.83</v>
      </c>
      <c r="K1073" s="95" t="s">
        <v>1097</v>
      </c>
      <c r="L1073" s="95" t="s">
        <v>70</v>
      </c>
      <c r="M1073" s="95" t="s">
        <v>1098</v>
      </c>
    </row>
    <row r="1074" spans="1:13" ht="27" customHeight="1">
      <c r="A1074" s="93">
        <v>1072</v>
      </c>
      <c r="B1074" s="94" t="s">
        <v>1095</v>
      </c>
      <c r="C1074" s="95"/>
      <c r="D1074" s="95" t="s">
        <v>1156</v>
      </c>
      <c r="E1074" s="95">
        <v>1</v>
      </c>
      <c r="F1074" s="95" t="s">
        <v>1157</v>
      </c>
      <c r="G1074" s="95">
        <v>9</v>
      </c>
      <c r="H1074" s="95">
        <v>902</v>
      </c>
      <c r="I1074" s="95">
        <v>88.35</v>
      </c>
      <c r="J1074" s="95">
        <v>68.42</v>
      </c>
      <c r="K1074" s="95" t="s">
        <v>1097</v>
      </c>
      <c r="L1074" s="95" t="s">
        <v>70</v>
      </c>
      <c r="M1074" s="95" t="s">
        <v>1099</v>
      </c>
    </row>
    <row r="1075" spans="1:13" ht="27" customHeight="1">
      <c r="A1075" s="93">
        <v>1073</v>
      </c>
      <c r="B1075" s="94" t="s">
        <v>1095</v>
      </c>
      <c r="C1075" s="95"/>
      <c r="D1075" s="95" t="s">
        <v>1156</v>
      </c>
      <c r="E1075" s="95">
        <v>1</v>
      </c>
      <c r="F1075" s="95" t="s">
        <v>1157</v>
      </c>
      <c r="G1075" s="95">
        <v>10</v>
      </c>
      <c r="H1075" s="95">
        <v>1001</v>
      </c>
      <c r="I1075" s="95">
        <v>88.88</v>
      </c>
      <c r="J1075" s="95">
        <v>68.83</v>
      </c>
      <c r="K1075" s="95" t="s">
        <v>1097</v>
      </c>
      <c r="L1075" s="95" t="s">
        <v>70</v>
      </c>
      <c r="M1075" s="95" t="s">
        <v>1098</v>
      </c>
    </row>
    <row r="1076" spans="1:13" ht="27" customHeight="1">
      <c r="A1076" s="93">
        <v>1074</v>
      </c>
      <c r="B1076" s="94" t="s">
        <v>1095</v>
      </c>
      <c r="C1076" s="95"/>
      <c r="D1076" s="95" t="s">
        <v>1156</v>
      </c>
      <c r="E1076" s="95">
        <v>1</v>
      </c>
      <c r="F1076" s="95" t="s">
        <v>1157</v>
      </c>
      <c r="G1076" s="95">
        <v>10</v>
      </c>
      <c r="H1076" s="95">
        <v>1002</v>
      </c>
      <c r="I1076" s="95">
        <v>88.35</v>
      </c>
      <c r="J1076" s="95">
        <v>68.42</v>
      </c>
      <c r="K1076" s="95" t="s">
        <v>1097</v>
      </c>
      <c r="L1076" s="95" t="s">
        <v>70</v>
      </c>
      <c r="M1076" s="95" t="s">
        <v>1099</v>
      </c>
    </row>
    <row r="1077" spans="1:13" ht="27" customHeight="1">
      <c r="A1077" s="93">
        <v>1075</v>
      </c>
      <c r="B1077" s="94" t="s">
        <v>1095</v>
      </c>
      <c r="C1077" s="95"/>
      <c r="D1077" s="95" t="s">
        <v>1156</v>
      </c>
      <c r="E1077" s="95">
        <v>1</v>
      </c>
      <c r="F1077" s="95" t="s">
        <v>1157</v>
      </c>
      <c r="G1077" s="95">
        <v>11</v>
      </c>
      <c r="H1077" s="95">
        <v>1101</v>
      </c>
      <c r="I1077" s="95">
        <v>88.88</v>
      </c>
      <c r="J1077" s="95">
        <v>68.83</v>
      </c>
      <c r="K1077" s="95" t="s">
        <v>1097</v>
      </c>
      <c r="L1077" s="95" t="s">
        <v>70</v>
      </c>
      <c r="M1077" s="95" t="s">
        <v>1098</v>
      </c>
    </row>
    <row r="1078" spans="1:13" ht="27" customHeight="1">
      <c r="A1078" s="93">
        <v>1076</v>
      </c>
      <c r="B1078" s="94" t="s">
        <v>1095</v>
      </c>
      <c r="C1078" s="95"/>
      <c r="D1078" s="95" t="s">
        <v>1156</v>
      </c>
      <c r="E1078" s="95">
        <v>1</v>
      </c>
      <c r="F1078" s="95" t="s">
        <v>1157</v>
      </c>
      <c r="G1078" s="95">
        <v>11</v>
      </c>
      <c r="H1078" s="95">
        <v>1102</v>
      </c>
      <c r="I1078" s="95">
        <v>88.35</v>
      </c>
      <c r="J1078" s="95">
        <v>68.42</v>
      </c>
      <c r="K1078" s="95" t="s">
        <v>1097</v>
      </c>
      <c r="L1078" s="95" t="s">
        <v>70</v>
      </c>
      <c r="M1078" s="95" t="s">
        <v>1099</v>
      </c>
    </row>
    <row r="1079" spans="1:13" ht="27" customHeight="1">
      <c r="A1079" s="93">
        <v>1077</v>
      </c>
      <c r="B1079" s="94" t="s">
        <v>1095</v>
      </c>
      <c r="C1079" s="95"/>
      <c r="D1079" s="95" t="s">
        <v>1156</v>
      </c>
      <c r="E1079" s="95">
        <v>2</v>
      </c>
      <c r="F1079" s="95" t="s">
        <v>1157</v>
      </c>
      <c r="G1079" s="95">
        <v>1</v>
      </c>
      <c r="H1079" s="95">
        <v>101</v>
      </c>
      <c r="I1079" s="95">
        <v>88.73</v>
      </c>
      <c r="J1079" s="95">
        <v>68.709999999999994</v>
      </c>
      <c r="K1079" s="95" t="s">
        <v>1097</v>
      </c>
      <c r="L1079" s="95" t="s">
        <v>70</v>
      </c>
      <c r="M1079" s="95" t="s">
        <v>1099</v>
      </c>
    </row>
    <row r="1080" spans="1:13" ht="27" customHeight="1">
      <c r="A1080" s="93">
        <v>1078</v>
      </c>
      <c r="B1080" s="94" t="s">
        <v>1095</v>
      </c>
      <c r="C1080" s="95"/>
      <c r="D1080" s="95" t="s">
        <v>1156</v>
      </c>
      <c r="E1080" s="95">
        <v>2</v>
      </c>
      <c r="F1080" s="95" t="s">
        <v>1157</v>
      </c>
      <c r="G1080" s="95">
        <v>1</v>
      </c>
      <c r="H1080" s="95">
        <v>102</v>
      </c>
      <c r="I1080" s="95">
        <v>88.88</v>
      </c>
      <c r="J1080" s="95">
        <v>68.83</v>
      </c>
      <c r="K1080" s="95" t="s">
        <v>1097</v>
      </c>
      <c r="L1080" s="95" t="s">
        <v>70</v>
      </c>
      <c r="M1080" s="95" t="s">
        <v>1099</v>
      </c>
    </row>
    <row r="1081" spans="1:13" ht="27" customHeight="1">
      <c r="A1081" s="93">
        <v>1079</v>
      </c>
      <c r="B1081" s="94" t="s">
        <v>1095</v>
      </c>
      <c r="C1081" s="95"/>
      <c r="D1081" s="95" t="s">
        <v>1156</v>
      </c>
      <c r="E1081" s="95">
        <v>2</v>
      </c>
      <c r="F1081" s="95" t="s">
        <v>1157</v>
      </c>
      <c r="G1081" s="95">
        <v>2</v>
      </c>
      <c r="H1081" s="95">
        <v>201</v>
      </c>
      <c r="I1081" s="95">
        <v>88.73</v>
      </c>
      <c r="J1081" s="95">
        <v>68.709999999999994</v>
      </c>
      <c r="K1081" s="95" t="s">
        <v>1097</v>
      </c>
      <c r="L1081" s="95" t="s">
        <v>70</v>
      </c>
      <c r="M1081" s="95" t="s">
        <v>1099</v>
      </c>
    </row>
    <row r="1082" spans="1:13" ht="27" customHeight="1">
      <c r="A1082" s="93">
        <v>1080</v>
      </c>
      <c r="B1082" s="94" t="s">
        <v>1095</v>
      </c>
      <c r="C1082" s="95"/>
      <c r="D1082" s="95" t="s">
        <v>1156</v>
      </c>
      <c r="E1082" s="95">
        <v>2</v>
      </c>
      <c r="F1082" s="95" t="s">
        <v>1157</v>
      </c>
      <c r="G1082" s="95">
        <v>2</v>
      </c>
      <c r="H1082" s="95">
        <v>202</v>
      </c>
      <c r="I1082" s="95">
        <v>88.88</v>
      </c>
      <c r="J1082" s="95">
        <v>68.83</v>
      </c>
      <c r="K1082" s="95" t="s">
        <v>1097</v>
      </c>
      <c r="L1082" s="95" t="s">
        <v>70</v>
      </c>
      <c r="M1082" s="95" t="s">
        <v>1099</v>
      </c>
    </row>
    <row r="1083" spans="1:13" ht="27" customHeight="1">
      <c r="A1083" s="93">
        <v>1081</v>
      </c>
      <c r="B1083" s="94" t="s">
        <v>1095</v>
      </c>
      <c r="C1083" s="95"/>
      <c r="D1083" s="95" t="s">
        <v>1156</v>
      </c>
      <c r="E1083" s="95">
        <v>2</v>
      </c>
      <c r="F1083" s="95" t="s">
        <v>1157</v>
      </c>
      <c r="G1083" s="95">
        <v>3</v>
      </c>
      <c r="H1083" s="95">
        <v>301</v>
      </c>
      <c r="I1083" s="95">
        <v>88.35</v>
      </c>
      <c r="J1083" s="95">
        <v>68.42</v>
      </c>
      <c r="K1083" s="95" t="s">
        <v>1097</v>
      </c>
      <c r="L1083" s="95" t="s">
        <v>70</v>
      </c>
      <c r="M1083" s="95" t="s">
        <v>1099</v>
      </c>
    </row>
    <row r="1084" spans="1:13" ht="27" customHeight="1">
      <c r="A1084" s="93">
        <v>1082</v>
      </c>
      <c r="B1084" s="94" t="s">
        <v>1095</v>
      </c>
      <c r="C1084" s="95"/>
      <c r="D1084" s="95" t="s">
        <v>1156</v>
      </c>
      <c r="E1084" s="95">
        <v>2</v>
      </c>
      <c r="F1084" s="95" t="s">
        <v>1157</v>
      </c>
      <c r="G1084" s="95">
        <v>3</v>
      </c>
      <c r="H1084" s="95">
        <v>302</v>
      </c>
      <c r="I1084" s="95">
        <v>88.47</v>
      </c>
      <c r="J1084" s="95">
        <v>68.510000000000005</v>
      </c>
      <c r="K1084" s="95" t="s">
        <v>1097</v>
      </c>
      <c r="L1084" s="95" t="s">
        <v>70</v>
      </c>
      <c r="M1084" s="95" t="s">
        <v>1099</v>
      </c>
    </row>
    <row r="1085" spans="1:13" ht="27" customHeight="1">
      <c r="A1085" s="93">
        <v>1083</v>
      </c>
      <c r="B1085" s="94" t="s">
        <v>1095</v>
      </c>
      <c r="C1085" s="95"/>
      <c r="D1085" s="95" t="s">
        <v>1156</v>
      </c>
      <c r="E1085" s="95">
        <v>2</v>
      </c>
      <c r="F1085" s="95" t="s">
        <v>1157</v>
      </c>
      <c r="G1085" s="95">
        <v>4</v>
      </c>
      <c r="H1085" s="95">
        <v>401</v>
      </c>
      <c r="I1085" s="95">
        <v>88.35</v>
      </c>
      <c r="J1085" s="95">
        <v>68.42</v>
      </c>
      <c r="K1085" s="95" t="s">
        <v>1097</v>
      </c>
      <c r="L1085" s="95" t="s">
        <v>70</v>
      </c>
      <c r="M1085" s="95" t="s">
        <v>1099</v>
      </c>
    </row>
    <row r="1086" spans="1:13" ht="27" customHeight="1">
      <c r="A1086" s="93">
        <v>1084</v>
      </c>
      <c r="B1086" s="94" t="s">
        <v>1095</v>
      </c>
      <c r="C1086" s="95"/>
      <c r="D1086" s="95" t="s">
        <v>1156</v>
      </c>
      <c r="E1086" s="95">
        <v>2</v>
      </c>
      <c r="F1086" s="95" t="s">
        <v>1157</v>
      </c>
      <c r="G1086" s="95">
        <v>4</v>
      </c>
      <c r="H1086" s="95">
        <v>402</v>
      </c>
      <c r="I1086" s="95">
        <v>88.47</v>
      </c>
      <c r="J1086" s="95">
        <v>68.510000000000005</v>
      </c>
      <c r="K1086" s="95" t="s">
        <v>1097</v>
      </c>
      <c r="L1086" s="95" t="s">
        <v>70</v>
      </c>
      <c r="M1086" s="95" t="s">
        <v>1099</v>
      </c>
    </row>
    <row r="1087" spans="1:13" ht="27" customHeight="1">
      <c r="A1087" s="93">
        <v>1085</v>
      </c>
      <c r="B1087" s="94" t="s">
        <v>1095</v>
      </c>
      <c r="C1087" s="95"/>
      <c r="D1087" s="95" t="s">
        <v>1156</v>
      </c>
      <c r="E1087" s="95">
        <v>2</v>
      </c>
      <c r="F1087" s="95" t="s">
        <v>1157</v>
      </c>
      <c r="G1087" s="95">
        <v>5</v>
      </c>
      <c r="H1087" s="95">
        <v>501</v>
      </c>
      <c r="I1087" s="95">
        <v>88.35</v>
      </c>
      <c r="J1087" s="95">
        <v>68.42</v>
      </c>
      <c r="K1087" s="95" t="s">
        <v>1097</v>
      </c>
      <c r="L1087" s="95" t="s">
        <v>70</v>
      </c>
      <c r="M1087" s="95" t="s">
        <v>1099</v>
      </c>
    </row>
    <row r="1088" spans="1:13" ht="27" customHeight="1">
      <c r="A1088" s="93">
        <v>1086</v>
      </c>
      <c r="B1088" s="94" t="s">
        <v>1095</v>
      </c>
      <c r="C1088" s="95"/>
      <c r="D1088" s="95" t="s">
        <v>1156</v>
      </c>
      <c r="E1088" s="95">
        <v>2</v>
      </c>
      <c r="F1088" s="95" t="s">
        <v>1157</v>
      </c>
      <c r="G1088" s="95">
        <v>5</v>
      </c>
      <c r="H1088" s="95">
        <v>502</v>
      </c>
      <c r="I1088" s="95">
        <v>88.47</v>
      </c>
      <c r="J1088" s="95">
        <v>68.510000000000005</v>
      </c>
      <c r="K1088" s="95" t="s">
        <v>1097</v>
      </c>
      <c r="L1088" s="95" t="s">
        <v>70</v>
      </c>
      <c r="M1088" s="95" t="s">
        <v>1099</v>
      </c>
    </row>
    <row r="1089" spans="1:13" ht="27" customHeight="1">
      <c r="A1089" s="93">
        <v>1087</v>
      </c>
      <c r="B1089" s="94" t="s">
        <v>1095</v>
      </c>
      <c r="C1089" s="95"/>
      <c r="D1089" s="95" t="s">
        <v>1156</v>
      </c>
      <c r="E1089" s="95">
        <v>2</v>
      </c>
      <c r="F1089" s="95" t="s">
        <v>1157</v>
      </c>
      <c r="G1089" s="95">
        <v>6</v>
      </c>
      <c r="H1089" s="95">
        <v>601</v>
      </c>
      <c r="I1089" s="95">
        <v>88.35</v>
      </c>
      <c r="J1089" s="95">
        <v>68.42</v>
      </c>
      <c r="K1089" s="95" t="s">
        <v>1097</v>
      </c>
      <c r="L1089" s="95" t="s">
        <v>70</v>
      </c>
      <c r="M1089" s="95" t="s">
        <v>1099</v>
      </c>
    </row>
    <row r="1090" spans="1:13" ht="27" customHeight="1">
      <c r="A1090" s="93">
        <v>1088</v>
      </c>
      <c r="B1090" s="94" t="s">
        <v>1095</v>
      </c>
      <c r="C1090" s="95"/>
      <c r="D1090" s="95" t="s">
        <v>1156</v>
      </c>
      <c r="E1090" s="95">
        <v>2</v>
      </c>
      <c r="F1090" s="95" t="s">
        <v>1157</v>
      </c>
      <c r="G1090" s="95">
        <v>6</v>
      </c>
      <c r="H1090" s="95">
        <v>602</v>
      </c>
      <c r="I1090" s="95">
        <v>88.47</v>
      </c>
      <c r="J1090" s="95">
        <v>68.510000000000005</v>
      </c>
      <c r="K1090" s="95" t="s">
        <v>1097</v>
      </c>
      <c r="L1090" s="95" t="s">
        <v>70</v>
      </c>
      <c r="M1090" s="95" t="s">
        <v>1099</v>
      </c>
    </row>
    <row r="1091" spans="1:13" ht="27" customHeight="1">
      <c r="A1091" s="93">
        <v>1089</v>
      </c>
      <c r="B1091" s="94" t="s">
        <v>1095</v>
      </c>
      <c r="C1091" s="95"/>
      <c r="D1091" s="95" t="s">
        <v>1156</v>
      </c>
      <c r="E1091" s="95">
        <v>2</v>
      </c>
      <c r="F1091" s="95" t="s">
        <v>1157</v>
      </c>
      <c r="G1091" s="95">
        <v>7</v>
      </c>
      <c r="H1091" s="95">
        <v>701</v>
      </c>
      <c r="I1091" s="95">
        <v>88.35</v>
      </c>
      <c r="J1091" s="95">
        <v>68.42</v>
      </c>
      <c r="K1091" s="95" t="s">
        <v>1097</v>
      </c>
      <c r="L1091" s="95" t="s">
        <v>70</v>
      </c>
      <c r="M1091" s="95" t="s">
        <v>1099</v>
      </c>
    </row>
    <row r="1092" spans="1:13" ht="27" customHeight="1">
      <c r="A1092" s="93">
        <v>1090</v>
      </c>
      <c r="B1092" s="94" t="s">
        <v>1095</v>
      </c>
      <c r="C1092" s="95"/>
      <c r="D1092" s="95" t="s">
        <v>1156</v>
      </c>
      <c r="E1092" s="95">
        <v>2</v>
      </c>
      <c r="F1092" s="95" t="s">
        <v>1157</v>
      </c>
      <c r="G1092" s="95">
        <v>7</v>
      </c>
      <c r="H1092" s="95">
        <v>702</v>
      </c>
      <c r="I1092" s="95">
        <v>88.47</v>
      </c>
      <c r="J1092" s="95">
        <v>68.510000000000005</v>
      </c>
      <c r="K1092" s="95" t="s">
        <v>1097</v>
      </c>
      <c r="L1092" s="95" t="s">
        <v>70</v>
      </c>
      <c r="M1092" s="95" t="s">
        <v>1099</v>
      </c>
    </row>
    <row r="1093" spans="1:13" ht="27" customHeight="1">
      <c r="A1093" s="93">
        <v>1091</v>
      </c>
      <c r="B1093" s="94" t="s">
        <v>1095</v>
      </c>
      <c r="C1093" s="95"/>
      <c r="D1093" s="95" t="s">
        <v>1156</v>
      </c>
      <c r="E1093" s="95">
        <v>2</v>
      </c>
      <c r="F1093" s="95" t="s">
        <v>1157</v>
      </c>
      <c r="G1093" s="95">
        <v>8</v>
      </c>
      <c r="H1093" s="95">
        <v>801</v>
      </c>
      <c r="I1093" s="95">
        <v>88.35</v>
      </c>
      <c r="J1093" s="95">
        <v>68.42</v>
      </c>
      <c r="K1093" s="95" t="s">
        <v>1097</v>
      </c>
      <c r="L1093" s="95" t="s">
        <v>70</v>
      </c>
      <c r="M1093" s="95" t="s">
        <v>1099</v>
      </c>
    </row>
    <row r="1094" spans="1:13" ht="27" customHeight="1">
      <c r="A1094" s="93">
        <v>1092</v>
      </c>
      <c r="B1094" s="94" t="s">
        <v>1095</v>
      </c>
      <c r="C1094" s="95"/>
      <c r="D1094" s="95" t="s">
        <v>1156</v>
      </c>
      <c r="E1094" s="95">
        <v>2</v>
      </c>
      <c r="F1094" s="95" t="s">
        <v>1157</v>
      </c>
      <c r="G1094" s="95">
        <v>8</v>
      </c>
      <c r="H1094" s="95">
        <v>802</v>
      </c>
      <c r="I1094" s="95">
        <v>88.47</v>
      </c>
      <c r="J1094" s="95">
        <v>68.510000000000005</v>
      </c>
      <c r="K1094" s="95" t="s">
        <v>1097</v>
      </c>
      <c r="L1094" s="95" t="s">
        <v>70</v>
      </c>
      <c r="M1094" s="95" t="s">
        <v>1099</v>
      </c>
    </row>
    <row r="1095" spans="1:13" ht="27" customHeight="1">
      <c r="A1095" s="93">
        <v>1093</v>
      </c>
      <c r="B1095" s="94" t="s">
        <v>1095</v>
      </c>
      <c r="C1095" s="95"/>
      <c r="D1095" s="95" t="s">
        <v>1156</v>
      </c>
      <c r="E1095" s="95">
        <v>2</v>
      </c>
      <c r="F1095" s="95" t="s">
        <v>1157</v>
      </c>
      <c r="G1095" s="95">
        <v>9</v>
      </c>
      <c r="H1095" s="95">
        <v>901</v>
      </c>
      <c r="I1095" s="95">
        <v>88.35</v>
      </c>
      <c r="J1095" s="95">
        <v>68.42</v>
      </c>
      <c r="K1095" s="95" t="s">
        <v>1097</v>
      </c>
      <c r="L1095" s="95" t="s">
        <v>70</v>
      </c>
      <c r="M1095" s="95" t="s">
        <v>1099</v>
      </c>
    </row>
    <row r="1096" spans="1:13" ht="27" customHeight="1">
      <c r="A1096" s="93">
        <v>1094</v>
      </c>
      <c r="B1096" s="94" t="s">
        <v>1095</v>
      </c>
      <c r="C1096" s="95"/>
      <c r="D1096" s="95" t="s">
        <v>1156</v>
      </c>
      <c r="E1096" s="95">
        <v>2</v>
      </c>
      <c r="F1096" s="95" t="s">
        <v>1157</v>
      </c>
      <c r="G1096" s="95">
        <v>9</v>
      </c>
      <c r="H1096" s="95">
        <v>902</v>
      </c>
      <c r="I1096" s="95">
        <v>88.47</v>
      </c>
      <c r="J1096" s="95">
        <v>68.510000000000005</v>
      </c>
      <c r="K1096" s="95" t="s">
        <v>1097</v>
      </c>
      <c r="L1096" s="95" t="s">
        <v>70</v>
      </c>
      <c r="M1096" s="95" t="s">
        <v>1099</v>
      </c>
    </row>
    <row r="1097" spans="1:13" ht="27" customHeight="1">
      <c r="A1097" s="93">
        <v>1095</v>
      </c>
      <c r="B1097" s="94" t="s">
        <v>1095</v>
      </c>
      <c r="C1097" s="95"/>
      <c r="D1097" s="95" t="s">
        <v>1156</v>
      </c>
      <c r="E1097" s="95">
        <v>2</v>
      </c>
      <c r="F1097" s="95" t="s">
        <v>1157</v>
      </c>
      <c r="G1097" s="95">
        <v>10</v>
      </c>
      <c r="H1097" s="95">
        <v>1001</v>
      </c>
      <c r="I1097" s="95">
        <v>88.35</v>
      </c>
      <c r="J1097" s="95">
        <v>68.42</v>
      </c>
      <c r="K1097" s="95" t="s">
        <v>1097</v>
      </c>
      <c r="L1097" s="95" t="s">
        <v>70</v>
      </c>
      <c r="M1097" s="95" t="s">
        <v>1099</v>
      </c>
    </row>
    <row r="1098" spans="1:13" ht="27" customHeight="1">
      <c r="A1098" s="93">
        <v>1096</v>
      </c>
      <c r="B1098" s="94" t="s">
        <v>1095</v>
      </c>
      <c r="C1098" s="95"/>
      <c r="D1098" s="95" t="s">
        <v>1156</v>
      </c>
      <c r="E1098" s="95">
        <v>2</v>
      </c>
      <c r="F1098" s="95" t="s">
        <v>1157</v>
      </c>
      <c r="G1098" s="95">
        <v>10</v>
      </c>
      <c r="H1098" s="95">
        <v>1002</v>
      </c>
      <c r="I1098" s="95">
        <v>88.88</v>
      </c>
      <c r="J1098" s="95">
        <v>68.83</v>
      </c>
      <c r="K1098" s="95" t="s">
        <v>1097</v>
      </c>
      <c r="L1098" s="95" t="s">
        <v>70</v>
      </c>
      <c r="M1098" s="95" t="s">
        <v>1099</v>
      </c>
    </row>
    <row r="1099" spans="1:13" ht="27" customHeight="1">
      <c r="A1099" s="93">
        <v>1097</v>
      </c>
      <c r="B1099" s="94" t="s">
        <v>1095</v>
      </c>
      <c r="C1099" s="95"/>
      <c r="D1099" s="95" t="s">
        <v>1156</v>
      </c>
      <c r="E1099" s="95">
        <v>2</v>
      </c>
      <c r="F1099" s="95" t="s">
        <v>1157</v>
      </c>
      <c r="G1099" s="95">
        <v>11</v>
      </c>
      <c r="H1099" s="95">
        <v>1101</v>
      </c>
      <c r="I1099" s="95">
        <v>88.35</v>
      </c>
      <c r="J1099" s="95">
        <v>68.42</v>
      </c>
      <c r="K1099" s="95" t="s">
        <v>1097</v>
      </c>
      <c r="L1099" s="95" t="s">
        <v>70</v>
      </c>
      <c r="M1099" s="95" t="s">
        <v>1099</v>
      </c>
    </row>
    <row r="1100" spans="1:13" ht="27" customHeight="1">
      <c r="A1100" s="93">
        <v>1098</v>
      </c>
      <c r="B1100" s="94" t="s">
        <v>1095</v>
      </c>
      <c r="C1100" s="95"/>
      <c r="D1100" s="95" t="s">
        <v>1156</v>
      </c>
      <c r="E1100" s="95">
        <v>2</v>
      </c>
      <c r="F1100" s="95" t="s">
        <v>1157</v>
      </c>
      <c r="G1100" s="95">
        <v>11</v>
      </c>
      <c r="H1100" s="95">
        <v>1102</v>
      </c>
      <c r="I1100" s="95">
        <v>88.88</v>
      </c>
      <c r="J1100" s="95">
        <v>68.83</v>
      </c>
      <c r="K1100" s="95" t="s">
        <v>1097</v>
      </c>
      <c r="L1100" s="95" t="s">
        <v>70</v>
      </c>
      <c r="M1100" s="95" t="s">
        <v>1099</v>
      </c>
    </row>
    <row r="1101" spans="1:13" ht="27" customHeight="1">
      <c r="A1101" s="93">
        <v>1099</v>
      </c>
      <c r="B1101" s="94" t="s">
        <v>1095</v>
      </c>
      <c r="C1101" s="95"/>
      <c r="D1101" s="95" t="s">
        <v>1156</v>
      </c>
      <c r="E1101" s="95">
        <v>3</v>
      </c>
      <c r="F1101" s="95" t="s">
        <v>1157</v>
      </c>
      <c r="G1101" s="95">
        <v>1</v>
      </c>
      <c r="H1101" s="95">
        <v>101</v>
      </c>
      <c r="I1101" s="95">
        <v>88.88</v>
      </c>
      <c r="J1101" s="95">
        <v>68.83</v>
      </c>
      <c r="K1101" s="95" t="s">
        <v>1097</v>
      </c>
      <c r="L1101" s="95" t="s">
        <v>70</v>
      </c>
      <c r="M1101" s="95" t="s">
        <v>1099</v>
      </c>
    </row>
    <row r="1102" spans="1:13" ht="27" customHeight="1">
      <c r="A1102" s="93">
        <v>1100</v>
      </c>
      <c r="B1102" s="94" t="s">
        <v>1095</v>
      </c>
      <c r="C1102" s="95"/>
      <c r="D1102" s="95" t="s">
        <v>1156</v>
      </c>
      <c r="E1102" s="95">
        <v>3</v>
      </c>
      <c r="F1102" s="95" t="s">
        <v>1157</v>
      </c>
      <c r="G1102" s="95">
        <v>1</v>
      </c>
      <c r="H1102" s="95">
        <v>102</v>
      </c>
      <c r="I1102" s="95">
        <v>89.44</v>
      </c>
      <c r="J1102" s="95">
        <v>69.260000000000005</v>
      </c>
      <c r="K1102" s="95" t="s">
        <v>1097</v>
      </c>
      <c r="L1102" s="95" t="s">
        <v>70</v>
      </c>
      <c r="M1102" s="95" t="s">
        <v>1098</v>
      </c>
    </row>
    <row r="1103" spans="1:13" ht="27" customHeight="1">
      <c r="A1103" s="93">
        <v>1101</v>
      </c>
      <c r="B1103" s="94" t="s">
        <v>1095</v>
      </c>
      <c r="C1103" s="95"/>
      <c r="D1103" s="95" t="s">
        <v>1156</v>
      </c>
      <c r="E1103" s="95">
        <v>3</v>
      </c>
      <c r="F1103" s="95" t="s">
        <v>1157</v>
      </c>
      <c r="G1103" s="95">
        <v>2</v>
      </c>
      <c r="H1103" s="95">
        <v>201</v>
      </c>
      <c r="I1103" s="95">
        <v>88.88</v>
      </c>
      <c r="J1103" s="95">
        <v>68.83</v>
      </c>
      <c r="K1103" s="95" t="s">
        <v>1097</v>
      </c>
      <c r="L1103" s="95" t="s">
        <v>70</v>
      </c>
      <c r="M1103" s="95" t="s">
        <v>1099</v>
      </c>
    </row>
    <row r="1104" spans="1:13" ht="27" customHeight="1">
      <c r="A1104" s="93">
        <v>1102</v>
      </c>
      <c r="B1104" s="94" t="s">
        <v>1095</v>
      </c>
      <c r="C1104" s="95"/>
      <c r="D1104" s="95" t="s">
        <v>1156</v>
      </c>
      <c r="E1104" s="95">
        <v>3</v>
      </c>
      <c r="F1104" s="95" t="s">
        <v>1157</v>
      </c>
      <c r="G1104" s="95">
        <v>2</v>
      </c>
      <c r="H1104" s="95">
        <v>202</v>
      </c>
      <c r="I1104" s="95">
        <v>89.44</v>
      </c>
      <c r="J1104" s="95">
        <v>69.260000000000005</v>
      </c>
      <c r="K1104" s="95" t="s">
        <v>1097</v>
      </c>
      <c r="L1104" s="95" t="s">
        <v>70</v>
      </c>
      <c r="M1104" s="95" t="s">
        <v>1098</v>
      </c>
    </row>
    <row r="1105" spans="1:13" ht="27" customHeight="1">
      <c r="A1105" s="93">
        <v>1103</v>
      </c>
      <c r="B1105" s="94" t="s">
        <v>1095</v>
      </c>
      <c r="C1105" s="95"/>
      <c r="D1105" s="95" t="s">
        <v>1156</v>
      </c>
      <c r="E1105" s="95">
        <v>3</v>
      </c>
      <c r="F1105" s="95" t="s">
        <v>1157</v>
      </c>
      <c r="G1105" s="95">
        <v>3</v>
      </c>
      <c r="H1105" s="95">
        <v>301</v>
      </c>
      <c r="I1105" s="95">
        <v>88.47</v>
      </c>
      <c r="J1105" s="95">
        <v>68.510000000000005</v>
      </c>
      <c r="K1105" s="95" t="s">
        <v>1097</v>
      </c>
      <c r="L1105" s="95" t="s">
        <v>70</v>
      </c>
      <c r="M1105" s="95" t="s">
        <v>1099</v>
      </c>
    </row>
    <row r="1106" spans="1:13" ht="27" customHeight="1">
      <c r="A1106" s="93">
        <v>1104</v>
      </c>
      <c r="B1106" s="94" t="s">
        <v>1095</v>
      </c>
      <c r="C1106" s="95"/>
      <c r="D1106" s="95" t="s">
        <v>1156</v>
      </c>
      <c r="E1106" s="95">
        <v>3</v>
      </c>
      <c r="F1106" s="95" t="s">
        <v>1157</v>
      </c>
      <c r="G1106" s="95">
        <v>3</v>
      </c>
      <c r="H1106" s="95">
        <v>302</v>
      </c>
      <c r="I1106" s="95">
        <v>88.88</v>
      </c>
      <c r="J1106" s="95">
        <v>68.83</v>
      </c>
      <c r="K1106" s="95" t="s">
        <v>1097</v>
      </c>
      <c r="L1106" s="95" t="s">
        <v>70</v>
      </c>
      <c r="M1106" s="95" t="s">
        <v>1098</v>
      </c>
    </row>
    <row r="1107" spans="1:13" ht="27" customHeight="1">
      <c r="A1107" s="93">
        <v>1105</v>
      </c>
      <c r="B1107" s="94" t="s">
        <v>1095</v>
      </c>
      <c r="C1107" s="95"/>
      <c r="D1107" s="95" t="s">
        <v>1156</v>
      </c>
      <c r="E1107" s="95">
        <v>3</v>
      </c>
      <c r="F1107" s="95" t="s">
        <v>1157</v>
      </c>
      <c r="G1107" s="95">
        <v>4</v>
      </c>
      <c r="H1107" s="95">
        <v>401</v>
      </c>
      <c r="I1107" s="95">
        <v>88.47</v>
      </c>
      <c r="J1107" s="95">
        <v>68.510000000000005</v>
      </c>
      <c r="K1107" s="95" t="s">
        <v>1097</v>
      </c>
      <c r="L1107" s="95" t="s">
        <v>70</v>
      </c>
      <c r="M1107" s="95" t="s">
        <v>1099</v>
      </c>
    </row>
    <row r="1108" spans="1:13" ht="27" customHeight="1">
      <c r="A1108" s="93">
        <v>1106</v>
      </c>
      <c r="B1108" s="94" t="s">
        <v>1095</v>
      </c>
      <c r="C1108" s="95"/>
      <c r="D1108" s="95" t="s">
        <v>1156</v>
      </c>
      <c r="E1108" s="95">
        <v>3</v>
      </c>
      <c r="F1108" s="95" t="s">
        <v>1157</v>
      </c>
      <c r="G1108" s="95">
        <v>4</v>
      </c>
      <c r="H1108" s="95">
        <v>402</v>
      </c>
      <c r="I1108" s="95">
        <v>88.88</v>
      </c>
      <c r="J1108" s="95">
        <v>68.83</v>
      </c>
      <c r="K1108" s="95" t="s">
        <v>1097</v>
      </c>
      <c r="L1108" s="95" t="s">
        <v>70</v>
      </c>
      <c r="M1108" s="95" t="s">
        <v>1098</v>
      </c>
    </row>
    <row r="1109" spans="1:13" ht="27" customHeight="1">
      <c r="A1109" s="93">
        <v>1107</v>
      </c>
      <c r="B1109" s="94" t="s">
        <v>1095</v>
      </c>
      <c r="C1109" s="95"/>
      <c r="D1109" s="95" t="s">
        <v>1156</v>
      </c>
      <c r="E1109" s="95">
        <v>3</v>
      </c>
      <c r="F1109" s="95" t="s">
        <v>1157</v>
      </c>
      <c r="G1109" s="95">
        <v>5</v>
      </c>
      <c r="H1109" s="95">
        <v>501</v>
      </c>
      <c r="I1109" s="95">
        <v>88.47</v>
      </c>
      <c r="J1109" s="95">
        <v>68.510000000000005</v>
      </c>
      <c r="K1109" s="95" t="s">
        <v>1097</v>
      </c>
      <c r="L1109" s="95" t="s">
        <v>70</v>
      </c>
      <c r="M1109" s="95" t="s">
        <v>1099</v>
      </c>
    </row>
    <row r="1110" spans="1:13" ht="27" customHeight="1">
      <c r="A1110" s="93">
        <v>1108</v>
      </c>
      <c r="B1110" s="94" t="s">
        <v>1095</v>
      </c>
      <c r="C1110" s="95"/>
      <c r="D1110" s="95" t="s">
        <v>1156</v>
      </c>
      <c r="E1110" s="95">
        <v>3</v>
      </c>
      <c r="F1110" s="95" t="s">
        <v>1157</v>
      </c>
      <c r="G1110" s="95">
        <v>5</v>
      </c>
      <c r="H1110" s="95">
        <v>502</v>
      </c>
      <c r="I1110" s="95">
        <v>88.88</v>
      </c>
      <c r="J1110" s="95">
        <v>68.83</v>
      </c>
      <c r="K1110" s="95" t="s">
        <v>1097</v>
      </c>
      <c r="L1110" s="95" t="s">
        <v>70</v>
      </c>
      <c r="M1110" s="95" t="s">
        <v>1098</v>
      </c>
    </row>
    <row r="1111" spans="1:13" ht="27" customHeight="1">
      <c r="A1111" s="93">
        <v>1109</v>
      </c>
      <c r="B1111" s="94" t="s">
        <v>1095</v>
      </c>
      <c r="C1111" s="95"/>
      <c r="D1111" s="95" t="s">
        <v>1156</v>
      </c>
      <c r="E1111" s="95">
        <v>3</v>
      </c>
      <c r="F1111" s="95" t="s">
        <v>1157</v>
      </c>
      <c r="G1111" s="95">
        <v>6</v>
      </c>
      <c r="H1111" s="95">
        <v>601</v>
      </c>
      <c r="I1111" s="95">
        <v>88.47</v>
      </c>
      <c r="J1111" s="95">
        <v>68.510000000000005</v>
      </c>
      <c r="K1111" s="95" t="s">
        <v>1097</v>
      </c>
      <c r="L1111" s="95" t="s">
        <v>70</v>
      </c>
      <c r="M1111" s="95" t="s">
        <v>1099</v>
      </c>
    </row>
    <row r="1112" spans="1:13" ht="27" customHeight="1">
      <c r="A1112" s="93">
        <v>1110</v>
      </c>
      <c r="B1112" s="94" t="s">
        <v>1095</v>
      </c>
      <c r="C1112" s="95"/>
      <c r="D1112" s="95" t="s">
        <v>1156</v>
      </c>
      <c r="E1112" s="95">
        <v>3</v>
      </c>
      <c r="F1112" s="95" t="s">
        <v>1157</v>
      </c>
      <c r="G1112" s="95">
        <v>6</v>
      </c>
      <c r="H1112" s="95">
        <v>602</v>
      </c>
      <c r="I1112" s="95">
        <v>88.88</v>
      </c>
      <c r="J1112" s="95">
        <v>68.83</v>
      </c>
      <c r="K1112" s="95" t="s">
        <v>1097</v>
      </c>
      <c r="L1112" s="95" t="s">
        <v>70</v>
      </c>
      <c r="M1112" s="95" t="s">
        <v>1098</v>
      </c>
    </row>
    <row r="1113" spans="1:13" ht="27" customHeight="1">
      <c r="A1113" s="93">
        <v>1111</v>
      </c>
      <c r="B1113" s="94" t="s">
        <v>1095</v>
      </c>
      <c r="C1113" s="95"/>
      <c r="D1113" s="95" t="s">
        <v>1156</v>
      </c>
      <c r="E1113" s="95">
        <v>3</v>
      </c>
      <c r="F1113" s="95" t="s">
        <v>1157</v>
      </c>
      <c r="G1113" s="95">
        <v>7</v>
      </c>
      <c r="H1113" s="95">
        <v>701</v>
      </c>
      <c r="I1113" s="95">
        <v>88.47</v>
      </c>
      <c r="J1113" s="95">
        <v>68.510000000000005</v>
      </c>
      <c r="K1113" s="95" t="s">
        <v>1097</v>
      </c>
      <c r="L1113" s="95" t="s">
        <v>70</v>
      </c>
      <c r="M1113" s="95" t="s">
        <v>1099</v>
      </c>
    </row>
    <row r="1114" spans="1:13" ht="27" customHeight="1">
      <c r="A1114" s="93">
        <v>1112</v>
      </c>
      <c r="B1114" s="94" t="s">
        <v>1095</v>
      </c>
      <c r="C1114" s="95"/>
      <c r="D1114" s="95" t="s">
        <v>1156</v>
      </c>
      <c r="E1114" s="95">
        <v>3</v>
      </c>
      <c r="F1114" s="95" t="s">
        <v>1157</v>
      </c>
      <c r="G1114" s="95">
        <v>7</v>
      </c>
      <c r="H1114" s="95">
        <v>702</v>
      </c>
      <c r="I1114" s="95">
        <v>88.88</v>
      </c>
      <c r="J1114" s="95">
        <v>68.83</v>
      </c>
      <c r="K1114" s="95" t="s">
        <v>1097</v>
      </c>
      <c r="L1114" s="95" t="s">
        <v>70</v>
      </c>
      <c r="M1114" s="95" t="s">
        <v>1098</v>
      </c>
    </row>
    <row r="1115" spans="1:13" ht="27" customHeight="1">
      <c r="A1115" s="93">
        <v>1113</v>
      </c>
      <c r="B1115" s="94" t="s">
        <v>1095</v>
      </c>
      <c r="C1115" s="95"/>
      <c r="D1115" s="95" t="s">
        <v>1156</v>
      </c>
      <c r="E1115" s="95">
        <v>3</v>
      </c>
      <c r="F1115" s="95" t="s">
        <v>1157</v>
      </c>
      <c r="G1115" s="95">
        <v>8</v>
      </c>
      <c r="H1115" s="95">
        <v>801</v>
      </c>
      <c r="I1115" s="95">
        <v>88.47</v>
      </c>
      <c r="J1115" s="95">
        <v>68.510000000000005</v>
      </c>
      <c r="K1115" s="95" t="s">
        <v>1097</v>
      </c>
      <c r="L1115" s="95" t="s">
        <v>70</v>
      </c>
      <c r="M1115" s="95" t="s">
        <v>1099</v>
      </c>
    </row>
    <row r="1116" spans="1:13" ht="27" customHeight="1">
      <c r="A1116" s="93">
        <v>1114</v>
      </c>
      <c r="B1116" s="94" t="s">
        <v>1095</v>
      </c>
      <c r="C1116" s="95"/>
      <c r="D1116" s="95" t="s">
        <v>1156</v>
      </c>
      <c r="E1116" s="95">
        <v>3</v>
      </c>
      <c r="F1116" s="95" t="s">
        <v>1157</v>
      </c>
      <c r="G1116" s="95">
        <v>8</v>
      </c>
      <c r="H1116" s="95">
        <v>802</v>
      </c>
      <c r="I1116" s="95">
        <v>88.88</v>
      </c>
      <c r="J1116" s="95">
        <v>68.83</v>
      </c>
      <c r="K1116" s="95" t="s">
        <v>1097</v>
      </c>
      <c r="L1116" s="95" t="s">
        <v>70</v>
      </c>
      <c r="M1116" s="95" t="s">
        <v>1098</v>
      </c>
    </row>
    <row r="1117" spans="1:13" ht="27" customHeight="1">
      <c r="A1117" s="93">
        <v>1115</v>
      </c>
      <c r="B1117" s="94" t="s">
        <v>1095</v>
      </c>
      <c r="C1117" s="95"/>
      <c r="D1117" s="95" t="s">
        <v>1156</v>
      </c>
      <c r="E1117" s="95">
        <v>3</v>
      </c>
      <c r="F1117" s="95" t="s">
        <v>1157</v>
      </c>
      <c r="G1117" s="95">
        <v>9</v>
      </c>
      <c r="H1117" s="95">
        <v>901</v>
      </c>
      <c r="I1117" s="95">
        <v>88.47</v>
      </c>
      <c r="J1117" s="95">
        <v>68.510000000000005</v>
      </c>
      <c r="K1117" s="95" t="s">
        <v>1097</v>
      </c>
      <c r="L1117" s="95" t="s">
        <v>70</v>
      </c>
      <c r="M1117" s="95" t="s">
        <v>1099</v>
      </c>
    </row>
    <row r="1118" spans="1:13" ht="27" customHeight="1">
      <c r="A1118" s="93">
        <v>1116</v>
      </c>
      <c r="B1118" s="94" t="s">
        <v>1095</v>
      </c>
      <c r="C1118" s="95"/>
      <c r="D1118" s="95" t="s">
        <v>1156</v>
      </c>
      <c r="E1118" s="95">
        <v>3</v>
      </c>
      <c r="F1118" s="95" t="s">
        <v>1157</v>
      </c>
      <c r="G1118" s="95">
        <v>9</v>
      </c>
      <c r="H1118" s="95">
        <v>902</v>
      </c>
      <c r="I1118" s="95">
        <v>88.88</v>
      </c>
      <c r="J1118" s="95">
        <v>68.83</v>
      </c>
      <c r="K1118" s="95" t="s">
        <v>1097</v>
      </c>
      <c r="L1118" s="95" t="s">
        <v>70</v>
      </c>
      <c r="M1118" s="95" t="s">
        <v>1098</v>
      </c>
    </row>
    <row r="1119" spans="1:13" ht="27" customHeight="1">
      <c r="A1119" s="93">
        <v>1117</v>
      </c>
      <c r="B1119" s="94" t="s">
        <v>1095</v>
      </c>
      <c r="C1119" s="95"/>
      <c r="D1119" s="95" t="s">
        <v>1158</v>
      </c>
      <c r="E1119" s="95">
        <v>1</v>
      </c>
      <c r="F1119" s="95" t="s">
        <v>1155</v>
      </c>
      <c r="G1119" s="95">
        <v>1</v>
      </c>
      <c r="H1119" s="95">
        <v>101</v>
      </c>
      <c r="I1119" s="95">
        <v>89.44</v>
      </c>
      <c r="J1119" s="95">
        <v>69.260000000000005</v>
      </c>
      <c r="K1119" s="95" t="s">
        <v>1097</v>
      </c>
      <c r="L1119" s="95" t="s">
        <v>70</v>
      </c>
      <c r="M1119" s="95" t="s">
        <v>1098</v>
      </c>
    </row>
    <row r="1120" spans="1:13" ht="27" customHeight="1">
      <c r="A1120" s="93">
        <v>1118</v>
      </c>
      <c r="B1120" s="94" t="s">
        <v>1095</v>
      </c>
      <c r="C1120" s="95"/>
      <c r="D1120" s="95" t="s">
        <v>1158</v>
      </c>
      <c r="E1120" s="95">
        <v>1</v>
      </c>
      <c r="F1120" s="95" t="s">
        <v>1155</v>
      </c>
      <c r="G1120" s="95">
        <v>1</v>
      </c>
      <c r="H1120" s="95">
        <v>102</v>
      </c>
      <c r="I1120" s="95">
        <v>88.88</v>
      </c>
      <c r="J1120" s="95">
        <v>68.83</v>
      </c>
      <c r="K1120" s="95" t="s">
        <v>1097</v>
      </c>
      <c r="L1120" s="95" t="s">
        <v>70</v>
      </c>
      <c r="M1120" s="95" t="s">
        <v>1099</v>
      </c>
    </row>
    <row r="1121" spans="1:13" ht="27" customHeight="1">
      <c r="A1121" s="93">
        <v>1119</v>
      </c>
      <c r="B1121" s="94" t="s">
        <v>1095</v>
      </c>
      <c r="C1121" s="95"/>
      <c r="D1121" s="95" t="s">
        <v>1158</v>
      </c>
      <c r="E1121" s="95">
        <v>1</v>
      </c>
      <c r="F1121" s="95" t="s">
        <v>1155</v>
      </c>
      <c r="G1121" s="95">
        <v>2</v>
      </c>
      <c r="H1121" s="95">
        <v>201</v>
      </c>
      <c r="I1121" s="95">
        <v>89.44</v>
      </c>
      <c r="J1121" s="95">
        <v>69.260000000000005</v>
      </c>
      <c r="K1121" s="95" t="s">
        <v>1097</v>
      </c>
      <c r="L1121" s="95" t="s">
        <v>70</v>
      </c>
      <c r="M1121" s="95" t="s">
        <v>1098</v>
      </c>
    </row>
    <row r="1122" spans="1:13" ht="27" customHeight="1">
      <c r="A1122" s="93">
        <v>1120</v>
      </c>
      <c r="B1122" s="94" t="s">
        <v>1095</v>
      </c>
      <c r="C1122" s="95"/>
      <c r="D1122" s="95" t="s">
        <v>1158</v>
      </c>
      <c r="E1122" s="95">
        <v>1</v>
      </c>
      <c r="F1122" s="95" t="s">
        <v>1155</v>
      </c>
      <c r="G1122" s="95">
        <v>2</v>
      </c>
      <c r="H1122" s="95">
        <v>202</v>
      </c>
      <c r="I1122" s="95">
        <v>88.88</v>
      </c>
      <c r="J1122" s="95">
        <v>68.83</v>
      </c>
      <c r="K1122" s="95" t="s">
        <v>1097</v>
      </c>
      <c r="L1122" s="95" t="s">
        <v>70</v>
      </c>
      <c r="M1122" s="95" t="s">
        <v>1099</v>
      </c>
    </row>
    <row r="1123" spans="1:13" ht="27" customHeight="1">
      <c r="A1123" s="93">
        <v>1121</v>
      </c>
      <c r="B1123" s="94" t="s">
        <v>1095</v>
      </c>
      <c r="C1123" s="95"/>
      <c r="D1123" s="95" t="s">
        <v>1158</v>
      </c>
      <c r="E1123" s="95">
        <v>1</v>
      </c>
      <c r="F1123" s="95" t="s">
        <v>1155</v>
      </c>
      <c r="G1123" s="95">
        <v>3</v>
      </c>
      <c r="H1123" s="95">
        <v>301</v>
      </c>
      <c r="I1123" s="95">
        <v>88.88</v>
      </c>
      <c r="J1123" s="95">
        <v>68.83</v>
      </c>
      <c r="K1123" s="95" t="s">
        <v>1097</v>
      </c>
      <c r="L1123" s="95" t="s">
        <v>70</v>
      </c>
      <c r="M1123" s="95" t="s">
        <v>1098</v>
      </c>
    </row>
    <row r="1124" spans="1:13" ht="27" customHeight="1">
      <c r="A1124" s="93">
        <v>1122</v>
      </c>
      <c r="B1124" s="94" t="s">
        <v>1095</v>
      </c>
      <c r="C1124" s="95"/>
      <c r="D1124" s="95" t="s">
        <v>1158</v>
      </c>
      <c r="E1124" s="95">
        <v>1</v>
      </c>
      <c r="F1124" s="95" t="s">
        <v>1155</v>
      </c>
      <c r="G1124" s="95">
        <v>3</v>
      </c>
      <c r="H1124" s="95">
        <v>302</v>
      </c>
      <c r="I1124" s="95">
        <v>88.47</v>
      </c>
      <c r="J1124" s="95">
        <v>68.510000000000005</v>
      </c>
      <c r="K1124" s="95" t="s">
        <v>1097</v>
      </c>
      <c r="L1124" s="95" t="s">
        <v>70</v>
      </c>
      <c r="M1124" s="95" t="s">
        <v>1099</v>
      </c>
    </row>
    <row r="1125" spans="1:13" ht="27" customHeight="1">
      <c r="A1125" s="93">
        <v>1123</v>
      </c>
      <c r="B1125" s="94" t="s">
        <v>1095</v>
      </c>
      <c r="C1125" s="95"/>
      <c r="D1125" s="95" t="s">
        <v>1158</v>
      </c>
      <c r="E1125" s="95">
        <v>1</v>
      </c>
      <c r="F1125" s="95" t="s">
        <v>1155</v>
      </c>
      <c r="G1125" s="95">
        <v>4</v>
      </c>
      <c r="H1125" s="95">
        <v>401</v>
      </c>
      <c r="I1125" s="95">
        <v>88.88</v>
      </c>
      <c r="J1125" s="95">
        <v>68.83</v>
      </c>
      <c r="K1125" s="95" t="s">
        <v>1097</v>
      </c>
      <c r="L1125" s="95" t="s">
        <v>70</v>
      </c>
      <c r="M1125" s="95" t="s">
        <v>1098</v>
      </c>
    </row>
    <row r="1126" spans="1:13" ht="27" customHeight="1">
      <c r="A1126" s="93">
        <v>1124</v>
      </c>
      <c r="B1126" s="94" t="s">
        <v>1095</v>
      </c>
      <c r="C1126" s="95"/>
      <c r="D1126" s="95" t="s">
        <v>1158</v>
      </c>
      <c r="E1126" s="95">
        <v>1</v>
      </c>
      <c r="F1126" s="95" t="s">
        <v>1155</v>
      </c>
      <c r="G1126" s="95">
        <v>4</v>
      </c>
      <c r="H1126" s="95">
        <v>402</v>
      </c>
      <c r="I1126" s="95">
        <v>88.47</v>
      </c>
      <c r="J1126" s="95">
        <v>68.510000000000005</v>
      </c>
      <c r="K1126" s="95" t="s">
        <v>1097</v>
      </c>
      <c r="L1126" s="95" t="s">
        <v>70</v>
      </c>
      <c r="M1126" s="95" t="s">
        <v>1099</v>
      </c>
    </row>
    <row r="1127" spans="1:13" ht="27" customHeight="1">
      <c r="A1127" s="93">
        <v>1125</v>
      </c>
      <c r="B1127" s="94" t="s">
        <v>1095</v>
      </c>
      <c r="C1127" s="95"/>
      <c r="D1127" s="95" t="s">
        <v>1158</v>
      </c>
      <c r="E1127" s="95">
        <v>1</v>
      </c>
      <c r="F1127" s="95" t="s">
        <v>1155</v>
      </c>
      <c r="G1127" s="95">
        <v>5</v>
      </c>
      <c r="H1127" s="95">
        <v>501</v>
      </c>
      <c r="I1127" s="95">
        <v>88.88</v>
      </c>
      <c r="J1127" s="95">
        <v>68.83</v>
      </c>
      <c r="K1127" s="95" t="s">
        <v>1097</v>
      </c>
      <c r="L1127" s="95" t="s">
        <v>70</v>
      </c>
      <c r="M1127" s="95" t="s">
        <v>1098</v>
      </c>
    </row>
    <row r="1128" spans="1:13" ht="27" customHeight="1">
      <c r="A1128" s="93">
        <v>1126</v>
      </c>
      <c r="B1128" s="94" t="s">
        <v>1095</v>
      </c>
      <c r="C1128" s="95"/>
      <c r="D1128" s="95" t="s">
        <v>1158</v>
      </c>
      <c r="E1128" s="95">
        <v>1</v>
      </c>
      <c r="F1128" s="95" t="s">
        <v>1155</v>
      </c>
      <c r="G1128" s="95">
        <v>5</v>
      </c>
      <c r="H1128" s="95">
        <v>502</v>
      </c>
      <c r="I1128" s="95">
        <v>88.47</v>
      </c>
      <c r="J1128" s="95">
        <v>68.510000000000005</v>
      </c>
      <c r="K1128" s="95" t="s">
        <v>1097</v>
      </c>
      <c r="L1128" s="95" t="s">
        <v>70</v>
      </c>
      <c r="M1128" s="95" t="s">
        <v>1099</v>
      </c>
    </row>
    <row r="1129" spans="1:13" ht="27" customHeight="1">
      <c r="A1129" s="93">
        <v>1127</v>
      </c>
      <c r="B1129" s="94" t="s">
        <v>1095</v>
      </c>
      <c r="C1129" s="95"/>
      <c r="D1129" s="95" t="s">
        <v>1158</v>
      </c>
      <c r="E1129" s="95">
        <v>1</v>
      </c>
      <c r="F1129" s="95" t="s">
        <v>1155</v>
      </c>
      <c r="G1129" s="95">
        <v>6</v>
      </c>
      <c r="H1129" s="95">
        <v>601</v>
      </c>
      <c r="I1129" s="95">
        <v>88.88</v>
      </c>
      <c r="J1129" s="95">
        <v>68.83</v>
      </c>
      <c r="K1129" s="95" t="s">
        <v>1097</v>
      </c>
      <c r="L1129" s="95" t="s">
        <v>70</v>
      </c>
      <c r="M1129" s="95" t="s">
        <v>1098</v>
      </c>
    </row>
    <row r="1130" spans="1:13" ht="27" customHeight="1">
      <c r="A1130" s="93">
        <v>1128</v>
      </c>
      <c r="B1130" s="94" t="s">
        <v>1095</v>
      </c>
      <c r="C1130" s="95"/>
      <c r="D1130" s="95" t="s">
        <v>1158</v>
      </c>
      <c r="E1130" s="95">
        <v>1</v>
      </c>
      <c r="F1130" s="95" t="s">
        <v>1155</v>
      </c>
      <c r="G1130" s="95">
        <v>6</v>
      </c>
      <c r="H1130" s="95">
        <v>602</v>
      </c>
      <c r="I1130" s="95">
        <v>88.47</v>
      </c>
      <c r="J1130" s="95">
        <v>68.510000000000005</v>
      </c>
      <c r="K1130" s="95" t="s">
        <v>1097</v>
      </c>
      <c r="L1130" s="95" t="s">
        <v>70</v>
      </c>
      <c r="M1130" s="95" t="s">
        <v>1099</v>
      </c>
    </row>
    <row r="1131" spans="1:13" ht="27" customHeight="1">
      <c r="A1131" s="93">
        <v>1129</v>
      </c>
      <c r="B1131" s="94" t="s">
        <v>1095</v>
      </c>
      <c r="C1131" s="95"/>
      <c r="D1131" s="95" t="s">
        <v>1158</v>
      </c>
      <c r="E1131" s="95">
        <v>1</v>
      </c>
      <c r="F1131" s="95" t="s">
        <v>1155</v>
      </c>
      <c r="G1131" s="95">
        <v>7</v>
      </c>
      <c r="H1131" s="95">
        <v>701</v>
      </c>
      <c r="I1131" s="95">
        <v>88.88</v>
      </c>
      <c r="J1131" s="95">
        <v>68.83</v>
      </c>
      <c r="K1131" s="95" t="s">
        <v>1097</v>
      </c>
      <c r="L1131" s="95" t="s">
        <v>70</v>
      </c>
      <c r="M1131" s="95" t="s">
        <v>1098</v>
      </c>
    </row>
    <row r="1132" spans="1:13" ht="27" customHeight="1">
      <c r="A1132" s="93">
        <v>1130</v>
      </c>
      <c r="B1132" s="94" t="s">
        <v>1095</v>
      </c>
      <c r="C1132" s="95"/>
      <c r="D1132" s="95" t="s">
        <v>1158</v>
      </c>
      <c r="E1132" s="95">
        <v>1</v>
      </c>
      <c r="F1132" s="95" t="s">
        <v>1155</v>
      </c>
      <c r="G1132" s="95">
        <v>7</v>
      </c>
      <c r="H1132" s="95">
        <v>702</v>
      </c>
      <c r="I1132" s="95">
        <v>88.47</v>
      </c>
      <c r="J1132" s="95">
        <v>68.510000000000005</v>
      </c>
      <c r="K1132" s="95" t="s">
        <v>1097</v>
      </c>
      <c r="L1132" s="95" t="s">
        <v>70</v>
      </c>
      <c r="M1132" s="95" t="s">
        <v>1099</v>
      </c>
    </row>
    <row r="1133" spans="1:13" ht="27" customHeight="1">
      <c r="A1133" s="93">
        <v>1131</v>
      </c>
      <c r="B1133" s="94" t="s">
        <v>1095</v>
      </c>
      <c r="C1133" s="95"/>
      <c r="D1133" s="95" t="s">
        <v>1158</v>
      </c>
      <c r="E1133" s="95">
        <v>1</v>
      </c>
      <c r="F1133" s="95" t="s">
        <v>1155</v>
      </c>
      <c r="G1133" s="95">
        <v>8</v>
      </c>
      <c r="H1133" s="95">
        <v>801</v>
      </c>
      <c r="I1133" s="95">
        <v>88.88</v>
      </c>
      <c r="J1133" s="95">
        <v>68.83</v>
      </c>
      <c r="K1133" s="95" t="s">
        <v>1097</v>
      </c>
      <c r="L1133" s="95" t="s">
        <v>70</v>
      </c>
      <c r="M1133" s="95" t="s">
        <v>1098</v>
      </c>
    </row>
    <row r="1134" spans="1:13" ht="27" customHeight="1">
      <c r="A1134" s="93">
        <v>1132</v>
      </c>
      <c r="B1134" s="94" t="s">
        <v>1095</v>
      </c>
      <c r="C1134" s="95"/>
      <c r="D1134" s="95" t="s">
        <v>1158</v>
      </c>
      <c r="E1134" s="95">
        <v>1</v>
      </c>
      <c r="F1134" s="95" t="s">
        <v>1155</v>
      </c>
      <c r="G1134" s="95">
        <v>8</v>
      </c>
      <c r="H1134" s="95">
        <v>802</v>
      </c>
      <c r="I1134" s="95">
        <v>88.47</v>
      </c>
      <c r="J1134" s="95">
        <v>68.510000000000005</v>
      </c>
      <c r="K1134" s="95" t="s">
        <v>1097</v>
      </c>
      <c r="L1134" s="95" t="s">
        <v>70</v>
      </c>
      <c r="M1134" s="95" t="s">
        <v>1099</v>
      </c>
    </row>
    <row r="1135" spans="1:13" ht="27" customHeight="1">
      <c r="A1135" s="93">
        <v>1133</v>
      </c>
      <c r="B1135" s="94" t="s">
        <v>1095</v>
      </c>
      <c r="C1135" s="95"/>
      <c r="D1135" s="95" t="s">
        <v>1158</v>
      </c>
      <c r="E1135" s="95">
        <v>1</v>
      </c>
      <c r="F1135" s="95" t="s">
        <v>1155</v>
      </c>
      <c r="G1135" s="95">
        <v>9</v>
      </c>
      <c r="H1135" s="95">
        <v>901</v>
      </c>
      <c r="I1135" s="95">
        <v>88.88</v>
      </c>
      <c r="J1135" s="95">
        <v>68.83</v>
      </c>
      <c r="K1135" s="95" t="s">
        <v>1097</v>
      </c>
      <c r="L1135" s="95" t="s">
        <v>70</v>
      </c>
      <c r="M1135" s="95" t="s">
        <v>1098</v>
      </c>
    </row>
    <row r="1136" spans="1:13" ht="27" customHeight="1">
      <c r="A1136" s="93">
        <v>1134</v>
      </c>
      <c r="B1136" s="94" t="s">
        <v>1095</v>
      </c>
      <c r="C1136" s="95"/>
      <c r="D1136" s="95" t="s">
        <v>1158</v>
      </c>
      <c r="E1136" s="95">
        <v>1</v>
      </c>
      <c r="F1136" s="95" t="s">
        <v>1155</v>
      </c>
      <c r="G1136" s="95">
        <v>9</v>
      </c>
      <c r="H1136" s="95">
        <v>902</v>
      </c>
      <c r="I1136" s="95">
        <v>88.47</v>
      </c>
      <c r="J1136" s="95">
        <v>68.510000000000005</v>
      </c>
      <c r="K1136" s="95" t="s">
        <v>1097</v>
      </c>
      <c r="L1136" s="95" t="s">
        <v>70</v>
      </c>
      <c r="M1136" s="95" t="s">
        <v>1099</v>
      </c>
    </row>
    <row r="1137" spans="1:13" ht="27" customHeight="1">
      <c r="A1137" s="93">
        <v>1135</v>
      </c>
      <c r="B1137" s="94" t="s">
        <v>1095</v>
      </c>
      <c r="C1137" s="95"/>
      <c r="D1137" s="95" t="s">
        <v>1158</v>
      </c>
      <c r="E1137" s="95">
        <v>2</v>
      </c>
      <c r="F1137" s="95" t="s">
        <v>1155</v>
      </c>
      <c r="G1137" s="95">
        <v>1</v>
      </c>
      <c r="H1137" s="95">
        <v>101</v>
      </c>
      <c r="I1137" s="95">
        <v>88.88</v>
      </c>
      <c r="J1137" s="95">
        <v>68.83</v>
      </c>
      <c r="K1137" s="95" t="s">
        <v>1097</v>
      </c>
      <c r="L1137" s="95" t="s">
        <v>70</v>
      </c>
      <c r="M1137" s="95" t="s">
        <v>1099</v>
      </c>
    </row>
    <row r="1138" spans="1:13" ht="27" customHeight="1">
      <c r="A1138" s="93">
        <v>1136</v>
      </c>
      <c r="B1138" s="94" t="s">
        <v>1095</v>
      </c>
      <c r="C1138" s="95"/>
      <c r="D1138" s="95" t="s">
        <v>1158</v>
      </c>
      <c r="E1138" s="95">
        <v>2</v>
      </c>
      <c r="F1138" s="95" t="s">
        <v>1155</v>
      </c>
      <c r="G1138" s="95">
        <v>1</v>
      </c>
      <c r="H1138" s="95">
        <v>102</v>
      </c>
      <c r="I1138" s="95">
        <v>88.73</v>
      </c>
      <c r="J1138" s="95">
        <v>68.709999999999994</v>
      </c>
      <c r="K1138" s="95" t="s">
        <v>1097</v>
      </c>
      <c r="L1138" s="95" t="s">
        <v>70</v>
      </c>
      <c r="M1138" s="95" t="s">
        <v>1099</v>
      </c>
    </row>
    <row r="1139" spans="1:13" ht="27" customHeight="1">
      <c r="A1139" s="93">
        <v>1137</v>
      </c>
      <c r="B1139" s="94" t="s">
        <v>1095</v>
      </c>
      <c r="C1139" s="95"/>
      <c r="D1139" s="95" t="s">
        <v>1158</v>
      </c>
      <c r="E1139" s="95">
        <v>2</v>
      </c>
      <c r="F1139" s="95" t="s">
        <v>1155</v>
      </c>
      <c r="G1139" s="95">
        <v>2</v>
      </c>
      <c r="H1139" s="95">
        <v>201</v>
      </c>
      <c r="I1139" s="95">
        <v>88.88</v>
      </c>
      <c r="J1139" s="95">
        <v>68.83</v>
      </c>
      <c r="K1139" s="95" t="s">
        <v>1097</v>
      </c>
      <c r="L1139" s="95" t="s">
        <v>70</v>
      </c>
      <c r="M1139" s="95" t="s">
        <v>1099</v>
      </c>
    </row>
    <row r="1140" spans="1:13" ht="27" customHeight="1">
      <c r="A1140" s="93">
        <v>1138</v>
      </c>
      <c r="B1140" s="94" t="s">
        <v>1095</v>
      </c>
      <c r="C1140" s="95"/>
      <c r="D1140" s="95" t="s">
        <v>1158</v>
      </c>
      <c r="E1140" s="95">
        <v>2</v>
      </c>
      <c r="F1140" s="95" t="s">
        <v>1155</v>
      </c>
      <c r="G1140" s="95">
        <v>2</v>
      </c>
      <c r="H1140" s="95">
        <v>202</v>
      </c>
      <c r="I1140" s="95">
        <v>88.73</v>
      </c>
      <c r="J1140" s="95">
        <v>68.709999999999994</v>
      </c>
      <c r="K1140" s="95" t="s">
        <v>1097</v>
      </c>
      <c r="L1140" s="95" t="s">
        <v>70</v>
      </c>
      <c r="M1140" s="95" t="s">
        <v>1099</v>
      </c>
    </row>
    <row r="1141" spans="1:13" ht="27" customHeight="1">
      <c r="A1141" s="93">
        <v>1139</v>
      </c>
      <c r="B1141" s="94" t="s">
        <v>1095</v>
      </c>
      <c r="C1141" s="95"/>
      <c r="D1141" s="95" t="s">
        <v>1158</v>
      </c>
      <c r="E1141" s="95">
        <v>2</v>
      </c>
      <c r="F1141" s="95" t="s">
        <v>1155</v>
      </c>
      <c r="G1141" s="95">
        <v>3</v>
      </c>
      <c r="H1141" s="95">
        <v>301</v>
      </c>
      <c r="I1141" s="95">
        <v>88.47</v>
      </c>
      <c r="J1141" s="95">
        <v>68.510000000000005</v>
      </c>
      <c r="K1141" s="95" t="s">
        <v>1097</v>
      </c>
      <c r="L1141" s="95" t="s">
        <v>70</v>
      </c>
      <c r="M1141" s="95" t="s">
        <v>1099</v>
      </c>
    </row>
    <row r="1142" spans="1:13" ht="27" customHeight="1">
      <c r="A1142" s="93">
        <v>1140</v>
      </c>
      <c r="B1142" s="94" t="s">
        <v>1095</v>
      </c>
      <c r="C1142" s="95"/>
      <c r="D1142" s="95" t="s">
        <v>1158</v>
      </c>
      <c r="E1142" s="95">
        <v>2</v>
      </c>
      <c r="F1142" s="95" t="s">
        <v>1155</v>
      </c>
      <c r="G1142" s="95">
        <v>3</v>
      </c>
      <c r="H1142" s="95">
        <v>302</v>
      </c>
      <c r="I1142" s="95">
        <v>88.35</v>
      </c>
      <c r="J1142" s="95">
        <v>68.42</v>
      </c>
      <c r="K1142" s="95" t="s">
        <v>1097</v>
      </c>
      <c r="L1142" s="95" t="s">
        <v>70</v>
      </c>
      <c r="M1142" s="95" t="s">
        <v>1099</v>
      </c>
    </row>
    <row r="1143" spans="1:13" ht="27" customHeight="1">
      <c r="A1143" s="93">
        <v>1141</v>
      </c>
      <c r="B1143" s="94" t="s">
        <v>1095</v>
      </c>
      <c r="C1143" s="95"/>
      <c r="D1143" s="95" t="s">
        <v>1158</v>
      </c>
      <c r="E1143" s="95">
        <v>2</v>
      </c>
      <c r="F1143" s="95" t="s">
        <v>1155</v>
      </c>
      <c r="G1143" s="95">
        <v>4</v>
      </c>
      <c r="H1143" s="95">
        <v>401</v>
      </c>
      <c r="I1143" s="95">
        <v>88.47</v>
      </c>
      <c r="J1143" s="95">
        <v>68.510000000000005</v>
      </c>
      <c r="K1143" s="95" t="s">
        <v>1097</v>
      </c>
      <c r="L1143" s="95" t="s">
        <v>70</v>
      </c>
      <c r="M1143" s="95" t="s">
        <v>1099</v>
      </c>
    </row>
    <row r="1144" spans="1:13" ht="27" customHeight="1">
      <c r="A1144" s="93">
        <v>1142</v>
      </c>
      <c r="B1144" s="94" t="s">
        <v>1095</v>
      </c>
      <c r="C1144" s="95"/>
      <c r="D1144" s="95" t="s">
        <v>1158</v>
      </c>
      <c r="E1144" s="95">
        <v>2</v>
      </c>
      <c r="F1144" s="95" t="s">
        <v>1155</v>
      </c>
      <c r="G1144" s="95">
        <v>4</v>
      </c>
      <c r="H1144" s="95">
        <v>402</v>
      </c>
      <c r="I1144" s="95">
        <v>88.35</v>
      </c>
      <c r="J1144" s="95">
        <v>68.42</v>
      </c>
      <c r="K1144" s="95" t="s">
        <v>1097</v>
      </c>
      <c r="L1144" s="95" t="s">
        <v>70</v>
      </c>
      <c r="M1144" s="95" t="s">
        <v>1099</v>
      </c>
    </row>
    <row r="1145" spans="1:13" ht="27" customHeight="1">
      <c r="A1145" s="93">
        <v>1143</v>
      </c>
      <c r="B1145" s="94" t="s">
        <v>1095</v>
      </c>
      <c r="C1145" s="95"/>
      <c r="D1145" s="95" t="s">
        <v>1158</v>
      </c>
      <c r="E1145" s="95">
        <v>2</v>
      </c>
      <c r="F1145" s="95" t="s">
        <v>1155</v>
      </c>
      <c r="G1145" s="95">
        <v>5</v>
      </c>
      <c r="H1145" s="95">
        <v>501</v>
      </c>
      <c r="I1145" s="95">
        <v>88.47</v>
      </c>
      <c r="J1145" s="95">
        <v>68.510000000000005</v>
      </c>
      <c r="K1145" s="95" t="s">
        <v>1097</v>
      </c>
      <c r="L1145" s="95" t="s">
        <v>70</v>
      </c>
      <c r="M1145" s="95" t="s">
        <v>1099</v>
      </c>
    </row>
    <row r="1146" spans="1:13" ht="27" customHeight="1">
      <c r="A1146" s="93">
        <v>1144</v>
      </c>
      <c r="B1146" s="94" t="s">
        <v>1095</v>
      </c>
      <c r="C1146" s="95"/>
      <c r="D1146" s="95" t="s">
        <v>1158</v>
      </c>
      <c r="E1146" s="95">
        <v>2</v>
      </c>
      <c r="F1146" s="95" t="s">
        <v>1155</v>
      </c>
      <c r="G1146" s="95">
        <v>5</v>
      </c>
      <c r="H1146" s="95">
        <v>502</v>
      </c>
      <c r="I1146" s="95">
        <v>88.35</v>
      </c>
      <c r="J1146" s="95">
        <v>68.42</v>
      </c>
      <c r="K1146" s="95" t="s">
        <v>1097</v>
      </c>
      <c r="L1146" s="95" t="s">
        <v>70</v>
      </c>
      <c r="M1146" s="95" t="s">
        <v>1099</v>
      </c>
    </row>
    <row r="1147" spans="1:13" ht="27" customHeight="1">
      <c r="A1147" s="93">
        <v>1145</v>
      </c>
      <c r="B1147" s="94" t="s">
        <v>1095</v>
      </c>
      <c r="C1147" s="95"/>
      <c r="D1147" s="95" t="s">
        <v>1158</v>
      </c>
      <c r="E1147" s="95">
        <v>2</v>
      </c>
      <c r="F1147" s="95" t="s">
        <v>1155</v>
      </c>
      <c r="G1147" s="95">
        <v>6</v>
      </c>
      <c r="H1147" s="95">
        <v>601</v>
      </c>
      <c r="I1147" s="95">
        <v>88.47</v>
      </c>
      <c r="J1147" s="95">
        <v>68.510000000000005</v>
      </c>
      <c r="K1147" s="95" t="s">
        <v>1097</v>
      </c>
      <c r="L1147" s="95" t="s">
        <v>70</v>
      </c>
      <c r="M1147" s="95" t="s">
        <v>1099</v>
      </c>
    </row>
    <row r="1148" spans="1:13" ht="27" customHeight="1">
      <c r="A1148" s="93">
        <v>1146</v>
      </c>
      <c r="B1148" s="94" t="s">
        <v>1095</v>
      </c>
      <c r="C1148" s="95"/>
      <c r="D1148" s="95" t="s">
        <v>1158</v>
      </c>
      <c r="E1148" s="95">
        <v>2</v>
      </c>
      <c r="F1148" s="95" t="s">
        <v>1155</v>
      </c>
      <c r="G1148" s="95">
        <v>6</v>
      </c>
      <c r="H1148" s="95">
        <v>602</v>
      </c>
      <c r="I1148" s="95">
        <v>88.35</v>
      </c>
      <c r="J1148" s="95">
        <v>68.42</v>
      </c>
      <c r="K1148" s="95" t="s">
        <v>1097</v>
      </c>
      <c r="L1148" s="95" t="s">
        <v>70</v>
      </c>
      <c r="M1148" s="95" t="s">
        <v>1099</v>
      </c>
    </row>
    <row r="1149" spans="1:13" ht="27" customHeight="1">
      <c r="A1149" s="93">
        <v>1147</v>
      </c>
      <c r="B1149" s="94" t="s">
        <v>1095</v>
      </c>
      <c r="C1149" s="95"/>
      <c r="D1149" s="95" t="s">
        <v>1158</v>
      </c>
      <c r="E1149" s="95">
        <v>2</v>
      </c>
      <c r="F1149" s="95" t="s">
        <v>1155</v>
      </c>
      <c r="G1149" s="95">
        <v>7</v>
      </c>
      <c r="H1149" s="95">
        <v>701</v>
      </c>
      <c r="I1149" s="95">
        <v>88.47</v>
      </c>
      <c r="J1149" s="95">
        <v>68.510000000000005</v>
      </c>
      <c r="K1149" s="95" t="s">
        <v>1097</v>
      </c>
      <c r="L1149" s="95" t="s">
        <v>70</v>
      </c>
      <c r="M1149" s="95" t="s">
        <v>1099</v>
      </c>
    </row>
    <row r="1150" spans="1:13" ht="27" customHeight="1">
      <c r="A1150" s="93">
        <v>1148</v>
      </c>
      <c r="B1150" s="94" t="s">
        <v>1095</v>
      </c>
      <c r="C1150" s="95"/>
      <c r="D1150" s="95" t="s">
        <v>1158</v>
      </c>
      <c r="E1150" s="95">
        <v>2</v>
      </c>
      <c r="F1150" s="95" t="s">
        <v>1155</v>
      </c>
      <c r="G1150" s="95">
        <v>7</v>
      </c>
      <c r="H1150" s="95">
        <v>702</v>
      </c>
      <c r="I1150" s="95">
        <v>88.35</v>
      </c>
      <c r="J1150" s="95">
        <v>68.42</v>
      </c>
      <c r="K1150" s="95" t="s">
        <v>1097</v>
      </c>
      <c r="L1150" s="95" t="s">
        <v>70</v>
      </c>
      <c r="M1150" s="95" t="s">
        <v>1099</v>
      </c>
    </row>
    <row r="1151" spans="1:13" ht="27" customHeight="1">
      <c r="A1151" s="93">
        <v>1149</v>
      </c>
      <c r="B1151" s="94" t="s">
        <v>1095</v>
      </c>
      <c r="C1151" s="95"/>
      <c r="D1151" s="95" t="s">
        <v>1158</v>
      </c>
      <c r="E1151" s="95">
        <v>2</v>
      </c>
      <c r="F1151" s="95" t="s">
        <v>1155</v>
      </c>
      <c r="G1151" s="95">
        <v>8</v>
      </c>
      <c r="H1151" s="95">
        <v>801</v>
      </c>
      <c r="I1151" s="95">
        <v>88.47</v>
      </c>
      <c r="J1151" s="95">
        <v>68.510000000000005</v>
      </c>
      <c r="K1151" s="95" t="s">
        <v>1097</v>
      </c>
      <c r="L1151" s="95" t="s">
        <v>70</v>
      </c>
      <c r="M1151" s="95" t="s">
        <v>1099</v>
      </c>
    </row>
    <row r="1152" spans="1:13" ht="27" customHeight="1">
      <c r="A1152" s="93">
        <v>1150</v>
      </c>
      <c r="B1152" s="94" t="s">
        <v>1095</v>
      </c>
      <c r="C1152" s="95"/>
      <c r="D1152" s="95" t="s">
        <v>1158</v>
      </c>
      <c r="E1152" s="95">
        <v>2</v>
      </c>
      <c r="F1152" s="95" t="s">
        <v>1155</v>
      </c>
      <c r="G1152" s="95">
        <v>8</v>
      </c>
      <c r="H1152" s="95">
        <v>802</v>
      </c>
      <c r="I1152" s="95">
        <v>88.35</v>
      </c>
      <c r="J1152" s="95">
        <v>68.42</v>
      </c>
      <c r="K1152" s="95" t="s">
        <v>1097</v>
      </c>
      <c r="L1152" s="95" t="s">
        <v>70</v>
      </c>
      <c r="M1152" s="95" t="s">
        <v>1099</v>
      </c>
    </row>
    <row r="1153" spans="1:13" ht="27" customHeight="1">
      <c r="A1153" s="93">
        <v>1151</v>
      </c>
      <c r="B1153" s="94" t="s">
        <v>1095</v>
      </c>
      <c r="C1153" s="95"/>
      <c r="D1153" s="95" t="s">
        <v>1158</v>
      </c>
      <c r="E1153" s="95">
        <v>2</v>
      </c>
      <c r="F1153" s="95" t="s">
        <v>1155</v>
      </c>
      <c r="G1153" s="95">
        <v>9</v>
      </c>
      <c r="H1153" s="95">
        <v>901</v>
      </c>
      <c r="I1153" s="95">
        <v>88.47</v>
      </c>
      <c r="J1153" s="95">
        <v>68.510000000000005</v>
      </c>
      <c r="K1153" s="95" t="s">
        <v>1097</v>
      </c>
      <c r="L1153" s="95" t="s">
        <v>70</v>
      </c>
      <c r="M1153" s="95" t="s">
        <v>1099</v>
      </c>
    </row>
    <row r="1154" spans="1:13" ht="27" customHeight="1">
      <c r="A1154" s="93">
        <v>1152</v>
      </c>
      <c r="B1154" s="94" t="s">
        <v>1095</v>
      </c>
      <c r="C1154" s="95"/>
      <c r="D1154" s="95" t="s">
        <v>1158</v>
      </c>
      <c r="E1154" s="95">
        <v>2</v>
      </c>
      <c r="F1154" s="95" t="s">
        <v>1155</v>
      </c>
      <c r="G1154" s="95">
        <v>9</v>
      </c>
      <c r="H1154" s="95">
        <v>902</v>
      </c>
      <c r="I1154" s="95">
        <v>88.35</v>
      </c>
      <c r="J1154" s="95">
        <v>68.42</v>
      </c>
      <c r="K1154" s="95" t="s">
        <v>1097</v>
      </c>
      <c r="L1154" s="95" t="s">
        <v>70</v>
      </c>
      <c r="M1154" s="95" t="s">
        <v>1099</v>
      </c>
    </row>
    <row r="1155" spans="1:13" ht="27" customHeight="1">
      <c r="A1155" s="93">
        <v>1153</v>
      </c>
      <c r="B1155" s="94" t="s">
        <v>1095</v>
      </c>
      <c r="C1155" s="95"/>
      <c r="D1155" s="95" t="s">
        <v>1158</v>
      </c>
      <c r="E1155" s="95">
        <v>2</v>
      </c>
      <c r="F1155" s="95" t="s">
        <v>1155</v>
      </c>
      <c r="G1155" s="95">
        <v>10</v>
      </c>
      <c r="H1155" s="95">
        <v>1001</v>
      </c>
      <c r="I1155" s="95">
        <v>88.88</v>
      </c>
      <c r="J1155" s="95">
        <v>68.83</v>
      </c>
      <c r="K1155" s="95" t="s">
        <v>1097</v>
      </c>
      <c r="L1155" s="95" t="s">
        <v>70</v>
      </c>
      <c r="M1155" s="95" t="s">
        <v>1099</v>
      </c>
    </row>
    <row r="1156" spans="1:13" ht="27" customHeight="1">
      <c r="A1156" s="93">
        <v>1154</v>
      </c>
      <c r="B1156" s="94" t="s">
        <v>1095</v>
      </c>
      <c r="C1156" s="95"/>
      <c r="D1156" s="95" t="s">
        <v>1158</v>
      </c>
      <c r="E1156" s="95">
        <v>2</v>
      </c>
      <c r="F1156" s="95" t="s">
        <v>1155</v>
      </c>
      <c r="G1156" s="95">
        <v>10</v>
      </c>
      <c r="H1156" s="95">
        <v>1002</v>
      </c>
      <c r="I1156" s="95">
        <v>88.35</v>
      </c>
      <c r="J1156" s="95">
        <v>68.42</v>
      </c>
      <c r="K1156" s="95" t="s">
        <v>1097</v>
      </c>
      <c r="L1156" s="95" t="s">
        <v>70</v>
      </c>
      <c r="M1156" s="95" t="s">
        <v>1099</v>
      </c>
    </row>
    <row r="1157" spans="1:13" ht="27" customHeight="1">
      <c r="A1157" s="93">
        <v>1155</v>
      </c>
      <c r="B1157" s="94" t="s">
        <v>1095</v>
      </c>
      <c r="C1157" s="95"/>
      <c r="D1157" s="95" t="s">
        <v>1158</v>
      </c>
      <c r="E1157" s="95">
        <v>2</v>
      </c>
      <c r="F1157" s="95" t="s">
        <v>1155</v>
      </c>
      <c r="G1157" s="95">
        <v>11</v>
      </c>
      <c r="H1157" s="95">
        <v>1101</v>
      </c>
      <c r="I1157" s="95">
        <v>88.88</v>
      </c>
      <c r="J1157" s="95">
        <v>68.83</v>
      </c>
      <c r="K1157" s="95" t="s">
        <v>1097</v>
      </c>
      <c r="L1157" s="95" t="s">
        <v>70</v>
      </c>
      <c r="M1157" s="95" t="s">
        <v>1099</v>
      </c>
    </row>
    <row r="1158" spans="1:13" ht="27" customHeight="1">
      <c r="A1158" s="93">
        <v>1156</v>
      </c>
      <c r="B1158" s="94" t="s">
        <v>1095</v>
      </c>
      <c r="C1158" s="95"/>
      <c r="D1158" s="95" t="s">
        <v>1158</v>
      </c>
      <c r="E1158" s="95">
        <v>2</v>
      </c>
      <c r="F1158" s="95" t="s">
        <v>1155</v>
      </c>
      <c r="G1158" s="95">
        <v>11</v>
      </c>
      <c r="H1158" s="95">
        <v>1102</v>
      </c>
      <c r="I1158" s="95">
        <v>88.35</v>
      </c>
      <c r="J1158" s="95">
        <v>68.42</v>
      </c>
      <c r="K1158" s="95" t="s">
        <v>1097</v>
      </c>
      <c r="L1158" s="95" t="s">
        <v>70</v>
      </c>
      <c r="M1158" s="95" t="s">
        <v>1099</v>
      </c>
    </row>
    <row r="1159" spans="1:13" ht="27" customHeight="1">
      <c r="A1159" s="93">
        <v>1157</v>
      </c>
      <c r="B1159" s="94" t="s">
        <v>1095</v>
      </c>
      <c r="C1159" s="95"/>
      <c r="D1159" s="95" t="s">
        <v>1158</v>
      </c>
      <c r="E1159" s="95">
        <v>3</v>
      </c>
      <c r="F1159" s="95" t="s">
        <v>1155</v>
      </c>
      <c r="G1159" s="95">
        <v>1</v>
      </c>
      <c r="H1159" s="95">
        <v>101</v>
      </c>
      <c r="I1159" s="95">
        <v>88.73</v>
      </c>
      <c r="J1159" s="95">
        <v>68.709999999999994</v>
      </c>
      <c r="K1159" s="95" t="s">
        <v>1097</v>
      </c>
      <c r="L1159" s="95" t="s">
        <v>70</v>
      </c>
      <c r="M1159" s="95" t="s">
        <v>1099</v>
      </c>
    </row>
    <row r="1160" spans="1:13" ht="27" customHeight="1">
      <c r="A1160" s="93">
        <v>1158</v>
      </c>
      <c r="B1160" s="94" t="s">
        <v>1095</v>
      </c>
      <c r="C1160" s="95"/>
      <c r="D1160" s="95" t="s">
        <v>1158</v>
      </c>
      <c r="E1160" s="95">
        <v>3</v>
      </c>
      <c r="F1160" s="95" t="s">
        <v>1155</v>
      </c>
      <c r="G1160" s="95">
        <v>1</v>
      </c>
      <c r="H1160" s="95">
        <v>102</v>
      </c>
      <c r="I1160" s="95">
        <v>89.44</v>
      </c>
      <c r="J1160" s="95">
        <v>69.260000000000005</v>
      </c>
      <c r="K1160" s="95" t="s">
        <v>1097</v>
      </c>
      <c r="L1160" s="95" t="s">
        <v>70</v>
      </c>
      <c r="M1160" s="95" t="s">
        <v>1098</v>
      </c>
    </row>
    <row r="1161" spans="1:13" ht="27" customHeight="1">
      <c r="A1161" s="93">
        <v>1159</v>
      </c>
      <c r="B1161" s="94" t="s">
        <v>1095</v>
      </c>
      <c r="C1161" s="95"/>
      <c r="D1161" s="95" t="s">
        <v>1158</v>
      </c>
      <c r="E1161" s="95">
        <v>3</v>
      </c>
      <c r="F1161" s="95" t="s">
        <v>1155</v>
      </c>
      <c r="G1161" s="95">
        <v>2</v>
      </c>
      <c r="H1161" s="95">
        <v>201</v>
      </c>
      <c r="I1161" s="95">
        <v>88.73</v>
      </c>
      <c r="J1161" s="95">
        <v>68.709999999999994</v>
      </c>
      <c r="K1161" s="95" t="s">
        <v>1097</v>
      </c>
      <c r="L1161" s="95" t="s">
        <v>70</v>
      </c>
      <c r="M1161" s="95" t="s">
        <v>1099</v>
      </c>
    </row>
    <row r="1162" spans="1:13" ht="27" customHeight="1">
      <c r="A1162" s="93">
        <v>1160</v>
      </c>
      <c r="B1162" s="94" t="s">
        <v>1095</v>
      </c>
      <c r="C1162" s="95"/>
      <c r="D1162" s="95" t="s">
        <v>1158</v>
      </c>
      <c r="E1162" s="95">
        <v>3</v>
      </c>
      <c r="F1162" s="95" t="s">
        <v>1155</v>
      </c>
      <c r="G1162" s="95">
        <v>2</v>
      </c>
      <c r="H1162" s="95">
        <v>202</v>
      </c>
      <c r="I1162" s="95">
        <v>89.44</v>
      </c>
      <c r="J1162" s="95">
        <v>69.260000000000005</v>
      </c>
      <c r="K1162" s="95" t="s">
        <v>1097</v>
      </c>
      <c r="L1162" s="95" t="s">
        <v>70</v>
      </c>
      <c r="M1162" s="95" t="s">
        <v>1098</v>
      </c>
    </row>
    <row r="1163" spans="1:13" ht="27" customHeight="1">
      <c r="A1163" s="93">
        <v>1161</v>
      </c>
      <c r="B1163" s="94" t="s">
        <v>1095</v>
      </c>
      <c r="C1163" s="95"/>
      <c r="D1163" s="95" t="s">
        <v>1158</v>
      </c>
      <c r="E1163" s="95">
        <v>3</v>
      </c>
      <c r="F1163" s="95" t="s">
        <v>1155</v>
      </c>
      <c r="G1163" s="95">
        <v>3</v>
      </c>
      <c r="H1163" s="95">
        <v>301</v>
      </c>
      <c r="I1163" s="95">
        <v>88.35</v>
      </c>
      <c r="J1163" s="95">
        <v>68.42</v>
      </c>
      <c r="K1163" s="95" t="s">
        <v>1097</v>
      </c>
      <c r="L1163" s="95" t="s">
        <v>70</v>
      </c>
      <c r="M1163" s="95" t="s">
        <v>1099</v>
      </c>
    </row>
    <row r="1164" spans="1:13" ht="27" customHeight="1">
      <c r="A1164" s="93">
        <v>1162</v>
      </c>
      <c r="B1164" s="94" t="s">
        <v>1095</v>
      </c>
      <c r="C1164" s="95"/>
      <c r="D1164" s="95" t="s">
        <v>1158</v>
      </c>
      <c r="E1164" s="95">
        <v>3</v>
      </c>
      <c r="F1164" s="95" t="s">
        <v>1155</v>
      </c>
      <c r="G1164" s="95">
        <v>3</v>
      </c>
      <c r="H1164" s="95">
        <v>302</v>
      </c>
      <c r="I1164" s="95">
        <v>88.88</v>
      </c>
      <c r="J1164" s="95">
        <v>68.83</v>
      </c>
      <c r="K1164" s="95" t="s">
        <v>1097</v>
      </c>
      <c r="L1164" s="95" t="s">
        <v>70</v>
      </c>
      <c r="M1164" s="95" t="s">
        <v>1098</v>
      </c>
    </row>
    <row r="1165" spans="1:13" ht="27" customHeight="1">
      <c r="A1165" s="93">
        <v>1163</v>
      </c>
      <c r="B1165" s="94" t="s">
        <v>1095</v>
      </c>
      <c r="C1165" s="95"/>
      <c r="D1165" s="95" t="s">
        <v>1158</v>
      </c>
      <c r="E1165" s="95">
        <v>3</v>
      </c>
      <c r="F1165" s="95" t="s">
        <v>1155</v>
      </c>
      <c r="G1165" s="95">
        <v>4</v>
      </c>
      <c r="H1165" s="95">
        <v>401</v>
      </c>
      <c r="I1165" s="95">
        <v>88.35</v>
      </c>
      <c r="J1165" s="95">
        <v>68.42</v>
      </c>
      <c r="K1165" s="95" t="s">
        <v>1097</v>
      </c>
      <c r="L1165" s="95" t="s">
        <v>70</v>
      </c>
      <c r="M1165" s="95" t="s">
        <v>1099</v>
      </c>
    </row>
    <row r="1166" spans="1:13" ht="27" customHeight="1">
      <c r="A1166" s="93">
        <v>1164</v>
      </c>
      <c r="B1166" s="94" t="s">
        <v>1095</v>
      </c>
      <c r="C1166" s="95"/>
      <c r="D1166" s="95" t="s">
        <v>1158</v>
      </c>
      <c r="E1166" s="95">
        <v>3</v>
      </c>
      <c r="F1166" s="95" t="s">
        <v>1155</v>
      </c>
      <c r="G1166" s="95">
        <v>4</v>
      </c>
      <c r="H1166" s="95">
        <v>402</v>
      </c>
      <c r="I1166" s="95">
        <v>88.88</v>
      </c>
      <c r="J1166" s="95">
        <v>68.83</v>
      </c>
      <c r="K1166" s="95" t="s">
        <v>1097</v>
      </c>
      <c r="L1166" s="95" t="s">
        <v>70</v>
      </c>
      <c r="M1166" s="95" t="s">
        <v>1098</v>
      </c>
    </row>
    <row r="1167" spans="1:13" ht="27" customHeight="1">
      <c r="A1167" s="93">
        <v>1165</v>
      </c>
      <c r="B1167" s="94" t="s">
        <v>1095</v>
      </c>
      <c r="C1167" s="95"/>
      <c r="D1167" s="95" t="s">
        <v>1158</v>
      </c>
      <c r="E1167" s="95">
        <v>3</v>
      </c>
      <c r="F1167" s="95" t="s">
        <v>1155</v>
      </c>
      <c r="G1167" s="95">
        <v>5</v>
      </c>
      <c r="H1167" s="95">
        <v>501</v>
      </c>
      <c r="I1167" s="95">
        <v>88.35</v>
      </c>
      <c r="J1167" s="95">
        <v>68.42</v>
      </c>
      <c r="K1167" s="95" t="s">
        <v>1097</v>
      </c>
      <c r="L1167" s="95" t="s">
        <v>70</v>
      </c>
      <c r="M1167" s="95" t="s">
        <v>1099</v>
      </c>
    </row>
    <row r="1168" spans="1:13" ht="27" customHeight="1">
      <c r="A1168" s="93">
        <v>1166</v>
      </c>
      <c r="B1168" s="94" t="s">
        <v>1095</v>
      </c>
      <c r="C1168" s="95"/>
      <c r="D1168" s="95" t="s">
        <v>1158</v>
      </c>
      <c r="E1168" s="95">
        <v>3</v>
      </c>
      <c r="F1168" s="95" t="s">
        <v>1155</v>
      </c>
      <c r="G1168" s="95">
        <v>5</v>
      </c>
      <c r="H1168" s="95">
        <v>502</v>
      </c>
      <c r="I1168" s="95">
        <v>88.88</v>
      </c>
      <c r="J1168" s="95">
        <v>68.83</v>
      </c>
      <c r="K1168" s="95" t="s">
        <v>1097</v>
      </c>
      <c r="L1168" s="95" t="s">
        <v>70</v>
      </c>
      <c r="M1168" s="95" t="s">
        <v>1098</v>
      </c>
    </row>
    <row r="1169" spans="1:13" ht="27" customHeight="1">
      <c r="A1169" s="93">
        <v>1167</v>
      </c>
      <c r="B1169" s="94" t="s">
        <v>1095</v>
      </c>
      <c r="C1169" s="95"/>
      <c r="D1169" s="95" t="s">
        <v>1158</v>
      </c>
      <c r="E1169" s="95">
        <v>3</v>
      </c>
      <c r="F1169" s="95" t="s">
        <v>1155</v>
      </c>
      <c r="G1169" s="95">
        <v>6</v>
      </c>
      <c r="H1169" s="95">
        <v>601</v>
      </c>
      <c r="I1169" s="95">
        <v>88.35</v>
      </c>
      <c r="J1169" s="95">
        <v>68.42</v>
      </c>
      <c r="K1169" s="95" t="s">
        <v>1097</v>
      </c>
      <c r="L1169" s="95" t="s">
        <v>70</v>
      </c>
      <c r="M1169" s="95" t="s">
        <v>1099</v>
      </c>
    </row>
    <row r="1170" spans="1:13" ht="27" customHeight="1">
      <c r="A1170" s="93">
        <v>1168</v>
      </c>
      <c r="B1170" s="94" t="s">
        <v>1095</v>
      </c>
      <c r="C1170" s="95"/>
      <c r="D1170" s="95" t="s">
        <v>1158</v>
      </c>
      <c r="E1170" s="95">
        <v>3</v>
      </c>
      <c r="F1170" s="95" t="s">
        <v>1155</v>
      </c>
      <c r="G1170" s="95">
        <v>6</v>
      </c>
      <c r="H1170" s="95">
        <v>602</v>
      </c>
      <c r="I1170" s="95">
        <v>88.88</v>
      </c>
      <c r="J1170" s="95">
        <v>68.83</v>
      </c>
      <c r="K1170" s="95" t="s">
        <v>1097</v>
      </c>
      <c r="L1170" s="95" t="s">
        <v>70</v>
      </c>
      <c r="M1170" s="95" t="s">
        <v>1098</v>
      </c>
    </row>
    <row r="1171" spans="1:13" ht="27" customHeight="1">
      <c r="A1171" s="93">
        <v>1169</v>
      </c>
      <c r="B1171" s="94" t="s">
        <v>1095</v>
      </c>
      <c r="C1171" s="95"/>
      <c r="D1171" s="95" t="s">
        <v>1158</v>
      </c>
      <c r="E1171" s="95">
        <v>3</v>
      </c>
      <c r="F1171" s="95" t="s">
        <v>1155</v>
      </c>
      <c r="G1171" s="95">
        <v>7</v>
      </c>
      <c r="H1171" s="95">
        <v>701</v>
      </c>
      <c r="I1171" s="95">
        <v>88.35</v>
      </c>
      <c r="J1171" s="95">
        <v>68.42</v>
      </c>
      <c r="K1171" s="95" t="s">
        <v>1097</v>
      </c>
      <c r="L1171" s="95" t="s">
        <v>70</v>
      </c>
      <c r="M1171" s="95" t="s">
        <v>1099</v>
      </c>
    </row>
    <row r="1172" spans="1:13" ht="27" customHeight="1">
      <c r="A1172" s="93">
        <v>1170</v>
      </c>
      <c r="B1172" s="94" t="s">
        <v>1095</v>
      </c>
      <c r="C1172" s="95"/>
      <c r="D1172" s="95" t="s">
        <v>1158</v>
      </c>
      <c r="E1172" s="95">
        <v>3</v>
      </c>
      <c r="F1172" s="95" t="s">
        <v>1155</v>
      </c>
      <c r="G1172" s="95">
        <v>7</v>
      </c>
      <c r="H1172" s="95">
        <v>702</v>
      </c>
      <c r="I1172" s="95">
        <v>88.88</v>
      </c>
      <c r="J1172" s="95">
        <v>68.83</v>
      </c>
      <c r="K1172" s="95" t="s">
        <v>1097</v>
      </c>
      <c r="L1172" s="95" t="s">
        <v>70</v>
      </c>
      <c r="M1172" s="95" t="s">
        <v>1098</v>
      </c>
    </row>
    <row r="1173" spans="1:13" ht="27" customHeight="1">
      <c r="A1173" s="93">
        <v>1171</v>
      </c>
      <c r="B1173" s="94" t="s">
        <v>1095</v>
      </c>
      <c r="C1173" s="95"/>
      <c r="D1173" s="95" t="s">
        <v>1158</v>
      </c>
      <c r="E1173" s="95">
        <v>3</v>
      </c>
      <c r="F1173" s="95" t="s">
        <v>1155</v>
      </c>
      <c r="G1173" s="95">
        <v>8</v>
      </c>
      <c r="H1173" s="95">
        <v>801</v>
      </c>
      <c r="I1173" s="95">
        <v>88.35</v>
      </c>
      <c r="J1173" s="95">
        <v>68.42</v>
      </c>
      <c r="K1173" s="95" t="s">
        <v>1097</v>
      </c>
      <c r="L1173" s="95" t="s">
        <v>70</v>
      </c>
      <c r="M1173" s="95" t="s">
        <v>1099</v>
      </c>
    </row>
    <row r="1174" spans="1:13" ht="27" customHeight="1">
      <c r="A1174" s="93">
        <v>1172</v>
      </c>
      <c r="B1174" s="94" t="s">
        <v>1095</v>
      </c>
      <c r="C1174" s="95"/>
      <c r="D1174" s="95" t="s">
        <v>1158</v>
      </c>
      <c r="E1174" s="95">
        <v>3</v>
      </c>
      <c r="F1174" s="95" t="s">
        <v>1155</v>
      </c>
      <c r="G1174" s="95">
        <v>8</v>
      </c>
      <c r="H1174" s="95">
        <v>802</v>
      </c>
      <c r="I1174" s="95">
        <v>88.88</v>
      </c>
      <c r="J1174" s="95">
        <v>68.83</v>
      </c>
      <c r="K1174" s="95" t="s">
        <v>1097</v>
      </c>
      <c r="L1174" s="95" t="s">
        <v>70</v>
      </c>
      <c r="M1174" s="95" t="s">
        <v>1098</v>
      </c>
    </row>
    <row r="1175" spans="1:13" ht="27" customHeight="1">
      <c r="A1175" s="93">
        <v>1173</v>
      </c>
      <c r="B1175" s="94" t="s">
        <v>1095</v>
      </c>
      <c r="C1175" s="95"/>
      <c r="D1175" s="95" t="s">
        <v>1158</v>
      </c>
      <c r="E1175" s="95">
        <v>3</v>
      </c>
      <c r="F1175" s="95" t="s">
        <v>1155</v>
      </c>
      <c r="G1175" s="95">
        <v>9</v>
      </c>
      <c r="H1175" s="95">
        <v>901</v>
      </c>
      <c r="I1175" s="95">
        <v>88.35</v>
      </c>
      <c r="J1175" s="95">
        <v>68.42</v>
      </c>
      <c r="K1175" s="95" t="s">
        <v>1097</v>
      </c>
      <c r="L1175" s="95" t="s">
        <v>70</v>
      </c>
      <c r="M1175" s="95" t="s">
        <v>1099</v>
      </c>
    </row>
    <row r="1176" spans="1:13" ht="27" customHeight="1">
      <c r="A1176" s="93">
        <v>1174</v>
      </c>
      <c r="B1176" s="94" t="s">
        <v>1095</v>
      </c>
      <c r="C1176" s="95"/>
      <c r="D1176" s="95" t="s">
        <v>1158</v>
      </c>
      <c r="E1176" s="95">
        <v>3</v>
      </c>
      <c r="F1176" s="95" t="s">
        <v>1155</v>
      </c>
      <c r="G1176" s="95">
        <v>9</v>
      </c>
      <c r="H1176" s="95">
        <v>902</v>
      </c>
      <c r="I1176" s="95">
        <v>88.88</v>
      </c>
      <c r="J1176" s="95">
        <v>68.83</v>
      </c>
      <c r="K1176" s="95" t="s">
        <v>1097</v>
      </c>
      <c r="L1176" s="95" t="s">
        <v>70</v>
      </c>
      <c r="M1176" s="95" t="s">
        <v>1098</v>
      </c>
    </row>
    <row r="1177" spans="1:13" ht="27" customHeight="1">
      <c r="A1177" s="93">
        <v>1175</v>
      </c>
      <c r="B1177" s="94" t="s">
        <v>1095</v>
      </c>
      <c r="C1177" s="95"/>
      <c r="D1177" s="95" t="s">
        <v>1158</v>
      </c>
      <c r="E1177" s="95">
        <v>3</v>
      </c>
      <c r="F1177" s="95" t="s">
        <v>1155</v>
      </c>
      <c r="G1177" s="95">
        <v>10</v>
      </c>
      <c r="H1177" s="95">
        <v>1001</v>
      </c>
      <c r="I1177" s="95">
        <v>88.35</v>
      </c>
      <c r="J1177" s="95">
        <v>68.42</v>
      </c>
      <c r="K1177" s="95" t="s">
        <v>1097</v>
      </c>
      <c r="L1177" s="95" t="s">
        <v>70</v>
      </c>
      <c r="M1177" s="95" t="s">
        <v>1099</v>
      </c>
    </row>
    <row r="1178" spans="1:13" ht="27" customHeight="1">
      <c r="A1178" s="93">
        <v>1176</v>
      </c>
      <c r="B1178" s="94" t="s">
        <v>1095</v>
      </c>
      <c r="C1178" s="95"/>
      <c r="D1178" s="95" t="s">
        <v>1158</v>
      </c>
      <c r="E1178" s="95">
        <v>3</v>
      </c>
      <c r="F1178" s="95" t="s">
        <v>1155</v>
      </c>
      <c r="G1178" s="95">
        <v>10</v>
      </c>
      <c r="H1178" s="95">
        <v>1002</v>
      </c>
      <c r="I1178" s="95">
        <v>88.88</v>
      </c>
      <c r="J1178" s="95">
        <v>68.83</v>
      </c>
      <c r="K1178" s="95" t="s">
        <v>1097</v>
      </c>
      <c r="L1178" s="95" t="s">
        <v>70</v>
      </c>
      <c r="M1178" s="95" t="s">
        <v>1098</v>
      </c>
    </row>
    <row r="1179" spans="1:13" ht="27" customHeight="1">
      <c r="A1179" s="93">
        <v>1177</v>
      </c>
      <c r="B1179" s="94" t="s">
        <v>1095</v>
      </c>
      <c r="C1179" s="95"/>
      <c r="D1179" s="95" t="s">
        <v>1158</v>
      </c>
      <c r="E1179" s="95">
        <v>3</v>
      </c>
      <c r="F1179" s="95" t="s">
        <v>1155</v>
      </c>
      <c r="G1179" s="95">
        <v>11</v>
      </c>
      <c r="H1179" s="95">
        <v>1101</v>
      </c>
      <c r="I1179" s="95">
        <v>88.35</v>
      </c>
      <c r="J1179" s="95">
        <v>68.42</v>
      </c>
      <c r="K1179" s="95" t="s">
        <v>1097</v>
      </c>
      <c r="L1179" s="95" t="s">
        <v>70</v>
      </c>
      <c r="M1179" s="95" t="s">
        <v>1099</v>
      </c>
    </row>
    <row r="1180" spans="1:13" ht="27" customHeight="1">
      <c r="A1180" s="93">
        <v>1178</v>
      </c>
      <c r="B1180" s="94" t="s">
        <v>1095</v>
      </c>
      <c r="C1180" s="95"/>
      <c r="D1180" s="95" t="s">
        <v>1158</v>
      </c>
      <c r="E1180" s="95">
        <v>3</v>
      </c>
      <c r="F1180" s="95" t="s">
        <v>1155</v>
      </c>
      <c r="G1180" s="95">
        <v>11</v>
      </c>
      <c r="H1180" s="95">
        <v>1102</v>
      </c>
      <c r="I1180" s="95">
        <v>88.88</v>
      </c>
      <c r="J1180" s="95">
        <v>68.83</v>
      </c>
      <c r="K1180" s="95" t="s">
        <v>1097</v>
      </c>
      <c r="L1180" s="95" t="s">
        <v>70</v>
      </c>
      <c r="M1180" s="95" t="s">
        <v>1098</v>
      </c>
    </row>
    <row r="1181" spans="1:13" ht="27" customHeight="1">
      <c r="A1181" s="93">
        <v>1179</v>
      </c>
      <c r="B1181" s="94" t="s">
        <v>1095</v>
      </c>
      <c r="C1181" s="95"/>
      <c r="D1181" s="95" t="s">
        <v>1159</v>
      </c>
      <c r="E1181" s="95">
        <v>1</v>
      </c>
      <c r="F1181" s="95" t="s">
        <v>1160</v>
      </c>
      <c r="G1181" s="95">
        <v>1</v>
      </c>
      <c r="H1181" s="95">
        <v>101</v>
      </c>
      <c r="I1181" s="95">
        <v>89.91</v>
      </c>
      <c r="J1181" s="95">
        <v>69.260000000000005</v>
      </c>
      <c r="K1181" s="95" t="s">
        <v>1097</v>
      </c>
      <c r="L1181" s="95" t="s">
        <v>70</v>
      </c>
      <c r="M1181" s="95" t="s">
        <v>1098</v>
      </c>
    </row>
    <row r="1182" spans="1:13" ht="27" customHeight="1">
      <c r="A1182" s="93">
        <v>1180</v>
      </c>
      <c r="B1182" s="94" t="s">
        <v>1095</v>
      </c>
      <c r="C1182" s="95"/>
      <c r="D1182" s="95" t="s">
        <v>1159</v>
      </c>
      <c r="E1182" s="95">
        <v>1</v>
      </c>
      <c r="F1182" s="95" t="s">
        <v>1160</v>
      </c>
      <c r="G1182" s="95">
        <v>1</v>
      </c>
      <c r="H1182" s="95">
        <v>102</v>
      </c>
      <c r="I1182" s="95">
        <v>89.35</v>
      </c>
      <c r="J1182" s="95">
        <v>68.83</v>
      </c>
      <c r="K1182" s="95" t="s">
        <v>1097</v>
      </c>
      <c r="L1182" s="95" t="s">
        <v>70</v>
      </c>
      <c r="M1182" s="95" t="s">
        <v>1099</v>
      </c>
    </row>
    <row r="1183" spans="1:13" ht="27" customHeight="1">
      <c r="A1183" s="93">
        <v>1181</v>
      </c>
      <c r="B1183" s="94" t="s">
        <v>1095</v>
      </c>
      <c r="C1183" s="95"/>
      <c r="D1183" s="95" t="s">
        <v>1159</v>
      </c>
      <c r="E1183" s="95">
        <v>1</v>
      </c>
      <c r="F1183" s="95" t="s">
        <v>1160</v>
      </c>
      <c r="G1183" s="95">
        <v>2</v>
      </c>
      <c r="H1183" s="95">
        <v>201</v>
      </c>
      <c r="I1183" s="95">
        <v>89.35</v>
      </c>
      <c r="J1183" s="95">
        <v>68.83</v>
      </c>
      <c r="K1183" s="95" t="s">
        <v>1097</v>
      </c>
      <c r="L1183" s="95" t="s">
        <v>70</v>
      </c>
      <c r="M1183" s="95" t="s">
        <v>1098</v>
      </c>
    </row>
    <row r="1184" spans="1:13" ht="27" customHeight="1">
      <c r="A1184" s="93">
        <v>1182</v>
      </c>
      <c r="B1184" s="94" t="s">
        <v>1095</v>
      </c>
      <c r="C1184" s="95"/>
      <c r="D1184" s="95" t="s">
        <v>1159</v>
      </c>
      <c r="E1184" s="95">
        <v>1</v>
      </c>
      <c r="F1184" s="95" t="s">
        <v>1160</v>
      </c>
      <c r="G1184" s="95">
        <v>2</v>
      </c>
      <c r="H1184" s="95">
        <v>202</v>
      </c>
      <c r="I1184" s="95">
        <v>88.94</v>
      </c>
      <c r="J1184" s="95">
        <v>68.510000000000005</v>
      </c>
      <c r="K1184" s="95" t="s">
        <v>1097</v>
      </c>
      <c r="L1184" s="95" t="s">
        <v>70</v>
      </c>
      <c r="M1184" s="95" t="s">
        <v>1099</v>
      </c>
    </row>
    <row r="1185" spans="1:13" ht="27" customHeight="1">
      <c r="A1185" s="93">
        <v>1183</v>
      </c>
      <c r="B1185" s="94" t="s">
        <v>1095</v>
      </c>
      <c r="C1185" s="95"/>
      <c r="D1185" s="95" t="s">
        <v>1159</v>
      </c>
      <c r="E1185" s="95">
        <v>1</v>
      </c>
      <c r="F1185" s="95" t="s">
        <v>1160</v>
      </c>
      <c r="G1185" s="95">
        <v>3</v>
      </c>
      <c r="H1185" s="95">
        <v>301</v>
      </c>
      <c r="I1185" s="95">
        <v>89.35</v>
      </c>
      <c r="J1185" s="95">
        <v>68.83</v>
      </c>
      <c r="K1185" s="95" t="s">
        <v>1097</v>
      </c>
      <c r="L1185" s="95" t="s">
        <v>70</v>
      </c>
      <c r="M1185" s="95" t="s">
        <v>1098</v>
      </c>
    </row>
    <row r="1186" spans="1:13" ht="27" customHeight="1">
      <c r="A1186" s="93">
        <v>1184</v>
      </c>
      <c r="B1186" s="94" t="s">
        <v>1095</v>
      </c>
      <c r="C1186" s="95"/>
      <c r="D1186" s="95" t="s">
        <v>1159</v>
      </c>
      <c r="E1186" s="95">
        <v>1</v>
      </c>
      <c r="F1186" s="95" t="s">
        <v>1160</v>
      </c>
      <c r="G1186" s="95">
        <v>3</v>
      </c>
      <c r="H1186" s="95">
        <v>302</v>
      </c>
      <c r="I1186" s="95">
        <v>88.94</v>
      </c>
      <c r="J1186" s="95">
        <v>68.510000000000005</v>
      </c>
      <c r="K1186" s="95" t="s">
        <v>1097</v>
      </c>
      <c r="L1186" s="95" t="s">
        <v>70</v>
      </c>
      <c r="M1186" s="95" t="s">
        <v>1099</v>
      </c>
    </row>
    <row r="1187" spans="1:13" ht="27" customHeight="1">
      <c r="A1187" s="93">
        <v>1185</v>
      </c>
      <c r="B1187" s="94" t="s">
        <v>1095</v>
      </c>
      <c r="C1187" s="95"/>
      <c r="D1187" s="95" t="s">
        <v>1159</v>
      </c>
      <c r="E1187" s="95">
        <v>1</v>
      </c>
      <c r="F1187" s="95" t="s">
        <v>1160</v>
      </c>
      <c r="G1187" s="95">
        <v>4</v>
      </c>
      <c r="H1187" s="95">
        <v>401</v>
      </c>
      <c r="I1187" s="95">
        <v>89.35</v>
      </c>
      <c r="J1187" s="95">
        <v>68.83</v>
      </c>
      <c r="K1187" s="95" t="s">
        <v>1097</v>
      </c>
      <c r="L1187" s="95" t="s">
        <v>70</v>
      </c>
      <c r="M1187" s="95" t="s">
        <v>1098</v>
      </c>
    </row>
    <row r="1188" spans="1:13" ht="27" customHeight="1">
      <c r="A1188" s="93">
        <v>1186</v>
      </c>
      <c r="B1188" s="94" t="s">
        <v>1095</v>
      </c>
      <c r="C1188" s="95"/>
      <c r="D1188" s="95" t="s">
        <v>1159</v>
      </c>
      <c r="E1188" s="95">
        <v>1</v>
      </c>
      <c r="F1188" s="95" t="s">
        <v>1160</v>
      </c>
      <c r="G1188" s="95">
        <v>4</v>
      </c>
      <c r="H1188" s="95">
        <v>402</v>
      </c>
      <c r="I1188" s="95">
        <v>88.94</v>
      </c>
      <c r="J1188" s="95">
        <v>68.510000000000005</v>
      </c>
      <c r="K1188" s="95" t="s">
        <v>1097</v>
      </c>
      <c r="L1188" s="95" t="s">
        <v>70</v>
      </c>
      <c r="M1188" s="95" t="s">
        <v>1099</v>
      </c>
    </row>
    <row r="1189" spans="1:13" ht="27" customHeight="1">
      <c r="A1189" s="93">
        <v>1187</v>
      </c>
      <c r="B1189" s="94" t="s">
        <v>1095</v>
      </c>
      <c r="C1189" s="95"/>
      <c r="D1189" s="95" t="s">
        <v>1159</v>
      </c>
      <c r="E1189" s="95">
        <v>1</v>
      </c>
      <c r="F1189" s="95" t="s">
        <v>1160</v>
      </c>
      <c r="G1189" s="95">
        <v>5</v>
      </c>
      <c r="H1189" s="95">
        <v>501</v>
      </c>
      <c r="I1189" s="95">
        <v>89.35</v>
      </c>
      <c r="J1189" s="95">
        <v>68.83</v>
      </c>
      <c r="K1189" s="95" t="s">
        <v>1097</v>
      </c>
      <c r="L1189" s="95" t="s">
        <v>70</v>
      </c>
      <c r="M1189" s="95" t="s">
        <v>1098</v>
      </c>
    </row>
    <row r="1190" spans="1:13" ht="27" customHeight="1">
      <c r="A1190" s="93">
        <v>1188</v>
      </c>
      <c r="B1190" s="94" t="s">
        <v>1095</v>
      </c>
      <c r="C1190" s="95"/>
      <c r="D1190" s="95" t="s">
        <v>1159</v>
      </c>
      <c r="E1190" s="95">
        <v>1</v>
      </c>
      <c r="F1190" s="95" t="s">
        <v>1160</v>
      </c>
      <c r="G1190" s="95">
        <v>5</v>
      </c>
      <c r="H1190" s="95">
        <v>502</v>
      </c>
      <c r="I1190" s="95">
        <v>88.94</v>
      </c>
      <c r="J1190" s="95">
        <v>68.510000000000005</v>
      </c>
      <c r="K1190" s="95" t="s">
        <v>1097</v>
      </c>
      <c r="L1190" s="95" t="s">
        <v>70</v>
      </c>
      <c r="M1190" s="95" t="s">
        <v>1099</v>
      </c>
    </row>
    <row r="1191" spans="1:13" ht="27" customHeight="1">
      <c r="A1191" s="93">
        <v>1189</v>
      </c>
      <c r="B1191" s="94" t="s">
        <v>1095</v>
      </c>
      <c r="C1191" s="95"/>
      <c r="D1191" s="95" t="s">
        <v>1159</v>
      </c>
      <c r="E1191" s="95">
        <v>1</v>
      </c>
      <c r="F1191" s="95" t="s">
        <v>1160</v>
      </c>
      <c r="G1191" s="95">
        <v>6</v>
      </c>
      <c r="H1191" s="95">
        <v>601</v>
      </c>
      <c r="I1191" s="95">
        <v>89.35</v>
      </c>
      <c r="J1191" s="95">
        <v>68.83</v>
      </c>
      <c r="K1191" s="95" t="s">
        <v>1097</v>
      </c>
      <c r="L1191" s="95" t="s">
        <v>70</v>
      </c>
      <c r="M1191" s="95" t="s">
        <v>1098</v>
      </c>
    </row>
    <row r="1192" spans="1:13" ht="27" customHeight="1">
      <c r="A1192" s="93">
        <v>1190</v>
      </c>
      <c r="B1192" s="94" t="s">
        <v>1095</v>
      </c>
      <c r="C1192" s="95"/>
      <c r="D1192" s="95" t="s">
        <v>1159</v>
      </c>
      <c r="E1192" s="95">
        <v>1</v>
      </c>
      <c r="F1192" s="95" t="s">
        <v>1160</v>
      </c>
      <c r="G1192" s="95">
        <v>6</v>
      </c>
      <c r="H1192" s="95">
        <v>602</v>
      </c>
      <c r="I1192" s="95">
        <v>88.94</v>
      </c>
      <c r="J1192" s="95">
        <v>68.510000000000005</v>
      </c>
      <c r="K1192" s="95" t="s">
        <v>1097</v>
      </c>
      <c r="L1192" s="95" t="s">
        <v>70</v>
      </c>
      <c r="M1192" s="95" t="s">
        <v>1099</v>
      </c>
    </row>
    <row r="1193" spans="1:13" ht="27" customHeight="1">
      <c r="A1193" s="93">
        <v>1191</v>
      </c>
      <c r="B1193" s="94" t="s">
        <v>1095</v>
      </c>
      <c r="C1193" s="95"/>
      <c r="D1193" s="95" t="s">
        <v>1159</v>
      </c>
      <c r="E1193" s="95">
        <v>1</v>
      </c>
      <c r="F1193" s="95" t="s">
        <v>1160</v>
      </c>
      <c r="G1193" s="95">
        <v>7</v>
      </c>
      <c r="H1193" s="95">
        <v>701</v>
      </c>
      <c r="I1193" s="95">
        <v>89.35</v>
      </c>
      <c r="J1193" s="95">
        <v>68.83</v>
      </c>
      <c r="K1193" s="95" t="s">
        <v>1097</v>
      </c>
      <c r="L1193" s="95" t="s">
        <v>70</v>
      </c>
      <c r="M1193" s="95" t="s">
        <v>1098</v>
      </c>
    </row>
    <row r="1194" spans="1:13" ht="27" customHeight="1">
      <c r="A1194" s="93">
        <v>1192</v>
      </c>
      <c r="B1194" s="94" t="s">
        <v>1095</v>
      </c>
      <c r="C1194" s="95"/>
      <c r="D1194" s="95" t="s">
        <v>1159</v>
      </c>
      <c r="E1194" s="95">
        <v>1</v>
      </c>
      <c r="F1194" s="95" t="s">
        <v>1160</v>
      </c>
      <c r="G1194" s="95">
        <v>7</v>
      </c>
      <c r="H1194" s="95">
        <v>702</v>
      </c>
      <c r="I1194" s="95">
        <v>88.94</v>
      </c>
      <c r="J1194" s="95">
        <v>68.510000000000005</v>
      </c>
      <c r="K1194" s="95" t="s">
        <v>1097</v>
      </c>
      <c r="L1194" s="95" t="s">
        <v>70</v>
      </c>
      <c r="M1194" s="95" t="s">
        <v>1099</v>
      </c>
    </row>
    <row r="1195" spans="1:13" ht="27" customHeight="1">
      <c r="A1195" s="93">
        <v>1193</v>
      </c>
      <c r="B1195" s="94" t="s">
        <v>1095</v>
      </c>
      <c r="C1195" s="95"/>
      <c r="D1195" s="95" t="s">
        <v>1159</v>
      </c>
      <c r="E1195" s="95">
        <v>1</v>
      </c>
      <c r="F1195" s="95" t="s">
        <v>1160</v>
      </c>
      <c r="G1195" s="95">
        <v>8</v>
      </c>
      <c r="H1195" s="95">
        <v>801</v>
      </c>
      <c r="I1195" s="95">
        <v>89.35</v>
      </c>
      <c r="J1195" s="95">
        <v>68.83</v>
      </c>
      <c r="K1195" s="95" t="s">
        <v>1097</v>
      </c>
      <c r="L1195" s="95" t="s">
        <v>70</v>
      </c>
      <c r="M1195" s="95" t="s">
        <v>1098</v>
      </c>
    </row>
    <row r="1196" spans="1:13" ht="27" customHeight="1">
      <c r="A1196" s="93">
        <v>1194</v>
      </c>
      <c r="B1196" s="94" t="s">
        <v>1095</v>
      </c>
      <c r="C1196" s="95"/>
      <c r="D1196" s="95" t="s">
        <v>1159</v>
      </c>
      <c r="E1196" s="95">
        <v>1</v>
      </c>
      <c r="F1196" s="95" t="s">
        <v>1160</v>
      </c>
      <c r="G1196" s="95">
        <v>8</v>
      </c>
      <c r="H1196" s="95">
        <v>802</v>
      </c>
      <c r="I1196" s="95">
        <v>88.94</v>
      </c>
      <c r="J1196" s="95">
        <v>68.510000000000005</v>
      </c>
      <c r="K1196" s="95" t="s">
        <v>1097</v>
      </c>
      <c r="L1196" s="95" t="s">
        <v>70</v>
      </c>
      <c r="M1196" s="95" t="s">
        <v>1099</v>
      </c>
    </row>
    <row r="1197" spans="1:13" ht="27" customHeight="1">
      <c r="A1197" s="93">
        <v>1195</v>
      </c>
      <c r="B1197" s="94" t="s">
        <v>1095</v>
      </c>
      <c r="C1197" s="95"/>
      <c r="D1197" s="95" t="s">
        <v>1159</v>
      </c>
      <c r="E1197" s="95">
        <v>2</v>
      </c>
      <c r="F1197" s="95" t="s">
        <v>1160</v>
      </c>
      <c r="G1197" s="95">
        <v>1</v>
      </c>
      <c r="H1197" s="95">
        <v>101</v>
      </c>
      <c r="I1197" s="95">
        <v>89.35</v>
      </c>
      <c r="J1197" s="95">
        <v>68.83</v>
      </c>
      <c r="K1197" s="95" t="s">
        <v>1097</v>
      </c>
      <c r="L1197" s="95" t="s">
        <v>70</v>
      </c>
      <c r="M1197" s="95" t="s">
        <v>1099</v>
      </c>
    </row>
    <row r="1198" spans="1:13" ht="27" customHeight="1">
      <c r="A1198" s="93">
        <v>1196</v>
      </c>
      <c r="B1198" s="94" t="s">
        <v>1095</v>
      </c>
      <c r="C1198" s="95"/>
      <c r="D1198" s="95" t="s">
        <v>1159</v>
      </c>
      <c r="E1198" s="95">
        <v>2</v>
      </c>
      <c r="F1198" s="95" t="s">
        <v>1160</v>
      </c>
      <c r="G1198" s="95">
        <v>1</v>
      </c>
      <c r="H1198" s="95">
        <v>102</v>
      </c>
      <c r="I1198" s="95">
        <v>89.2</v>
      </c>
      <c r="J1198" s="95">
        <v>68.709999999999994</v>
      </c>
      <c r="K1198" s="95" t="s">
        <v>1097</v>
      </c>
      <c r="L1198" s="95" t="s">
        <v>70</v>
      </c>
      <c r="M1198" s="95" t="s">
        <v>1099</v>
      </c>
    </row>
    <row r="1199" spans="1:13" ht="27" customHeight="1">
      <c r="A1199" s="93">
        <v>1197</v>
      </c>
      <c r="B1199" s="94" t="s">
        <v>1095</v>
      </c>
      <c r="C1199" s="95"/>
      <c r="D1199" s="95" t="s">
        <v>1159</v>
      </c>
      <c r="E1199" s="95">
        <v>2</v>
      </c>
      <c r="F1199" s="95" t="s">
        <v>1160</v>
      </c>
      <c r="G1199" s="95">
        <v>2</v>
      </c>
      <c r="H1199" s="95">
        <v>201</v>
      </c>
      <c r="I1199" s="95">
        <v>88.94</v>
      </c>
      <c r="J1199" s="95">
        <v>68.510000000000005</v>
      </c>
      <c r="K1199" s="95" t="s">
        <v>1097</v>
      </c>
      <c r="L1199" s="95" t="s">
        <v>70</v>
      </c>
      <c r="M1199" s="95" t="s">
        <v>1099</v>
      </c>
    </row>
    <row r="1200" spans="1:13" ht="27" customHeight="1">
      <c r="A1200" s="93">
        <v>1198</v>
      </c>
      <c r="B1200" s="94" t="s">
        <v>1095</v>
      </c>
      <c r="C1200" s="95"/>
      <c r="D1200" s="95" t="s">
        <v>1159</v>
      </c>
      <c r="E1200" s="95">
        <v>2</v>
      </c>
      <c r="F1200" s="95" t="s">
        <v>1160</v>
      </c>
      <c r="G1200" s="95">
        <v>2</v>
      </c>
      <c r="H1200" s="95">
        <v>202</v>
      </c>
      <c r="I1200" s="95">
        <v>88.82</v>
      </c>
      <c r="J1200" s="95">
        <v>68.42</v>
      </c>
      <c r="K1200" s="95" t="s">
        <v>1097</v>
      </c>
      <c r="L1200" s="95" t="s">
        <v>70</v>
      </c>
      <c r="M1200" s="95" t="s">
        <v>1099</v>
      </c>
    </row>
    <row r="1201" spans="1:13" ht="27" customHeight="1">
      <c r="A1201" s="93">
        <v>1199</v>
      </c>
      <c r="B1201" s="94" t="s">
        <v>1095</v>
      </c>
      <c r="C1201" s="95"/>
      <c r="D1201" s="95" t="s">
        <v>1159</v>
      </c>
      <c r="E1201" s="95">
        <v>2</v>
      </c>
      <c r="F1201" s="95" t="s">
        <v>1160</v>
      </c>
      <c r="G1201" s="95">
        <v>3</v>
      </c>
      <c r="H1201" s="95">
        <v>301</v>
      </c>
      <c r="I1201" s="95">
        <v>88.94</v>
      </c>
      <c r="J1201" s="95">
        <v>68.510000000000005</v>
      </c>
      <c r="K1201" s="95" t="s">
        <v>1097</v>
      </c>
      <c r="L1201" s="95" t="s">
        <v>70</v>
      </c>
      <c r="M1201" s="95" t="s">
        <v>1099</v>
      </c>
    </row>
    <row r="1202" spans="1:13" ht="27" customHeight="1">
      <c r="A1202" s="93">
        <v>1200</v>
      </c>
      <c r="B1202" s="94" t="s">
        <v>1095</v>
      </c>
      <c r="C1202" s="95"/>
      <c r="D1202" s="95" t="s">
        <v>1159</v>
      </c>
      <c r="E1202" s="95">
        <v>2</v>
      </c>
      <c r="F1202" s="95" t="s">
        <v>1160</v>
      </c>
      <c r="G1202" s="95">
        <v>3</v>
      </c>
      <c r="H1202" s="95">
        <v>302</v>
      </c>
      <c r="I1202" s="95">
        <v>88.82</v>
      </c>
      <c r="J1202" s="95">
        <v>68.42</v>
      </c>
      <c r="K1202" s="95" t="s">
        <v>1097</v>
      </c>
      <c r="L1202" s="95" t="s">
        <v>70</v>
      </c>
      <c r="M1202" s="95" t="s">
        <v>1099</v>
      </c>
    </row>
    <row r="1203" spans="1:13" ht="27" customHeight="1">
      <c r="A1203" s="93">
        <v>1201</v>
      </c>
      <c r="B1203" s="94" t="s">
        <v>1095</v>
      </c>
      <c r="C1203" s="95"/>
      <c r="D1203" s="95" t="s">
        <v>1159</v>
      </c>
      <c r="E1203" s="95">
        <v>2</v>
      </c>
      <c r="F1203" s="95" t="s">
        <v>1160</v>
      </c>
      <c r="G1203" s="95">
        <v>4</v>
      </c>
      <c r="H1203" s="95">
        <v>401</v>
      </c>
      <c r="I1203" s="95">
        <v>88.94</v>
      </c>
      <c r="J1203" s="95">
        <v>68.510000000000005</v>
      </c>
      <c r="K1203" s="95" t="s">
        <v>1097</v>
      </c>
      <c r="L1203" s="95" t="s">
        <v>70</v>
      </c>
      <c r="M1203" s="95" t="s">
        <v>1099</v>
      </c>
    </row>
    <row r="1204" spans="1:13" ht="27" customHeight="1">
      <c r="A1204" s="93">
        <v>1202</v>
      </c>
      <c r="B1204" s="94" t="s">
        <v>1095</v>
      </c>
      <c r="C1204" s="95"/>
      <c r="D1204" s="95" t="s">
        <v>1159</v>
      </c>
      <c r="E1204" s="95">
        <v>2</v>
      </c>
      <c r="F1204" s="95" t="s">
        <v>1160</v>
      </c>
      <c r="G1204" s="95">
        <v>4</v>
      </c>
      <c r="H1204" s="95">
        <v>402</v>
      </c>
      <c r="I1204" s="95">
        <v>88.82</v>
      </c>
      <c r="J1204" s="95">
        <v>68.42</v>
      </c>
      <c r="K1204" s="95" t="s">
        <v>1097</v>
      </c>
      <c r="L1204" s="95" t="s">
        <v>70</v>
      </c>
      <c r="M1204" s="95" t="s">
        <v>1099</v>
      </c>
    </row>
    <row r="1205" spans="1:13" ht="27" customHeight="1">
      <c r="A1205" s="93">
        <v>1203</v>
      </c>
      <c r="B1205" s="94" t="s">
        <v>1095</v>
      </c>
      <c r="C1205" s="95"/>
      <c r="D1205" s="95" t="s">
        <v>1159</v>
      </c>
      <c r="E1205" s="95">
        <v>2</v>
      </c>
      <c r="F1205" s="95" t="s">
        <v>1160</v>
      </c>
      <c r="G1205" s="95">
        <v>5</v>
      </c>
      <c r="H1205" s="95">
        <v>501</v>
      </c>
      <c r="I1205" s="95">
        <v>88.94</v>
      </c>
      <c r="J1205" s="95">
        <v>68.510000000000005</v>
      </c>
      <c r="K1205" s="95" t="s">
        <v>1097</v>
      </c>
      <c r="L1205" s="95" t="s">
        <v>70</v>
      </c>
      <c r="M1205" s="95" t="s">
        <v>1099</v>
      </c>
    </row>
    <row r="1206" spans="1:13" ht="27" customHeight="1">
      <c r="A1206" s="93">
        <v>1204</v>
      </c>
      <c r="B1206" s="94" t="s">
        <v>1095</v>
      </c>
      <c r="C1206" s="95"/>
      <c r="D1206" s="95" t="s">
        <v>1159</v>
      </c>
      <c r="E1206" s="95">
        <v>2</v>
      </c>
      <c r="F1206" s="95" t="s">
        <v>1160</v>
      </c>
      <c r="G1206" s="95">
        <v>5</v>
      </c>
      <c r="H1206" s="95">
        <v>502</v>
      </c>
      <c r="I1206" s="95">
        <v>88.82</v>
      </c>
      <c r="J1206" s="95">
        <v>68.42</v>
      </c>
      <c r="K1206" s="95" t="s">
        <v>1097</v>
      </c>
      <c r="L1206" s="95" t="s">
        <v>70</v>
      </c>
      <c r="M1206" s="95" t="s">
        <v>1099</v>
      </c>
    </row>
    <row r="1207" spans="1:13" ht="27" customHeight="1">
      <c r="A1207" s="93">
        <v>1205</v>
      </c>
      <c r="B1207" s="94" t="s">
        <v>1095</v>
      </c>
      <c r="C1207" s="95"/>
      <c r="D1207" s="95" t="s">
        <v>1159</v>
      </c>
      <c r="E1207" s="95">
        <v>2</v>
      </c>
      <c r="F1207" s="95" t="s">
        <v>1160</v>
      </c>
      <c r="G1207" s="95">
        <v>6</v>
      </c>
      <c r="H1207" s="95">
        <v>601</v>
      </c>
      <c r="I1207" s="95">
        <v>88.94</v>
      </c>
      <c r="J1207" s="95">
        <v>68.510000000000005</v>
      </c>
      <c r="K1207" s="95" t="s">
        <v>1097</v>
      </c>
      <c r="L1207" s="95" t="s">
        <v>70</v>
      </c>
      <c r="M1207" s="95" t="s">
        <v>1099</v>
      </c>
    </row>
    <row r="1208" spans="1:13" ht="27" customHeight="1">
      <c r="A1208" s="93">
        <v>1206</v>
      </c>
      <c r="B1208" s="94" t="s">
        <v>1095</v>
      </c>
      <c r="C1208" s="95"/>
      <c r="D1208" s="95" t="s">
        <v>1159</v>
      </c>
      <c r="E1208" s="95">
        <v>2</v>
      </c>
      <c r="F1208" s="95" t="s">
        <v>1160</v>
      </c>
      <c r="G1208" s="95">
        <v>6</v>
      </c>
      <c r="H1208" s="95">
        <v>602</v>
      </c>
      <c r="I1208" s="95">
        <v>88.82</v>
      </c>
      <c r="J1208" s="95">
        <v>68.42</v>
      </c>
      <c r="K1208" s="95" t="s">
        <v>1097</v>
      </c>
      <c r="L1208" s="95" t="s">
        <v>70</v>
      </c>
      <c r="M1208" s="95" t="s">
        <v>1099</v>
      </c>
    </row>
    <row r="1209" spans="1:13" ht="27" customHeight="1">
      <c r="A1209" s="93">
        <v>1207</v>
      </c>
      <c r="B1209" s="94" t="s">
        <v>1095</v>
      </c>
      <c r="C1209" s="95"/>
      <c r="D1209" s="95" t="s">
        <v>1159</v>
      </c>
      <c r="E1209" s="95">
        <v>2</v>
      </c>
      <c r="F1209" s="95" t="s">
        <v>1160</v>
      </c>
      <c r="G1209" s="95">
        <v>7</v>
      </c>
      <c r="H1209" s="95">
        <v>701</v>
      </c>
      <c r="I1209" s="95">
        <v>88.94</v>
      </c>
      <c r="J1209" s="95">
        <v>68.510000000000005</v>
      </c>
      <c r="K1209" s="95" t="s">
        <v>1097</v>
      </c>
      <c r="L1209" s="95" t="s">
        <v>70</v>
      </c>
      <c r="M1209" s="95" t="s">
        <v>1099</v>
      </c>
    </row>
    <row r="1210" spans="1:13" ht="27" customHeight="1">
      <c r="A1210" s="93">
        <v>1208</v>
      </c>
      <c r="B1210" s="94" t="s">
        <v>1095</v>
      </c>
      <c r="C1210" s="95"/>
      <c r="D1210" s="95" t="s">
        <v>1159</v>
      </c>
      <c r="E1210" s="95">
        <v>2</v>
      </c>
      <c r="F1210" s="95" t="s">
        <v>1160</v>
      </c>
      <c r="G1210" s="95">
        <v>7</v>
      </c>
      <c r="H1210" s="95">
        <v>702</v>
      </c>
      <c r="I1210" s="95">
        <v>88.82</v>
      </c>
      <c r="J1210" s="95">
        <v>68.42</v>
      </c>
      <c r="K1210" s="95" t="s">
        <v>1097</v>
      </c>
      <c r="L1210" s="95" t="s">
        <v>70</v>
      </c>
      <c r="M1210" s="95" t="s">
        <v>1099</v>
      </c>
    </row>
    <row r="1211" spans="1:13" ht="27" customHeight="1">
      <c r="A1211" s="93">
        <v>1209</v>
      </c>
      <c r="B1211" s="94" t="s">
        <v>1095</v>
      </c>
      <c r="C1211" s="95"/>
      <c r="D1211" s="95" t="s">
        <v>1159</v>
      </c>
      <c r="E1211" s="95">
        <v>2</v>
      </c>
      <c r="F1211" s="95" t="s">
        <v>1160</v>
      </c>
      <c r="G1211" s="95">
        <v>8</v>
      </c>
      <c r="H1211" s="95">
        <v>801</v>
      </c>
      <c r="I1211" s="95">
        <v>88.94</v>
      </c>
      <c r="J1211" s="95">
        <v>68.510000000000005</v>
      </c>
      <c r="K1211" s="95" t="s">
        <v>1097</v>
      </c>
      <c r="L1211" s="95" t="s">
        <v>70</v>
      </c>
      <c r="M1211" s="95" t="s">
        <v>1099</v>
      </c>
    </row>
    <row r="1212" spans="1:13" ht="27" customHeight="1">
      <c r="A1212" s="93">
        <v>1210</v>
      </c>
      <c r="B1212" s="94" t="s">
        <v>1095</v>
      </c>
      <c r="C1212" s="95"/>
      <c r="D1212" s="95" t="s">
        <v>1159</v>
      </c>
      <c r="E1212" s="95">
        <v>2</v>
      </c>
      <c r="F1212" s="95" t="s">
        <v>1160</v>
      </c>
      <c r="G1212" s="95">
        <v>8</v>
      </c>
      <c r="H1212" s="95">
        <v>802</v>
      </c>
      <c r="I1212" s="95">
        <v>88.82</v>
      </c>
      <c r="J1212" s="95">
        <v>68.42</v>
      </c>
      <c r="K1212" s="95" t="s">
        <v>1097</v>
      </c>
      <c r="L1212" s="95" t="s">
        <v>70</v>
      </c>
      <c r="M1212" s="95" t="s">
        <v>1099</v>
      </c>
    </row>
    <row r="1213" spans="1:13" ht="27" customHeight="1">
      <c r="A1213" s="93">
        <v>1211</v>
      </c>
      <c r="B1213" s="94" t="s">
        <v>1095</v>
      </c>
      <c r="C1213" s="95"/>
      <c r="D1213" s="95" t="s">
        <v>1159</v>
      </c>
      <c r="E1213" s="95">
        <v>2</v>
      </c>
      <c r="F1213" s="95" t="s">
        <v>1160</v>
      </c>
      <c r="G1213" s="95">
        <v>9</v>
      </c>
      <c r="H1213" s="95">
        <v>901</v>
      </c>
      <c r="I1213" s="95">
        <v>89.35</v>
      </c>
      <c r="J1213" s="95">
        <v>68.83</v>
      </c>
      <c r="K1213" s="95" t="s">
        <v>1097</v>
      </c>
      <c r="L1213" s="95" t="s">
        <v>70</v>
      </c>
      <c r="M1213" s="95" t="s">
        <v>1099</v>
      </c>
    </row>
    <row r="1214" spans="1:13" ht="27" customHeight="1">
      <c r="A1214" s="93">
        <v>1212</v>
      </c>
      <c r="B1214" s="94" t="s">
        <v>1095</v>
      </c>
      <c r="C1214" s="95"/>
      <c r="D1214" s="95" t="s">
        <v>1159</v>
      </c>
      <c r="E1214" s="95">
        <v>2</v>
      </c>
      <c r="F1214" s="95" t="s">
        <v>1160</v>
      </c>
      <c r="G1214" s="95">
        <v>9</v>
      </c>
      <c r="H1214" s="95">
        <v>902</v>
      </c>
      <c r="I1214" s="95">
        <v>88.82</v>
      </c>
      <c r="J1214" s="95">
        <v>68.42</v>
      </c>
      <c r="K1214" s="95" t="s">
        <v>1097</v>
      </c>
      <c r="L1214" s="95" t="s">
        <v>70</v>
      </c>
      <c r="M1214" s="95" t="s">
        <v>1099</v>
      </c>
    </row>
    <row r="1215" spans="1:13" ht="27" customHeight="1">
      <c r="A1215" s="93">
        <v>1213</v>
      </c>
      <c r="B1215" s="94" t="s">
        <v>1095</v>
      </c>
      <c r="C1215" s="95"/>
      <c r="D1215" s="95" t="s">
        <v>1159</v>
      </c>
      <c r="E1215" s="95">
        <v>3</v>
      </c>
      <c r="F1215" s="95" t="s">
        <v>1160</v>
      </c>
      <c r="G1215" s="95">
        <v>1</v>
      </c>
      <c r="H1215" s="95">
        <v>101</v>
      </c>
      <c r="I1215" s="95">
        <v>89.2</v>
      </c>
      <c r="J1215" s="95">
        <v>68.709999999999994</v>
      </c>
      <c r="K1215" s="95" t="s">
        <v>1097</v>
      </c>
      <c r="L1215" s="95" t="s">
        <v>70</v>
      </c>
      <c r="M1215" s="95" t="s">
        <v>1099</v>
      </c>
    </row>
    <row r="1216" spans="1:13" ht="27" customHeight="1">
      <c r="A1216" s="93">
        <v>1214</v>
      </c>
      <c r="B1216" s="94" t="s">
        <v>1095</v>
      </c>
      <c r="C1216" s="95"/>
      <c r="D1216" s="95" t="s">
        <v>1159</v>
      </c>
      <c r="E1216" s="95">
        <v>3</v>
      </c>
      <c r="F1216" s="95" t="s">
        <v>1160</v>
      </c>
      <c r="G1216" s="95">
        <v>1</v>
      </c>
      <c r="H1216" s="95">
        <v>102</v>
      </c>
      <c r="I1216" s="95">
        <v>89.91</v>
      </c>
      <c r="J1216" s="95">
        <v>69.260000000000005</v>
      </c>
      <c r="K1216" s="95" t="s">
        <v>1097</v>
      </c>
      <c r="L1216" s="95" t="s">
        <v>70</v>
      </c>
      <c r="M1216" s="95" t="s">
        <v>1098</v>
      </c>
    </row>
    <row r="1217" spans="1:13" ht="27" customHeight="1">
      <c r="A1217" s="93">
        <v>1215</v>
      </c>
      <c r="B1217" s="94" t="s">
        <v>1095</v>
      </c>
      <c r="C1217" s="95"/>
      <c r="D1217" s="95" t="s">
        <v>1159</v>
      </c>
      <c r="E1217" s="95">
        <v>3</v>
      </c>
      <c r="F1217" s="95" t="s">
        <v>1160</v>
      </c>
      <c r="G1217" s="95">
        <v>2</v>
      </c>
      <c r="H1217" s="95">
        <v>201</v>
      </c>
      <c r="I1217" s="95">
        <v>88.82</v>
      </c>
      <c r="J1217" s="95">
        <v>68.42</v>
      </c>
      <c r="K1217" s="95" t="s">
        <v>1097</v>
      </c>
      <c r="L1217" s="95" t="s">
        <v>70</v>
      </c>
      <c r="M1217" s="95" t="s">
        <v>1099</v>
      </c>
    </row>
    <row r="1218" spans="1:13" ht="27" customHeight="1">
      <c r="A1218" s="93">
        <v>1216</v>
      </c>
      <c r="B1218" s="94" t="s">
        <v>1095</v>
      </c>
      <c r="C1218" s="95"/>
      <c r="D1218" s="95" t="s">
        <v>1159</v>
      </c>
      <c r="E1218" s="95">
        <v>3</v>
      </c>
      <c r="F1218" s="95" t="s">
        <v>1160</v>
      </c>
      <c r="G1218" s="95">
        <v>2</v>
      </c>
      <c r="H1218" s="95">
        <v>202</v>
      </c>
      <c r="I1218" s="95">
        <v>89.35</v>
      </c>
      <c r="J1218" s="95">
        <v>68.83</v>
      </c>
      <c r="K1218" s="95" t="s">
        <v>1097</v>
      </c>
      <c r="L1218" s="95" t="s">
        <v>70</v>
      </c>
      <c r="M1218" s="95" t="s">
        <v>1098</v>
      </c>
    </row>
    <row r="1219" spans="1:13" ht="27" customHeight="1">
      <c r="A1219" s="93">
        <v>1217</v>
      </c>
      <c r="B1219" s="94" t="s">
        <v>1095</v>
      </c>
      <c r="C1219" s="95"/>
      <c r="D1219" s="95" t="s">
        <v>1159</v>
      </c>
      <c r="E1219" s="95">
        <v>3</v>
      </c>
      <c r="F1219" s="95" t="s">
        <v>1160</v>
      </c>
      <c r="G1219" s="95">
        <v>3</v>
      </c>
      <c r="H1219" s="95">
        <v>301</v>
      </c>
      <c r="I1219" s="95">
        <v>88.82</v>
      </c>
      <c r="J1219" s="95">
        <v>68.42</v>
      </c>
      <c r="K1219" s="95" t="s">
        <v>1097</v>
      </c>
      <c r="L1219" s="95" t="s">
        <v>70</v>
      </c>
      <c r="M1219" s="95" t="s">
        <v>1099</v>
      </c>
    </row>
    <row r="1220" spans="1:13" ht="27" customHeight="1">
      <c r="A1220" s="93">
        <v>1218</v>
      </c>
      <c r="B1220" s="94" t="s">
        <v>1095</v>
      </c>
      <c r="C1220" s="95"/>
      <c r="D1220" s="95" t="s">
        <v>1159</v>
      </c>
      <c r="E1220" s="95">
        <v>3</v>
      </c>
      <c r="F1220" s="95" t="s">
        <v>1160</v>
      </c>
      <c r="G1220" s="95">
        <v>3</v>
      </c>
      <c r="H1220" s="95">
        <v>302</v>
      </c>
      <c r="I1220" s="95">
        <v>89.35</v>
      </c>
      <c r="J1220" s="95">
        <v>68.83</v>
      </c>
      <c r="K1220" s="95" t="s">
        <v>1097</v>
      </c>
      <c r="L1220" s="95" t="s">
        <v>70</v>
      </c>
      <c r="M1220" s="95" t="s">
        <v>1098</v>
      </c>
    </row>
    <row r="1221" spans="1:13" ht="27" customHeight="1">
      <c r="A1221" s="93">
        <v>1219</v>
      </c>
      <c r="B1221" s="94" t="s">
        <v>1095</v>
      </c>
      <c r="C1221" s="95"/>
      <c r="D1221" s="95" t="s">
        <v>1159</v>
      </c>
      <c r="E1221" s="95">
        <v>3</v>
      </c>
      <c r="F1221" s="95" t="s">
        <v>1160</v>
      </c>
      <c r="G1221" s="95">
        <v>4</v>
      </c>
      <c r="H1221" s="95">
        <v>401</v>
      </c>
      <c r="I1221" s="95">
        <v>88.82</v>
      </c>
      <c r="J1221" s="95">
        <v>68.42</v>
      </c>
      <c r="K1221" s="95" t="s">
        <v>1097</v>
      </c>
      <c r="L1221" s="95" t="s">
        <v>70</v>
      </c>
      <c r="M1221" s="95" t="s">
        <v>1099</v>
      </c>
    </row>
    <row r="1222" spans="1:13" ht="27" customHeight="1">
      <c r="A1222" s="93">
        <v>1220</v>
      </c>
      <c r="B1222" s="94" t="s">
        <v>1095</v>
      </c>
      <c r="C1222" s="95"/>
      <c r="D1222" s="95" t="s">
        <v>1159</v>
      </c>
      <c r="E1222" s="95">
        <v>3</v>
      </c>
      <c r="F1222" s="95" t="s">
        <v>1160</v>
      </c>
      <c r="G1222" s="95">
        <v>4</v>
      </c>
      <c r="H1222" s="95">
        <v>402</v>
      </c>
      <c r="I1222" s="95">
        <v>89.35</v>
      </c>
      <c r="J1222" s="95">
        <v>68.83</v>
      </c>
      <c r="K1222" s="95" t="s">
        <v>1097</v>
      </c>
      <c r="L1222" s="95" t="s">
        <v>70</v>
      </c>
      <c r="M1222" s="95" t="s">
        <v>1098</v>
      </c>
    </row>
    <row r="1223" spans="1:13" ht="27" customHeight="1">
      <c r="A1223" s="93">
        <v>1221</v>
      </c>
      <c r="B1223" s="94" t="s">
        <v>1095</v>
      </c>
      <c r="C1223" s="95"/>
      <c r="D1223" s="95" t="s">
        <v>1159</v>
      </c>
      <c r="E1223" s="95">
        <v>3</v>
      </c>
      <c r="F1223" s="95" t="s">
        <v>1160</v>
      </c>
      <c r="G1223" s="95">
        <v>5</v>
      </c>
      <c r="H1223" s="95">
        <v>501</v>
      </c>
      <c r="I1223" s="95">
        <v>88.82</v>
      </c>
      <c r="J1223" s="95">
        <v>68.42</v>
      </c>
      <c r="K1223" s="95" t="s">
        <v>1097</v>
      </c>
      <c r="L1223" s="95" t="s">
        <v>70</v>
      </c>
      <c r="M1223" s="95" t="s">
        <v>1099</v>
      </c>
    </row>
    <row r="1224" spans="1:13" ht="27" customHeight="1">
      <c r="A1224" s="93">
        <v>1222</v>
      </c>
      <c r="B1224" s="94" t="s">
        <v>1095</v>
      </c>
      <c r="C1224" s="95"/>
      <c r="D1224" s="95" t="s">
        <v>1159</v>
      </c>
      <c r="E1224" s="95">
        <v>3</v>
      </c>
      <c r="F1224" s="95" t="s">
        <v>1160</v>
      </c>
      <c r="G1224" s="95">
        <v>5</v>
      </c>
      <c r="H1224" s="95">
        <v>502</v>
      </c>
      <c r="I1224" s="95">
        <v>89.35</v>
      </c>
      <c r="J1224" s="95">
        <v>68.83</v>
      </c>
      <c r="K1224" s="95" t="s">
        <v>1097</v>
      </c>
      <c r="L1224" s="95" t="s">
        <v>70</v>
      </c>
      <c r="M1224" s="95" t="s">
        <v>1098</v>
      </c>
    </row>
    <row r="1225" spans="1:13" ht="27" customHeight="1">
      <c r="A1225" s="93">
        <v>1223</v>
      </c>
      <c r="B1225" s="94" t="s">
        <v>1095</v>
      </c>
      <c r="C1225" s="95"/>
      <c r="D1225" s="95" t="s">
        <v>1159</v>
      </c>
      <c r="E1225" s="95">
        <v>3</v>
      </c>
      <c r="F1225" s="95" t="s">
        <v>1160</v>
      </c>
      <c r="G1225" s="95">
        <v>6</v>
      </c>
      <c r="H1225" s="95">
        <v>601</v>
      </c>
      <c r="I1225" s="95">
        <v>88.82</v>
      </c>
      <c r="J1225" s="95">
        <v>68.42</v>
      </c>
      <c r="K1225" s="95" t="s">
        <v>1097</v>
      </c>
      <c r="L1225" s="95" t="s">
        <v>70</v>
      </c>
      <c r="M1225" s="95" t="s">
        <v>1099</v>
      </c>
    </row>
    <row r="1226" spans="1:13" ht="27" customHeight="1">
      <c r="A1226" s="93">
        <v>1224</v>
      </c>
      <c r="B1226" s="94" t="s">
        <v>1095</v>
      </c>
      <c r="C1226" s="95"/>
      <c r="D1226" s="95" t="s">
        <v>1159</v>
      </c>
      <c r="E1226" s="95">
        <v>3</v>
      </c>
      <c r="F1226" s="95" t="s">
        <v>1160</v>
      </c>
      <c r="G1226" s="95">
        <v>6</v>
      </c>
      <c r="H1226" s="95">
        <v>602</v>
      </c>
      <c r="I1226" s="95">
        <v>89.35</v>
      </c>
      <c r="J1226" s="95">
        <v>68.83</v>
      </c>
      <c r="K1226" s="95" t="s">
        <v>1097</v>
      </c>
      <c r="L1226" s="95" t="s">
        <v>70</v>
      </c>
      <c r="M1226" s="95" t="s">
        <v>1098</v>
      </c>
    </row>
    <row r="1227" spans="1:13" ht="27" customHeight="1">
      <c r="A1227" s="93">
        <v>1225</v>
      </c>
      <c r="B1227" s="94" t="s">
        <v>1095</v>
      </c>
      <c r="C1227" s="95"/>
      <c r="D1227" s="95" t="s">
        <v>1159</v>
      </c>
      <c r="E1227" s="95">
        <v>3</v>
      </c>
      <c r="F1227" s="95" t="s">
        <v>1160</v>
      </c>
      <c r="G1227" s="95">
        <v>7</v>
      </c>
      <c r="H1227" s="95">
        <v>701</v>
      </c>
      <c r="I1227" s="95">
        <v>88.82</v>
      </c>
      <c r="J1227" s="95">
        <v>68.42</v>
      </c>
      <c r="K1227" s="95" t="s">
        <v>1097</v>
      </c>
      <c r="L1227" s="95" t="s">
        <v>70</v>
      </c>
      <c r="M1227" s="95" t="s">
        <v>1099</v>
      </c>
    </row>
    <row r="1228" spans="1:13" ht="27" customHeight="1">
      <c r="A1228" s="93">
        <v>1226</v>
      </c>
      <c r="B1228" s="94" t="s">
        <v>1095</v>
      </c>
      <c r="C1228" s="95"/>
      <c r="D1228" s="95" t="s">
        <v>1159</v>
      </c>
      <c r="E1228" s="95">
        <v>3</v>
      </c>
      <c r="F1228" s="95" t="s">
        <v>1160</v>
      </c>
      <c r="G1228" s="95">
        <v>7</v>
      </c>
      <c r="H1228" s="95">
        <v>702</v>
      </c>
      <c r="I1228" s="95">
        <v>89.35</v>
      </c>
      <c r="J1228" s="95">
        <v>68.83</v>
      </c>
      <c r="K1228" s="95" t="s">
        <v>1097</v>
      </c>
      <c r="L1228" s="95" t="s">
        <v>70</v>
      </c>
      <c r="M1228" s="95" t="s">
        <v>1098</v>
      </c>
    </row>
    <row r="1229" spans="1:13" ht="27" customHeight="1">
      <c r="A1229" s="93">
        <v>1227</v>
      </c>
      <c r="B1229" s="94" t="s">
        <v>1095</v>
      </c>
      <c r="C1229" s="95"/>
      <c r="D1229" s="95" t="s">
        <v>1159</v>
      </c>
      <c r="E1229" s="95">
        <v>3</v>
      </c>
      <c r="F1229" s="95" t="s">
        <v>1160</v>
      </c>
      <c r="G1229" s="95">
        <v>8</v>
      </c>
      <c r="H1229" s="95">
        <v>801</v>
      </c>
      <c r="I1229" s="95">
        <v>88.82</v>
      </c>
      <c r="J1229" s="95">
        <v>68.42</v>
      </c>
      <c r="K1229" s="95" t="s">
        <v>1097</v>
      </c>
      <c r="L1229" s="95" t="s">
        <v>70</v>
      </c>
      <c r="M1229" s="95" t="s">
        <v>1099</v>
      </c>
    </row>
    <row r="1230" spans="1:13" ht="27" customHeight="1">
      <c r="A1230" s="93">
        <v>1228</v>
      </c>
      <c r="B1230" s="94" t="s">
        <v>1095</v>
      </c>
      <c r="C1230" s="95"/>
      <c r="D1230" s="95" t="s">
        <v>1159</v>
      </c>
      <c r="E1230" s="95">
        <v>3</v>
      </c>
      <c r="F1230" s="95" t="s">
        <v>1160</v>
      </c>
      <c r="G1230" s="95">
        <v>8</v>
      </c>
      <c r="H1230" s="95">
        <v>802</v>
      </c>
      <c r="I1230" s="95">
        <v>89.35</v>
      </c>
      <c r="J1230" s="95">
        <v>68.83</v>
      </c>
      <c r="K1230" s="95" t="s">
        <v>1097</v>
      </c>
      <c r="L1230" s="95" t="s">
        <v>70</v>
      </c>
      <c r="M1230" s="95" t="s">
        <v>1098</v>
      </c>
    </row>
    <row r="1231" spans="1:13" ht="27" customHeight="1">
      <c r="A1231" s="93">
        <v>1229</v>
      </c>
      <c r="B1231" s="94" t="s">
        <v>1095</v>
      </c>
      <c r="C1231" s="95"/>
      <c r="D1231" s="95" t="s">
        <v>1159</v>
      </c>
      <c r="E1231" s="95">
        <v>3</v>
      </c>
      <c r="F1231" s="95" t="s">
        <v>1160</v>
      </c>
      <c r="G1231" s="95">
        <v>9</v>
      </c>
      <c r="H1231" s="95">
        <v>901</v>
      </c>
      <c r="I1231" s="95">
        <v>88.82</v>
      </c>
      <c r="J1231" s="95">
        <v>68.42</v>
      </c>
      <c r="K1231" s="95" t="s">
        <v>1097</v>
      </c>
      <c r="L1231" s="95" t="s">
        <v>70</v>
      </c>
      <c r="M1231" s="95" t="s">
        <v>1099</v>
      </c>
    </row>
    <row r="1232" spans="1:13" ht="27" customHeight="1">
      <c r="A1232" s="93">
        <v>1230</v>
      </c>
      <c r="B1232" s="94" t="s">
        <v>1095</v>
      </c>
      <c r="C1232" s="95"/>
      <c r="D1232" s="95" t="s">
        <v>1159</v>
      </c>
      <c r="E1232" s="95">
        <v>3</v>
      </c>
      <c r="F1232" s="95" t="s">
        <v>1160</v>
      </c>
      <c r="G1232" s="95">
        <v>9</v>
      </c>
      <c r="H1232" s="95">
        <v>902</v>
      </c>
      <c r="I1232" s="95">
        <v>89.35</v>
      </c>
      <c r="J1232" s="95">
        <v>68.83</v>
      </c>
      <c r="K1232" s="95" t="s">
        <v>1097</v>
      </c>
      <c r="L1232" s="95" t="s">
        <v>70</v>
      </c>
      <c r="M1232" s="95" t="s">
        <v>1098</v>
      </c>
    </row>
    <row r="1233" spans="1:13" ht="27" customHeight="1">
      <c r="A1233" s="93">
        <v>1231</v>
      </c>
      <c r="B1233" s="94" t="s">
        <v>1095</v>
      </c>
      <c r="C1233" s="95"/>
      <c r="D1233" s="95" t="s">
        <v>1132</v>
      </c>
      <c r="E1233" s="95">
        <v>1</v>
      </c>
      <c r="F1233" s="95">
        <v>11</v>
      </c>
      <c r="G1233" s="95">
        <v>1</v>
      </c>
      <c r="H1233" s="95">
        <v>101</v>
      </c>
      <c r="I1233" s="95">
        <v>81.97</v>
      </c>
      <c r="J1233" s="95">
        <v>64.77</v>
      </c>
      <c r="K1233" s="95" t="s">
        <v>1129</v>
      </c>
      <c r="L1233" s="95" t="s">
        <v>70</v>
      </c>
      <c r="M1233" s="95" t="s">
        <v>1106</v>
      </c>
    </row>
    <row r="1234" spans="1:13" ht="27" customHeight="1">
      <c r="A1234" s="93">
        <v>1232</v>
      </c>
      <c r="B1234" s="94" t="s">
        <v>1095</v>
      </c>
      <c r="C1234" s="95"/>
      <c r="D1234" s="95" t="s">
        <v>1132</v>
      </c>
      <c r="E1234" s="95">
        <v>1</v>
      </c>
      <c r="F1234" s="95">
        <v>11</v>
      </c>
      <c r="G1234" s="95">
        <v>1</v>
      </c>
      <c r="H1234" s="95">
        <v>102</v>
      </c>
      <c r="I1234" s="95">
        <v>57.95</v>
      </c>
      <c r="J1234" s="95">
        <v>45.79</v>
      </c>
      <c r="K1234" s="95" t="s">
        <v>1131</v>
      </c>
      <c r="L1234" s="95" t="s">
        <v>70</v>
      </c>
      <c r="M1234" s="95" t="s">
        <v>1132</v>
      </c>
    </row>
    <row r="1235" spans="1:13" ht="27" customHeight="1">
      <c r="A1235" s="93">
        <v>1233</v>
      </c>
      <c r="B1235" s="94" t="s">
        <v>1095</v>
      </c>
      <c r="C1235" s="95"/>
      <c r="D1235" s="95" t="s">
        <v>1132</v>
      </c>
      <c r="E1235" s="95">
        <v>1</v>
      </c>
      <c r="F1235" s="95">
        <v>11</v>
      </c>
      <c r="G1235" s="95">
        <v>2</v>
      </c>
      <c r="H1235" s="95">
        <v>201</v>
      </c>
      <c r="I1235" s="95">
        <v>81.97</v>
      </c>
      <c r="J1235" s="95">
        <v>64.77</v>
      </c>
      <c r="K1235" s="95" t="s">
        <v>1129</v>
      </c>
      <c r="L1235" s="95" t="s">
        <v>70</v>
      </c>
      <c r="M1235" s="95" t="s">
        <v>1106</v>
      </c>
    </row>
    <row r="1236" spans="1:13" ht="27" customHeight="1">
      <c r="A1236" s="93">
        <v>1234</v>
      </c>
      <c r="B1236" s="94" t="s">
        <v>1095</v>
      </c>
      <c r="C1236" s="95"/>
      <c r="D1236" s="95" t="s">
        <v>1132</v>
      </c>
      <c r="E1236" s="95">
        <v>1</v>
      </c>
      <c r="F1236" s="95">
        <v>11</v>
      </c>
      <c r="G1236" s="95">
        <v>2</v>
      </c>
      <c r="H1236" s="95">
        <v>202</v>
      </c>
      <c r="I1236" s="95">
        <v>80.87</v>
      </c>
      <c r="J1236" s="95">
        <v>63.9</v>
      </c>
      <c r="K1236" s="95" t="s">
        <v>1129</v>
      </c>
      <c r="L1236" s="95" t="s">
        <v>70</v>
      </c>
      <c r="M1236" s="95" t="s">
        <v>1113</v>
      </c>
    </row>
    <row r="1237" spans="1:13" ht="27" customHeight="1">
      <c r="A1237" s="93">
        <v>1235</v>
      </c>
      <c r="B1237" s="94" t="s">
        <v>1095</v>
      </c>
      <c r="C1237" s="95"/>
      <c r="D1237" s="95" t="s">
        <v>1132</v>
      </c>
      <c r="E1237" s="95">
        <v>1</v>
      </c>
      <c r="F1237" s="95">
        <v>11</v>
      </c>
      <c r="G1237" s="95">
        <v>3</v>
      </c>
      <c r="H1237" s="95">
        <v>301</v>
      </c>
      <c r="I1237" s="95">
        <v>81.5</v>
      </c>
      <c r="J1237" s="95">
        <v>64.400000000000006</v>
      </c>
      <c r="K1237" s="95" t="s">
        <v>1129</v>
      </c>
      <c r="L1237" s="95" t="s">
        <v>70</v>
      </c>
      <c r="M1237" s="95" t="s">
        <v>1106</v>
      </c>
    </row>
    <row r="1238" spans="1:13" ht="27" customHeight="1">
      <c r="A1238" s="93">
        <v>1236</v>
      </c>
      <c r="B1238" s="94" t="s">
        <v>1095</v>
      </c>
      <c r="C1238" s="95"/>
      <c r="D1238" s="95" t="s">
        <v>1132</v>
      </c>
      <c r="E1238" s="95">
        <v>1</v>
      </c>
      <c r="F1238" s="95">
        <v>11</v>
      </c>
      <c r="G1238" s="95">
        <v>3</v>
      </c>
      <c r="H1238" s="95">
        <v>302</v>
      </c>
      <c r="I1238" s="95">
        <v>80.650000000000006</v>
      </c>
      <c r="J1238" s="95">
        <v>63.73</v>
      </c>
      <c r="K1238" s="95" t="s">
        <v>1129</v>
      </c>
      <c r="L1238" s="95" t="s">
        <v>70</v>
      </c>
      <c r="M1238" s="95" t="s">
        <v>1113</v>
      </c>
    </row>
    <row r="1239" spans="1:13" ht="27" customHeight="1">
      <c r="A1239" s="93">
        <v>1237</v>
      </c>
      <c r="B1239" s="94" t="s">
        <v>1095</v>
      </c>
      <c r="C1239" s="95"/>
      <c r="D1239" s="95" t="s">
        <v>1132</v>
      </c>
      <c r="E1239" s="95">
        <v>1</v>
      </c>
      <c r="F1239" s="95">
        <v>11</v>
      </c>
      <c r="G1239" s="95">
        <v>4</v>
      </c>
      <c r="H1239" s="95">
        <v>401</v>
      </c>
      <c r="I1239" s="95">
        <v>81.5</v>
      </c>
      <c r="J1239" s="95">
        <v>64.400000000000006</v>
      </c>
      <c r="K1239" s="95" t="s">
        <v>1129</v>
      </c>
      <c r="L1239" s="95" t="s">
        <v>70</v>
      </c>
      <c r="M1239" s="95" t="s">
        <v>1106</v>
      </c>
    </row>
    <row r="1240" spans="1:13" ht="27" customHeight="1">
      <c r="A1240" s="93">
        <v>1238</v>
      </c>
      <c r="B1240" s="94" t="s">
        <v>1095</v>
      </c>
      <c r="C1240" s="95"/>
      <c r="D1240" s="95" t="s">
        <v>1132</v>
      </c>
      <c r="E1240" s="95">
        <v>1</v>
      </c>
      <c r="F1240" s="95">
        <v>11</v>
      </c>
      <c r="G1240" s="95">
        <v>4</v>
      </c>
      <c r="H1240" s="95">
        <v>402</v>
      </c>
      <c r="I1240" s="95">
        <v>80.650000000000006</v>
      </c>
      <c r="J1240" s="95">
        <v>63.73</v>
      </c>
      <c r="K1240" s="95" t="s">
        <v>1129</v>
      </c>
      <c r="L1240" s="95" t="s">
        <v>70</v>
      </c>
      <c r="M1240" s="95" t="s">
        <v>1113</v>
      </c>
    </row>
    <row r="1241" spans="1:13" ht="27" customHeight="1">
      <c r="A1241" s="93">
        <v>1239</v>
      </c>
      <c r="B1241" s="94" t="s">
        <v>1095</v>
      </c>
      <c r="C1241" s="95"/>
      <c r="D1241" s="95" t="s">
        <v>1132</v>
      </c>
      <c r="E1241" s="95">
        <v>1</v>
      </c>
      <c r="F1241" s="95">
        <v>11</v>
      </c>
      <c r="G1241" s="95">
        <v>5</v>
      </c>
      <c r="H1241" s="95">
        <v>501</v>
      </c>
      <c r="I1241" s="95">
        <v>81.5</v>
      </c>
      <c r="J1241" s="95">
        <v>64.400000000000006</v>
      </c>
      <c r="K1241" s="95" t="s">
        <v>1129</v>
      </c>
      <c r="L1241" s="95" t="s">
        <v>70</v>
      </c>
      <c r="M1241" s="95" t="s">
        <v>1106</v>
      </c>
    </row>
    <row r="1242" spans="1:13" ht="27" customHeight="1">
      <c r="A1242" s="93">
        <v>1240</v>
      </c>
      <c r="B1242" s="94" t="s">
        <v>1095</v>
      </c>
      <c r="C1242" s="95"/>
      <c r="D1242" s="95" t="s">
        <v>1132</v>
      </c>
      <c r="E1242" s="95">
        <v>1</v>
      </c>
      <c r="F1242" s="95">
        <v>11</v>
      </c>
      <c r="G1242" s="95">
        <v>5</v>
      </c>
      <c r="H1242" s="95">
        <v>502</v>
      </c>
      <c r="I1242" s="95">
        <v>80.650000000000006</v>
      </c>
      <c r="J1242" s="95">
        <v>63.73</v>
      </c>
      <c r="K1242" s="95" t="s">
        <v>1129</v>
      </c>
      <c r="L1242" s="95" t="s">
        <v>70</v>
      </c>
      <c r="M1242" s="95" t="s">
        <v>1113</v>
      </c>
    </row>
    <row r="1243" spans="1:13" ht="27" customHeight="1">
      <c r="A1243" s="93">
        <v>1241</v>
      </c>
      <c r="B1243" s="94" t="s">
        <v>1095</v>
      </c>
      <c r="C1243" s="95"/>
      <c r="D1243" s="95" t="s">
        <v>1132</v>
      </c>
      <c r="E1243" s="95">
        <v>1</v>
      </c>
      <c r="F1243" s="95">
        <v>11</v>
      </c>
      <c r="G1243" s="95">
        <v>6</v>
      </c>
      <c r="H1243" s="95">
        <v>601</v>
      </c>
      <c r="I1243" s="95">
        <v>81.5</v>
      </c>
      <c r="J1243" s="95">
        <v>64.400000000000006</v>
      </c>
      <c r="K1243" s="95" t="s">
        <v>1129</v>
      </c>
      <c r="L1243" s="95" t="s">
        <v>70</v>
      </c>
      <c r="M1243" s="95" t="s">
        <v>1106</v>
      </c>
    </row>
    <row r="1244" spans="1:13" ht="27" customHeight="1">
      <c r="A1244" s="93">
        <v>1242</v>
      </c>
      <c r="B1244" s="94" t="s">
        <v>1095</v>
      </c>
      <c r="C1244" s="95"/>
      <c r="D1244" s="95" t="s">
        <v>1132</v>
      </c>
      <c r="E1244" s="95">
        <v>1</v>
      </c>
      <c r="F1244" s="95">
        <v>11</v>
      </c>
      <c r="G1244" s="95">
        <v>6</v>
      </c>
      <c r="H1244" s="95">
        <v>602</v>
      </c>
      <c r="I1244" s="95">
        <v>80.650000000000006</v>
      </c>
      <c r="J1244" s="95">
        <v>63.73</v>
      </c>
      <c r="K1244" s="95" t="s">
        <v>1129</v>
      </c>
      <c r="L1244" s="95" t="s">
        <v>70</v>
      </c>
      <c r="M1244" s="95" t="s">
        <v>1113</v>
      </c>
    </row>
    <row r="1245" spans="1:13" ht="27" customHeight="1">
      <c r="A1245" s="93">
        <v>1243</v>
      </c>
      <c r="B1245" s="94" t="s">
        <v>1095</v>
      </c>
      <c r="C1245" s="95"/>
      <c r="D1245" s="95" t="s">
        <v>1132</v>
      </c>
      <c r="E1245" s="95">
        <v>1</v>
      </c>
      <c r="F1245" s="95">
        <v>11</v>
      </c>
      <c r="G1245" s="95">
        <v>7</v>
      </c>
      <c r="H1245" s="95">
        <v>701</v>
      </c>
      <c r="I1245" s="95">
        <v>81.5</v>
      </c>
      <c r="J1245" s="95">
        <v>64.400000000000006</v>
      </c>
      <c r="K1245" s="95" t="s">
        <v>1129</v>
      </c>
      <c r="L1245" s="95" t="s">
        <v>70</v>
      </c>
      <c r="M1245" s="95" t="s">
        <v>1106</v>
      </c>
    </row>
    <row r="1246" spans="1:13" ht="27" customHeight="1">
      <c r="A1246" s="93">
        <v>1244</v>
      </c>
      <c r="B1246" s="94" t="s">
        <v>1095</v>
      </c>
      <c r="C1246" s="95"/>
      <c r="D1246" s="95" t="s">
        <v>1132</v>
      </c>
      <c r="E1246" s="95">
        <v>1</v>
      </c>
      <c r="F1246" s="95">
        <v>11</v>
      </c>
      <c r="G1246" s="95">
        <v>7</v>
      </c>
      <c r="H1246" s="95">
        <v>702</v>
      </c>
      <c r="I1246" s="95">
        <v>80.650000000000006</v>
      </c>
      <c r="J1246" s="95">
        <v>63.73</v>
      </c>
      <c r="K1246" s="95" t="s">
        <v>1129</v>
      </c>
      <c r="L1246" s="95" t="s">
        <v>70</v>
      </c>
      <c r="M1246" s="95" t="s">
        <v>1113</v>
      </c>
    </row>
    <row r="1247" spans="1:13" ht="27" customHeight="1">
      <c r="A1247" s="93">
        <v>1245</v>
      </c>
      <c r="B1247" s="94" t="s">
        <v>1095</v>
      </c>
      <c r="C1247" s="95"/>
      <c r="D1247" s="95" t="s">
        <v>1132</v>
      </c>
      <c r="E1247" s="95">
        <v>1</v>
      </c>
      <c r="F1247" s="95">
        <v>11</v>
      </c>
      <c r="G1247" s="95">
        <v>8</v>
      </c>
      <c r="H1247" s="95">
        <v>801</v>
      </c>
      <c r="I1247" s="95">
        <v>81.5</v>
      </c>
      <c r="J1247" s="95">
        <v>64.400000000000006</v>
      </c>
      <c r="K1247" s="95" t="s">
        <v>1129</v>
      </c>
      <c r="L1247" s="95" t="s">
        <v>70</v>
      </c>
      <c r="M1247" s="95" t="s">
        <v>1106</v>
      </c>
    </row>
    <row r="1248" spans="1:13" ht="27" customHeight="1">
      <c r="A1248" s="93">
        <v>1246</v>
      </c>
      <c r="B1248" s="94" t="s">
        <v>1095</v>
      </c>
      <c r="C1248" s="95"/>
      <c r="D1248" s="95" t="s">
        <v>1132</v>
      </c>
      <c r="E1248" s="95">
        <v>1</v>
      </c>
      <c r="F1248" s="95">
        <v>11</v>
      </c>
      <c r="G1248" s="95">
        <v>8</v>
      </c>
      <c r="H1248" s="95">
        <v>802</v>
      </c>
      <c r="I1248" s="95">
        <v>80.650000000000006</v>
      </c>
      <c r="J1248" s="95">
        <v>63.73</v>
      </c>
      <c r="K1248" s="95" t="s">
        <v>1129</v>
      </c>
      <c r="L1248" s="95" t="s">
        <v>70</v>
      </c>
      <c r="M1248" s="95" t="s">
        <v>1113</v>
      </c>
    </row>
    <row r="1249" spans="1:13" ht="27" customHeight="1">
      <c r="A1249" s="93">
        <v>1247</v>
      </c>
      <c r="B1249" s="94" t="s">
        <v>1095</v>
      </c>
      <c r="C1249" s="95"/>
      <c r="D1249" s="95" t="s">
        <v>1132</v>
      </c>
      <c r="E1249" s="95">
        <v>1</v>
      </c>
      <c r="F1249" s="95">
        <v>11</v>
      </c>
      <c r="G1249" s="95">
        <v>9</v>
      </c>
      <c r="H1249" s="95">
        <v>901</v>
      </c>
      <c r="I1249" s="95">
        <v>81.5</v>
      </c>
      <c r="J1249" s="95">
        <v>64.400000000000006</v>
      </c>
      <c r="K1249" s="95" t="s">
        <v>1129</v>
      </c>
      <c r="L1249" s="95" t="s">
        <v>70</v>
      </c>
      <c r="M1249" s="95" t="s">
        <v>1106</v>
      </c>
    </row>
    <row r="1250" spans="1:13" ht="27" customHeight="1">
      <c r="A1250" s="93">
        <v>1248</v>
      </c>
      <c r="B1250" s="94" t="s">
        <v>1095</v>
      </c>
      <c r="C1250" s="95"/>
      <c r="D1250" s="95" t="s">
        <v>1132</v>
      </c>
      <c r="E1250" s="95">
        <v>1</v>
      </c>
      <c r="F1250" s="95">
        <v>11</v>
      </c>
      <c r="G1250" s="95">
        <v>9</v>
      </c>
      <c r="H1250" s="95">
        <v>902</v>
      </c>
      <c r="I1250" s="95">
        <v>80.650000000000006</v>
      </c>
      <c r="J1250" s="95">
        <v>63.73</v>
      </c>
      <c r="K1250" s="95" t="s">
        <v>1129</v>
      </c>
      <c r="L1250" s="95" t="s">
        <v>70</v>
      </c>
      <c r="M1250" s="95" t="s">
        <v>1113</v>
      </c>
    </row>
    <row r="1251" spans="1:13" ht="27" customHeight="1">
      <c r="A1251" s="93">
        <v>1249</v>
      </c>
      <c r="B1251" s="94" t="s">
        <v>1095</v>
      </c>
      <c r="C1251" s="95"/>
      <c r="D1251" s="95" t="s">
        <v>1132</v>
      </c>
      <c r="E1251" s="95">
        <v>1</v>
      </c>
      <c r="F1251" s="95">
        <v>11</v>
      </c>
      <c r="G1251" s="95">
        <v>10</v>
      </c>
      <c r="H1251" s="95">
        <v>1001</v>
      </c>
      <c r="I1251" s="95">
        <v>81.5</v>
      </c>
      <c r="J1251" s="95">
        <v>64.400000000000006</v>
      </c>
      <c r="K1251" s="95" t="s">
        <v>1129</v>
      </c>
      <c r="L1251" s="95" t="s">
        <v>70</v>
      </c>
      <c r="M1251" s="95" t="s">
        <v>1106</v>
      </c>
    </row>
    <row r="1252" spans="1:13" ht="27" customHeight="1">
      <c r="A1252" s="93">
        <v>1250</v>
      </c>
      <c r="B1252" s="94" t="s">
        <v>1095</v>
      </c>
      <c r="C1252" s="95"/>
      <c r="D1252" s="95" t="s">
        <v>1132</v>
      </c>
      <c r="E1252" s="95">
        <v>1</v>
      </c>
      <c r="F1252" s="95">
        <v>11</v>
      </c>
      <c r="G1252" s="95">
        <v>10</v>
      </c>
      <c r="H1252" s="95">
        <v>1002</v>
      </c>
      <c r="I1252" s="95">
        <v>80.650000000000006</v>
      </c>
      <c r="J1252" s="95">
        <v>63.73</v>
      </c>
      <c r="K1252" s="95" t="s">
        <v>1129</v>
      </c>
      <c r="L1252" s="95" t="s">
        <v>70</v>
      </c>
      <c r="M1252" s="95" t="s">
        <v>1113</v>
      </c>
    </row>
    <row r="1253" spans="1:13" ht="27" customHeight="1">
      <c r="A1253" s="93">
        <v>1251</v>
      </c>
      <c r="B1253" s="94" t="s">
        <v>1095</v>
      </c>
      <c r="C1253" s="95"/>
      <c r="D1253" s="95" t="s">
        <v>1132</v>
      </c>
      <c r="E1253" s="95">
        <v>1</v>
      </c>
      <c r="F1253" s="95">
        <v>11</v>
      </c>
      <c r="G1253" s="95">
        <v>11</v>
      </c>
      <c r="H1253" s="95">
        <v>1101</v>
      </c>
      <c r="I1253" s="95">
        <v>81.5</v>
      </c>
      <c r="J1253" s="95">
        <v>64.400000000000006</v>
      </c>
      <c r="K1253" s="95" t="s">
        <v>1129</v>
      </c>
      <c r="L1253" s="95" t="s">
        <v>70</v>
      </c>
      <c r="M1253" s="95" t="s">
        <v>1106</v>
      </c>
    </row>
    <row r="1254" spans="1:13" ht="27" customHeight="1">
      <c r="A1254" s="93">
        <v>1252</v>
      </c>
      <c r="B1254" s="94" t="s">
        <v>1095</v>
      </c>
      <c r="C1254" s="95"/>
      <c r="D1254" s="95" t="s">
        <v>1132</v>
      </c>
      <c r="E1254" s="95">
        <v>1</v>
      </c>
      <c r="F1254" s="95">
        <v>11</v>
      </c>
      <c r="G1254" s="95">
        <v>11</v>
      </c>
      <c r="H1254" s="95">
        <v>1102</v>
      </c>
      <c r="I1254" s="95">
        <v>80.650000000000006</v>
      </c>
      <c r="J1254" s="95">
        <v>63.73</v>
      </c>
      <c r="K1254" s="95" t="s">
        <v>1129</v>
      </c>
      <c r="L1254" s="95" t="s">
        <v>70</v>
      </c>
      <c r="M1254" s="95" t="s">
        <v>1113</v>
      </c>
    </row>
    <row r="1255" spans="1:13" ht="27" customHeight="1">
      <c r="A1255" s="93">
        <v>1253</v>
      </c>
      <c r="B1255" s="94" t="s">
        <v>1095</v>
      </c>
      <c r="C1255" s="95"/>
      <c r="D1255" s="95" t="s">
        <v>1132</v>
      </c>
      <c r="E1255" s="95">
        <v>2</v>
      </c>
      <c r="F1255" s="95">
        <v>11</v>
      </c>
      <c r="G1255" s="95">
        <v>1</v>
      </c>
      <c r="H1255" s="95">
        <v>101</v>
      </c>
      <c r="I1255" s="95">
        <v>57.95</v>
      </c>
      <c r="J1255" s="95">
        <v>45.79</v>
      </c>
      <c r="K1255" s="95" t="s">
        <v>1131</v>
      </c>
      <c r="L1255" s="95" t="s">
        <v>70</v>
      </c>
      <c r="M1255" s="95" t="s">
        <v>1132</v>
      </c>
    </row>
    <row r="1256" spans="1:13" ht="27" customHeight="1">
      <c r="A1256" s="93">
        <v>1254</v>
      </c>
      <c r="B1256" s="94" t="s">
        <v>1095</v>
      </c>
      <c r="C1256" s="95"/>
      <c r="D1256" s="95" t="s">
        <v>1132</v>
      </c>
      <c r="E1256" s="95">
        <v>2</v>
      </c>
      <c r="F1256" s="95">
        <v>11</v>
      </c>
      <c r="G1256" s="95">
        <v>1</v>
      </c>
      <c r="H1256" s="95">
        <v>102</v>
      </c>
      <c r="I1256" s="95">
        <v>81.97</v>
      </c>
      <c r="J1256" s="95">
        <v>64.77</v>
      </c>
      <c r="K1256" s="95" t="s">
        <v>1129</v>
      </c>
      <c r="L1256" s="95" t="s">
        <v>70</v>
      </c>
      <c r="M1256" s="95" t="s">
        <v>1106</v>
      </c>
    </row>
    <row r="1257" spans="1:13" ht="27" customHeight="1">
      <c r="A1257" s="93">
        <v>1255</v>
      </c>
      <c r="B1257" s="94" t="s">
        <v>1095</v>
      </c>
      <c r="C1257" s="95"/>
      <c r="D1257" s="95" t="s">
        <v>1132</v>
      </c>
      <c r="E1257" s="95">
        <v>2</v>
      </c>
      <c r="F1257" s="95">
        <v>11</v>
      </c>
      <c r="G1257" s="95">
        <v>2</v>
      </c>
      <c r="H1257" s="95">
        <v>201</v>
      </c>
      <c r="I1257" s="95">
        <v>80.87</v>
      </c>
      <c r="J1257" s="95">
        <v>63.9</v>
      </c>
      <c r="K1257" s="95" t="s">
        <v>1129</v>
      </c>
      <c r="L1257" s="95" t="s">
        <v>70</v>
      </c>
      <c r="M1257" s="95" t="s">
        <v>1113</v>
      </c>
    </row>
    <row r="1258" spans="1:13" ht="27" customHeight="1">
      <c r="A1258" s="93">
        <v>1256</v>
      </c>
      <c r="B1258" s="94" t="s">
        <v>1095</v>
      </c>
      <c r="C1258" s="95"/>
      <c r="D1258" s="95" t="s">
        <v>1132</v>
      </c>
      <c r="E1258" s="95">
        <v>2</v>
      </c>
      <c r="F1258" s="95">
        <v>11</v>
      </c>
      <c r="G1258" s="95">
        <v>2</v>
      </c>
      <c r="H1258" s="95">
        <v>202</v>
      </c>
      <c r="I1258" s="95">
        <v>81.97</v>
      </c>
      <c r="J1258" s="95">
        <v>64.77</v>
      </c>
      <c r="K1258" s="95" t="s">
        <v>1129</v>
      </c>
      <c r="L1258" s="95" t="s">
        <v>70</v>
      </c>
      <c r="M1258" s="95" t="s">
        <v>1106</v>
      </c>
    </row>
    <row r="1259" spans="1:13" ht="27" customHeight="1">
      <c r="A1259" s="93">
        <v>1257</v>
      </c>
      <c r="B1259" s="94" t="s">
        <v>1095</v>
      </c>
      <c r="C1259" s="95"/>
      <c r="D1259" s="95" t="s">
        <v>1132</v>
      </c>
      <c r="E1259" s="95">
        <v>2</v>
      </c>
      <c r="F1259" s="95">
        <v>11</v>
      </c>
      <c r="G1259" s="95">
        <v>3</v>
      </c>
      <c r="H1259" s="95">
        <v>301</v>
      </c>
      <c r="I1259" s="95">
        <v>80.650000000000006</v>
      </c>
      <c r="J1259" s="95">
        <v>63.73</v>
      </c>
      <c r="K1259" s="95" t="s">
        <v>1129</v>
      </c>
      <c r="L1259" s="95" t="s">
        <v>70</v>
      </c>
      <c r="M1259" s="95" t="s">
        <v>1113</v>
      </c>
    </row>
    <row r="1260" spans="1:13" ht="27" customHeight="1">
      <c r="A1260" s="93">
        <v>1258</v>
      </c>
      <c r="B1260" s="94" t="s">
        <v>1095</v>
      </c>
      <c r="C1260" s="95"/>
      <c r="D1260" s="95" t="s">
        <v>1132</v>
      </c>
      <c r="E1260" s="95">
        <v>2</v>
      </c>
      <c r="F1260" s="95">
        <v>11</v>
      </c>
      <c r="G1260" s="95">
        <v>3</v>
      </c>
      <c r="H1260" s="95">
        <v>302</v>
      </c>
      <c r="I1260" s="95">
        <v>81.5</v>
      </c>
      <c r="J1260" s="95">
        <v>64.400000000000006</v>
      </c>
      <c r="K1260" s="95" t="s">
        <v>1129</v>
      </c>
      <c r="L1260" s="95" t="s">
        <v>70</v>
      </c>
      <c r="M1260" s="95" t="s">
        <v>1106</v>
      </c>
    </row>
    <row r="1261" spans="1:13" ht="27" customHeight="1">
      <c r="A1261" s="93">
        <v>1259</v>
      </c>
      <c r="B1261" s="94" t="s">
        <v>1095</v>
      </c>
      <c r="C1261" s="95"/>
      <c r="D1261" s="95" t="s">
        <v>1132</v>
      </c>
      <c r="E1261" s="95">
        <v>2</v>
      </c>
      <c r="F1261" s="95">
        <v>11</v>
      </c>
      <c r="G1261" s="95">
        <v>4</v>
      </c>
      <c r="H1261" s="95">
        <v>401</v>
      </c>
      <c r="I1261" s="95">
        <v>80.650000000000006</v>
      </c>
      <c r="J1261" s="95">
        <v>63.73</v>
      </c>
      <c r="K1261" s="95" t="s">
        <v>1129</v>
      </c>
      <c r="L1261" s="95" t="s">
        <v>70</v>
      </c>
      <c r="M1261" s="95" t="s">
        <v>1113</v>
      </c>
    </row>
    <row r="1262" spans="1:13" ht="27" customHeight="1">
      <c r="A1262" s="93">
        <v>1260</v>
      </c>
      <c r="B1262" s="94" t="s">
        <v>1095</v>
      </c>
      <c r="C1262" s="95"/>
      <c r="D1262" s="95" t="s">
        <v>1132</v>
      </c>
      <c r="E1262" s="95">
        <v>2</v>
      </c>
      <c r="F1262" s="95">
        <v>11</v>
      </c>
      <c r="G1262" s="95">
        <v>4</v>
      </c>
      <c r="H1262" s="95">
        <v>402</v>
      </c>
      <c r="I1262" s="95">
        <v>81.5</v>
      </c>
      <c r="J1262" s="95">
        <v>64.400000000000006</v>
      </c>
      <c r="K1262" s="95" t="s">
        <v>1129</v>
      </c>
      <c r="L1262" s="95" t="s">
        <v>70</v>
      </c>
      <c r="M1262" s="95" t="s">
        <v>1106</v>
      </c>
    </row>
    <row r="1263" spans="1:13" ht="27" customHeight="1">
      <c r="A1263" s="93">
        <v>1261</v>
      </c>
      <c r="B1263" s="94" t="s">
        <v>1095</v>
      </c>
      <c r="C1263" s="95"/>
      <c r="D1263" s="95" t="s">
        <v>1132</v>
      </c>
      <c r="E1263" s="95">
        <v>2</v>
      </c>
      <c r="F1263" s="95">
        <v>11</v>
      </c>
      <c r="G1263" s="95">
        <v>5</v>
      </c>
      <c r="H1263" s="95">
        <v>501</v>
      </c>
      <c r="I1263" s="95">
        <v>80.650000000000006</v>
      </c>
      <c r="J1263" s="95">
        <v>63.73</v>
      </c>
      <c r="K1263" s="95" t="s">
        <v>1129</v>
      </c>
      <c r="L1263" s="95" t="s">
        <v>70</v>
      </c>
      <c r="M1263" s="95" t="s">
        <v>1113</v>
      </c>
    </row>
    <row r="1264" spans="1:13" ht="27" customHeight="1">
      <c r="A1264" s="93">
        <v>1262</v>
      </c>
      <c r="B1264" s="94" t="s">
        <v>1095</v>
      </c>
      <c r="C1264" s="95"/>
      <c r="D1264" s="95" t="s">
        <v>1132</v>
      </c>
      <c r="E1264" s="95">
        <v>2</v>
      </c>
      <c r="F1264" s="95">
        <v>11</v>
      </c>
      <c r="G1264" s="95">
        <v>5</v>
      </c>
      <c r="H1264" s="95">
        <v>502</v>
      </c>
      <c r="I1264" s="95">
        <v>81.5</v>
      </c>
      <c r="J1264" s="95">
        <v>64.400000000000006</v>
      </c>
      <c r="K1264" s="95" t="s">
        <v>1129</v>
      </c>
      <c r="L1264" s="95" t="s">
        <v>70</v>
      </c>
      <c r="M1264" s="95" t="s">
        <v>1106</v>
      </c>
    </row>
    <row r="1265" spans="1:13" ht="27" customHeight="1">
      <c r="A1265" s="93">
        <v>1263</v>
      </c>
      <c r="B1265" s="94" t="s">
        <v>1095</v>
      </c>
      <c r="C1265" s="95"/>
      <c r="D1265" s="95" t="s">
        <v>1132</v>
      </c>
      <c r="E1265" s="95">
        <v>2</v>
      </c>
      <c r="F1265" s="95">
        <v>11</v>
      </c>
      <c r="G1265" s="95">
        <v>6</v>
      </c>
      <c r="H1265" s="95">
        <v>601</v>
      </c>
      <c r="I1265" s="95">
        <v>80.650000000000006</v>
      </c>
      <c r="J1265" s="95">
        <v>63.73</v>
      </c>
      <c r="K1265" s="95" t="s">
        <v>1129</v>
      </c>
      <c r="L1265" s="95" t="s">
        <v>70</v>
      </c>
      <c r="M1265" s="95" t="s">
        <v>1113</v>
      </c>
    </row>
    <row r="1266" spans="1:13" ht="27" customHeight="1">
      <c r="A1266" s="93">
        <v>1264</v>
      </c>
      <c r="B1266" s="94" t="s">
        <v>1095</v>
      </c>
      <c r="C1266" s="95"/>
      <c r="D1266" s="95" t="s">
        <v>1132</v>
      </c>
      <c r="E1266" s="95">
        <v>2</v>
      </c>
      <c r="F1266" s="95">
        <v>11</v>
      </c>
      <c r="G1266" s="95">
        <v>6</v>
      </c>
      <c r="H1266" s="95">
        <v>602</v>
      </c>
      <c r="I1266" s="95">
        <v>81.5</v>
      </c>
      <c r="J1266" s="95">
        <v>64.400000000000006</v>
      </c>
      <c r="K1266" s="95" t="s">
        <v>1129</v>
      </c>
      <c r="L1266" s="95" t="s">
        <v>70</v>
      </c>
      <c r="M1266" s="95" t="s">
        <v>1106</v>
      </c>
    </row>
    <row r="1267" spans="1:13" ht="27" customHeight="1">
      <c r="A1267" s="93">
        <v>1265</v>
      </c>
      <c r="B1267" s="94" t="s">
        <v>1095</v>
      </c>
      <c r="C1267" s="95"/>
      <c r="D1267" s="95" t="s">
        <v>1132</v>
      </c>
      <c r="E1267" s="95">
        <v>2</v>
      </c>
      <c r="F1267" s="95">
        <v>11</v>
      </c>
      <c r="G1267" s="95">
        <v>7</v>
      </c>
      <c r="H1267" s="95">
        <v>701</v>
      </c>
      <c r="I1267" s="95">
        <v>80.650000000000006</v>
      </c>
      <c r="J1267" s="95">
        <v>63.73</v>
      </c>
      <c r="K1267" s="95" t="s">
        <v>1129</v>
      </c>
      <c r="L1267" s="95" t="s">
        <v>70</v>
      </c>
      <c r="M1267" s="95" t="s">
        <v>1113</v>
      </c>
    </row>
    <row r="1268" spans="1:13" ht="27" customHeight="1">
      <c r="A1268" s="93">
        <v>1266</v>
      </c>
      <c r="B1268" s="94" t="s">
        <v>1095</v>
      </c>
      <c r="C1268" s="95"/>
      <c r="D1268" s="95" t="s">
        <v>1132</v>
      </c>
      <c r="E1268" s="95">
        <v>2</v>
      </c>
      <c r="F1268" s="95">
        <v>11</v>
      </c>
      <c r="G1268" s="95">
        <v>7</v>
      </c>
      <c r="H1268" s="95">
        <v>702</v>
      </c>
      <c r="I1268" s="95">
        <v>81.5</v>
      </c>
      <c r="J1268" s="95">
        <v>64.400000000000006</v>
      </c>
      <c r="K1268" s="95" t="s">
        <v>1129</v>
      </c>
      <c r="L1268" s="95" t="s">
        <v>70</v>
      </c>
      <c r="M1268" s="95" t="s">
        <v>1106</v>
      </c>
    </row>
    <row r="1269" spans="1:13" ht="27" customHeight="1">
      <c r="A1269" s="93">
        <v>1267</v>
      </c>
      <c r="B1269" s="94" t="s">
        <v>1095</v>
      </c>
      <c r="C1269" s="95"/>
      <c r="D1269" s="95" t="s">
        <v>1132</v>
      </c>
      <c r="E1269" s="95">
        <v>2</v>
      </c>
      <c r="F1269" s="95">
        <v>11</v>
      </c>
      <c r="G1269" s="95">
        <v>8</v>
      </c>
      <c r="H1269" s="95">
        <v>801</v>
      </c>
      <c r="I1269" s="95">
        <v>80.650000000000006</v>
      </c>
      <c r="J1269" s="95">
        <v>63.73</v>
      </c>
      <c r="K1269" s="95" t="s">
        <v>1129</v>
      </c>
      <c r="L1269" s="95" t="s">
        <v>70</v>
      </c>
      <c r="M1269" s="95" t="s">
        <v>1113</v>
      </c>
    </row>
    <row r="1270" spans="1:13" ht="27" customHeight="1">
      <c r="A1270" s="93">
        <v>1268</v>
      </c>
      <c r="B1270" s="94" t="s">
        <v>1095</v>
      </c>
      <c r="C1270" s="95"/>
      <c r="D1270" s="95" t="s">
        <v>1132</v>
      </c>
      <c r="E1270" s="95">
        <v>2</v>
      </c>
      <c r="F1270" s="95">
        <v>11</v>
      </c>
      <c r="G1270" s="95">
        <v>8</v>
      </c>
      <c r="H1270" s="95">
        <v>802</v>
      </c>
      <c r="I1270" s="95">
        <v>81.5</v>
      </c>
      <c r="J1270" s="95">
        <v>64.400000000000006</v>
      </c>
      <c r="K1270" s="95" t="s">
        <v>1129</v>
      </c>
      <c r="L1270" s="95" t="s">
        <v>70</v>
      </c>
      <c r="M1270" s="95" t="s">
        <v>1106</v>
      </c>
    </row>
    <row r="1271" spans="1:13" ht="27" customHeight="1">
      <c r="A1271" s="93">
        <v>1269</v>
      </c>
      <c r="B1271" s="94" t="s">
        <v>1095</v>
      </c>
      <c r="C1271" s="95"/>
      <c r="D1271" s="95" t="s">
        <v>1132</v>
      </c>
      <c r="E1271" s="95">
        <v>2</v>
      </c>
      <c r="F1271" s="95">
        <v>11</v>
      </c>
      <c r="G1271" s="95">
        <v>9</v>
      </c>
      <c r="H1271" s="95">
        <v>901</v>
      </c>
      <c r="I1271" s="95">
        <v>80.650000000000006</v>
      </c>
      <c r="J1271" s="95">
        <v>63.73</v>
      </c>
      <c r="K1271" s="95" t="s">
        <v>1129</v>
      </c>
      <c r="L1271" s="95" t="s">
        <v>70</v>
      </c>
      <c r="M1271" s="95" t="s">
        <v>1113</v>
      </c>
    </row>
    <row r="1272" spans="1:13" ht="27" customHeight="1">
      <c r="A1272" s="93">
        <v>1270</v>
      </c>
      <c r="B1272" s="94" t="s">
        <v>1095</v>
      </c>
      <c r="C1272" s="95"/>
      <c r="D1272" s="95" t="s">
        <v>1132</v>
      </c>
      <c r="E1272" s="95">
        <v>2</v>
      </c>
      <c r="F1272" s="95">
        <v>11</v>
      </c>
      <c r="G1272" s="95">
        <v>9</v>
      </c>
      <c r="H1272" s="95">
        <v>902</v>
      </c>
      <c r="I1272" s="95">
        <v>81.5</v>
      </c>
      <c r="J1272" s="95">
        <v>64.400000000000006</v>
      </c>
      <c r="K1272" s="95" t="s">
        <v>1129</v>
      </c>
      <c r="L1272" s="95" t="s">
        <v>70</v>
      </c>
      <c r="M1272" s="95" t="s">
        <v>1106</v>
      </c>
    </row>
    <row r="1273" spans="1:13" ht="27" customHeight="1">
      <c r="A1273" s="93">
        <v>1271</v>
      </c>
      <c r="B1273" s="94" t="s">
        <v>1095</v>
      </c>
      <c r="C1273" s="95"/>
      <c r="D1273" s="95" t="s">
        <v>1132</v>
      </c>
      <c r="E1273" s="95">
        <v>2</v>
      </c>
      <c r="F1273" s="95">
        <v>11</v>
      </c>
      <c r="G1273" s="95">
        <v>10</v>
      </c>
      <c r="H1273" s="95">
        <v>1001</v>
      </c>
      <c r="I1273" s="95">
        <v>80.650000000000006</v>
      </c>
      <c r="J1273" s="95">
        <v>63.73</v>
      </c>
      <c r="K1273" s="95" t="s">
        <v>1129</v>
      </c>
      <c r="L1273" s="95" t="s">
        <v>70</v>
      </c>
      <c r="M1273" s="95" t="s">
        <v>1113</v>
      </c>
    </row>
    <row r="1274" spans="1:13" ht="27" customHeight="1">
      <c r="A1274" s="93">
        <v>1272</v>
      </c>
      <c r="B1274" s="94" t="s">
        <v>1095</v>
      </c>
      <c r="C1274" s="95"/>
      <c r="D1274" s="95" t="s">
        <v>1132</v>
      </c>
      <c r="E1274" s="95">
        <v>2</v>
      </c>
      <c r="F1274" s="95">
        <v>11</v>
      </c>
      <c r="G1274" s="95">
        <v>10</v>
      </c>
      <c r="H1274" s="95">
        <v>1002</v>
      </c>
      <c r="I1274" s="95">
        <v>81.5</v>
      </c>
      <c r="J1274" s="95">
        <v>64.400000000000006</v>
      </c>
      <c r="K1274" s="95" t="s">
        <v>1129</v>
      </c>
      <c r="L1274" s="95" t="s">
        <v>70</v>
      </c>
      <c r="M1274" s="95" t="s">
        <v>1106</v>
      </c>
    </row>
    <row r="1275" spans="1:13" ht="27" customHeight="1">
      <c r="A1275" s="93">
        <v>1273</v>
      </c>
      <c r="B1275" s="94" t="s">
        <v>1095</v>
      </c>
      <c r="C1275" s="95"/>
      <c r="D1275" s="95" t="s">
        <v>1132</v>
      </c>
      <c r="E1275" s="95">
        <v>2</v>
      </c>
      <c r="F1275" s="95">
        <v>11</v>
      </c>
      <c r="G1275" s="95">
        <v>11</v>
      </c>
      <c r="H1275" s="95">
        <v>1101</v>
      </c>
      <c r="I1275" s="95">
        <v>80.650000000000006</v>
      </c>
      <c r="J1275" s="95">
        <v>63.73</v>
      </c>
      <c r="K1275" s="95" t="s">
        <v>1129</v>
      </c>
      <c r="L1275" s="95" t="s">
        <v>70</v>
      </c>
      <c r="M1275" s="95" t="s">
        <v>1113</v>
      </c>
    </row>
    <row r="1276" spans="1:13" ht="27" customHeight="1">
      <c r="A1276" s="93">
        <v>1274</v>
      </c>
      <c r="B1276" s="94" t="s">
        <v>1095</v>
      </c>
      <c r="C1276" s="95"/>
      <c r="D1276" s="95" t="s">
        <v>1132</v>
      </c>
      <c r="E1276" s="95">
        <v>2</v>
      </c>
      <c r="F1276" s="95">
        <v>11</v>
      </c>
      <c r="G1276" s="95">
        <v>11</v>
      </c>
      <c r="H1276" s="95">
        <v>1102</v>
      </c>
      <c r="I1276" s="95">
        <v>81.5</v>
      </c>
      <c r="J1276" s="95">
        <v>64.400000000000006</v>
      </c>
      <c r="K1276" s="95" t="s">
        <v>1129</v>
      </c>
      <c r="L1276" s="95" t="s">
        <v>70</v>
      </c>
      <c r="M1276" s="95" t="s">
        <v>1106</v>
      </c>
    </row>
    <row r="1277" spans="1:13" ht="27" customHeight="1">
      <c r="A1277" s="93">
        <v>1275</v>
      </c>
      <c r="B1277" s="94" t="s">
        <v>1095</v>
      </c>
      <c r="C1277" s="95"/>
      <c r="D1277" s="95" t="s">
        <v>1113</v>
      </c>
      <c r="E1277" s="95">
        <v>1</v>
      </c>
      <c r="F1277" s="95">
        <v>11</v>
      </c>
      <c r="G1277" s="95">
        <v>1</v>
      </c>
      <c r="H1277" s="95">
        <v>101</v>
      </c>
      <c r="I1277" s="95">
        <v>81.97</v>
      </c>
      <c r="J1277" s="95">
        <v>64.77</v>
      </c>
      <c r="K1277" s="95" t="s">
        <v>1129</v>
      </c>
      <c r="L1277" s="95" t="s">
        <v>70</v>
      </c>
      <c r="M1277" s="95" t="s">
        <v>1106</v>
      </c>
    </row>
    <row r="1278" spans="1:13" ht="27" customHeight="1">
      <c r="A1278" s="93">
        <v>1276</v>
      </c>
      <c r="B1278" s="94" t="s">
        <v>1095</v>
      </c>
      <c r="C1278" s="95"/>
      <c r="D1278" s="95" t="s">
        <v>1113</v>
      </c>
      <c r="E1278" s="95">
        <v>1</v>
      </c>
      <c r="F1278" s="95">
        <v>11</v>
      </c>
      <c r="G1278" s="95">
        <v>1</v>
      </c>
      <c r="H1278" s="95">
        <v>102</v>
      </c>
      <c r="I1278" s="95">
        <v>57.95</v>
      </c>
      <c r="J1278" s="95">
        <v>45.79</v>
      </c>
      <c r="K1278" s="95" t="s">
        <v>1131</v>
      </c>
      <c r="L1278" s="95" t="s">
        <v>70</v>
      </c>
      <c r="M1278" s="95" t="s">
        <v>1132</v>
      </c>
    </row>
    <row r="1279" spans="1:13" ht="27" customHeight="1">
      <c r="A1279" s="93">
        <v>1277</v>
      </c>
      <c r="B1279" s="94" t="s">
        <v>1095</v>
      </c>
      <c r="C1279" s="95"/>
      <c r="D1279" s="95" t="s">
        <v>1113</v>
      </c>
      <c r="E1279" s="95">
        <v>1</v>
      </c>
      <c r="F1279" s="95">
        <v>11</v>
      </c>
      <c r="G1279" s="95">
        <v>2</v>
      </c>
      <c r="H1279" s="95">
        <v>201</v>
      </c>
      <c r="I1279" s="95">
        <v>81.97</v>
      </c>
      <c r="J1279" s="95">
        <v>64.77</v>
      </c>
      <c r="K1279" s="95" t="s">
        <v>1129</v>
      </c>
      <c r="L1279" s="95" t="s">
        <v>70</v>
      </c>
      <c r="M1279" s="95" t="s">
        <v>1106</v>
      </c>
    </row>
    <row r="1280" spans="1:13" ht="27" customHeight="1">
      <c r="A1280" s="93">
        <v>1278</v>
      </c>
      <c r="B1280" s="94" t="s">
        <v>1095</v>
      </c>
      <c r="C1280" s="95"/>
      <c r="D1280" s="95" t="s">
        <v>1113</v>
      </c>
      <c r="E1280" s="95">
        <v>1</v>
      </c>
      <c r="F1280" s="95">
        <v>11</v>
      </c>
      <c r="G1280" s="95">
        <v>2</v>
      </c>
      <c r="H1280" s="95">
        <v>202</v>
      </c>
      <c r="I1280" s="95">
        <v>80.87</v>
      </c>
      <c r="J1280" s="95">
        <v>63.9</v>
      </c>
      <c r="K1280" s="95" t="s">
        <v>1129</v>
      </c>
      <c r="L1280" s="95" t="s">
        <v>70</v>
      </c>
      <c r="M1280" s="95" t="s">
        <v>1113</v>
      </c>
    </row>
    <row r="1281" spans="1:13" ht="27" customHeight="1">
      <c r="A1281" s="93">
        <v>1279</v>
      </c>
      <c r="B1281" s="94" t="s">
        <v>1095</v>
      </c>
      <c r="C1281" s="95"/>
      <c r="D1281" s="95" t="s">
        <v>1113</v>
      </c>
      <c r="E1281" s="95">
        <v>1</v>
      </c>
      <c r="F1281" s="95">
        <v>11</v>
      </c>
      <c r="G1281" s="95">
        <v>3</v>
      </c>
      <c r="H1281" s="95">
        <v>301</v>
      </c>
      <c r="I1281" s="95">
        <v>81.5</v>
      </c>
      <c r="J1281" s="95">
        <v>64.400000000000006</v>
      </c>
      <c r="K1281" s="95" t="s">
        <v>1129</v>
      </c>
      <c r="L1281" s="95" t="s">
        <v>70</v>
      </c>
      <c r="M1281" s="95" t="s">
        <v>1106</v>
      </c>
    </row>
    <row r="1282" spans="1:13" ht="27" customHeight="1">
      <c r="A1282" s="93">
        <v>1280</v>
      </c>
      <c r="B1282" s="94" t="s">
        <v>1095</v>
      </c>
      <c r="C1282" s="95"/>
      <c r="D1282" s="95" t="s">
        <v>1113</v>
      </c>
      <c r="E1282" s="95">
        <v>1</v>
      </c>
      <c r="F1282" s="95">
        <v>11</v>
      </c>
      <c r="G1282" s="95">
        <v>3</v>
      </c>
      <c r="H1282" s="95">
        <v>302</v>
      </c>
      <c r="I1282" s="95">
        <v>80.650000000000006</v>
      </c>
      <c r="J1282" s="95">
        <v>63.73</v>
      </c>
      <c r="K1282" s="95" t="s">
        <v>1129</v>
      </c>
      <c r="L1282" s="95" t="s">
        <v>70</v>
      </c>
      <c r="M1282" s="95" t="s">
        <v>1113</v>
      </c>
    </row>
    <row r="1283" spans="1:13" ht="27" customHeight="1">
      <c r="A1283" s="93">
        <v>1281</v>
      </c>
      <c r="B1283" s="94" t="s">
        <v>1095</v>
      </c>
      <c r="C1283" s="95"/>
      <c r="D1283" s="95" t="s">
        <v>1113</v>
      </c>
      <c r="E1283" s="95">
        <v>1</v>
      </c>
      <c r="F1283" s="95">
        <v>11</v>
      </c>
      <c r="G1283" s="95">
        <v>4</v>
      </c>
      <c r="H1283" s="95">
        <v>401</v>
      </c>
      <c r="I1283" s="95">
        <v>81.5</v>
      </c>
      <c r="J1283" s="95">
        <v>64.400000000000006</v>
      </c>
      <c r="K1283" s="95" t="s">
        <v>1129</v>
      </c>
      <c r="L1283" s="95" t="s">
        <v>70</v>
      </c>
      <c r="M1283" s="95" t="s">
        <v>1106</v>
      </c>
    </row>
    <row r="1284" spans="1:13" ht="27" customHeight="1">
      <c r="A1284" s="93">
        <v>1282</v>
      </c>
      <c r="B1284" s="94" t="s">
        <v>1095</v>
      </c>
      <c r="C1284" s="95"/>
      <c r="D1284" s="95" t="s">
        <v>1113</v>
      </c>
      <c r="E1284" s="95">
        <v>1</v>
      </c>
      <c r="F1284" s="95">
        <v>11</v>
      </c>
      <c r="G1284" s="95">
        <v>4</v>
      </c>
      <c r="H1284" s="95">
        <v>402</v>
      </c>
      <c r="I1284" s="95">
        <v>80.650000000000006</v>
      </c>
      <c r="J1284" s="95">
        <v>63.73</v>
      </c>
      <c r="K1284" s="95" t="s">
        <v>1129</v>
      </c>
      <c r="L1284" s="95" t="s">
        <v>70</v>
      </c>
      <c r="M1284" s="95" t="s">
        <v>1113</v>
      </c>
    </row>
    <row r="1285" spans="1:13" ht="27" customHeight="1">
      <c r="A1285" s="93">
        <v>1283</v>
      </c>
      <c r="B1285" s="94" t="s">
        <v>1095</v>
      </c>
      <c r="C1285" s="95"/>
      <c r="D1285" s="95" t="s">
        <v>1113</v>
      </c>
      <c r="E1285" s="95">
        <v>1</v>
      </c>
      <c r="F1285" s="95">
        <v>11</v>
      </c>
      <c r="G1285" s="95">
        <v>5</v>
      </c>
      <c r="H1285" s="95">
        <v>501</v>
      </c>
      <c r="I1285" s="95">
        <v>81.5</v>
      </c>
      <c r="J1285" s="95">
        <v>64.400000000000006</v>
      </c>
      <c r="K1285" s="95" t="s">
        <v>1129</v>
      </c>
      <c r="L1285" s="95" t="s">
        <v>70</v>
      </c>
      <c r="M1285" s="95" t="s">
        <v>1106</v>
      </c>
    </row>
    <row r="1286" spans="1:13" ht="27" customHeight="1">
      <c r="A1286" s="93">
        <v>1284</v>
      </c>
      <c r="B1286" s="94" t="s">
        <v>1095</v>
      </c>
      <c r="C1286" s="95"/>
      <c r="D1286" s="95" t="s">
        <v>1113</v>
      </c>
      <c r="E1286" s="95">
        <v>1</v>
      </c>
      <c r="F1286" s="95">
        <v>11</v>
      </c>
      <c r="G1286" s="95">
        <v>5</v>
      </c>
      <c r="H1286" s="95">
        <v>502</v>
      </c>
      <c r="I1286" s="95">
        <v>80.650000000000006</v>
      </c>
      <c r="J1286" s="95">
        <v>63.73</v>
      </c>
      <c r="K1286" s="95" t="s">
        <v>1129</v>
      </c>
      <c r="L1286" s="95" t="s">
        <v>70</v>
      </c>
      <c r="M1286" s="95" t="s">
        <v>1113</v>
      </c>
    </row>
    <row r="1287" spans="1:13" ht="27" customHeight="1">
      <c r="A1287" s="93">
        <v>1285</v>
      </c>
      <c r="B1287" s="94" t="s">
        <v>1095</v>
      </c>
      <c r="C1287" s="95"/>
      <c r="D1287" s="95" t="s">
        <v>1113</v>
      </c>
      <c r="E1287" s="95">
        <v>1</v>
      </c>
      <c r="F1287" s="95">
        <v>11</v>
      </c>
      <c r="G1287" s="95">
        <v>6</v>
      </c>
      <c r="H1287" s="95">
        <v>601</v>
      </c>
      <c r="I1287" s="95">
        <v>81.5</v>
      </c>
      <c r="J1287" s="95">
        <v>64.400000000000006</v>
      </c>
      <c r="K1287" s="95" t="s">
        <v>1129</v>
      </c>
      <c r="L1287" s="95" t="s">
        <v>70</v>
      </c>
      <c r="M1287" s="95" t="s">
        <v>1106</v>
      </c>
    </row>
    <row r="1288" spans="1:13" ht="27" customHeight="1">
      <c r="A1288" s="93">
        <v>1286</v>
      </c>
      <c r="B1288" s="94" t="s">
        <v>1095</v>
      </c>
      <c r="C1288" s="95"/>
      <c r="D1288" s="95" t="s">
        <v>1113</v>
      </c>
      <c r="E1288" s="95">
        <v>1</v>
      </c>
      <c r="F1288" s="95">
        <v>11</v>
      </c>
      <c r="G1288" s="95">
        <v>6</v>
      </c>
      <c r="H1288" s="95">
        <v>602</v>
      </c>
      <c r="I1288" s="95">
        <v>80.650000000000006</v>
      </c>
      <c r="J1288" s="95">
        <v>63.73</v>
      </c>
      <c r="K1288" s="95" t="s">
        <v>1129</v>
      </c>
      <c r="L1288" s="95" t="s">
        <v>70</v>
      </c>
      <c r="M1288" s="95" t="s">
        <v>1113</v>
      </c>
    </row>
    <row r="1289" spans="1:13" ht="27" customHeight="1">
      <c r="A1289" s="93">
        <v>1287</v>
      </c>
      <c r="B1289" s="94" t="s">
        <v>1095</v>
      </c>
      <c r="C1289" s="95"/>
      <c r="D1289" s="95" t="s">
        <v>1113</v>
      </c>
      <c r="E1289" s="95">
        <v>1</v>
      </c>
      <c r="F1289" s="95">
        <v>11</v>
      </c>
      <c r="G1289" s="95">
        <v>7</v>
      </c>
      <c r="H1289" s="95">
        <v>701</v>
      </c>
      <c r="I1289" s="95">
        <v>81.5</v>
      </c>
      <c r="J1289" s="95">
        <v>64.400000000000006</v>
      </c>
      <c r="K1289" s="95" t="s">
        <v>1129</v>
      </c>
      <c r="L1289" s="95" t="s">
        <v>70</v>
      </c>
      <c r="M1289" s="95" t="s">
        <v>1106</v>
      </c>
    </row>
    <row r="1290" spans="1:13" ht="27" customHeight="1">
      <c r="A1290" s="93">
        <v>1288</v>
      </c>
      <c r="B1290" s="94" t="s">
        <v>1095</v>
      </c>
      <c r="C1290" s="95"/>
      <c r="D1290" s="95" t="s">
        <v>1113</v>
      </c>
      <c r="E1290" s="95">
        <v>1</v>
      </c>
      <c r="F1290" s="95">
        <v>11</v>
      </c>
      <c r="G1290" s="95">
        <v>7</v>
      </c>
      <c r="H1290" s="95">
        <v>702</v>
      </c>
      <c r="I1290" s="95">
        <v>80.650000000000006</v>
      </c>
      <c r="J1290" s="95">
        <v>63.73</v>
      </c>
      <c r="K1290" s="95" t="s">
        <v>1129</v>
      </c>
      <c r="L1290" s="95" t="s">
        <v>70</v>
      </c>
      <c r="M1290" s="95" t="s">
        <v>1113</v>
      </c>
    </row>
    <row r="1291" spans="1:13" ht="27" customHeight="1">
      <c r="A1291" s="93">
        <v>1289</v>
      </c>
      <c r="B1291" s="94" t="s">
        <v>1095</v>
      </c>
      <c r="C1291" s="95"/>
      <c r="D1291" s="95" t="s">
        <v>1113</v>
      </c>
      <c r="E1291" s="95">
        <v>1</v>
      </c>
      <c r="F1291" s="95">
        <v>11</v>
      </c>
      <c r="G1291" s="95">
        <v>8</v>
      </c>
      <c r="H1291" s="95">
        <v>801</v>
      </c>
      <c r="I1291" s="95">
        <v>81.5</v>
      </c>
      <c r="J1291" s="95">
        <v>64.400000000000006</v>
      </c>
      <c r="K1291" s="95" t="s">
        <v>1129</v>
      </c>
      <c r="L1291" s="95" t="s">
        <v>70</v>
      </c>
      <c r="M1291" s="95" t="s">
        <v>1106</v>
      </c>
    </row>
    <row r="1292" spans="1:13" ht="27" customHeight="1">
      <c r="A1292" s="93">
        <v>1290</v>
      </c>
      <c r="B1292" s="94" t="s">
        <v>1095</v>
      </c>
      <c r="C1292" s="95"/>
      <c r="D1292" s="95" t="s">
        <v>1113</v>
      </c>
      <c r="E1292" s="95">
        <v>1</v>
      </c>
      <c r="F1292" s="95">
        <v>11</v>
      </c>
      <c r="G1292" s="95">
        <v>8</v>
      </c>
      <c r="H1292" s="95">
        <v>802</v>
      </c>
      <c r="I1292" s="95">
        <v>80.650000000000006</v>
      </c>
      <c r="J1292" s="95">
        <v>63.73</v>
      </c>
      <c r="K1292" s="95" t="s">
        <v>1129</v>
      </c>
      <c r="L1292" s="95" t="s">
        <v>70</v>
      </c>
      <c r="M1292" s="95" t="s">
        <v>1113</v>
      </c>
    </row>
    <row r="1293" spans="1:13" ht="27" customHeight="1">
      <c r="A1293" s="93">
        <v>1291</v>
      </c>
      <c r="B1293" s="94" t="s">
        <v>1095</v>
      </c>
      <c r="C1293" s="95"/>
      <c r="D1293" s="95" t="s">
        <v>1113</v>
      </c>
      <c r="E1293" s="95">
        <v>1</v>
      </c>
      <c r="F1293" s="95">
        <v>11</v>
      </c>
      <c r="G1293" s="95">
        <v>9</v>
      </c>
      <c r="H1293" s="95">
        <v>901</v>
      </c>
      <c r="I1293" s="95">
        <v>81.5</v>
      </c>
      <c r="J1293" s="95">
        <v>64.400000000000006</v>
      </c>
      <c r="K1293" s="95" t="s">
        <v>1129</v>
      </c>
      <c r="L1293" s="95" t="s">
        <v>70</v>
      </c>
      <c r="M1293" s="95" t="s">
        <v>1106</v>
      </c>
    </row>
    <row r="1294" spans="1:13" ht="27" customHeight="1">
      <c r="A1294" s="93">
        <v>1292</v>
      </c>
      <c r="B1294" s="94" t="s">
        <v>1095</v>
      </c>
      <c r="C1294" s="95"/>
      <c r="D1294" s="95" t="s">
        <v>1113</v>
      </c>
      <c r="E1294" s="95">
        <v>1</v>
      </c>
      <c r="F1294" s="95">
        <v>11</v>
      </c>
      <c r="G1294" s="95">
        <v>9</v>
      </c>
      <c r="H1294" s="95">
        <v>902</v>
      </c>
      <c r="I1294" s="95">
        <v>80.650000000000006</v>
      </c>
      <c r="J1294" s="95">
        <v>63.73</v>
      </c>
      <c r="K1294" s="95" t="s">
        <v>1129</v>
      </c>
      <c r="L1294" s="95" t="s">
        <v>70</v>
      </c>
      <c r="M1294" s="95" t="s">
        <v>1113</v>
      </c>
    </row>
    <row r="1295" spans="1:13" ht="27" customHeight="1">
      <c r="A1295" s="93">
        <v>1293</v>
      </c>
      <c r="B1295" s="94" t="s">
        <v>1095</v>
      </c>
      <c r="C1295" s="95"/>
      <c r="D1295" s="95" t="s">
        <v>1113</v>
      </c>
      <c r="E1295" s="95">
        <v>1</v>
      </c>
      <c r="F1295" s="95">
        <v>11</v>
      </c>
      <c r="G1295" s="95">
        <v>10</v>
      </c>
      <c r="H1295" s="95">
        <v>1001</v>
      </c>
      <c r="I1295" s="95">
        <v>81.5</v>
      </c>
      <c r="J1295" s="95">
        <v>64.400000000000006</v>
      </c>
      <c r="K1295" s="95" t="s">
        <v>1129</v>
      </c>
      <c r="L1295" s="95" t="s">
        <v>70</v>
      </c>
      <c r="M1295" s="95" t="s">
        <v>1106</v>
      </c>
    </row>
    <row r="1296" spans="1:13" ht="27" customHeight="1">
      <c r="A1296" s="93">
        <v>1294</v>
      </c>
      <c r="B1296" s="94" t="s">
        <v>1095</v>
      </c>
      <c r="C1296" s="95"/>
      <c r="D1296" s="95" t="s">
        <v>1113</v>
      </c>
      <c r="E1296" s="95">
        <v>1</v>
      </c>
      <c r="F1296" s="95">
        <v>11</v>
      </c>
      <c r="G1296" s="95">
        <v>10</v>
      </c>
      <c r="H1296" s="95">
        <v>1002</v>
      </c>
      <c r="I1296" s="95">
        <v>80.650000000000006</v>
      </c>
      <c r="J1296" s="95">
        <v>63.73</v>
      </c>
      <c r="K1296" s="95" t="s">
        <v>1129</v>
      </c>
      <c r="L1296" s="95" t="s">
        <v>70</v>
      </c>
      <c r="M1296" s="95" t="s">
        <v>1113</v>
      </c>
    </row>
    <row r="1297" spans="1:13" ht="27" customHeight="1">
      <c r="A1297" s="93">
        <v>1295</v>
      </c>
      <c r="B1297" s="94" t="s">
        <v>1095</v>
      </c>
      <c r="C1297" s="95"/>
      <c r="D1297" s="95" t="s">
        <v>1113</v>
      </c>
      <c r="E1297" s="95">
        <v>1</v>
      </c>
      <c r="F1297" s="95">
        <v>11</v>
      </c>
      <c r="G1297" s="95">
        <v>11</v>
      </c>
      <c r="H1297" s="95">
        <v>1101</v>
      </c>
      <c r="I1297" s="95">
        <v>81.5</v>
      </c>
      <c r="J1297" s="95">
        <v>64.400000000000006</v>
      </c>
      <c r="K1297" s="95" t="s">
        <v>1129</v>
      </c>
      <c r="L1297" s="95" t="s">
        <v>70</v>
      </c>
      <c r="M1297" s="95" t="s">
        <v>1106</v>
      </c>
    </row>
    <row r="1298" spans="1:13" ht="27" customHeight="1">
      <c r="A1298" s="93">
        <v>1296</v>
      </c>
      <c r="B1298" s="94" t="s">
        <v>1095</v>
      </c>
      <c r="C1298" s="95"/>
      <c r="D1298" s="95" t="s">
        <v>1113</v>
      </c>
      <c r="E1298" s="95">
        <v>1</v>
      </c>
      <c r="F1298" s="95">
        <v>11</v>
      </c>
      <c r="G1298" s="95">
        <v>11</v>
      </c>
      <c r="H1298" s="95">
        <v>1102</v>
      </c>
      <c r="I1298" s="95">
        <v>80.650000000000006</v>
      </c>
      <c r="J1298" s="95">
        <v>63.73</v>
      </c>
      <c r="K1298" s="95" t="s">
        <v>1129</v>
      </c>
      <c r="L1298" s="95" t="s">
        <v>70</v>
      </c>
      <c r="M1298" s="95" t="s">
        <v>1113</v>
      </c>
    </row>
    <row r="1299" spans="1:13" ht="27" customHeight="1">
      <c r="A1299" s="93">
        <v>1297</v>
      </c>
      <c r="B1299" s="94" t="s">
        <v>1095</v>
      </c>
      <c r="C1299" s="95"/>
      <c r="D1299" s="95" t="s">
        <v>1113</v>
      </c>
      <c r="E1299" s="95">
        <v>2</v>
      </c>
      <c r="F1299" s="95">
        <v>11</v>
      </c>
      <c r="G1299" s="95">
        <v>1</v>
      </c>
      <c r="H1299" s="95">
        <v>101</v>
      </c>
      <c r="I1299" s="95">
        <v>57.95</v>
      </c>
      <c r="J1299" s="95">
        <v>45.79</v>
      </c>
      <c r="K1299" s="95" t="s">
        <v>1131</v>
      </c>
      <c r="L1299" s="95" t="s">
        <v>70</v>
      </c>
      <c r="M1299" s="95" t="s">
        <v>1132</v>
      </c>
    </row>
    <row r="1300" spans="1:13" ht="27" customHeight="1">
      <c r="A1300" s="93">
        <v>1298</v>
      </c>
      <c r="B1300" s="94" t="s">
        <v>1095</v>
      </c>
      <c r="C1300" s="95"/>
      <c r="D1300" s="95" t="s">
        <v>1113</v>
      </c>
      <c r="E1300" s="95">
        <v>2</v>
      </c>
      <c r="F1300" s="95">
        <v>11</v>
      </c>
      <c r="G1300" s="95">
        <v>1</v>
      </c>
      <c r="H1300" s="95">
        <v>102</v>
      </c>
      <c r="I1300" s="95">
        <v>81.97</v>
      </c>
      <c r="J1300" s="95">
        <v>64.77</v>
      </c>
      <c r="K1300" s="95" t="s">
        <v>1129</v>
      </c>
      <c r="L1300" s="95" t="s">
        <v>70</v>
      </c>
      <c r="M1300" s="95" t="s">
        <v>1106</v>
      </c>
    </row>
    <row r="1301" spans="1:13" ht="27" customHeight="1">
      <c r="A1301" s="93">
        <v>1299</v>
      </c>
      <c r="B1301" s="94" t="s">
        <v>1095</v>
      </c>
      <c r="C1301" s="95"/>
      <c r="D1301" s="95" t="s">
        <v>1113</v>
      </c>
      <c r="E1301" s="95">
        <v>2</v>
      </c>
      <c r="F1301" s="95">
        <v>11</v>
      </c>
      <c r="G1301" s="95">
        <v>2</v>
      </c>
      <c r="H1301" s="95">
        <v>201</v>
      </c>
      <c r="I1301" s="95">
        <v>80.87</v>
      </c>
      <c r="J1301" s="95">
        <v>63.9</v>
      </c>
      <c r="K1301" s="95" t="s">
        <v>1129</v>
      </c>
      <c r="L1301" s="95" t="s">
        <v>70</v>
      </c>
      <c r="M1301" s="95" t="s">
        <v>1113</v>
      </c>
    </row>
    <row r="1302" spans="1:13" ht="27" customHeight="1">
      <c r="A1302" s="93">
        <v>1300</v>
      </c>
      <c r="B1302" s="94" t="s">
        <v>1095</v>
      </c>
      <c r="C1302" s="95"/>
      <c r="D1302" s="95" t="s">
        <v>1113</v>
      </c>
      <c r="E1302" s="95">
        <v>2</v>
      </c>
      <c r="F1302" s="95">
        <v>11</v>
      </c>
      <c r="G1302" s="95">
        <v>2</v>
      </c>
      <c r="H1302" s="95">
        <v>202</v>
      </c>
      <c r="I1302" s="95">
        <v>81.97</v>
      </c>
      <c r="J1302" s="95">
        <v>64.77</v>
      </c>
      <c r="K1302" s="95" t="s">
        <v>1129</v>
      </c>
      <c r="L1302" s="95" t="s">
        <v>70</v>
      </c>
      <c r="M1302" s="95" t="s">
        <v>1106</v>
      </c>
    </row>
    <row r="1303" spans="1:13" ht="27" customHeight="1">
      <c r="A1303" s="93">
        <v>1301</v>
      </c>
      <c r="B1303" s="94" t="s">
        <v>1095</v>
      </c>
      <c r="C1303" s="95"/>
      <c r="D1303" s="95" t="s">
        <v>1113</v>
      </c>
      <c r="E1303" s="95">
        <v>2</v>
      </c>
      <c r="F1303" s="95">
        <v>11</v>
      </c>
      <c r="G1303" s="95">
        <v>3</v>
      </c>
      <c r="H1303" s="95">
        <v>301</v>
      </c>
      <c r="I1303" s="95">
        <v>80.650000000000006</v>
      </c>
      <c r="J1303" s="95">
        <v>63.73</v>
      </c>
      <c r="K1303" s="95" t="s">
        <v>1129</v>
      </c>
      <c r="L1303" s="95" t="s">
        <v>70</v>
      </c>
      <c r="M1303" s="95" t="s">
        <v>1113</v>
      </c>
    </row>
    <row r="1304" spans="1:13" ht="27" customHeight="1">
      <c r="A1304" s="93">
        <v>1302</v>
      </c>
      <c r="B1304" s="94" t="s">
        <v>1095</v>
      </c>
      <c r="C1304" s="95"/>
      <c r="D1304" s="95" t="s">
        <v>1113</v>
      </c>
      <c r="E1304" s="95">
        <v>2</v>
      </c>
      <c r="F1304" s="95">
        <v>11</v>
      </c>
      <c r="G1304" s="95">
        <v>3</v>
      </c>
      <c r="H1304" s="95">
        <v>302</v>
      </c>
      <c r="I1304" s="95">
        <v>81.5</v>
      </c>
      <c r="J1304" s="95">
        <v>64.400000000000006</v>
      </c>
      <c r="K1304" s="95" t="s">
        <v>1129</v>
      </c>
      <c r="L1304" s="95" t="s">
        <v>70</v>
      </c>
      <c r="M1304" s="95" t="s">
        <v>1106</v>
      </c>
    </row>
    <row r="1305" spans="1:13" ht="27" customHeight="1">
      <c r="A1305" s="93">
        <v>1303</v>
      </c>
      <c r="B1305" s="94" t="s">
        <v>1095</v>
      </c>
      <c r="C1305" s="95"/>
      <c r="D1305" s="95" t="s">
        <v>1113</v>
      </c>
      <c r="E1305" s="95">
        <v>2</v>
      </c>
      <c r="F1305" s="95">
        <v>11</v>
      </c>
      <c r="G1305" s="95">
        <v>4</v>
      </c>
      <c r="H1305" s="95">
        <v>401</v>
      </c>
      <c r="I1305" s="95">
        <v>80.650000000000006</v>
      </c>
      <c r="J1305" s="95">
        <v>63.73</v>
      </c>
      <c r="K1305" s="95" t="s">
        <v>1129</v>
      </c>
      <c r="L1305" s="95" t="s">
        <v>70</v>
      </c>
      <c r="M1305" s="95" t="s">
        <v>1113</v>
      </c>
    </row>
    <row r="1306" spans="1:13" ht="27" customHeight="1">
      <c r="A1306" s="93">
        <v>1304</v>
      </c>
      <c r="B1306" s="94" t="s">
        <v>1095</v>
      </c>
      <c r="C1306" s="95"/>
      <c r="D1306" s="95" t="s">
        <v>1113</v>
      </c>
      <c r="E1306" s="95">
        <v>2</v>
      </c>
      <c r="F1306" s="95">
        <v>11</v>
      </c>
      <c r="G1306" s="95">
        <v>4</v>
      </c>
      <c r="H1306" s="95">
        <v>402</v>
      </c>
      <c r="I1306" s="95">
        <v>81.5</v>
      </c>
      <c r="J1306" s="95">
        <v>64.400000000000006</v>
      </c>
      <c r="K1306" s="95" t="s">
        <v>1129</v>
      </c>
      <c r="L1306" s="95" t="s">
        <v>70</v>
      </c>
      <c r="M1306" s="95" t="s">
        <v>1106</v>
      </c>
    </row>
    <row r="1307" spans="1:13" ht="27" customHeight="1">
      <c r="A1307" s="93">
        <v>1305</v>
      </c>
      <c r="B1307" s="94" t="s">
        <v>1095</v>
      </c>
      <c r="C1307" s="95"/>
      <c r="D1307" s="95" t="s">
        <v>1113</v>
      </c>
      <c r="E1307" s="95">
        <v>2</v>
      </c>
      <c r="F1307" s="95">
        <v>11</v>
      </c>
      <c r="G1307" s="95">
        <v>5</v>
      </c>
      <c r="H1307" s="95">
        <v>501</v>
      </c>
      <c r="I1307" s="95">
        <v>80.650000000000006</v>
      </c>
      <c r="J1307" s="95">
        <v>63.73</v>
      </c>
      <c r="K1307" s="95" t="s">
        <v>1129</v>
      </c>
      <c r="L1307" s="95" t="s">
        <v>70</v>
      </c>
      <c r="M1307" s="95" t="s">
        <v>1113</v>
      </c>
    </row>
    <row r="1308" spans="1:13" ht="27" customHeight="1">
      <c r="A1308" s="93">
        <v>1306</v>
      </c>
      <c r="B1308" s="94" t="s">
        <v>1095</v>
      </c>
      <c r="C1308" s="95"/>
      <c r="D1308" s="95" t="s">
        <v>1113</v>
      </c>
      <c r="E1308" s="95">
        <v>2</v>
      </c>
      <c r="F1308" s="95">
        <v>11</v>
      </c>
      <c r="G1308" s="95">
        <v>5</v>
      </c>
      <c r="H1308" s="95">
        <v>502</v>
      </c>
      <c r="I1308" s="95">
        <v>81.5</v>
      </c>
      <c r="J1308" s="95">
        <v>64.400000000000006</v>
      </c>
      <c r="K1308" s="95" t="s">
        <v>1129</v>
      </c>
      <c r="L1308" s="95" t="s">
        <v>70</v>
      </c>
      <c r="M1308" s="95" t="s">
        <v>1106</v>
      </c>
    </row>
    <row r="1309" spans="1:13" ht="27" customHeight="1">
      <c r="A1309" s="93">
        <v>1307</v>
      </c>
      <c r="B1309" s="94" t="s">
        <v>1095</v>
      </c>
      <c r="C1309" s="95"/>
      <c r="D1309" s="95" t="s">
        <v>1113</v>
      </c>
      <c r="E1309" s="95">
        <v>2</v>
      </c>
      <c r="F1309" s="95">
        <v>11</v>
      </c>
      <c r="G1309" s="95">
        <v>6</v>
      </c>
      <c r="H1309" s="95">
        <v>601</v>
      </c>
      <c r="I1309" s="95">
        <v>80.650000000000006</v>
      </c>
      <c r="J1309" s="95">
        <v>63.73</v>
      </c>
      <c r="K1309" s="95" t="s">
        <v>1129</v>
      </c>
      <c r="L1309" s="95" t="s">
        <v>70</v>
      </c>
      <c r="M1309" s="95" t="s">
        <v>1113</v>
      </c>
    </row>
    <row r="1310" spans="1:13" ht="27" customHeight="1">
      <c r="A1310" s="93">
        <v>1308</v>
      </c>
      <c r="B1310" s="94" t="s">
        <v>1095</v>
      </c>
      <c r="C1310" s="95"/>
      <c r="D1310" s="95" t="s">
        <v>1113</v>
      </c>
      <c r="E1310" s="95">
        <v>2</v>
      </c>
      <c r="F1310" s="95">
        <v>11</v>
      </c>
      <c r="G1310" s="95">
        <v>6</v>
      </c>
      <c r="H1310" s="95">
        <v>602</v>
      </c>
      <c r="I1310" s="95">
        <v>81.5</v>
      </c>
      <c r="J1310" s="95">
        <v>64.400000000000006</v>
      </c>
      <c r="K1310" s="95" t="s">
        <v>1129</v>
      </c>
      <c r="L1310" s="95" t="s">
        <v>70</v>
      </c>
      <c r="M1310" s="95" t="s">
        <v>1106</v>
      </c>
    </row>
    <row r="1311" spans="1:13" ht="27" customHeight="1">
      <c r="A1311" s="93">
        <v>1309</v>
      </c>
      <c r="B1311" s="94" t="s">
        <v>1095</v>
      </c>
      <c r="C1311" s="95"/>
      <c r="D1311" s="95" t="s">
        <v>1113</v>
      </c>
      <c r="E1311" s="95">
        <v>2</v>
      </c>
      <c r="F1311" s="95">
        <v>11</v>
      </c>
      <c r="G1311" s="95">
        <v>7</v>
      </c>
      <c r="H1311" s="95">
        <v>701</v>
      </c>
      <c r="I1311" s="95">
        <v>80.650000000000006</v>
      </c>
      <c r="J1311" s="95">
        <v>63.73</v>
      </c>
      <c r="K1311" s="95" t="s">
        <v>1129</v>
      </c>
      <c r="L1311" s="95" t="s">
        <v>70</v>
      </c>
      <c r="M1311" s="95" t="s">
        <v>1113</v>
      </c>
    </row>
    <row r="1312" spans="1:13" ht="27" customHeight="1">
      <c r="A1312" s="93">
        <v>1310</v>
      </c>
      <c r="B1312" s="94" t="s">
        <v>1095</v>
      </c>
      <c r="C1312" s="95"/>
      <c r="D1312" s="95" t="s">
        <v>1113</v>
      </c>
      <c r="E1312" s="95">
        <v>2</v>
      </c>
      <c r="F1312" s="95">
        <v>11</v>
      </c>
      <c r="G1312" s="95">
        <v>7</v>
      </c>
      <c r="H1312" s="95">
        <v>702</v>
      </c>
      <c r="I1312" s="95">
        <v>81.5</v>
      </c>
      <c r="J1312" s="95">
        <v>64.400000000000006</v>
      </c>
      <c r="K1312" s="95" t="s">
        <v>1129</v>
      </c>
      <c r="L1312" s="95" t="s">
        <v>70</v>
      </c>
      <c r="M1312" s="95" t="s">
        <v>1106</v>
      </c>
    </row>
    <row r="1313" spans="1:13" ht="27" customHeight="1">
      <c r="A1313" s="93">
        <v>1311</v>
      </c>
      <c r="B1313" s="94" t="s">
        <v>1095</v>
      </c>
      <c r="C1313" s="95"/>
      <c r="D1313" s="95" t="s">
        <v>1113</v>
      </c>
      <c r="E1313" s="95">
        <v>2</v>
      </c>
      <c r="F1313" s="95">
        <v>11</v>
      </c>
      <c r="G1313" s="95">
        <v>8</v>
      </c>
      <c r="H1313" s="95">
        <v>801</v>
      </c>
      <c r="I1313" s="95">
        <v>80.650000000000006</v>
      </c>
      <c r="J1313" s="95">
        <v>63.73</v>
      </c>
      <c r="K1313" s="95" t="s">
        <v>1129</v>
      </c>
      <c r="L1313" s="95" t="s">
        <v>70</v>
      </c>
      <c r="M1313" s="95" t="s">
        <v>1113</v>
      </c>
    </row>
    <row r="1314" spans="1:13" ht="27" customHeight="1">
      <c r="A1314" s="93">
        <v>1312</v>
      </c>
      <c r="B1314" s="94" t="s">
        <v>1095</v>
      </c>
      <c r="C1314" s="95"/>
      <c r="D1314" s="95" t="s">
        <v>1113</v>
      </c>
      <c r="E1314" s="95">
        <v>2</v>
      </c>
      <c r="F1314" s="95">
        <v>11</v>
      </c>
      <c r="G1314" s="95">
        <v>8</v>
      </c>
      <c r="H1314" s="95">
        <v>802</v>
      </c>
      <c r="I1314" s="95">
        <v>81.5</v>
      </c>
      <c r="J1314" s="95">
        <v>64.400000000000006</v>
      </c>
      <c r="K1314" s="95" t="s">
        <v>1129</v>
      </c>
      <c r="L1314" s="95" t="s">
        <v>70</v>
      </c>
      <c r="M1314" s="95" t="s">
        <v>1106</v>
      </c>
    </row>
    <row r="1315" spans="1:13" ht="27" customHeight="1">
      <c r="A1315" s="93">
        <v>1313</v>
      </c>
      <c r="B1315" s="94" t="s">
        <v>1095</v>
      </c>
      <c r="C1315" s="95"/>
      <c r="D1315" s="95" t="s">
        <v>1113</v>
      </c>
      <c r="E1315" s="95">
        <v>2</v>
      </c>
      <c r="F1315" s="95">
        <v>11</v>
      </c>
      <c r="G1315" s="95">
        <v>9</v>
      </c>
      <c r="H1315" s="95">
        <v>901</v>
      </c>
      <c r="I1315" s="95">
        <v>80.650000000000006</v>
      </c>
      <c r="J1315" s="95">
        <v>63.73</v>
      </c>
      <c r="K1315" s="95" t="s">
        <v>1129</v>
      </c>
      <c r="L1315" s="95" t="s">
        <v>70</v>
      </c>
      <c r="M1315" s="95" t="s">
        <v>1113</v>
      </c>
    </row>
    <row r="1316" spans="1:13" ht="27" customHeight="1">
      <c r="A1316" s="93">
        <v>1314</v>
      </c>
      <c r="B1316" s="94" t="s">
        <v>1095</v>
      </c>
      <c r="C1316" s="95"/>
      <c r="D1316" s="95" t="s">
        <v>1113</v>
      </c>
      <c r="E1316" s="95">
        <v>2</v>
      </c>
      <c r="F1316" s="95">
        <v>11</v>
      </c>
      <c r="G1316" s="95">
        <v>9</v>
      </c>
      <c r="H1316" s="95">
        <v>902</v>
      </c>
      <c r="I1316" s="95">
        <v>81.5</v>
      </c>
      <c r="J1316" s="95">
        <v>64.400000000000006</v>
      </c>
      <c r="K1316" s="95" t="s">
        <v>1129</v>
      </c>
      <c r="L1316" s="95" t="s">
        <v>70</v>
      </c>
      <c r="M1316" s="95" t="s">
        <v>1106</v>
      </c>
    </row>
    <row r="1317" spans="1:13" ht="27" customHeight="1">
      <c r="A1317" s="93">
        <v>1315</v>
      </c>
      <c r="B1317" s="94" t="s">
        <v>1095</v>
      </c>
      <c r="C1317" s="95"/>
      <c r="D1317" s="95" t="s">
        <v>1113</v>
      </c>
      <c r="E1317" s="95">
        <v>2</v>
      </c>
      <c r="F1317" s="95">
        <v>11</v>
      </c>
      <c r="G1317" s="95">
        <v>10</v>
      </c>
      <c r="H1317" s="95">
        <v>1001</v>
      </c>
      <c r="I1317" s="95">
        <v>80.650000000000006</v>
      </c>
      <c r="J1317" s="95">
        <v>63.73</v>
      </c>
      <c r="K1317" s="95" t="s">
        <v>1129</v>
      </c>
      <c r="L1317" s="95" t="s">
        <v>70</v>
      </c>
      <c r="M1317" s="95" t="s">
        <v>1113</v>
      </c>
    </row>
    <row r="1318" spans="1:13" ht="27" customHeight="1">
      <c r="A1318" s="93">
        <v>1316</v>
      </c>
      <c r="B1318" s="94" t="s">
        <v>1095</v>
      </c>
      <c r="C1318" s="95"/>
      <c r="D1318" s="95" t="s">
        <v>1113</v>
      </c>
      <c r="E1318" s="95">
        <v>2</v>
      </c>
      <c r="F1318" s="95">
        <v>11</v>
      </c>
      <c r="G1318" s="95">
        <v>10</v>
      </c>
      <c r="H1318" s="95">
        <v>1002</v>
      </c>
      <c r="I1318" s="95">
        <v>81.5</v>
      </c>
      <c r="J1318" s="95">
        <v>64.400000000000006</v>
      </c>
      <c r="K1318" s="95" t="s">
        <v>1129</v>
      </c>
      <c r="L1318" s="95" t="s">
        <v>70</v>
      </c>
      <c r="M1318" s="95" t="s">
        <v>1106</v>
      </c>
    </row>
    <row r="1319" spans="1:13" ht="27" customHeight="1">
      <c r="A1319" s="93">
        <v>1317</v>
      </c>
      <c r="B1319" s="94" t="s">
        <v>1095</v>
      </c>
      <c r="C1319" s="95"/>
      <c r="D1319" s="95" t="s">
        <v>1113</v>
      </c>
      <c r="E1319" s="95">
        <v>2</v>
      </c>
      <c r="F1319" s="95">
        <v>11</v>
      </c>
      <c r="G1319" s="95">
        <v>11</v>
      </c>
      <c r="H1319" s="95">
        <v>1101</v>
      </c>
      <c r="I1319" s="95">
        <v>80.650000000000006</v>
      </c>
      <c r="J1319" s="95">
        <v>63.73</v>
      </c>
      <c r="K1319" s="95" t="s">
        <v>1129</v>
      </c>
      <c r="L1319" s="95" t="s">
        <v>70</v>
      </c>
      <c r="M1319" s="95" t="s">
        <v>1113</v>
      </c>
    </row>
    <row r="1320" spans="1:13" ht="27" customHeight="1">
      <c r="A1320" s="93">
        <v>1318</v>
      </c>
      <c r="B1320" s="94" t="s">
        <v>1095</v>
      </c>
      <c r="C1320" s="95"/>
      <c r="D1320" s="95" t="s">
        <v>1113</v>
      </c>
      <c r="E1320" s="95">
        <v>2</v>
      </c>
      <c r="F1320" s="95">
        <v>11</v>
      </c>
      <c r="G1320" s="95">
        <v>11</v>
      </c>
      <c r="H1320" s="95">
        <v>1102</v>
      </c>
      <c r="I1320" s="95">
        <v>81.5</v>
      </c>
      <c r="J1320" s="95">
        <v>64.400000000000006</v>
      </c>
      <c r="K1320" s="95" t="s">
        <v>1129</v>
      </c>
      <c r="L1320" s="95" t="s">
        <v>70</v>
      </c>
      <c r="M1320" s="95" t="s">
        <v>1106</v>
      </c>
    </row>
    <row r="1321" spans="1:13" ht="27" customHeight="1">
      <c r="A1321" s="93">
        <v>1319</v>
      </c>
      <c r="B1321" s="94" t="s">
        <v>1095</v>
      </c>
      <c r="C1321" s="95"/>
      <c r="D1321" s="95" t="s">
        <v>1161</v>
      </c>
      <c r="E1321" s="95">
        <v>1</v>
      </c>
      <c r="F1321" s="95">
        <v>11</v>
      </c>
      <c r="G1321" s="95">
        <v>1</v>
      </c>
      <c r="H1321" s="95">
        <v>101</v>
      </c>
      <c r="I1321" s="95">
        <v>89.6</v>
      </c>
      <c r="J1321" s="95">
        <v>69.260000000000005</v>
      </c>
      <c r="K1321" s="95" t="s">
        <v>1097</v>
      </c>
      <c r="L1321" s="95" t="s">
        <v>70</v>
      </c>
      <c r="M1321" s="95" t="s">
        <v>1098</v>
      </c>
    </row>
    <row r="1322" spans="1:13" ht="27" customHeight="1">
      <c r="A1322" s="93">
        <v>1320</v>
      </c>
      <c r="B1322" s="94" t="s">
        <v>1095</v>
      </c>
      <c r="C1322" s="95"/>
      <c r="D1322" s="95" t="s">
        <v>1161</v>
      </c>
      <c r="E1322" s="95">
        <v>1</v>
      </c>
      <c r="F1322" s="95">
        <v>11</v>
      </c>
      <c r="G1322" s="95">
        <v>1</v>
      </c>
      <c r="H1322" s="95">
        <v>102</v>
      </c>
      <c r="I1322" s="95">
        <v>72.11</v>
      </c>
      <c r="J1322" s="95">
        <v>55.74</v>
      </c>
      <c r="K1322" s="95" t="s">
        <v>1129</v>
      </c>
      <c r="L1322" s="95" t="s">
        <v>70</v>
      </c>
      <c r="M1322" s="95" t="s">
        <v>1120</v>
      </c>
    </row>
    <row r="1323" spans="1:13" ht="27" customHeight="1">
      <c r="A1323" s="93">
        <v>1321</v>
      </c>
      <c r="B1323" s="94" t="s">
        <v>1095</v>
      </c>
      <c r="C1323" s="95"/>
      <c r="D1323" s="95" t="s">
        <v>1161</v>
      </c>
      <c r="E1323" s="95">
        <v>1</v>
      </c>
      <c r="F1323" s="95">
        <v>11</v>
      </c>
      <c r="G1323" s="95">
        <v>2</v>
      </c>
      <c r="H1323" s="95">
        <v>201</v>
      </c>
      <c r="I1323" s="95">
        <v>89.6</v>
      </c>
      <c r="J1323" s="95">
        <v>69.260000000000005</v>
      </c>
      <c r="K1323" s="95" t="s">
        <v>1097</v>
      </c>
      <c r="L1323" s="95" t="s">
        <v>70</v>
      </c>
      <c r="M1323" s="95" t="s">
        <v>1098</v>
      </c>
    </row>
    <row r="1324" spans="1:13" ht="27" customHeight="1">
      <c r="A1324" s="93">
        <v>1322</v>
      </c>
      <c r="B1324" s="94" t="s">
        <v>1095</v>
      </c>
      <c r="C1324" s="95"/>
      <c r="D1324" s="95" t="s">
        <v>1161</v>
      </c>
      <c r="E1324" s="95">
        <v>1</v>
      </c>
      <c r="F1324" s="95">
        <v>11</v>
      </c>
      <c r="G1324" s="95">
        <v>2</v>
      </c>
      <c r="H1324" s="95">
        <v>202</v>
      </c>
      <c r="I1324" s="95">
        <v>88.89</v>
      </c>
      <c r="J1324" s="95">
        <v>68.709999999999994</v>
      </c>
      <c r="K1324" s="95" t="s">
        <v>1097</v>
      </c>
      <c r="L1324" s="95" t="s">
        <v>70</v>
      </c>
      <c r="M1324" s="95" t="s">
        <v>1099</v>
      </c>
    </row>
    <row r="1325" spans="1:13" ht="27" customHeight="1">
      <c r="A1325" s="93">
        <v>1323</v>
      </c>
      <c r="B1325" s="94" t="s">
        <v>1095</v>
      </c>
      <c r="C1325" s="95"/>
      <c r="D1325" s="95" t="s">
        <v>1161</v>
      </c>
      <c r="E1325" s="95">
        <v>1</v>
      </c>
      <c r="F1325" s="95">
        <v>11</v>
      </c>
      <c r="G1325" s="95">
        <v>3</v>
      </c>
      <c r="H1325" s="95">
        <v>301</v>
      </c>
      <c r="I1325" s="95">
        <v>89.05</v>
      </c>
      <c r="J1325" s="95">
        <v>68.83</v>
      </c>
      <c r="K1325" s="95" t="s">
        <v>1097</v>
      </c>
      <c r="L1325" s="95" t="s">
        <v>70</v>
      </c>
      <c r="M1325" s="95" t="s">
        <v>1098</v>
      </c>
    </row>
    <row r="1326" spans="1:13" ht="27" customHeight="1">
      <c r="A1326" s="93">
        <v>1324</v>
      </c>
      <c r="B1326" s="94" t="s">
        <v>1095</v>
      </c>
      <c r="C1326" s="95"/>
      <c r="D1326" s="95" t="s">
        <v>1161</v>
      </c>
      <c r="E1326" s="95">
        <v>1</v>
      </c>
      <c r="F1326" s="95">
        <v>11</v>
      </c>
      <c r="G1326" s="95">
        <v>3</v>
      </c>
      <c r="H1326" s="95">
        <v>302</v>
      </c>
      <c r="I1326" s="95">
        <v>88.52</v>
      </c>
      <c r="J1326" s="95">
        <v>68.42</v>
      </c>
      <c r="K1326" s="95" t="s">
        <v>1097</v>
      </c>
      <c r="L1326" s="95" t="s">
        <v>70</v>
      </c>
      <c r="M1326" s="95" t="s">
        <v>1099</v>
      </c>
    </row>
    <row r="1327" spans="1:13" ht="27" customHeight="1">
      <c r="A1327" s="93">
        <v>1325</v>
      </c>
      <c r="B1327" s="94" t="s">
        <v>1095</v>
      </c>
      <c r="C1327" s="95"/>
      <c r="D1327" s="95" t="s">
        <v>1161</v>
      </c>
      <c r="E1327" s="95">
        <v>1</v>
      </c>
      <c r="F1327" s="95">
        <v>11</v>
      </c>
      <c r="G1327" s="95">
        <v>4</v>
      </c>
      <c r="H1327" s="95">
        <v>401</v>
      </c>
      <c r="I1327" s="95">
        <v>89.05</v>
      </c>
      <c r="J1327" s="95">
        <v>68.83</v>
      </c>
      <c r="K1327" s="95" t="s">
        <v>1097</v>
      </c>
      <c r="L1327" s="95" t="s">
        <v>70</v>
      </c>
      <c r="M1327" s="95" t="s">
        <v>1098</v>
      </c>
    </row>
    <row r="1328" spans="1:13" ht="27" customHeight="1">
      <c r="A1328" s="93">
        <v>1326</v>
      </c>
      <c r="B1328" s="94" t="s">
        <v>1095</v>
      </c>
      <c r="C1328" s="95"/>
      <c r="D1328" s="95" t="s">
        <v>1161</v>
      </c>
      <c r="E1328" s="95">
        <v>1</v>
      </c>
      <c r="F1328" s="95">
        <v>11</v>
      </c>
      <c r="G1328" s="95">
        <v>4</v>
      </c>
      <c r="H1328" s="95">
        <v>402</v>
      </c>
      <c r="I1328" s="95">
        <v>88.52</v>
      </c>
      <c r="J1328" s="95">
        <v>68.42</v>
      </c>
      <c r="K1328" s="95" t="s">
        <v>1097</v>
      </c>
      <c r="L1328" s="95" t="s">
        <v>70</v>
      </c>
      <c r="M1328" s="95" t="s">
        <v>1099</v>
      </c>
    </row>
    <row r="1329" spans="1:13" ht="27" customHeight="1">
      <c r="A1329" s="93">
        <v>1327</v>
      </c>
      <c r="B1329" s="94" t="s">
        <v>1095</v>
      </c>
      <c r="C1329" s="95"/>
      <c r="D1329" s="95" t="s">
        <v>1161</v>
      </c>
      <c r="E1329" s="95">
        <v>1</v>
      </c>
      <c r="F1329" s="95">
        <v>11</v>
      </c>
      <c r="G1329" s="95">
        <v>5</v>
      </c>
      <c r="H1329" s="95">
        <v>501</v>
      </c>
      <c r="I1329" s="95">
        <v>89.05</v>
      </c>
      <c r="J1329" s="95">
        <v>68.83</v>
      </c>
      <c r="K1329" s="95" t="s">
        <v>1097</v>
      </c>
      <c r="L1329" s="95" t="s">
        <v>70</v>
      </c>
      <c r="M1329" s="95" t="s">
        <v>1098</v>
      </c>
    </row>
    <row r="1330" spans="1:13" ht="27" customHeight="1">
      <c r="A1330" s="93">
        <v>1328</v>
      </c>
      <c r="B1330" s="94" t="s">
        <v>1095</v>
      </c>
      <c r="C1330" s="95"/>
      <c r="D1330" s="95" t="s">
        <v>1161</v>
      </c>
      <c r="E1330" s="95">
        <v>1</v>
      </c>
      <c r="F1330" s="95">
        <v>11</v>
      </c>
      <c r="G1330" s="95">
        <v>5</v>
      </c>
      <c r="H1330" s="95">
        <v>502</v>
      </c>
      <c r="I1330" s="95">
        <v>88.52</v>
      </c>
      <c r="J1330" s="95">
        <v>68.42</v>
      </c>
      <c r="K1330" s="95" t="s">
        <v>1097</v>
      </c>
      <c r="L1330" s="95" t="s">
        <v>70</v>
      </c>
      <c r="M1330" s="95" t="s">
        <v>1099</v>
      </c>
    </row>
    <row r="1331" spans="1:13" ht="27" customHeight="1">
      <c r="A1331" s="93">
        <v>1329</v>
      </c>
      <c r="B1331" s="94" t="s">
        <v>1095</v>
      </c>
      <c r="C1331" s="95"/>
      <c r="D1331" s="95" t="s">
        <v>1161</v>
      </c>
      <c r="E1331" s="95">
        <v>1</v>
      </c>
      <c r="F1331" s="95">
        <v>11</v>
      </c>
      <c r="G1331" s="95">
        <v>6</v>
      </c>
      <c r="H1331" s="95">
        <v>601</v>
      </c>
      <c r="I1331" s="95">
        <v>89.05</v>
      </c>
      <c r="J1331" s="95">
        <v>68.83</v>
      </c>
      <c r="K1331" s="95" t="s">
        <v>1097</v>
      </c>
      <c r="L1331" s="95" t="s">
        <v>70</v>
      </c>
      <c r="M1331" s="95" t="s">
        <v>1098</v>
      </c>
    </row>
    <row r="1332" spans="1:13" ht="27" customHeight="1">
      <c r="A1332" s="93">
        <v>1330</v>
      </c>
      <c r="B1332" s="94" t="s">
        <v>1095</v>
      </c>
      <c r="C1332" s="95"/>
      <c r="D1332" s="95" t="s">
        <v>1161</v>
      </c>
      <c r="E1332" s="95">
        <v>1</v>
      </c>
      <c r="F1332" s="95">
        <v>11</v>
      </c>
      <c r="G1332" s="95">
        <v>6</v>
      </c>
      <c r="H1332" s="95">
        <v>602</v>
      </c>
      <c r="I1332" s="95">
        <v>88.52</v>
      </c>
      <c r="J1332" s="95">
        <v>68.42</v>
      </c>
      <c r="K1332" s="95" t="s">
        <v>1097</v>
      </c>
      <c r="L1332" s="95" t="s">
        <v>70</v>
      </c>
      <c r="M1332" s="95" t="s">
        <v>1099</v>
      </c>
    </row>
    <row r="1333" spans="1:13" ht="27" customHeight="1">
      <c r="A1333" s="93">
        <v>1331</v>
      </c>
      <c r="B1333" s="94" t="s">
        <v>1095</v>
      </c>
      <c r="C1333" s="95"/>
      <c r="D1333" s="95" t="s">
        <v>1161</v>
      </c>
      <c r="E1333" s="95">
        <v>1</v>
      </c>
      <c r="F1333" s="95">
        <v>11</v>
      </c>
      <c r="G1333" s="95">
        <v>7</v>
      </c>
      <c r="H1333" s="95">
        <v>701</v>
      </c>
      <c r="I1333" s="95">
        <v>89.05</v>
      </c>
      <c r="J1333" s="95">
        <v>68.83</v>
      </c>
      <c r="K1333" s="95" t="s">
        <v>1097</v>
      </c>
      <c r="L1333" s="95" t="s">
        <v>70</v>
      </c>
      <c r="M1333" s="95" t="s">
        <v>1098</v>
      </c>
    </row>
    <row r="1334" spans="1:13" ht="27" customHeight="1">
      <c r="A1334" s="93">
        <v>1332</v>
      </c>
      <c r="B1334" s="94" t="s">
        <v>1095</v>
      </c>
      <c r="C1334" s="95"/>
      <c r="D1334" s="95" t="s">
        <v>1161</v>
      </c>
      <c r="E1334" s="95">
        <v>1</v>
      </c>
      <c r="F1334" s="95">
        <v>11</v>
      </c>
      <c r="G1334" s="95">
        <v>7</v>
      </c>
      <c r="H1334" s="95">
        <v>702</v>
      </c>
      <c r="I1334" s="95">
        <v>88.52</v>
      </c>
      <c r="J1334" s="95">
        <v>68.42</v>
      </c>
      <c r="K1334" s="95" t="s">
        <v>1097</v>
      </c>
      <c r="L1334" s="95" t="s">
        <v>70</v>
      </c>
      <c r="M1334" s="95" t="s">
        <v>1099</v>
      </c>
    </row>
    <row r="1335" spans="1:13" ht="27" customHeight="1">
      <c r="A1335" s="93">
        <v>1333</v>
      </c>
      <c r="B1335" s="94" t="s">
        <v>1095</v>
      </c>
      <c r="C1335" s="95"/>
      <c r="D1335" s="95" t="s">
        <v>1161</v>
      </c>
      <c r="E1335" s="95">
        <v>1</v>
      </c>
      <c r="F1335" s="95">
        <v>11</v>
      </c>
      <c r="G1335" s="95">
        <v>8</v>
      </c>
      <c r="H1335" s="95">
        <v>801</v>
      </c>
      <c r="I1335" s="95">
        <v>89.05</v>
      </c>
      <c r="J1335" s="95">
        <v>68.83</v>
      </c>
      <c r="K1335" s="95" t="s">
        <v>1097</v>
      </c>
      <c r="L1335" s="95" t="s">
        <v>70</v>
      </c>
      <c r="M1335" s="95" t="s">
        <v>1098</v>
      </c>
    </row>
    <row r="1336" spans="1:13" ht="27" customHeight="1">
      <c r="A1336" s="93">
        <v>1334</v>
      </c>
      <c r="B1336" s="94" t="s">
        <v>1095</v>
      </c>
      <c r="C1336" s="95"/>
      <c r="D1336" s="95" t="s">
        <v>1161</v>
      </c>
      <c r="E1336" s="95">
        <v>1</v>
      </c>
      <c r="F1336" s="95">
        <v>11</v>
      </c>
      <c r="G1336" s="95">
        <v>8</v>
      </c>
      <c r="H1336" s="95">
        <v>802</v>
      </c>
      <c r="I1336" s="95">
        <v>88.52</v>
      </c>
      <c r="J1336" s="95">
        <v>68.42</v>
      </c>
      <c r="K1336" s="95" t="s">
        <v>1097</v>
      </c>
      <c r="L1336" s="95" t="s">
        <v>70</v>
      </c>
      <c r="M1336" s="95" t="s">
        <v>1099</v>
      </c>
    </row>
    <row r="1337" spans="1:13" ht="27" customHeight="1">
      <c r="A1337" s="93">
        <v>1335</v>
      </c>
      <c r="B1337" s="94" t="s">
        <v>1095</v>
      </c>
      <c r="C1337" s="95"/>
      <c r="D1337" s="95" t="s">
        <v>1161</v>
      </c>
      <c r="E1337" s="95">
        <v>1</v>
      </c>
      <c r="F1337" s="95">
        <v>11</v>
      </c>
      <c r="G1337" s="95">
        <v>9</v>
      </c>
      <c r="H1337" s="95">
        <v>901</v>
      </c>
      <c r="I1337" s="95">
        <v>89.05</v>
      </c>
      <c r="J1337" s="95">
        <v>68.83</v>
      </c>
      <c r="K1337" s="95" t="s">
        <v>1097</v>
      </c>
      <c r="L1337" s="95" t="s">
        <v>70</v>
      </c>
      <c r="M1337" s="95" t="s">
        <v>1098</v>
      </c>
    </row>
    <row r="1338" spans="1:13" ht="27" customHeight="1">
      <c r="A1338" s="93">
        <v>1336</v>
      </c>
      <c r="B1338" s="94" t="s">
        <v>1095</v>
      </c>
      <c r="C1338" s="95"/>
      <c r="D1338" s="95" t="s">
        <v>1161</v>
      </c>
      <c r="E1338" s="95">
        <v>1</v>
      </c>
      <c r="F1338" s="95">
        <v>11</v>
      </c>
      <c r="G1338" s="95">
        <v>9</v>
      </c>
      <c r="H1338" s="95">
        <v>902</v>
      </c>
      <c r="I1338" s="95">
        <v>88.52</v>
      </c>
      <c r="J1338" s="95">
        <v>68.42</v>
      </c>
      <c r="K1338" s="95" t="s">
        <v>1097</v>
      </c>
      <c r="L1338" s="95" t="s">
        <v>70</v>
      </c>
      <c r="M1338" s="95" t="s">
        <v>1099</v>
      </c>
    </row>
    <row r="1339" spans="1:13" ht="27" customHeight="1">
      <c r="A1339" s="93">
        <v>1337</v>
      </c>
      <c r="B1339" s="94" t="s">
        <v>1095</v>
      </c>
      <c r="C1339" s="95"/>
      <c r="D1339" s="95" t="s">
        <v>1161</v>
      </c>
      <c r="E1339" s="95">
        <v>1</v>
      </c>
      <c r="F1339" s="95">
        <v>11</v>
      </c>
      <c r="G1339" s="95">
        <v>10</v>
      </c>
      <c r="H1339" s="95">
        <v>1001</v>
      </c>
      <c r="I1339" s="95">
        <v>89.05</v>
      </c>
      <c r="J1339" s="95">
        <v>68.83</v>
      </c>
      <c r="K1339" s="95" t="s">
        <v>1097</v>
      </c>
      <c r="L1339" s="95" t="s">
        <v>70</v>
      </c>
      <c r="M1339" s="95" t="s">
        <v>1098</v>
      </c>
    </row>
    <row r="1340" spans="1:13" ht="27" customHeight="1">
      <c r="A1340" s="93">
        <v>1338</v>
      </c>
      <c r="B1340" s="94" t="s">
        <v>1095</v>
      </c>
      <c r="C1340" s="95"/>
      <c r="D1340" s="95" t="s">
        <v>1161</v>
      </c>
      <c r="E1340" s="95">
        <v>1</v>
      </c>
      <c r="F1340" s="95">
        <v>11</v>
      </c>
      <c r="G1340" s="95">
        <v>10</v>
      </c>
      <c r="H1340" s="95">
        <v>1002</v>
      </c>
      <c r="I1340" s="95">
        <v>88.52</v>
      </c>
      <c r="J1340" s="95">
        <v>68.42</v>
      </c>
      <c r="K1340" s="95" t="s">
        <v>1097</v>
      </c>
      <c r="L1340" s="95" t="s">
        <v>70</v>
      </c>
      <c r="M1340" s="95" t="s">
        <v>1099</v>
      </c>
    </row>
    <row r="1341" spans="1:13" ht="27" customHeight="1">
      <c r="A1341" s="93">
        <v>1339</v>
      </c>
      <c r="B1341" s="94" t="s">
        <v>1095</v>
      </c>
      <c r="C1341" s="95"/>
      <c r="D1341" s="95" t="s">
        <v>1161</v>
      </c>
      <c r="E1341" s="95">
        <v>1</v>
      </c>
      <c r="F1341" s="95">
        <v>11</v>
      </c>
      <c r="G1341" s="95">
        <v>11</v>
      </c>
      <c r="H1341" s="95">
        <v>1101</v>
      </c>
      <c r="I1341" s="95">
        <v>89.05</v>
      </c>
      <c r="J1341" s="95">
        <v>68.83</v>
      </c>
      <c r="K1341" s="95" t="s">
        <v>1097</v>
      </c>
      <c r="L1341" s="95" t="s">
        <v>70</v>
      </c>
      <c r="M1341" s="95" t="s">
        <v>1098</v>
      </c>
    </row>
    <row r="1342" spans="1:13" ht="27" customHeight="1">
      <c r="A1342" s="93">
        <v>1340</v>
      </c>
      <c r="B1342" s="94" t="s">
        <v>1095</v>
      </c>
      <c r="C1342" s="95"/>
      <c r="D1342" s="95" t="s">
        <v>1161</v>
      </c>
      <c r="E1342" s="95">
        <v>1</v>
      </c>
      <c r="F1342" s="95">
        <v>11</v>
      </c>
      <c r="G1342" s="95">
        <v>11</v>
      </c>
      <c r="H1342" s="95">
        <v>1102</v>
      </c>
      <c r="I1342" s="95">
        <v>88.52</v>
      </c>
      <c r="J1342" s="95">
        <v>68.42</v>
      </c>
      <c r="K1342" s="95" t="s">
        <v>1097</v>
      </c>
      <c r="L1342" s="95" t="s">
        <v>70</v>
      </c>
      <c r="M1342" s="95" t="s">
        <v>1099</v>
      </c>
    </row>
    <row r="1343" spans="1:13" ht="27" customHeight="1">
      <c r="A1343" s="93">
        <v>1341</v>
      </c>
      <c r="B1343" s="94" t="s">
        <v>1095</v>
      </c>
      <c r="C1343" s="95"/>
      <c r="D1343" s="95" t="s">
        <v>1161</v>
      </c>
      <c r="E1343" s="95">
        <v>2</v>
      </c>
      <c r="F1343" s="95">
        <v>11</v>
      </c>
      <c r="G1343" s="95">
        <v>1</v>
      </c>
      <c r="H1343" s="95">
        <v>101</v>
      </c>
      <c r="I1343" s="95">
        <v>72.11</v>
      </c>
      <c r="J1343" s="95">
        <v>55.74</v>
      </c>
      <c r="K1343" s="95" t="s">
        <v>1129</v>
      </c>
      <c r="L1343" s="95" t="s">
        <v>70</v>
      </c>
      <c r="M1343" s="95" t="s">
        <v>1120</v>
      </c>
    </row>
    <row r="1344" spans="1:13" ht="27" customHeight="1">
      <c r="A1344" s="93">
        <v>1342</v>
      </c>
      <c r="B1344" s="94" t="s">
        <v>1095</v>
      </c>
      <c r="C1344" s="95"/>
      <c r="D1344" s="95" t="s">
        <v>1161</v>
      </c>
      <c r="E1344" s="95">
        <v>2</v>
      </c>
      <c r="F1344" s="95">
        <v>11</v>
      </c>
      <c r="G1344" s="95">
        <v>1</v>
      </c>
      <c r="H1344" s="95">
        <v>102</v>
      </c>
      <c r="I1344" s="95">
        <v>89.6</v>
      </c>
      <c r="J1344" s="95">
        <v>69.260000000000005</v>
      </c>
      <c r="K1344" s="95" t="s">
        <v>1097</v>
      </c>
      <c r="L1344" s="95" t="s">
        <v>70</v>
      </c>
      <c r="M1344" s="95" t="s">
        <v>1098</v>
      </c>
    </row>
    <row r="1345" spans="1:13" ht="27" customHeight="1">
      <c r="A1345" s="93">
        <v>1343</v>
      </c>
      <c r="B1345" s="94" t="s">
        <v>1095</v>
      </c>
      <c r="C1345" s="95"/>
      <c r="D1345" s="95" t="s">
        <v>1161</v>
      </c>
      <c r="E1345" s="95">
        <v>2</v>
      </c>
      <c r="F1345" s="95">
        <v>11</v>
      </c>
      <c r="G1345" s="95">
        <v>2</v>
      </c>
      <c r="H1345" s="95">
        <v>201</v>
      </c>
      <c r="I1345" s="95">
        <v>88.89</v>
      </c>
      <c r="J1345" s="95">
        <v>68.709999999999994</v>
      </c>
      <c r="K1345" s="95" t="s">
        <v>1097</v>
      </c>
      <c r="L1345" s="95" t="s">
        <v>70</v>
      </c>
      <c r="M1345" s="95" t="s">
        <v>1099</v>
      </c>
    </row>
    <row r="1346" spans="1:13" ht="27" customHeight="1">
      <c r="A1346" s="93">
        <v>1344</v>
      </c>
      <c r="B1346" s="94" t="s">
        <v>1095</v>
      </c>
      <c r="C1346" s="95"/>
      <c r="D1346" s="95" t="s">
        <v>1161</v>
      </c>
      <c r="E1346" s="95">
        <v>2</v>
      </c>
      <c r="F1346" s="95">
        <v>11</v>
      </c>
      <c r="G1346" s="95">
        <v>2</v>
      </c>
      <c r="H1346" s="95">
        <v>202</v>
      </c>
      <c r="I1346" s="95">
        <v>89.6</v>
      </c>
      <c r="J1346" s="95">
        <v>69.260000000000005</v>
      </c>
      <c r="K1346" s="95" t="s">
        <v>1097</v>
      </c>
      <c r="L1346" s="95" t="s">
        <v>70</v>
      </c>
      <c r="M1346" s="95" t="s">
        <v>1098</v>
      </c>
    </row>
    <row r="1347" spans="1:13" ht="27" customHeight="1">
      <c r="A1347" s="93">
        <v>1345</v>
      </c>
      <c r="B1347" s="94" t="s">
        <v>1095</v>
      </c>
      <c r="C1347" s="95"/>
      <c r="D1347" s="95" t="s">
        <v>1161</v>
      </c>
      <c r="E1347" s="95">
        <v>2</v>
      </c>
      <c r="F1347" s="95">
        <v>11</v>
      </c>
      <c r="G1347" s="95">
        <v>3</v>
      </c>
      <c r="H1347" s="95">
        <v>301</v>
      </c>
      <c r="I1347" s="95">
        <v>88.52</v>
      </c>
      <c r="J1347" s="95">
        <v>68.42</v>
      </c>
      <c r="K1347" s="95" t="s">
        <v>1097</v>
      </c>
      <c r="L1347" s="95" t="s">
        <v>70</v>
      </c>
      <c r="M1347" s="95" t="s">
        <v>1099</v>
      </c>
    </row>
    <row r="1348" spans="1:13" ht="27" customHeight="1">
      <c r="A1348" s="93">
        <v>1346</v>
      </c>
      <c r="B1348" s="94" t="s">
        <v>1095</v>
      </c>
      <c r="C1348" s="95"/>
      <c r="D1348" s="95" t="s">
        <v>1161</v>
      </c>
      <c r="E1348" s="95">
        <v>2</v>
      </c>
      <c r="F1348" s="95">
        <v>11</v>
      </c>
      <c r="G1348" s="95">
        <v>3</v>
      </c>
      <c r="H1348" s="95">
        <v>302</v>
      </c>
      <c r="I1348" s="95">
        <v>89.05</v>
      </c>
      <c r="J1348" s="95">
        <v>68.83</v>
      </c>
      <c r="K1348" s="95" t="s">
        <v>1097</v>
      </c>
      <c r="L1348" s="95" t="s">
        <v>70</v>
      </c>
      <c r="M1348" s="95" t="s">
        <v>1098</v>
      </c>
    </row>
    <row r="1349" spans="1:13" ht="27" customHeight="1">
      <c r="A1349" s="93">
        <v>1347</v>
      </c>
      <c r="B1349" s="94" t="s">
        <v>1095</v>
      </c>
      <c r="C1349" s="95"/>
      <c r="D1349" s="95" t="s">
        <v>1161</v>
      </c>
      <c r="E1349" s="95">
        <v>2</v>
      </c>
      <c r="F1349" s="95">
        <v>11</v>
      </c>
      <c r="G1349" s="95">
        <v>4</v>
      </c>
      <c r="H1349" s="95">
        <v>401</v>
      </c>
      <c r="I1349" s="95">
        <v>88.52</v>
      </c>
      <c r="J1349" s="95">
        <v>68.42</v>
      </c>
      <c r="K1349" s="95" t="s">
        <v>1097</v>
      </c>
      <c r="L1349" s="95" t="s">
        <v>70</v>
      </c>
      <c r="M1349" s="95" t="s">
        <v>1099</v>
      </c>
    </row>
    <row r="1350" spans="1:13" ht="27" customHeight="1">
      <c r="A1350" s="93">
        <v>1348</v>
      </c>
      <c r="B1350" s="94" t="s">
        <v>1095</v>
      </c>
      <c r="C1350" s="95"/>
      <c r="D1350" s="95" t="s">
        <v>1161</v>
      </c>
      <c r="E1350" s="95">
        <v>2</v>
      </c>
      <c r="F1350" s="95">
        <v>11</v>
      </c>
      <c r="G1350" s="95">
        <v>4</v>
      </c>
      <c r="H1350" s="95">
        <v>402</v>
      </c>
      <c r="I1350" s="95">
        <v>89.05</v>
      </c>
      <c r="J1350" s="95">
        <v>68.83</v>
      </c>
      <c r="K1350" s="95" t="s">
        <v>1097</v>
      </c>
      <c r="L1350" s="95" t="s">
        <v>70</v>
      </c>
      <c r="M1350" s="95" t="s">
        <v>1098</v>
      </c>
    </row>
    <row r="1351" spans="1:13" ht="27" customHeight="1">
      <c r="A1351" s="93">
        <v>1349</v>
      </c>
      <c r="B1351" s="94" t="s">
        <v>1095</v>
      </c>
      <c r="C1351" s="95"/>
      <c r="D1351" s="95" t="s">
        <v>1161</v>
      </c>
      <c r="E1351" s="95">
        <v>2</v>
      </c>
      <c r="F1351" s="95">
        <v>11</v>
      </c>
      <c r="G1351" s="95">
        <v>5</v>
      </c>
      <c r="H1351" s="95">
        <v>501</v>
      </c>
      <c r="I1351" s="95">
        <v>88.52</v>
      </c>
      <c r="J1351" s="95">
        <v>68.42</v>
      </c>
      <c r="K1351" s="95" t="s">
        <v>1097</v>
      </c>
      <c r="L1351" s="95" t="s">
        <v>70</v>
      </c>
      <c r="M1351" s="95" t="s">
        <v>1099</v>
      </c>
    </row>
    <row r="1352" spans="1:13" ht="27" customHeight="1">
      <c r="A1352" s="93">
        <v>1350</v>
      </c>
      <c r="B1352" s="94" t="s">
        <v>1095</v>
      </c>
      <c r="C1352" s="95"/>
      <c r="D1352" s="95" t="s">
        <v>1161</v>
      </c>
      <c r="E1352" s="95">
        <v>2</v>
      </c>
      <c r="F1352" s="95">
        <v>11</v>
      </c>
      <c r="G1352" s="95">
        <v>5</v>
      </c>
      <c r="H1352" s="95">
        <v>502</v>
      </c>
      <c r="I1352" s="95">
        <v>89.05</v>
      </c>
      <c r="J1352" s="95">
        <v>68.83</v>
      </c>
      <c r="K1352" s="95" t="s">
        <v>1097</v>
      </c>
      <c r="L1352" s="95" t="s">
        <v>70</v>
      </c>
      <c r="M1352" s="95" t="s">
        <v>1098</v>
      </c>
    </row>
    <row r="1353" spans="1:13" ht="27" customHeight="1">
      <c r="A1353" s="93">
        <v>1351</v>
      </c>
      <c r="B1353" s="94" t="s">
        <v>1095</v>
      </c>
      <c r="C1353" s="95"/>
      <c r="D1353" s="95" t="s">
        <v>1161</v>
      </c>
      <c r="E1353" s="95">
        <v>2</v>
      </c>
      <c r="F1353" s="95">
        <v>11</v>
      </c>
      <c r="G1353" s="95">
        <v>6</v>
      </c>
      <c r="H1353" s="95">
        <v>601</v>
      </c>
      <c r="I1353" s="95">
        <v>88.52</v>
      </c>
      <c r="J1353" s="95">
        <v>68.42</v>
      </c>
      <c r="K1353" s="95" t="s">
        <v>1097</v>
      </c>
      <c r="L1353" s="95" t="s">
        <v>70</v>
      </c>
      <c r="M1353" s="95" t="s">
        <v>1099</v>
      </c>
    </row>
    <row r="1354" spans="1:13" ht="27" customHeight="1">
      <c r="A1354" s="93">
        <v>1352</v>
      </c>
      <c r="B1354" s="94" t="s">
        <v>1095</v>
      </c>
      <c r="C1354" s="95"/>
      <c r="D1354" s="95" t="s">
        <v>1161</v>
      </c>
      <c r="E1354" s="95">
        <v>2</v>
      </c>
      <c r="F1354" s="95">
        <v>11</v>
      </c>
      <c r="G1354" s="95">
        <v>6</v>
      </c>
      <c r="H1354" s="95">
        <v>602</v>
      </c>
      <c r="I1354" s="95">
        <v>89.05</v>
      </c>
      <c r="J1354" s="95">
        <v>68.83</v>
      </c>
      <c r="K1354" s="95" t="s">
        <v>1097</v>
      </c>
      <c r="L1354" s="95" t="s">
        <v>70</v>
      </c>
      <c r="M1354" s="95" t="s">
        <v>1098</v>
      </c>
    </row>
    <row r="1355" spans="1:13" ht="27" customHeight="1">
      <c r="A1355" s="93">
        <v>1353</v>
      </c>
      <c r="B1355" s="94" t="s">
        <v>1095</v>
      </c>
      <c r="C1355" s="95"/>
      <c r="D1355" s="95" t="s">
        <v>1161</v>
      </c>
      <c r="E1355" s="95">
        <v>2</v>
      </c>
      <c r="F1355" s="95">
        <v>11</v>
      </c>
      <c r="G1355" s="95">
        <v>7</v>
      </c>
      <c r="H1355" s="95">
        <v>701</v>
      </c>
      <c r="I1355" s="95">
        <v>88.52</v>
      </c>
      <c r="J1355" s="95">
        <v>68.42</v>
      </c>
      <c r="K1355" s="95" t="s">
        <v>1097</v>
      </c>
      <c r="L1355" s="95" t="s">
        <v>70</v>
      </c>
      <c r="M1355" s="95" t="s">
        <v>1099</v>
      </c>
    </row>
    <row r="1356" spans="1:13" ht="27" customHeight="1">
      <c r="A1356" s="93">
        <v>1354</v>
      </c>
      <c r="B1356" s="94" t="s">
        <v>1095</v>
      </c>
      <c r="C1356" s="95"/>
      <c r="D1356" s="95" t="s">
        <v>1161</v>
      </c>
      <c r="E1356" s="95">
        <v>2</v>
      </c>
      <c r="F1356" s="95">
        <v>11</v>
      </c>
      <c r="G1356" s="95">
        <v>7</v>
      </c>
      <c r="H1356" s="95">
        <v>702</v>
      </c>
      <c r="I1356" s="95">
        <v>89.05</v>
      </c>
      <c r="J1356" s="95">
        <v>68.83</v>
      </c>
      <c r="K1356" s="95" t="s">
        <v>1097</v>
      </c>
      <c r="L1356" s="95" t="s">
        <v>70</v>
      </c>
      <c r="M1356" s="95" t="s">
        <v>1098</v>
      </c>
    </row>
    <row r="1357" spans="1:13" ht="27" customHeight="1">
      <c r="A1357" s="93">
        <v>1355</v>
      </c>
      <c r="B1357" s="94" t="s">
        <v>1095</v>
      </c>
      <c r="C1357" s="95"/>
      <c r="D1357" s="95" t="s">
        <v>1161</v>
      </c>
      <c r="E1357" s="95">
        <v>2</v>
      </c>
      <c r="F1357" s="95">
        <v>11</v>
      </c>
      <c r="G1357" s="95">
        <v>8</v>
      </c>
      <c r="H1357" s="95">
        <v>801</v>
      </c>
      <c r="I1357" s="95">
        <v>88.52</v>
      </c>
      <c r="J1357" s="95">
        <v>68.42</v>
      </c>
      <c r="K1357" s="95" t="s">
        <v>1097</v>
      </c>
      <c r="L1357" s="95" t="s">
        <v>70</v>
      </c>
      <c r="M1357" s="95" t="s">
        <v>1099</v>
      </c>
    </row>
    <row r="1358" spans="1:13" ht="27" customHeight="1">
      <c r="A1358" s="93">
        <v>1356</v>
      </c>
      <c r="B1358" s="94" t="s">
        <v>1095</v>
      </c>
      <c r="C1358" s="95"/>
      <c r="D1358" s="95" t="s">
        <v>1161</v>
      </c>
      <c r="E1358" s="95">
        <v>2</v>
      </c>
      <c r="F1358" s="95">
        <v>11</v>
      </c>
      <c r="G1358" s="95">
        <v>8</v>
      </c>
      <c r="H1358" s="95">
        <v>802</v>
      </c>
      <c r="I1358" s="95">
        <v>89.05</v>
      </c>
      <c r="J1358" s="95">
        <v>68.83</v>
      </c>
      <c r="K1358" s="95" t="s">
        <v>1097</v>
      </c>
      <c r="L1358" s="95" t="s">
        <v>70</v>
      </c>
      <c r="M1358" s="95" t="s">
        <v>1098</v>
      </c>
    </row>
    <row r="1359" spans="1:13" ht="27" customHeight="1">
      <c r="A1359" s="93">
        <v>1357</v>
      </c>
      <c r="B1359" s="94" t="s">
        <v>1095</v>
      </c>
      <c r="C1359" s="95"/>
      <c r="D1359" s="95" t="s">
        <v>1161</v>
      </c>
      <c r="E1359" s="95">
        <v>2</v>
      </c>
      <c r="F1359" s="95">
        <v>11</v>
      </c>
      <c r="G1359" s="95">
        <v>9</v>
      </c>
      <c r="H1359" s="95">
        <v>901</v>
      </c>
      <c r="I1359" s="95">
        <v>88.52</v>
      </c>
      <c r="J1359" s="95">
        <v>68.42</v>
      </c>
      <c r="K1359" s="95" t="s">
        <v>1097</v>
      </c>
      <c r="L1359" s="95" t="s">
        <v>70</v>
      </c>
      <c r="M1359" s="95" t="s">
        <v>1099</v>
      </c>
    </row>
    <row r="1360" spans="1:13" ht="27" customHeight="1">
      <c r="A1360" s="93">
        <v>1358</v>
      </c>
      <c r="B1360" s="94" t="s">
        <v>1095</v>
      </c>
      <c r="C1360" s="95"/>
      <c r="D1360" s="95" t="s">
        <v>1161</v>
      </c>
      <c r="E1360" s="95">
        <v>2</v>
      </c>
      <c r="F1360" s="95">
        <v>11</v>
      </c>
      <c r="G1360" s="95">
        <v>9</v>
      </c>
      <c r="H1360" s="95">
        <v>902</v>
      </c>
      <c r="I1360" s="95">
        <v>89.05</v>
      </c>
      <c r="J1360" s="95">
        <v>68.83</v>
      </c>
      <c r="K1360" s="95" t="s">
        <v>1097</v>
      </c>
      <c r="L1360" s="95" t="s">
        <v>70</v>
      </c>
      <c r="M1360" s="95" t="s">
        <v>1098</v>
      </c>
    </row>
    <row r="1361" spans="1:13" ht="27" customHeight="1">
      <c r="A1361" s="93">
        <v>1359</v>
      </c>
      <c r="B1361" s="94" t="s">
        <v>1095</v>
      </c>
      <c r="C1361" s="95"/>
      <c r="D1361" s="95" t="s">
        <v>1161</v>
      </c>
      <c r="E1361" s="95">
        <v>2</v>
      </c>
      <c r="F1361" s="95">
        <v>11</v>
      </c>
      <c r="G1361" s="95">
        <v>10</v>
      </c>
      <c r="H1361" s="95">
        <v>1001</v>
      </c>
      <c r="I1361" s="95">
        <v>88.52</v>
      </c>
      <c r="J1361" s="95">
        <v>68.42</v>
      </c>
      <c r="K1361" s="95" t="s">
        <v>1097</v>
      </c>
      <c r="L1361" s="95" t="s">
        <v>70</v>
      </c>
      <c r="M1361" s="95" t="s">
        <v>1099</v>
      </c>
    </row>
    <row r="1362" spans="1:13" ht="27" customHeight="1">
      <c r="A1362" s="93">
        <v>1360</v>
      </c>
      <c r="B1362" s="94" t="s">
        <v>1095</v>
      </c>
      <c r="C1362" s="95"/>
      <c r="D1362" s="95" t="s">
        <v>1161</v>
      </c>
      <c r="E1362" s="95">
        <v>2</v>
      </c>
      <c r="F1362" s="95">
        <v>11</v>
      </c>
      <c r="G1362" s="95">
        <v>10</v>
      </c>
      <c r="H1362" s="95">
        <v>1002</v>
      </c>
      <c r="I1362" s="95">
        <v>89.05</v>
      </c>
      <c r="J1362" s="95">
        <v>68.83</v>
      </c>
      <c r="K1362" s="95" t="s">
        <v>1097</v>
      </c>
      <c r="L1362" s="95" t="s">
        <v>70</v>
      </c>
      <c r="M1362" s="95" t="s">
        <v>1098</v>
      </c>
    </row>
    <row r="1363" spans="1:13" ht="27" customHeight="1">
      <c r="A1363" s="93">
        <v>1361</v>
      </c>
      <c r="B1363" s="94" t="s">
        <v>1095</v>
      </c>
      <c r="C1363" s="95"/>
      <c r="D1363" s="95" t="s">
        <v>1161</v>
      </c>
      <c r="E1363" s="95">
        <v>2</v>
      </c>
      <c r="F1363" s="95">
        <v>11</v>
      </c>
      <c r="G1363" s="95">
        <v>11</v>
      </c>
      <c r="H1363" s="95">
        <v>1101</v>
      </c>
      <c r="I1363" s="95">
        <v>88.52</v>
      </c>
      <c r="J1363" s="95">
        <v>68.42</v>
      </c>
      <c r="K1363" s="95" t="s">
        <v>1097</v>
      </c>
      <c r="L1363" s="95" t="s">
        <v>70</v>
      </c>
      <c r="M1363" s="95" t="s">
        <v>1099</v>
      </c>
    </row>
    <row r="1364" spans="1:13" ht="27" customHeight="1">
      <c r="A1364" s="93">
        <v>1362</v>
      </c>
      <c r="B1364" s="94" t="s">
        <v>1095</v>
      </c>
      <c r="C1364" s="95"/>
      <c r="D1364" s="95" t="s">
        <v>1161</v>
      </c>
      <c r="E1364" s="95">
        <v>2</v>
      </c>
      <c r="F1364" s="95">
        <v>11</v>
      </c>
      <c r="G1364" s="95">
        <v>11</v>
      </c>
      <c r="H1364" s="95">
        <v>1102</v>
      </c>
      <c r="I1364" s="95">
        <v>89.05</v>
      </c>
      <c r="J1364" s="95">
        <v>68.83</v>
      </c>
      <c r="K1364" s="95" t="s">
        <v>1097</v>
      </c>
      <c r="L1364" s="95" t="s">
        <v>70</v>
      </c>
      <c r="M1364" s="95" t="s">
        <v>1098</v>
      </c>
    </row>
    <row r="1365" spans="1:13" ht="27" customHeight="1">
      <c r="A1365" s="93">
        <v>1363</v>
      </c>
      <c r="B1365" s="94" t="s">
        <v>1095</v>
      </c>
      <c r="C1365" s="95"/>
      <c r="D1365" s="95" t="s">
        <v>1162</v>
      </c>
      <c r="E1365" s="95">
        <v>1</v>
      </c>
      <c r="F1365" s="95">
        <v>11</v>
      </c>
      <c r="G1365" s="95">
        <v>1</v>
      </c>
      <c r="H1365" s="95">
        <v>101</v>
      </c>
      <c r="I1365" s="95">
        <v>89.97</v>
      </c>
      <c r="J1365" s="95">
        <v>69.260000000000005</v>
      </c>
      <c r="K1365" s="95" t="s">
        <v>1097</v>
      </c>
      <c r="L1365" s="95" t="s">
        <v>70</v>
      </c>
      <c r="M1365" s="95" t="s">
        <v>1098</v>
      </c>
    </row>
    <row r="1366" spans="1:13" ht="27" customHeight="1">
      <c r="A1366" s="93">
        <v>1364</v>
      </c>
      <c r="B1366" s="94" t="s">
        <v>1095</v>
      </c>
      <c r="C1366" s="95"/>
      <c r="D1366" s="95" t="s">
        <v>1162</v>
      </c>
      <c r="E1366" s="95">
        <v>1</v>
      </c>
      <c r="F1366" s="95">
        <v>11</v>
      </c>
      <c r="G1366" s="95">
        <v>1</v>
      </c>
      <c r="H1366" s="95">
        <v>102</v>
      </c>
      <c r="I1366" s="95">
        <v>72.41</v>
      </c>
      <c r="J1366" s="95">
        <v>55.74</v>
      </c>
      <c r="K1366" s="95" t="s">
        <v>1129</v>
      </c>
      <c r="L1366" s="95" t="s">
        <v>70</v>
      </c>
      <c r="M1366" s="95" t="s">
        <v>1120</v>
      </c>
    </row>
    <row r="1367" spans="1:13" ht="27" customHeight="1">
      <c r="A1367" s="93">
        <v>1365</v>
      </c>
      <c r="B1367" s="94" t="s">
        <v>1095</v>
      </c>
      <c r="C1367" s="95"/>
      <c r="D1367" s="95" t="s">
        <v>1162</v>
      </c>
      <c r="E1367" s="95">
        <v>1</v>
      </c>
      <c r="F1367" s="95">
        <v>11</v>
      </c>
      <c r="G1367" s="95">
        <v>2</v>
      </c>
      <c r="H1367" s="95">
        <v>201</v>
      </c>
      <c r="I1367" s="95">
        <v>89.97</v>
      </c>
      <c r="J1367" s="95">
        <v>69.260000000000005</v>
      </c>
      <c r="K1367" s="95" t="s">
        <v>1097</v>
      </c>
      <c r="L1367" s="95" t="s">
        <v>70</v>
      </c>
      <c r="M1367" s="95" t="s">
        <v>1098</v>
      </c>
    </row>
    <row r="1368" spans="1:13" ht="27" customHeight="1">
      <c r="A1368" s="93">
        <v>1366</v>
      </c>
      <c r="B1368" s="94" t="s">
        <v>1095</v>
      </c>
      <c r="C1368" s="95"/>
      <c r="D1368" s="95" t="s">
        <v>1162</v>
      </c>
      <c r="E1368" s="95">
        <v>1</v>
      </c>
      <c r="F1368" s="95">
        <v>11</v>
      </c>
      <c r="G1368" s="95">
        <v>2</v>
      </c>
      <c r="H1368" s="95">
        <v>202</v>
      </c>
      <c r="I1368" s="95">
        <v>89.25</v>
      </c>
      <c r="J1368" s="95">
        <v>68.709999999999994</v>
      </c>
      <c r="K1368" s="95" t="s">
        <v>1097</v>
      </c>
      <c r="L1368" s="95" t="s">
        <v>70</v>
      </c>
      <c r="M1368" s="95" t="s">
        <v>1099</v>
      </c>
    </row>
    <row r="1369" spans="1:13" ht="27" customHeight="1">
      <c r="A1369" s="93">
        <v>1367</v>
      </c>
      <c r="B1369" s="94" t="s">
        <v>1095</v>
      </c>
      <c r="C1369" s="95"/>
      <c r="D1369" s="95" t="s">
        <v>1162</v>
      </c>
      <c r="E1369" s="95">
        <v>1</v>
      </c>
      <c r="F1369" s="95">
        <v>11</v>
      </c>
      <c r="G1369" s="95">
        <v>3</v>
      </c>
      <c r="H1369" s="95">
        <v>301</v>
      </c>
      <c r="I1369" s="95">
        <v>89.41</v>
      </c>
      <c r="J1369" s="95">
        <v>68.83</v>
      </c>
      <c r="K1369" s="95" t="s">
        <v>1097</v>
      </c>
      <c r="L1369" s="95" t="s">
        <v>70</v>
      </c>
      <c r="M1369" s="95" t="s">
        <v>1098</v>
      </c>
    </row>
    <row r="1370" spans="1:13" ht="27" customHeight="1">
      <c r="A1370" s="93">
        <v>1368</v>
      </c>
      <c r="B1370" s="94" t="s">
        <v>1095</v>
      </c>
      <c r="C1370" s="95"/>
      <c r="D1370" s="95" t="s">
        <v>1162</v>
      </c>
      <c r="E1370" s="95">
        <v>1</v>
      </c>
      <c r="F1370" s="95">
        <v>11</v>
      </c>
      <c r="G1370" s="95">
        <v>3</v>
      </c>
      <c r="H1370" s="95">
        <v>302</v>
      </c>
      <c r="I1370" s="95">
        <v>88.88</v>
      </c>
      <c r="J1370" s="95">
        <v>68.42</v>
      </c>
      <c r="K1370" s="95" t="s">
        <v>1097</v>
      </c>
      <c r="L1370" s="95" t="s">
        <v>70</v>
      </c>
      <c r="M1370" s="95" t="s">
        <v>1099</v>
      </c>
    </row>
    <row r="1371" spans="1:13" ht="27" customHeight="1">
      <c r="A1371" s="93">
        <v>1369</v>
      </c>
      <c r="B1371" s="94" t="s">
        <v>1095</v>
      </c>
      <c r="C1371" s="95"/>
      <c r="D1371" s="95" t="s">
        <v>1162</v>
      </c>
      <c r="E1371" s="95">
        <v>1</v>
      </c>
      <c r="F1371" s="95">
        <v>11</v>
      </c>
      <c r="G1371" s="95">
        <v>4</v>
      </c>
      <c r="H1371" s="95">
        <v>401</v>
      </c>
      <c r="I1371" s="95">
        <v>89.41</v>
      </c>
      <c r="J1371" s="95">
        <v>68.83</v>
      </c>
      <c r="K1371" s="95" t="s">
        <v>1097</v>
      </c>
      <c r="L1371" s="95" t="s">
        <v>70</v>
      </c>
      <c r="M1371" s="95" t="s">
        <v>1098</v>
      </c>
    </row>
    <row r="1372" spans="1:13" ht="27" customHeight="1">
      <c r="A1372" s="93">
        <v>1370</v>
      </c>
      <c r="B1372" s="94" t="s">
        <v>1095</v>
      </c>
      <c r="C1372" s="95"/>
      <c r="D1372" s="95" t="s">
        <v>1162</v>
      </c>
      <c r="E1372" s="95">
        <v>1</v>
      </c>
      <c r="F1372" s="95">
        <v>11</v>
      </c>
      <c r="G1372" s="95">
        <v>4</v>
      </c>
      <c r="H1372" s="95">
        <v>402</v>
      </c>
      <c r="I1372" s="95">
        <v>88.88</v>
      </c>
      <c r="J1372" s="95">
        <v>68.42</v>
      </c>
      <c r="K1372" s="95" t="s">
        <v>1097</v>
      </c>
      <c r="L1372" s="95" t="s">
        <v>70</v>
      </c>
      <c r="M1372" s="95" t="s">
        <v>1099</v>
      </c>
    </row>
    <row r="1373" spans="1:13" ht="27" customHeight="1">
      <c r="A1373" s="93">
        <v>1371</v>
      </c>
      <c r="B1373" s="94" t="s">
        <v>1095</v>
      </c>
      <c r="C1373" s="95"/>
      <c r="D1373" s="95" t="s">
        <v>1162</v>
      </c>
      <c r="E1373" s="95">
        <v>1</v>
      </c>
      <c r="F1373" s="95">
        <v>11</v>
      </c>
      <c r="G1373" s="95">
        <v>5</v>
      </c>
      <c r="H1373" s="95">
        <v>501</v>
      </c>
      <c r="I1373" s="95">
        <v>89.41</v>
      </c>
      <c r="J1373" s="95">
        <v>68.83</v>
      </c>
      <c r="K1373" s="95" t="s">
        <v>1097</v>
      </c>
      <c r="L1373" s="95" t="s">
        <v>70</v>
      </c>
      <c r="M1373" s="95" t="s">
        <v>1098</v>
      </c>
    </row>
    <row r="1374" spans="1:13" ht="27" customHeight="1">
      <c r="A1374" s="93">
        <v>1372</v>
      </c>
      <c r="B1374" s="94" t="s">
        <v>1095</v>
      </c>
      <c r="C1374" s="95"/>
      <c r="D1374" s="95" t="s">
        <v>1162</v>
      </c>
      <c r="E1374" s="95">
        <v>1</v>
      </c>
      <c r="F1374" s="95">
        <v>11</v>
      </c>
      <c r="G1374" s="95">
        <v>5</v>
      </c>
      <c r="H1374" s="95">
        <v>502</v>
      </c>
      <c r="I1374" s="95">
        <v>88.88</v>
      </c>
      <c r="J1374" s="95">
        <v>68.42</v>
      </c>
      <c r="K1374" s="95" t="s">
        <v>1097</v>
      </c>
      <c r="L1374" s="95" t="s">
        <v>70</v>
      </c>
      <c r="M1374" s="95" t="s">
        <v>1099</v>
      </c>
    </row>
    <row r="1375" spans="1:13" ht="27" customHeight="1">
      <c r="A1375" s="93">
        <v>1373</v>
      </c>
      <c r="B1375" s="94" t="s">
        <v>1095</v>
      </c>
      <c r="C1375" s="95"/>
      <c r="D1375" s="95" t="s">
        <v>1162</v>
      </c>
      <c r="E1375" s="95">
        <v>1</v>
      </c>
      <c r="F1375" s="95">
        <v>11</v>
      </c>
      <c r="G1375" s="95">
        <v>6</v>
      </c>
      <c r="H1375" s="95">
        <v>601</v>
      </c>
      <c r="I1375" s="95">
        <v>89.41</v>
      </c>
      <c r="J1375" s="95">
        <v>68.83</v>
      </c>
      <c r="K1375" s="95" t="s">
        <v>1097</v>
      </c>
      <c r="L1375" s="95" t="s">
        <v>70</v>
      </c>
      <c r="M1375" s="95" t="s">
        <v>1098</v>
      </c>
    </row>
    <row r="1376" spans="1:13" ht="27" customHeight="1">
      <c r="A1376" s="93">
        <v>1374</v>
      </c>
      <c r="B1376" s="94" t="s">
        <v>1095</v>
      </c>
      <c r="C1376" s="95"/>
      <c r="D1376" s="95" t="s">
        <v>1162</v>
      </c>
      <c r="E1376" s="95">
        <v>1</v>
      </c>
      <c r="F1376" s="95">
        <v>11</v>
      </c>
      <c r="G1376" s="95">
        <v>6</v>
      </c>
      <c r="H1376" s="95">
        <v>602</v>
      </c>
      <c r="I1376" s="95">
        <v>88.88</v>
      </c>
      <c r="J1376" s="95">
        <v>68.42</v>
      </c>
      <c r="K1376" s="95" t="s">
        <v>1097</v>
      </c>
      <c r="L1376" s="95" t="s">
        <v>70</v>
      </c>
      <c r="M1376" s="95" t="s">
        <v>1099</v>
      </c>
    </row>
    <row r="1377" spans="1:13" ht="27" customHeight="1">
      <c r="A1377" s="93">
        <v>1375</v>
      </c>
      <c r="B1377" s="94" t="s">
        <v>1095</v>
      </c>
      <c r="C1377" s="95"/>
      <c r="D1377" s="95" t="s">
        <v>1162</v>
      </c>
      <c r="E1377" s="95">
        <v>1</v>
      </c>
      <c r="F1377" s="95">
        <v>11</v>
      </c>
      <c r="G1377" s="95">
        <v>7</v>
      </c>
      <c r="H1377" s="95">
        <v>701</v>
      </c>
      <c r="I1377" s="95">
        <v>89.41</v>
      </c>
      <c r="J1377" s="95">
        <v>68.83</v>
      </c>
      <c r="K1377" s="95" t="s">
        <v>1097</v>
      </c>
      <c r="L1377" s="95" t="s">
        <v>70</v>
      </c>
      <c r="M1377" s="95" t="s">
        <v>1098</v>
      </c>
    </row>
    <row r="1378" spans="1:13" ht="27" customHeight="1">
      <c r="A1378" s="93">
        <v>1376</v>
      </c>
      <c r="B1378" s="94" t="s">
        <v>1095</v>
      </c>
      <c r="C1378" s="95"/>
      <c r="D1378" s="95" t="s">
        <v>1162</v>
      </c>
      <c r="E1378" s="95">
        <v>1</v>
      </c>
      <c r="F1378" s="95">
        <v>11</v>
      </c>
      <c r="G1378" s="95">
        <v>7</v>
      </c>
      <c r="H1378" s="95">
        <v>702</v>
      </c>
      <c r="I1378" s="95">
        <v>88.88</v>
      </c>
      <c r="J1378" s="95">
        <v>68.42</v>
      </c>
      <c r="K1378" s="95" t="s">
        <v>1097</v>
      </c>
      <c r="L1378" s="95" t="s">
        <v>70</v>
      </c>
      <c r="M1378" s="95" t="s">
        <v>1099</v>
      </c>
    </row>
    <row r="1379" spans="1:13" ht="27" customHeight="1">
      <c r="A1379" s="93">
        <v>1377</v>
      </c>
      <c r="B1379" s="94" t="s">
        <v>1095</v>
      </c>
      <c r="C1379" s="95"/>
      <c r="D1379" s="95" t="s">
        <v>1162</v>
      </c>
      <c r="E1379" s="95">
        <v>1</v>
      </c>
      <c r="F1379" s="95">
        <v>11</v>
      </c>
      <c r="G1379" s="95">
        <v>8</v>
      </c>
      <c r="H1379" s="95">
        <v>801</v>
      </c>
      <c r="I1379" s="95">
        <v>89.41</v>
      </c>
      <c r="J1379" s="95">
        <v>68.83</v>
      </c>
      <c r="K1379" s="95" t="s">
        <v>1097</v>
      </c>
      <c r="L1379" s="95" t="s">
        <v>70</v>
      </c>
      <c r="M1379" s="95" t="s">
        <v>1098</v>
      </c>
    </row>
    <row r="1380" spans="1:13" ht="27" customHeight="1">
      <c r="A1380" s="93">
        <v>1378</v>
      </c>
      <c r="B1380" s="94" t="s">
        <v>1095</v>
      </c>
      <c r="C1380" s="95"/>
      <c r="D1380" s="95" t="s">
        <v>1162</v>
      </c>
      <c r="E1380" s="95">
        <v>1</v>
      </c>
      <c r="F1380" s="95">
        <v>11</v>
      </c>
      <c r="G1380" s="95">
        <v>8</v>
      </c>
      <c r="H1380" s="95">
        <v>802</v>
      </c>
      <c r="I1380" s="95">
        <v>88.88</v>
      </c>
      <c r="J1380" s="95">
        <v>68.42</v>
      </c>
      <c r="K1380" s="95" t="s">
        <v>1097</v>
      </c>
      <c r="L1380" s="95" t="s">
        <v>70</v>
      </c>
      <c r="M1380" s="95" t="s">
        <v>1099</v>
      </c>
    </row>
    <row r="1381" spans="1:13" ht="27" customHeight="1">
      <c r="A1381" s="93">
        <v>1379</v>
      </c>
      <c r="B1381" s="94" t="s">
        <v>1095</v>
      </c>
      <c r="C1381" s="95"/>
      <c r="D1381" s="95" t="s">
        <v>1162</v>
      </c>
      <c r="E1381" s="95">
        <v>1</v>
      </c>
      <c r="F1381" s="95">
        <v>11</v>
      </c>
      <c r="G1381" s="95">
        <v>9</v>
      </c>
      <c r="H1381" s="95">
        <v>901</v>
      </c>
      <c r="I1381" s="95">
        <v>89.41</v>
      </c>
      <c r="J1381" s="95">
        <v>68.83</v>
      </c>
      <c r="K1381" s="95" t="s">
        <v>1097</v>
      </c>
      <c r="L1381" s="95" t="s">
        <v>70</v>
      </c>
      <c r="M1381" s="95" t="s">
        <v>1098</v>
      </c>
    </row>
    <row r="1382" spans="1:13" ht="27" customHeight="1">
      <c r="A1382" s="93">
        <v>1380</v>
      </c>
      <c r="B1382" s="94" t="s">
        <v>1095</v>
      </c>
      <c r="C1382" s="95"/>
      <c r="D1382" s="95" t="s">
        <v>1162</v>
      </c>
      <c r="E1382" s="95">
        <v>1</v>
      </c>
      <c r="F1382" s="95">
        <v>11</v>
      </c>
      <c r="G1382" s="95">
        <v>9</v>
      </c>
      <c r="H1382" s="95">
        <v>902</v>
      </c>
      <c r="I1382" s="95">
        <v>88.88</v>
      </c>
      <c r="J1382" s="95">
        <v>68.42</v>
      </c>
      <c r="K1382" s="95" t="s">
        <v>1097</v>
      </c>
      <c r="L1382" s="95" t="s">
        <v>70</v>
      </c>
      <c r="M1382" s="95" t="s">
        <v>1099</v>
      </c>
    </row>
    <row r="1383" spans="1:13" ht="27" customHeight="1">
      <c r="A1383" s="93">
        <v>1381</v>
      </c>
      <c r="B1383" s="94" t="s">
        <v>1095</v>
      </c>
      <c r="C1383" s="95"/>
      <c r="D1383" s="95" t="s">
        <v>1162</v>
      </c>
      <c r="E1383" s="95">
        <v>1</v>
      </c>
      <c r="F1383" s="95">
        <v>11</v>
      </c>
      <c r="G1383" s="95">
        <v>10</v>
      </c>
      <c r="H1383" s="95">
        <v>1001</v>
      </c>
      <c r="I1383" s="95">
        <v>89.41</v>
      </c>
      <c r="J1383" s="95">
        <v>68.83</v>
      </c>
      <c r="K1383" s="95" t="s">
        <v>1097</v>
      </c>
      <c r="L1383" s="95" t="s">
        <v>70</v>
      </c>
      <c r="M1383" s="95" t="s">
        <v>1098</v>
      </c>
    </row>
    <row r="1384" spans="1:13" ht="27" customHeight="1">
      <c r="A1384" s="93">
        <v>1382</v>
      </c>
      <c r="B1384" s="94" t="s">
        <v>1095</v>
      </c>
      <c r="C1384" s="95"/>
      <c r="D1384" s="95" t="s">
        <v>1162</v>
      </c>
      <c r="E1384" s="95">
        <v>1</v>
      </c>
      <c r="F1384" s="95">
        <v>11</v>
      </c>
      <c r="G1384" s="95">
        <v>10</v>
      </c>
      <c r="H1384" s="95">
        <v>1002</v>
      </c>
      <c r="I1384" s="95">
        <v>88.88</v>
      </c>
      <c r="J1384" s="95">
        <v>68.42</v>
      </c>
      <c r="K1384" s="95" t="s">
        <v>1097</v>
      </c>
      <c r="L1384" s="95" t="s">
        <v>70</v>
      </c>
      <c r="M1384" s="95" t="s">
        <v>1099</v>
      </c>
    </row>
    <row r="1385" spans="1:13" ht="27" customHeight="1">
      <c r="A1385" s="93">
        <v>1383</v>
      </c>
      <c r="B1385" s="94" t="s">
        <v>1095</v>
      </c>
      <c r="C1385" s="95"/>
      <c r="D1385" s="95" t="s">
        <v>1162</v>
      </c>
      <c r="E1385" s="95">
        <v>1</v>
      </c>
      <c r="F1385" s="95">
        <v>11</v>
      </c>
      <c r="G1385" s="95">
        <v>11</v>
      </c>
      <c r="H1385" s="95">
        <v>1101</v>
      </c>
      <c r="I1385" s="95">
        <v>89.41</v>
      </c>
      <c r="J1385" s="95">
        <v>68.83</v>
      </c>
      <c r="K1385" s="95" t="s">
        <v>1097</v>
      </c>
      <c r="L1385" s="95" t="s">
        <v>70</v>
      </c>
      <c r="M1385" s="95" t="s">
        <v>1098</v>
      </c>
    </row>
    <row r="1386" spans="1:13" ht="27" customHeight="1">
      <c r="A1386" s="93">
        <v>1384</v>
      </c>
      <c r="B1386" s="94" t="s">
        <v>1095</v>
      </c>
      <c r="C1386" s="95"/>
      <c r="D1386" s="95" t="s">
        <v>1162</v>
      </c>
      <c r="E1386" s="95">
        <v>1</v>
      </c>
      <c r="F1386" s="95">
        <v>11</v>
      </c>
      <c r="G1386" s="95">
        <v>11</v>
      </c>
      <c r="H1386" s="95">
        <v>1102</v>
      </c>
      <c r="I1386" s="95">
        <v>88.88</v>
      </c>
      <c r="J1386" s="95">
        <v>68.42</v>
      </c>
      <c r="K1386" s="95" t="s">
        <v>1097</v>
      </c>
      <c r="L1386" s="95" t="s">
        <v>70</v>
      </c>
      <c r="M1386" s="95" t="s">
        <v>1099</v>
      </c>
    </row>
    <row r="1387" spans="1:13" ht="27" customHeight="1">
      <c r="A1387" s="93">
        <v>1385</v>
      </c>
      <c r="B1387" s="94" t="s">
        <v>1095</v>
      </c>
      <c r="C1387" s="95"/>
      <c r="D1387" s="95" t="s">
        <v>1162</v>
      </c>
      <c r="E1387" s="95">
        <v>2</v>
      </c>
      <c r="F1387" s="95">
        <v>11</v>
      </c>
      <c r="G1387" s="95">
        <v>1</v>
      </c>
      <c r="H1387" s="95">
        <v>101</v>
      </c>
      <c r="I1387" s="95">
        <v>72.41</v>
      </c>
      <c r="J1387" s="95">
        <v>55.74</v>
      </c>
      <c r="K1387" s="95" t="s">
        <v>1129</v>
      </c>
      <c r="L1387" s="95" t="s">
        <v>70</v>
      </c>
      <c r="M1387" s="95" t="s">
        <v>1120</v>
      </c>
    </row>
    <row r="1388" spans="1:13" ht="27" customHeight="1">
      <c r="A1388" s="93">
        <v>1386</v>
      </c>
      <c r="B1388" s="94" t="s">
        <v>1095</v>
      </c>
      <c r="C1388" s="95"/>
      <c r="D1388" s="95" t="s">
        <v>1162</v>
      </c>
      <c r="E1388" s="95">
        <v>2</v>
      </c>
      <c r="F1388" s="95">
        <v>11</v>
      </c>
      <c r="G1388" s="95">
        <v>1</v>
      </c>
      <c r="H1388" s="95">
        <v>102</v>
      </c>
      <c r="I1388" s="95">
        <v>89.97</v>
      </c>
      <c r="J1388" s="95">
        <v>69.260000000000005</v>
      </c>
      <c r="K1388" s="95" t="s">
        <v>1097</v>
      </c>
      <c r="L1388" s="95" t="s">
        <v>70</v>
      </c>
      <c r="M1388" s="95" t="s">
        <v>1098</v>
      </c>
    </row>
    <row r="1389" spans="1:13" ht="27" customHeight="1">
      <c r="A1389" s="93">
        <v>1387</v>
      </c>
      <c r="B1389" s="94" t="s">
        <v>1095</v>
      </c>
      <c r="C1389" s="95"/>
      <c r="D1389" s="95" t="s">
        <v>1162</v>
      </c>
      <c r="E1389" s="95">
        <v>2</v>
      </c>
      <c r="F1389" s="95">
        <v>11</v>
      </c>
      <c r="G1389" s="95">
        <v>2</v>
      </c>
      <c r="H1389" s="95">
        <v>201</v>
      </c>
      <c r="I1389" s="95">
        <v>89.25</v>
      </c>
      <c r="J1389" s="95">
        <v>68.709999999999994</v>
      </c>
      <c r="K1389" s="95" t="s">
        <v>1097</v>
      </c>
      <c r="L1389" s="95" t="s">
        <v>70</v>
      </c>
      <c r="M1389" s="95" t="s">
        <v>1099</v>
      </c>
    </row>
    <row r="1390" spans="1:13" ht="27" customHeight="1">
      <c r="A1390" s="93">
        <v>1388</v>
      </c>
      <c r="B1390" s="94" t="s">
        <v>1095</v>
      </c>
      <c r="C1390" s="95"/>
      <c r="D1390" s="95" t="s">
        <v>1162</v>
      </c>
      <c r="E1390" s="95">
        <v>2</v>
      </c>
      <c r="F1390" s="95">
        <v>11</v>
      </c>
      <c r="G1390" s="95">
        <v>2</v>
      </c>
      <c r="H1390" s="95">
        <v>202</v>
      </c>
      <c r="I1390" s="95">
        <v>89.97</v>
      </c>
      <c r="J1390" s="95">
        <v>69.260000000000005</v>
      </c>
      <c r="K1390" s="95" t="s">
        <v>1097</v>
      </c>
      <c r="L1390" s="95" t="s">
        <v>70</v>
      </c>
      <c r="M1390" s="95" t="s">
        <v>1098</v>
      </c>
    </row>
    <row r="1391" spans="1:13" ht="27" customHeight="1">
      <c r="A1391" s="93">
        <v>1389</v>
      </c>
      <c r="B1391" s="94" t="s">
        <v>1095</v>
      </c>
      <c r="C1391" s="95"/>
      <c r="D1391" s="95" t="s">
        <v>1162</v>
      </c>
      <c r="E1391" s="95">
        <v>2</v>
      </c>
      <c r="F1391" s="95">
        <v>11</v>
      </c>
      <c r="G1391" s="95">
        <v>3</v>
      </c>
      <c r="H1391" s="95">
        <v>301</v>
      </c>
      <c r="I1391" s="95">
        <v>88.88</v>
      </c>
      <c r="J1391" s="95">
        <v>68.42</v>
      </c>
      <c r="K1391" s="95" t="s">
        <v>1097</v>
      </c>
      <c r="L1391" s="95" t="s">
        <v>70</v>
      </c>
      <c r="M1391" s="95" t="s">
        <v>1099</v>
      </c>
    </row>
    <row r="1392" spans="1:13" ht="27" customHeight="1">
      <c r="A1392" s="93">
        <v>1390</v>
      </c>
      <c r="B1392" s="94" t="s">
        <v>1095</v>
      </c>
      <c r="C1392" s="95"/>
      <c r="D1392" s="95" t="s">
        <v>1162</v>
      </c>
      <c r="E1392" s="95">
        <v>2</v>
      </c>
      <c r="F1392" s="95">
        <v>11</v>
      </c>
      <c r="G1392" s="95">
        <v>3</v>
      </c>
      <c r="H1392" s="95">
        <v>302</v>
      </c>
      <c r="I1392" s="95">
        <v>89.41</v>
      </c>
      <c r="J1392" s="95">
        <v>68.83</v>
      </c>
      <c r="K1392" s="95" t="s">
        <v>1097</v>
      </c>
      <c r="L1392" s="95" t="s">
        <v>70</v>
      </c>
      <c r="M1392" s="95" t="s">
        <v>1098</v>
      </c>
    </row>
    <row r="1393" spans="1:13" ht="27" customHeight="1">
      <c r="A1393" s="93">
        <v>1391</v>
      </c>
      <c r="B1393" s="94" t="s">
        <v>1095</v>
      </c>
      <c r="C1393" s="95"/>
      <c r="D1393" s="95" t="s">
        <v>1162</v>
      </c>
      <c r="E1393" s="95">
        <v>2</v>
      </c>
      <c r="F1393" s="95">
        <v>11</v>
      </c>
      <c r="G1393" s="95">
        <v>4</v>
      </c>
      <c r="H1393" s="95">
        <v>401</v>
      </c>
      <c r="I1393" s="95">
        <v>88.88</v>
      </c>
      <c r="J1393" s="95">
        <v>68.42</v>
      </c>
      <c r="K1393" s="95" t="s">
        <v>1097</v>
      </c>
      <c r="L1393" s="95" t="s">
        <v>70</v>
      </c>
      <c r="M1393" s="95" t="s">
        <v>1099</v>
      </c>
    </row>
    <row r="1394" spans="1:13" ht="27" customHeight="1">
      <c r="A1394" s="93">
        <v>1392</v>
      </c>
      <c r="B1394" s="94" t="s">
        <v>1095</v>
      </c>
      <c r="C1394" s="95"/>
      <c r="D1394" s="95" t="s">
        <v>1162</v>
      </c>
      <c r="E1394" s="95">
        <v>2</v>
      </c>
      <c r="F1394" s="95">
        <v>11</v>
      </c>
      <c r="G1394" s="95">
        <v>4</v>
      </c>
      <c r="H1394" s="95">
        <v>402</v>
      </c>
      <c r="I1394" s="95">
        <v>89.41</v>
      </c>
      <c r="J1394" s="95">
        <v>68.83</v>
      </c>
      <c r="K1394" s="95" t="s">
        <v>1097</v>
      </c>
      <c r="L1394" s="95" t="s">
        <v>70</v>
      </c>
      <c r="M1394" s="95" t="s">
        <v>1098</v>
      </c>
    </row>
    <row r="1395" spans="1:13" ht="27" customHeight="1">
      <c r="A1395" s="93">
        <v>1393</v>
      </c>
      <c r="B1395" s="94" t="s">
        <v>1095</v>
      </c>
      <c r="C1395" s="95"/>
      <c r="D1395" s="95" t="s">
        <v>1162</v>
      </c>
      <c r="E1395" s="95">
        <v>2</v>
      </c>
      <c r="F1395" s="95">
        <v>11</v>
      </c>
      <c r="G1395" s="95">
        <v>5</v>
      </c>
      <c r="H1395" s="95">
        <v>501</v>
      </c>
      <c r="I1395" s="95">
        <v>88.88</v>
      </c>
      <c r="J1395" s="95">
        <v>68.42</v>
      </c>
      <c r="K1395" s="95" t="s">
        <v>1097</v>
      </c>
      <c r="L1395" s="95" t="s">
        <v>70</v>
      </c>
      <c r="M1395" s="95" t="s">
        <v>1099</v>
      </c>
    </row>
    <row r="1396" spans="1:13" ht="27" customHeight="1">
      <c r="A1396" s="93">
        <v>1394</v>
      </c>
      <c r="B1396" s="94" t="s">
        <v>1095</v>
      </c>
      <c r="C1396" s="95"/>
      <c r="D1396" s="95" t="s">
        <v>1162</v>
      </c>
      <c r="E1396" s="95">
        <v>2</v>
      </c>
      <c r="F1396" s="95">
        <v>11</v>
      </c>
      <c r="G1396" s="95">
        <v>5</v>
      </c>
      <c r="H1396" s="95">
        <v>502</v>
      </c>
      <c r="I1396" s="95">
        <v>89.41</v>
      </c>
      <c r="J1396" s="95">
        <v>68.83</v>
      </c>
      <c r="K1396" s="95" t="s">
        <v>1097</v>
      </c>
      <c r="L1396" s="95" t="s">
        <v>70</v>
      </c>
      <c r="M1396" s="95" t="s">
        <v>1098</v>
      </c>
    </row>
    <row r="1397" spans="1:13" ht="27" customHeight="1">
      <c r="A1397" s="93">
        <v>1395</v>
      </c>
      <c r="B1397" s="94" t="s">
        <v>1095</v>
      </c>
      <c r="C1397" s="95"/>
      <c r="D1397" s="95" t="s">
        <v>1162</v>
      </c>
      <c r="E1397" s="95">
        <v>2</v>
      </c>
      <c r="F1397" s="95">
        <v>11</v>
      </c>
      <c r="G1397" s="95">
        <v>6</v>
      </c>
      <c r="H1397" s="95">
        <v>601</v>
      </c>
      <c r="I1397" s="95">
        <v>88.88</v>
      </c>
      <c r="J1397" s="95">
        <v>68.42</v>
      </c>
      <c r="K1397" s="95" t="s">
        <v>1097</v>
      </c>
      <c r="L1397" s="95" t="s">
        <v>70</v>
      </c>
      <c r="M1397" s="95" t="s">
        <v>1099</v>
      </c>
    </row>
    <row r="1398" spans="1:13" ht="27" customHeight="1">
      <c r="A1398" s="93">
        <v>1396</v>
      </c>
      <c r="B1398" s="94" t="s">
        <v>1095</v>
      </c>
      <c r="C1398" s="95"/>
      <c r="D1398" s="95" t="s">
        <v>1162</v>
      </c>
      <c r="E1398" s="95">
        <v>2</v>
      </c>
      <c r="F1398" s="95">
        <v>11</v>
      </c>
      <c r="G1398" s="95">
        <v>6</v>
      </c>
      <c r="H1398" s="95">
        <v>602</v>
      </c>
      <c r="I1398" s="95">
        <v>89.41</v>
      </c>
      <c r="J1398" s="95">
        <v>68.83</v>
      </c>
      <c r="K1398" s="95" t="s">
        <v>1097</v>
      </c>
      <c r="L1398" s="95" t="s">
        <v>70</v>
      </c>
      <c r="M1398" s="95" t="s">
        <v>1098</v>
      </c>
    </row>
    <row r="1399" spans="1:13" ht="27" customHeight="1">
      <c r="A1399" s="93">
        <v>1397</v>
      </c>
      <c r="B1399" s="94" t="s">
        <v>1095</v>
      </c>
      <c r="C1399" s="95"/>
      <c r="D1399" s="95" t="s">
        <v>1162</v>
      </c>
      <c r="E1399" s="95">
        <v>2</v>
      </c>
      <c r="F1399" s="95">
        <v>11</v>
      </c>
      <c r="G1399" s="95">
        <v>7</v>
      </c>
      <c r="H1399" s="95">
        <v>701</v>
      </c>
      <c r="I1399" s="95">
        <v>88.88</v>
      </c>
      <c r="J1399" s="95">
        <v>68.42</v>
      </c>
      <c r="K1399" s="95" t="s">
        <v>1097</v>
      </c>
      <c r="L1399" s="95" t="s">
        <v>70</v>
      </c>
      <c r="M1399" s="95" t="s">
        <v>1099</v>
      </c>
    </row>
    <row r="1400" spans="1:13" ht="27" customHeight="1">
      <c r="A1400" s="93">
        <v>1398</v>
      </c>
      <c r="B1400" s="94" t="s">
        <v>1095</v>
      </c>
      <c r="C1400" s="95"/>
      <c r="D1400" s="95" t="s">
        <v>1162</v>
      </c>
      <c r="E1400" s="95">
        <v>2</v>
      </c>
      <c r="F1400" s="95">
        <v>11</v>
      </c>
      <c r="G1400" s="95">
        <v>7</v>
      </c>
      <c r="H1400" s="95">
        <v>702</v>
      </c>
      <c r="I1400" s="95">
        <v>89.41</v>
      </c>
      <c r="J1400" s="95">
        <v>68.83</v>
      </c>
      <c r="K1400" s="95" t="s">
        <v>1097</v>
      </c>
      <c r="L1400" s="95" t="s">
        <v>70</v>
      </c>
      <c r="M1400" s="95" t="s">
        <v>1098</v>
      </c>
    </row>
    <row r="1401" spans="1:13" ht="27" customHeight="1">
      <c r="A1401" s="93">
        <v>1399</v>
      </c>
      <c r="B1401" s="94" t="s">
        <v>1095</v>
      </c>
      <c r="C1401" s="95"/>
      <c r="D1401" s="95" t="s">
        <v>1162</v>
      </c>
      <c r="E1401" s="95">
        <v>2</v>
      </c>
      <c r="F1401" s="95">
        <v>11</v>
      </c>
      <c r="G1401" s="95">
        <v>8</v>
      </c>
      <c r="H1401" s="95">
        <v>801</v>
      </c>
      <c r="I1401" s="95">
        <v>88.88</v>
      </c>
      <c r="J1401" s="95">
        <v>68.42</v>
      </c>
      <c r="K1401" s="95" t="s">
        <v>1097</v>
      </c>
      <c r="L1401" s="95" t="s">
        <v>70</v>
      </c>
      <c r="M1401" s="95" t="s">
        <v>1099</v>
      </c>
    </row>
    <row r="1402" spans="1:13" ht="27" customHeight="1">
      <c r="A1402" s="93">
        <v>1400</v>
      </c>
      <c r="B1402" s="94" t="s">
        <v>1095</v>
      </c>
      <c r="C1402" s="95"/>
      <c r="D1402" s="95" t="s">
        <v>1162</v>
      </c>
      <c r="E1402" s="95">
        <v>2</v>
      </c>
      <c r="F1402" s="95">
        <v>11</v>
      </c>
      <c r="G1402" s="95">
        <v>8</v>
      </c>
      <c r="H1402" s="95">
        <v>802</v>
      </c>
      <c r="I1402" s="95">
        <v>89.41</v>
      </c>
      <c r="J1402" s="95">
        <v>68.83</v>
      </c>
      <c r="K1402" s="95" t="s">
        <v>1097</v>
      </c>
      <c r="L1402" s="95" t="s">
        <v>70</v>
      </c>
      <c r="M1402" s="95" t="s">
        <v>1098</v>
      </c>
    </row>
    <row r="1403" spans="1:13" ht="27" customHeight="1">
      <c r="A1403" s="93">
        <v>1401</v>
      </c>
      <c r="B1403" s="94" t="s">
        <v>1095</v>
      </c>
      <c r="C1403" s="95"/>
      <c r="D1403" s="95" t="s">
        <v>1162</v>
      </c>
      <c r="E1403" s="95">
        <v>2</v>
      </c>
      <c r="F1403" s="95">
        <v>11</v>
      </c>
      <c r="G1403" s="95">
        <v>9</v>
      </c>
      <c r="H1403" s="95">
        <v>901</v>
      </c>
      <c r="I1403" s="95">
        <v>88.88</v>
      </c>
      <c r="J1403" s="95">
        <v>68.42</v>
      </c>
      <c r="K1403" s="95" t="s">
        <v>1097</v>
      </c>
      <c r="L1403" s="95" t="s">
        <v>70</v>
      </c>
      <c r="M1403" s="95" t="s">
        <v>1099</v>
      </c>
    </row>
    <row r="1404" spans="1:13" ht="27" customHeight="1">
      <c r="A1404" s="93">
        <v>1402</v>
      </c>
      <c r="B1404" s="94" t="s">
        <v>1095</v>
      </c>
      <c r="C1404" s="95"/>
      <c r="D1404" s="95" t="s">
        <v>1162</v>
      </c>
      <c r="E1404" s="95">
        <v>2</v>
      </c>
      <c r="F1404" s="95">
        <v>11</v>
      </c>
      <c r="G1404" s="95">
        <v>9</v>
      </c>
      <c r="H1404" s="95">
        <v>902</v>
      </c>
      <c r="I1404" s="95">
        <v>89.41</v>
      </c>
      <c r="J1404" s="95">
        <v>68.83</v>
      </c>
      <c r="K1404" s="95" t="s">
        <v>1097</v>
      </c>
      <c r="L1404" s="95" t="s">
        <v>70</v>
      </c>
      <c r="M1404" s="95" t="s">
        <v>1098</v>
      </c>
    </row>
    <row r="1405" spans="1:13" ht="27" customHeight="1">
      <c r="A1405" s="93">
        <v>1403</v>
      </c>
      <c r="B1405" s="94" t="s">
        <v>1095</v>
      </c>
      <c r="C1405" s="95"/>
      <c r="D1405" s="95" t="s">
        <v>1162</v>
      </c>
      <c r="E1405" s="95">
        <v>2</v>
      </c>
      <c r="F1405" s="95">
        <v>11</v>
      </c>
      <c r="G1405" s="95">
        <v>10</v>
      </c>
      <c r="H1405" s="95">
        <v>1001</v>
      </c>
      <c r="I1405" s="95">
        <v>88.88</v>
      </c>
      <c r="J1405" s="95">
        <v>68.42</v>
      </c>
      <c r="K1405" s="95" t="s">
        <v>1097</v>
      </c>
      <c r="L1405" s="95" t="s">
        <v>70</v>
      </c>
      <c r="M1405" s="95" t="s">
        <v>1099</v>
      </c>
    </row>
    <row r="1406" spans="1:13" ht="27" customHeight="1">
      <c r="A1406" s="93">
        <v>1404</v>
      </c>
      <c r="B1406" s="94" t="s">
        <v>1095</v>
      </c>
      <c r="C1406" s="95"/>
      <c r="D1406" s="95" t="s">
        <v>1162</v>
      </c>
      <c r="E1406" s="95">
        <v>2</v>
      </c>
      <c r="F1406" s="95">
        <v>11</v>
      </c>
      <c r="G1406" s="95">
        <v>10</v>
      </c>
      <c r="H1406" s="95">
        <v>1002</v>
      </c>
      <c r="I1406" s="95">
        <v>89.41</v>
      </c>
      <c r="J1406" s="95">
        <v>68.83</v>
      </c>
      <c r="K1406" s="95" t="s">
        <v>1097</v>
      </c>
      <c r="L1406" s="95" t="s">
        <v>70</v>
      </c>
      <c r="M1406" s="95" t="s">
        <v>1098</v>
      </c>
    </row>
    <row r="1407" spans="1:13" ht="27" customHeight="1">
      <c r="A1407" s="93">
        <v>1405</v>
      </c>
      <c r="B1407" s="94" t="s">
        <v>1095</v>
      </c>
      <c r="C1407" s="95"/>
      <c r="D1407" s="95" t="s">
        <v>1162</v>
      </c>
      <c r="E1407" s="95">
        <v>2</v>
      </c>
      <c r="F1407" s="95">
        <v>11</v>
      </c>
      <c r="G1407" s="95">
        <v>11</v>
      </c>
      <c r="H1407" s="95">
        <v>1101</v>
      </c>
      <c r="I1407" s="95">
        <v>88.88</v>
      </c>
      <c r="J1407" s="95">
        <v>68.42</v>
      </c>
      <c r="K1407" s="95" t="s">
        <v>1097</v>
      </c>
      <c r="L1407" s="95" t="s">
        <v>70</v>
      </c>
      <c r="M1407" s="95" t="s">
        <v>1099</v>
      </c>
    </row>
    <row r="1408" spans="1:13" ht="27" customHeight="1">
      <c r="A1408" s="93">
        <v>1406</v>
      </c>
      <c r="B1408" s="94" t="s">
        <v>1095</v>
      </c>
      <c r="C1408" s="95"/>
      <c r="D1408" s="95" t="s">
        <v>1162</v>
      </c>
      <c r="E1408" s="95">
        <v>2</v>
      </c>
      <c r="F1408" s="95">
        <v>11</v>
      </c>
      <c r="G1408" s="95">
        <v>11</v>
      </c>
      <c r="H1408" s="95">
        <v>1102</v>
      </c>
      <c r="I1408" s="95">
        <v>89.41</v>
      </c>
      <c r="J1408" s="95">
        <v>68.83</v>
      </c>
      <c r="K1408" s="95" t="s">
        <v>1097</v>
      </c>
      <c r="L1408" s="95" t="s">
        <v>70</v>
      </c>
      <c r="M1408" s="95" t="s">
        <v>1098</v>
      </c>
    </row>
    <row r="1409" spans="1:13" ht="27" customHeight="1">
      <c r="A1409" s="93">
        <v>1407</v>
      </c>
      <c r="B1409" s="94" t="s">
        <v>1095</v>
      </c>
      <c r="C1409" s="95"/>
      <c r="D1409" s="95" t="s">
        <v>1163</v>
      </c>
      <c r="E1409" s="95">
        <v>1</v>
      </c>
      <c r="F1409" s="95">
        <v>7</v>
      </c>
      <c r="G1409" s="95">
        <v>1</v>
      </c>
      <c r="H1409" s="95">
        <v>101</v>
      </c>
      <c r="I1409" s="95">
        <v>92.77</v>
      </c>
      <c r="J1409" s="95">
        <v>70.11</v>
      </c>
      <c r="K1409" s="95" t="s">
        <v>1097</v>
      </c>
      <c r="L1409" s="95" t="s">
        <v>70</v>
      </c>
      <c r="M1409" s="95" t="s">
        <v>1098</v>
      </c>
    </row>
    <row r="1410" spans="1:13" ht="27" customHeight="1">
      <c r="A1410" s="93">
        <v>1408</v>
      </c>
      <c r="B1410" s="94" t="s">
        <v>1095</v>
      </c>
      <c r="C1410" s="95"/>
      <c r="D1410" s="95" t="s">
        <v>1163</v>
      </c>
      <c r="E1410" s="95">
        <v>1</v>
      </c>
      <c r="F1410" s="95">
        <v>7</v>
      </c>
      <c r="G1410" s="95">
        <v>1</v>
      </c>
      <c r="H1410" s="95">
        <v>102</v>
      </c>
      <c r="I1410" s="95">
        <v>91.68</v>
      </c>
      <c r="J1410" s="95">
        <v>69.28</v>
      </c>
      <c r="K1410" s="95" t="s">
        <v>1097</v>
      </c>
      <c r="L1410" s="95" t="s">
        <v>70</v>
      </c>
      <c r="M1410" s="95" t="s">
        <v>1099</v>
      </c>
    </row>
    <row r="1411" spans="1:13" ht="27" customHeight="1">
      <c r="A1411" s="93">
        <v>1409</v>
      </c>
      <c r="B1411" s="94" t="s">
        <v>1095</v>
      </c>
      <c r="C1411" s="95"/>
      <c r="D1411" s="95" t="s">
        <v>1163</v>
      </c>
      <c r="E1411" s="95">
        <v>1</v>
      </c>
      <c r="F1411" s="95">
        <v>7</v>
      </c>
      <c r="G1411" s="95">
        <v>2</v>
      </c>
      <c r="H1411" s="95">
        <v>201</v>
      </c>
      <c r="I1411" s="95">
        <v>92.02</v>
      </c>
      <c r="J1411" s="95">
        <v>69.540000000000006</v>
      </c>
      <c r="K1411" s="95" t="s">
        <v>1097</v>
      </c>
      <c r="L1411" s="95" t="s">
        <v>70</v>
      </c>
      <c r="M1411" s="95" t="s">
        <v>1098</v>
      </c>
    </row>
    <row r="1412" spans="1:13" ht="27" customHeight="1">
      <c r="A1412" s="93">
        <v>1410</v>
      </c>
      <c r="B1412" s="94" t="s">
        <v>1095</v>
      </c>
      <c r="C1412" s="95"/>
      <c r="D1412" s="95" t="s">
        <v>1163</v>
      </c>
      <c r="E1412" s="95">
        <v>1</v>
      </c>
      <c r="F1412" s="95">
        <v>7</v>
      </c>
      <c r="G1412" s="95">
        <v>2</v>
      </c>
      <c r="H1412" s="95">
        <v>202</v>
      </c>
      <c r="I1412" s="95">
        <v>91.16</v>
      </c>
      <c r="J1412" s="95">
        <v>68.89</v>
      </c>
      <c r="K1412" s="95" t="s">
        <v>1097</v>
      </c>
      <c r="L1412" s="95" t="s">
        <v>70</v>
      </c>
      <c r="M1412" s="95" t="s">
        <v>1099</v>
      </c>
    </row>
    <row r="1413" spans="1:13" ht="27" customHeight="1">
      <c r="A1413" s="93">
        <v>1411</v>
      </c>
      <c r="B1413" s="94" t="s">
        <v>1095</v>
      </c>
      <c r="C1413" s="95"/>
      <c r="D1413" s="95" t="s">
        <v>1163</v>
      </c>
      <c r="E1413" s="95">
        <v>1</v>
      </c>
      <c r="F1413" s="95">
        <v>7</v>
      </c>
      <c r="G1413" s="95">
        <v>3</v>
      </c>
      <c r="H1413" s="95">
        <v>301</v>
      </c>
      <c r="I1413" s="95">
        <v>92.02</v>
      </c>
      <c r="J1413" s="95">
        <v>69.540000000000006</v>
      </c>
      <c r="K1413" s="95" t="s">
        <v>1097</v>
      </c>
      <c r="L1413" s="95" t="s">
        <v>70</v>
      </c>
      <c r="M1413" s="95" t="s">
        <v>1098</v>
      </c>
    </row>
    <row r="1414" spans="1:13" ht="27" customHeight="1">
      <c r="A1414" s="93">
        <v>1412</v>
      </c>
      <c r="B1414" s="94" t="s">
        <v>1095</v>
      </c>
      <c r="C1414" s="95"/>
      <c r="D1414" s="95" t="s">
        <v>1163</v>
      </c>
      <c r="E1414" s="95">
        <v>1</v>
      </c>
      <c r="F1414" s="95">
        <v>7</v>
      </c>
      <c r="G1414" s="95">
        <v>3</v>
      </c>
      <c r="H1414" s="95">
        <v>302</v>
      </c>
      <c r="I1414" s="95">
        <v>91.16</v>
      </c>
      <c r="J1414" s="95">
        <v>68.89</v>
      </c>
      <c r="K1414" s="95" t="s">
        <v>1097</v>
      </c>
      <c r="L1414" s="95" t="s">
        <v>70</v>
      </c>
      <c r="M1414" s="95" t="s">
        <v>1099</v>
      </c>
    </row>
    <row r="1415" spans="1:13" ht="27" customHeight="1">
      <c r="A1415" s="93">
        <v>1413</v>
      </c>
      <c r="B1415" s="94" t="s">
        <v>1095</v>
      </c>
      <c r="C1415" s="95"/>
      <c r="D1415" s="95" t="s">
        <v>1163</v>
      </c>
      <c r="E1415" s="95">
        <v>1</v>
      </c>
      <c r="F1415" s="95">
        <v>7</v>
      </c>
      <c r="G1415" s="95">
        <v>4</v>
      </c>
      <c r="H1415" s="95">
        <v>401</v>
      </c>
      <c r="I1415" s="95">
        <v>92.02</v>
      </c>
      <c r="J1415" s="95">
        <v>69.540000000000006</v>
      </c>
      <c r="K1415" s="95" t="s">
        <v>1097</v>
      </c>
      <c r="L1415" s="95" t="s">
        <v>70</v>
      </c>
      <c r="M1415" s="95" t="s">
        <v>1098</v>
      </c>
    </row>
    <row r="1416" spans="1:13" ht="27" customHeight="1">
      <c r="A1416" s="93">
        <v>1414</v>
      </c>
      <c r="B1416" s="94" t="s">
        <v>1095</v>
      </c>
      <c r="C1416" s="95"/>
      <c r="D1416" s="95" t="s">
        <v>1163</v>
      </c>
      <c r="E1416" s="95">
        <v>1</v>
      </c>
      <c r="F1416" s="95">
        <v>7</v>
      </c>
      <c r="G1416" s="95">
        <v>4</v>
      </c>
      <c r="H1416" s="95">
        <v>402</v>
      </c>
      <c r="I1416" s="95">
        <v>91.16</v>
      </c>
      <c r="J1416" s="95">
        <v>68.89</v>
      </c>
      <c r="K1416" s="95" t="s">
        <v>1097</v>
      </c>
      <c r="L1416" s="95" t="s">
        <v>70</v>
      </c>
      <c r="M1416" s="95" t="s">
        <v>1099</v>
      </c>
    </row>
    <row r="1417" spans="1:13" ht="27" customHeight="1">
      <c r="A1417" s="93">
        <v>1415</v>
      </c>
      <c r="B1417" s="94" t="s">
        <v>1095</v>
      </c>
      <c r="C1417" s="95"/>
      <c r="D1417" s="95" t="s">
        <v>1163</v>
      </c>
      <c r="E1417" s="95">
        <v>1</v>
      </c>
      <c r="F1417" s="95">
        <v>7</v>
      </c>
      <c r="G1417" s="95">
        <v>5</v>
      </c>
      <c r="H1417" s="95">
        <v>501</v>
      </c>
      <c r="I1417" s="95">
        <v>92.02</v>
      </c>
      <c r="J1417" s="95">
        <v>69.540000000000006</v>
      </c>
      <c r="K1417" s="95" t="s">
        <v>1097</v>
      </c>
      <c r="L1417" s="95" t="s">
        <v>70</v>
      </c>
      <c r="M1417" s="95" t="s">
        <v>1098</v>
      </c>
    </row>
    <row r="1418" spans="1:13" ht="27" customHeight="1">
      <c r="A1418" s="93">
        <v>1416</v>
      </c>
      <c r="B1418" s="94" t="s">
        <v>1095</v>
      </c>
      <c r="C1418" s="95"/>
      <c r="D1418" s="95" t="s">
        <v>1163</v>
      </c>
      <c r="E1418" s="95">
        <v>1</v>
      </c>
      <c r="F1418" s="95">
        <v>7</v>
      </c>
      <c r="G1418" s="95">
        <v>5</v>
      </c>
      <c r="H1418" s="95">
        <v>502</v>
      </c>
      <c r="I1418" s="95">
        <v>91.16</v>
      </c>
      <c r="J1418" s="95">
        <v>68.89</v>
      </c>
      <c r="K1418" s="95" t="s">
        <v>1097</v>
      </c>
      <c r="L1418" s="95" t="s">
        <v>70</v>
      </c>
      <c r="M1418" s="95" t="s">
        <v>1099</v>
      </c>
    </row>
    <row r="1419" spans="1:13" ht="27" customHeight="1">
      <c r="A1419" s="93">
        <v>1417</v>
      </c>
      <c r="B1419" s="94" t="s">
        <v>1095</v>
      </c>
      <c r="C1419" s="95"/>
      <c r="D1419" s="95" t="s">
        <v>1163</v>
      </c>
      <c r="E1419" s="95">
        <v>1</v>
      </c>
      <c r="F1419" s="95">
        <v>7</v>
      </c>
      <c r="G1419" s="95">
        <v>6</v>
      </c>
      <c r="H1419" s="95">
        <v>601</v>
      </c>
      <c r="I1419" s="95">
        <v>92.02</v>
      </c>
      <c r="J1419" s="95">
        <v>69.540000000000006</v>
      </c>
      <c r="K1419" s="95" t="s">
        <v>1097</v>
      </c>
      <c r="L1419" s="95" t="s">
        <v>70</v>
      </c>
      <c r="M1419" s="95" t="s">
        <v>1098</v>
      </c>
    </row>
    <row r="1420" spans="1:13" ht="27" customHeight="1">
      <c r="A1420" s="93">
        <v>1418</v>
      </c>
      <c r="B1420" s="94" t="s">
        <v>1095</v>
      </c>
      <c r="C1420" s="95"/>
      <c r="D1420" s="95" t="s">
        <v>1163</v>
      </c>
      <c r="E1420" s="95">
        <v>1</v>
      </c>
      <c r="F1420" s="95">
        <v>7</v>
      </c>
      <c r="G1420" s="95">
        <v>6</v>
      </c>
      <c r="H1420" s="95">
        <v>602</v>
      </c>
      <c r="I1420" s="95">
        <v>91.16</v>
      </c>
      <c r="J1420" s="95">
        <v>68.89</v>
      </c>
      <c r="K1420" s="95" t="s">
        <v>1097</v>
      </c>
      <c r="L1420" s="95" t="s">
        <v>70</v>
      </c>
      <c r="M1420" s="95" t="s">
        <v>1099</v>
      </c>
    </row>
    <row r="1421" spans="1:13" ht="27" customHeight="1">
      <c r="A1421" s="93">
        <v>1419</v>
      </c>
      <c r="B1421" s="94" t="s">
        <v>1095</v>
      </c>
      <c r="C1421" s="95"/>
      <c r="D1421" s="95" t="s">
        <v>1163</v>
      </c>
      <c r="E1421" s="95">
        <v>1</v>
      </c>
      <c r="F1421" s="95">
        <v>7</v>
      </c>
      <c r="G1421" s="95">
        <v>7</v>
      </c>
      <c r="H1421" s="95">
        <v>701</v>
      </c>
      <c r="I1421" s="95">
        <v>92.02</v>
      </c>
      <c r="J1421" s="95">
        <v>69.540000000000006</v>
      </c>
      <c r="K1421" s="95" t="s">
        <v>1097</v>
      </c>
      <c r="L1421" s="95" t="s">
        <v>70</v>
      </c>
      <c r="M1421" s="95" t="s">
        <v>1098</v>
      </c>
    </row>
    <row r="1422" spans="1:13" ht="27" customHeight="1">
      <c r="A1422" s="93">
        <v>1420</v>
      </c>
      <c r="B1422" s="94" t="s">
        <v>1095</v>
      </c>
      <c r="C1422" s="95"/>
      <c r="D1422" s="95" t="s">
        <v>1163</v>
      </c>
      <c r="E1422" s="95">
        <v>1</v>
      </c>
      <c r="F1422" s="95">
        <v>7</v>
      </c>
      <c r="G1422" s="95">
        <v>7</v>
      </c>
      <c r="H1422" s="95">
        <v>702</v>
      </c>
      <c r="I1422" s="95">
        <v>91.16</v>
      </c>
      <c r="J1422" s="95">
        <v>68.89</v>
      </c>
      <c r="K1422" s="95" t="s">
        <v>1097</v>
      </c>
      <c r="L1422" s="95" t="s">
        <v>70</v>
      </c>
      <c r="M1422" s="95" t="s">
        <v>1099</v>
      </c>
    </row>
    <row r="1423" spans="1:13" ht="27" customHeight="1">
      <c r="A1423" s="93">
        <v>1421</v>
      </c>
      <c r="B1423" s="94" t="s">
        <v>1095</v>
      </c>
      <c r="C1423" s="95"/>
      <c r="D1423" s="95" t="s">
        <v>1163</v>
      </c>
      <c r="E1423" s="95">
        <v>2</v>
      </c>
      <c r="F1423" s="95">
        <v>7</v>
      </c>
      <c r="G1423" s="95">
        <v>1</v>
      </c>
      <c r="H1423" s="95">
        <v>101</v>
      </c>
      <c r="I1423" s="95">
        <v>91.68</v>
      </c>
      <c r="J1423" s="95">
        <v>69.28</v>
      </c>
      <c r="K1423" s="95" t="s">
        <v>1097</v>
      </c>
      <c r="L1423" s="95" t="s">
        <v>70</v>
      </c>
      <c r="M1423" s="95" t="s">
        <v>1099</v>
      </c>
    </row>
    <row r="1424" spans="1:13" ht="27" customHeight="1">
      <c r="A1424" s="93">
        <v>1422</v>
      </c>
      <c r="B1424" s="94" t="s">
        <v>1095</v>
      </c>
      <c r="C1424" s="95"/>
      <c r="D1424" s="95" t="s">
        <v>1163</v>
      </c>
      <c r="E1424" s="95">
        <v>2</v>
      </c>
      <c r="F1424" s="95">
        <v>7</v>
      </c>
      <c r="G1424" s="95">
        <v>1</v>
      </c>
      <c r="H1424" s="95">
        <v>102</v>
      </c>
      <c r="I1424" s="95">
        <v>92.77</v>
      </c>
      <c r="J1424" s="95">
        <v>70.11</v>
      </c>
      <c r="K1424" s="95" t="s">
        <v>1097</v>
      </c>
      <c r="L1424" s="95" t="s">
        <v>70</v>
      </c>
      <c r="M1424" s="95" t="s">
        <v>1098</v>
      </c>
    </row>
    <row r="1425" spans="1:13" ht="27" customHeight="1">
      <c r="A1425" s="93">
        <v>1423</v>
      </c>
      <c r="B1425" s="94" t="s">
        <v>1095</v>
      </c>
      <c r="C1425" s="95"/>
      <c r="D1425" s="95" t="s">
        <v>1163</v>
      </c>
      <c r="E1425" s="95">
        <v>2</v>
      </c>
      <c r="F1425" s="95">
        <v>7</v>
      </c>
      <c r="G1425" s="95">
        <v>2</v>
      </c>
      <c r="H1425" s="95">
        <v>201</v>
      </c>
      <c r="I1425" s="95">
        <v>91.16</v>
      </c>
      <c r="J1425" s="95">
        <v>68.89</v>
      </c>
      <c r="K1425" s="95" t="s">
        <v>1097</v>
      </c>
      <c r="L1425" s="95" t="s">
        <v>70</v>
      </c>
      <c r="M1425" s="95" t="s">
        <v>1099</v>
      </c>
    </row>
    <row r="1426" spans="1:13" ht="27" customHeight="1">
      <c r="A1426" s="93">
        <v>1424</v>
      </c>
      <c r="B1426" s="94" t="s">
        <v>1095</v>
      </c>
      <c r="C1426" s="95"/>
      <c r="D1426" s="95" t="s">
        <v>1163</v>
      </c>
      <c r="E1426" s="95">
        <v>2</v>
      </c>
      <c r="F1426" s="95">
        <v>7</v>
      </c>
      <c r="G1426" s="95">
        <v>2</v>
      </c>
      <c r="H1426" s="95">
        <v>202</v>
      </c>
      <c r="I1426" s="95">
        <v>92.02</v>
      </c>
      <c r="J1426" s="95">
        <v>69.540000000000006</v>
      </c>
      <c r="K1426" s="95" t="s">
        <v>1097</v>
      </c>
      <c r="L1426" s="95" t="s">
        <v>70</v>
      </c>
      <c r="M1426" s="95" t="s">
        <v>1098</v>
      </c>
    </row>
    <row r="1427" spans="1:13" ht="27" customHeight="1">
      <c r="A1427" s="93">
        <v>1425</v>
      </c>
      <c r="B1427" s="94" t="s">
        <v>1095</v>
      </c>
      <c r="C1427" s="95"/>
      <c r="D1427" s="95" t="s">
        <v>1163</v>
      </c>
      <c r="E1427" s="95">
        <v>2</v>
      </c>
      <c r="F1427" s="95">
        <v>7</v>
      </c>
      <c r="G1427" s="95">
        <v>3</v>
      </c>
      <c r="H1427" s="95">
        <v>301</v>
      </c>
      <c r="I1427" s="95">
        <v>91.16</v>
      </c>
      <c r="J1427" s="95">
        <v>68.89</v>
      </c>
      <c r="K1427" s="95" t="s">
        <v>1097</v>
      </c>
      <c r="L1427" s="95" t="s">
        <v>70</v>
      </c>
      <c r="M1427" s="95" t="s">
        <v>1099</v>
      </c>
    </row>
    <row r="1428" spans="1:13" ht="27" customHeight="1">
      <c r="A1428" s="93">
        <v>1426</v>
      </c>
      <c r="B1428" s="94" t="s">
        <v>1095</v>
      </c>
      <c r="C1428" s="95"/>
      <c r="D1428" s="95" t="s">
        <v>1163</v>
      </c>
      <c r="E1428" s="95">
        <v>2</v>
      </c>
      <c r="F1428" s="95">
        <v>7</v>
      </c>
      <c r="G1428" s="95">
        <v>3</v>
      </c>
      <c r="H1428" s="95">
        <v>302</v>
      </c>
      <c r="I1428" s="95">
        <v>92.02</v>
      </c>
      <c r="J1428" s="95">
        <v>69.540000000000006</v>
      </c>
      <c r="K1428" s="95" t="s">
        <v>1097</v>
      </c>
      <c r="L1428" s="95" t="s">
        <v>70</v>
      </c>
      <c r="M1428" s="95" t="s">
        <v>1098</v>
      </c>
    </row>
    <row r="1429" spans="1:13" ht="27" customHeight="1">
      <c r="A1429" s="93">
        <v>1427</v>
      </c>
      <c r="B1429" s="94" t="s">
        <v>1095</v>
      </c>
      <c r="C1429" s="95"/>
      <c r="D1429" s="95" t="s">
        <v>1163</v>
      </c>
      <c r="E1429" s="95">
        <v>2</v>
      </c>
      <c r="F1429" s="95">
        <v>7</v>
      </c>
      <c r="G1429" s="95">
        <v>4</v>
      </c>
      <c r="H1429" s="95">
        <v>401</v>
      </c>
      <c r="I1429" s="95">
        <v>91.16</v>
      </c>
      <c r="J1429" s="95">
        <v>68.89</v>
      </c>
      <c r="K1429" s="95" t="s">
        <v>1097</v>
      </c>
      <c r="L1429" s="95" t="s">
        <v>70</v>
      </c>
      <c r="M1429" s="95" t="s">
        <v>1099</v>
      </c>
    </row>
    <row r="1430" spans="1:13" ht="27" customHeight="1">
      <c r="A1430" s="93">
        <v>1428</v>
      </c>
      <c r="B1430" s="94" t="s">
        <v>1095</v>
      </c>
      <c r="C1430" s="95"/>
      <c r="D1430" s="95" t="s">
        <v>1163</v>
      </c>
      <c r="E1430" s="95">
        <v>2</v>
      </c>
      <c r="F1430" s="95">
        <v>7</v>
      </c>
      <c r="G1430" s="95">
        <v>4</v>
      </c>
      <c r="H1430" s="95">
        <v>402</v>
      </c>
      <c r="I1430" s="95">
        <v>92.02</v>
      </c>
      <c r="J1430" s="95">
        <v>69.540000000000006</v>
      </c>
      <c r="K1430" s="95" t="s">
        <v>1097</v>
      </c>
      <c r="L1430" s="95" t="s">
        <v>70</v>
      </c>
      <c r="M1430" s="95" t="s">
        <v>1098</v>
      </c>
    </row>
    <row r="1431" spans="1:13" ht="27" customHeight="1">
      <c r="A1431" s="93">
        <v>1429</v>
      </c>
      <c r="B1431" s="94" t="s">
        <v>1095</v>
      </c>
      <c r="C1431" s="95"/>
      <c r="D1431" s="95" t="s">
        <v>1163</v>
      </c>
      <c r="E1431" s="95">
        <v>2</v>
      </c>
      <c r="F1431" s="95">
        <v>7</v>
      </c>
      <c r="G1431" s="95">
        <v>5</v>
      </c>
      <c r="H1431" s="95">
        <v>501</v>
      </c>
      <c r="I1431" s="95">
        <v>91.16</v>
      </c>
      <c r="J1431" s="95">
        <v>68.89</v>
      </c>
      <c r="K1431" s="95" t="s">
        <v>1097</v>
      </c>
      <c r="L1431" s="95" t="s">
        <v>70</v>
      </c>
      <c r="M1431" s="95" t="s">
        <v>1099</v>
      </c>
    </row>
    <row r="1432" spans="1:13" ht="27" customHeight="1">
      <c r="A1432" s="93">
        <v>1430</v>
      </c>
      <c r="B1432" s="94" t="s">
        <v>1095</v>
      </c>
      <c r="C1432" s="95"/>
      <c r="D1432" s="95" t="s">
        <v>1163</v>
      </c>
      <c r="E1432" s="95">
        <v>2</v>
      </c>
      <c r="F1432" s="95">
        <v>7</v>
      </c>
      <c r="G1432" s="95">
        <v>5</v>
      </c>
      <c r="H1432" s="95">
        <v>502</v>
      </c>
      <c r="I1432" s="95">
        <v>92.02</v>
      </c>
      <c r="J1432" s="95">
        <v>69.540000000000006</v>
      </c>
      <c r="K1432" s="95" t="s">
        <v>1097</v>
      </c>
      <c r="L1432" s="95" t="s">
        <v>70</v>
      </c>
      <c r="M1432" s="95" t="s">
        <v>1098</v>
      </c>
    </row>
    <row r="1433" spans="1:13" ht="27" customHeight="1">
      <c r="A1433" s="93">
        <v>1431</v>
      </c>
      <c r="B1433" s="94" t="s">
        <v>1095</v>
      </c>
      <c r="C1433" s="95"/>
      <c r="D1433" s="95" t="s">
        <v>1163</v>
      </c>
      <c r="E1433" s="95">
        <v>2</v>
      </c>
      <c r="F1433" s="95">
        <v>7</v>
      </c>
      <c r="G1433" s="95">
        <v>6</v>
      </c>
      <c r="H1433" s="95">
        <v>601</v>
      </c>
      <c r="I1433" s="95">
        <v>91.16</v>
      </c>
      <c r="J1433" s="95">
        <v>68.89</v>
      </c>
      <c r="K1433" s="95" t="s">
        <v>1097</v>
      </c>
      <c r="L1433" s="95" t="s">
        <v>70</v>
      </c>
      <c r="M1433" s="95" t="s">
        <v>1099</v>
      </c>
    </row>
    <row r="1434" spans="1:13" ht="27" customHeight="1">
      <c r="A1434" s="93">
        <v>1432</v>
      </c>
      <c r="B1434" s="94" t="s">
        <v>1095</v>
      </c>
      <c r="C1434" s="95"/>
      <c r="D1434" s="95" t="s">
        <v>1163</v>
      </c>
      <c r="E1434" s="95">
        <v>2</v>
      </c>
      <c r="F1434" s="95">
        <v>7</v>
      </c>
      <c r="G1434" s="95">
        <v>6</v>
      </c>
      <c r="H1434" s="95">
        <v>602</v>
      </c>
      <c r="I1434" s="95">
        <v>92.02</v>
      </c>
      <c r="J1434" s="95">
        <v>69.540000000000006</v>
      </c>
      <c r="K1434" s="95" t="s">
        <v>1097</v>
      </c>
      <c r="L1434" s="95" t="s">
        <v>70</v>
      </c>
      <c r="M1434" s="95" t="s">
        <v>1098</v>
      </c>
    </row>
    <row r="1435" spans="1:13" ht="27" customHeight="1">
      <c r="A1435" s="93">
        <v>1433</v>
      </c>
      <c r="B1435" s="94" t="s">
        <v>1095</v>
      </c>
      <c r="C1435" s="95"/>
      <c r="D1435" s="95" t="s">
        <v>1163</v>
      </c>
      <c r="E1435" s="95">
        <v>2</v>
      </c>
      <c r="F1435" s="95">
        <v>7</v>
      </c>
      <c r="G1435" s="95">
        <v>7</v>
      </c>
      <c r="H1435" s="95">
        <v>701</v>
      </c>
      <c r="I1435" s="95">
        <v>91.16</v>
      </c>
      <c r="J1435" s="95">
        <v>68.89</v>
      </c>
      <c r="K1435" s="95" t="s">
        <v>1097</v>
      </c>
      <c r="L1435" s="95" t="s">
        <v>70</v>
      </c>
      <c r="M1435" s="95" t="s">
        <v>1099</v>
      </c>
    </row>
    <row r="1436" spans="1:13" ht="27" customHeight="1">
      <c r="A1436" s="93">
        <v>1434</v>
      </c>
      <c r="B1436" s="94" t="s">
        <v>1095</v>
      </c>
      <c r="C1436" s="95"/>
      <c r="D1436" s="95" t="s">
        <v>1163</v>
      </c>
      <c r="E1436" s="95">
        <v>2</v>
      </c>
      <c r="F1436" s="95">
        <v>7</v>
      </c>
      <c r="G1436" s="95">
        <v>7</v>
      </c>
      <c r="H1436" s="95">
        <v>702</v>
      </c>
      <c r="I1436" s="95">
        <v>92.02</v>
      </c>
      <c r="J1436" s="95">
        <v>69.540000000000006</v>
      </c>
      <c r="K1436" s="95" t="s">
        <v>1097</v>
      </c>
      <c r="L1436" s="95" t="s">
        <v>70</v>
      </c>
      <c r="M1436" s="95" t="s">
        <v>1098</v>
      </c>
    </row>
    <row r="1437" spans="1:13" ht="27" customHeight="1">
      <c r="A1437" s="93">
        <v>1435</v>
      </c>
      <c r="B1437" s="94" t="s">
        <v>1095</v>
      </c>
      <c r="C1437" s="95"/>
      <c r="D1437" s="95" t="s">
        <v>1164</v>
      </c>
      <c r="E1437" s="95">
        <v>1</v>
      </c>
      <c r="F1437" s="95">
        <v>8</v>
      </c>
      <c r="G1437" s="95">
        <v>1</v>
      </c>
      <c r="H1437" s="95">
        <v>101</v>
      </c>
      <c r="I1437" s="95">
        <v>90.54</v>
      </c>
      <c r="J1437" s="95">
        <v>69.260000000000005</v>
      </c>
      <c r="K1437" s="95" t="s">
        <v>1097</v>
      </c>
      <c r="L1437" s="95" t="s">
        <v>70</v>
      </c>
      <c r="M1437" s="95" t="s">
        <v>1098</v>
      </c>
    </row>
    <row r="1438" spans="1:13" ht="27" customHeight="1">
      <c r="A1438" s="93">
        <v>1436</v>
      </c>
      <c r="B1438" s="94" t="s">
        <v>1095</v>
      </c>
      <c r="C1438" s="95"/>
      <c r="D1438" s="95" t="s">
        <v>1164</v>
      </c>
      <c r="E1438" s="95">
        <v>1</v>
      </c>
      <c r="F1438" s="95">
        <v>8</v>
      </c>
      <c r="G1438" s="95">
        <v>1</v>
      </c>
      <c r="H1438" s="95">
        <v>102</v>
      </c>
      <c r="I1438" s="95">
        <v>89.82</v>
      </c>
      <c r="J1438" s="95">
        <v>68.709999999999994</v>
      </c>
      <c r="K1438" s="95" t="s">
        <v>1097</v>
      </c>
      <c r="L1438" s="95" t="s">
        <v>70</v>
      </c>
      <c r="M1438" s="95" t="s">
        <v>1099</v>
      </c>
    </row>
    <row r="1439" spans="1:13" ht="27" customHeight="1">
      <c r="A1439" s="93">
        <v>1437</v>
      </c>
      <c r="B1439" s="94" t="s">
        <v>1095</v>
      </c>
      <c r="C1439" s="95"/>
      <c r="D1439" s="95" t="s">
        <v>1164</v>
      </c>
      <c r="E1439" s="95">
        <v>1</v>
      </c>
      <c r="F1439" s="95">
        <v>8</v>
      </c>
      <c r="G1439" s="95">
        <v>2</v>
      </c>
      <c r="H1439" s="95">
        <v>201</v>
      </c>
      <c r="I1439" s="95">
        <v>89.98</v>
      </c>
      <c r="J1439" s="95">
        <v>68.83</v>
      </c>
      <c r="K1439" s="95" t="s">
        <v>1097</v>
      </c>
      <c r="L1439" s="95" t="s">
        <v>70</v>
      </c>
      <c r="M1439" s="95" t="s">
        <v>1098</v>
      </c>
    </row>
    <row r="1440" spans="1:13" ht="27" customHeight="1">
      <c r="A1440" s="93">
        <v>1438</v>
      </c>
      <c r="B1440" s="94" t="s">
        <v>1095</v>
      </c>
      <c r="C1440" s="95"/>
      <c r="D1440" s="95" t="s">
        <v>1164</v>
      </c>
      <c r="E1440" s="95">
        <v>1</v>
      </c>
      <c r="F1440" s="95">
        <v>8</v>
      </c>
      <c r="G1440" s="95">
        <v>2</v>
      </c>
      <c r="H1440" s="95">
        <v>202</v>
      </c>
      <c r="I1440" s="95">
        <v>89.44</v>
      </c>
      <c r="J1440" s="95">
        <v>68.42</v>
      </c>
      <c r="K1440" s="95" t="s">
        <v>1097</v>
      </c>
      <c r="L1440" s="95" t="s">
        <v>70</v>
      </c>
      <c r="M1440" s="95" t="s">
        <v>1099</v>
      </c>
    </row>
    <row r="1441" spans="1:13" ht="27" customHeight="1">
      <c r="A1441" s="93">
        <v>1439</v>
      </c>
      <c r="B1441" s="94" t="s">
        <v>1095</v>
      </c>
      <c r="C1441" s="95"/>
      <c r="D1441" s="95" t="s">
        <v>1164</v>
      </c>
      <c r="E1441" s="95">
        <v>1</v>
      </c>
      <c r="F1441" s="95">
        <v>8</v>
      </c>
      <c r="G1441" s="95">
        <v>3</v>
      </c>
      <c r="H1441" s="95">
        <v>301</v>
      </c>
      <c r="I1441" s="95">
        <v>89.98</v>
      </c>
      <c r="J1441" s="95">
        <v>68.83</v>
      </c>
      <c r="K1441" s="95" t="s">
        <v>1097</v>
      </c>
      <c r="L1441" s="95" t="s">
        <v>70</v>
      </c>
      <c r="M1441" s="95" t="s">
        <v>1098</v>
      </c>
    </row>
    <row r="1442" spans="1:13" ht="27" customHeight="1">
      <c r="A1442" s="93">
        <v>1440</v>
      </c>
      <c r="B1442" s="94" t="s">
        <v>1095</v>
      </c>
      <c r="C1442" s="95"/>
      <c r="D1442" s="95" t="s">
        <v>1164</v>
      </c>
      <c r="E1442" s="95">
        <v>1</v>
      </c>
      <c r="F1442" s="95">
        <v>8</v>
      </c>
      <c r="G1442" s="95">
        <v>3</v>
      </c>
      <c r="H1442" s="95">
        <v>302</v>
      </c>
      <c r="I1442" s="95">
        <v>89.44</v>
      </c>
      <c r="J1442" s="95">
        <v>68.42</v>
      </c>
      <c r="K1442" s="95" t="s">
        <v>1097</v>
      </c>
      <c r="L1442" s="95" t="s">
        <v>70</v>
      </c>
      <c r="M1442" s="95" t="s">
        <v>1099</v>
      </c>
    </row>
    <row r="1443" spans="1:13" ht="27" customHeight="1">
      <c r="A1443" s="93">
        <v>1441</v>
      </c>
      <c r="B1443" s="94" t="s">
        <v>1095</v>
      </c>
      <c r="C1443" s="95"/>
      <c r="D1443" s="95" t="s">
        <v>1164</v>
      </c>
      <c r="E1443" s="95">
        <v>1</v>
      </c>
      <c r="F1443" s="95">
        <v>8</v>
      </c>
      <c r="G1443" s="95">
        <v>4</v>
      </c>
      <c r="H1443" s="95">
        <v>401</v>
      </c>
      <c r="I1443" s="95">
        <v>89.98</v>
      </c>
      <c r="J1443" s="95">
        <v>68.83</v>
      </c>
      <c r="K1443" s="95" t="s">
        <v>1097</v>
      </c>
      <c r="L1443" s="95" t="s">
        <v>70</v>
      </c>
      <c r="M1443" s="95" t="s">
        <v>1098</v>
      </c>
    </row>
    <row r="1444" spans="1:13" ht="27" customHeight="1">
      <c r="A1444" s="93">
        <v>1442</v>
      </c>
      <c r="B1444" s="94" t="s">
        <v>1095</v>
      </c>
      <c r="C1444" s="95"/>
      <c r="D1444" s="95" t="s">
        <v>1164</v>
      </c>
      <c r="E1444" s="95">
        <v>1</v>
      </c>
      <c r="F1444" s="95">
        <v>8</v>
      </c>
      <c r="G1444" s="95">
        <v>4</v>
      </c>
      <c r="H1444" s="95">
        <v>402</v>
      </c>
      <c r="I1444" s="95">
        <v>89.44</v>
      </c>
      <c r="J1444" s="95">
        <v>68.42</v>
      </c>
      <c r="K1444" s="95" t="s">
        <v>1097</v>
      </c>
      <c r="L1444" s="95" t="s">
        <v>70</v>
      </c>
      <c r="M1444" s="95" t="s">
        <v>1099</v>
      </c>
    </row>
    <row r="1445" spans="1:13" ht="27" customHeight="1">
      <c r="A1445" s="93">
        <v>1443</v>
      </c>
      <c r="B1445" s="94" t="s">
        <v>1095</v>
      </c>
      <c r="C1445" s="95"/>
      <c r="D1445" s="95" t="s">
        <v>1164</v>
      </c>
      <c r="E1445" s="95">
        <v>1</v>
      </c>
      <c r="F1445" s="95">
        <v>8</v>
      </c>
      <c r="G1445" s="95">
        <v>5</v>
      </c>
      <c r="H1445" s="95">
        <v>501</v>
      </c>
      <c r="I1445" s="95">
        <v>89.98</v>
      </c>
      <c r="J1445" s="95">
        <v>68.83</v>
      </c>
      <c r="K1445" s="95" t="s">
        <v>1097</v>
      </c>
      <c r="L1445" s="95" t="s">
        <v>70</v>
      </c>
      <c r="M1445" s="95" t="s">
        <v>1098</v>
      </c>
    </row>
    <row r="1446" spans="1:13" ht="27" customHeight="1">
      <c r="A1446" s="93">
        <v>1444</v>
      </c>
      <c r="B1446" s="94" t="s">
        <v>1095</v>
      </c>
      <c r="C1446" s="95"/>
      <c r="D1446" s="95" t="s">
        <v>1164</v>
      </c>
      <c r="E1446" s="95">
        <v>1</v>
      </c>
      <c r="F1446" s="95">
        <v>8</v>
      </c>
      <c r="G1446" s="95">
        <v>5</v>
      </c>
      <c r="H1446" s="95">
        <v>502</v>
      </c>
      <c r="I1446" s="95">
        <v>89.44</v>
      </c>
      <c r="J1446" s="95">
        <v>68.42</v>
      </c>
      <c r="K1446" s="95" t="s">
        <v>1097</v>
      </c>
      <c r="L1446" s="95" t="s">
        <v>70</v>
      </c>
      <c r="M1446" s="95" t="s">
        <v>1099</v>
      </c>
    </row>
    <row r="1447" spans="1:13" ht="27" customHeight="1">
      <c r="A1447" s="93">
        <v>1445</v>
      </c>
      <c r="B1447" s="94" t="s">
        <v>1095</v>
      </c>
      <c r="C1447" s="95"/>
      <c r="D1447" s="95" t="s">
        <v>1164</v>
      </c>
      <c r="E1447" s="95">
        <v>1</v>
      </c>
      <c r="F1447" s="95">
        <v>8</v>
      </c>
      <c r="G1447" s="95">
        <v>6</v>
      </c>
      <c r="H1447" s="95">
        <v>601</v>
      </c>
      <c r="I1447" s="95">
        <v>89.98</v>
      </c>
      <c r="J1447" s="95">
        <v>68.83</v>
      </c>
      <c r="K1447" s="95" t="s">
        <v>1097</v>
      </c>
      <c r="L1447" s="95" t="s">
        <v>70</v>
      </c>
      <c r="M1447" s="95" t="s">
        <v>1098</v>
      </c>
    </row>
    <row r="1448" spans="1:13" ht="27" customHeight="1">
      <c r="A1448" s="93">
        <v>1446</v>
      </c>
      <c r="B1448" s="94" t="s">
        <v>1095</v>
      </c>
      <c r="C1448" s="95"/>
      <c r="D1448" s="95" t="s">
        <v>1164</v>
      </c>
      <c r="E1448" s="95">
        <v>1</v>
      </c>
      <c r="F1448" s="95">
        <v>8</v>
      </c>
      <c r="G1448" s="95">
        <v>6</v>
      </c>
      <c r="H1448" s="95">
        <v>602</v>
      </c>
      <c r="I1448" s="95">
        <v>89.44</v>
      </c>
      <c r="J1448" s="95">
        <v>68.42</v>
      </c>
      <c r="K1448" s="95" t="s">
        <v>1097</v>
      </c>
      <c r="L1448" s="95" t="s">
        <v>70</v>
      </c>
      <c r="M1448" s="95" t="s">
        <v>1099</v>
      </c>
    </row>
    <row r="1449" spans="1:13" ht="27" customHeight="1">
      <c r="A1449" s="93">
        <v>1447</v>
      </c>
      <c r="B1449" s="94" t="s">
        <v>1095</v>
      </c>
      <c r="C1449" s="95"/>
      <c r="D1449" s="95" t="s">
        <v>1164</v>
      </c>
      <c r="E1449" s="95">
        <v>1</v>
      </c>
      <c r="F1449" s="95">
        <v>8</v>
      </c>
      <c r="G1449" s="95">
        <v>7</v>
      </c>
      <c r="H1449" s="95">
        <v>701</v>
      </c>
      <c r="I1449" s="95">
        <v>89.98</v>
      </c>
      <c r="J1449" s="95">
        <v>68.83</v>
      </c>
      <c r="K1449" s="95" t="s">
        <v>1097</v>
      </c>
      <c r="L1449" s="95" t="s">
        <v>70</v>
      </c>
      <c r="M1449" s="95" t="s">
        <v>1098</v>
      </c>
    </row>
    <row r="1450" spans="1:13" ht="27" customHeight="1">
      <c r="A1450" s="93">
        <v>1448</v>
      </c>
      <c r="B1450" s="94" t="s">
        <v>1095</v>
      </c>
      <c r="C1450" s="95"/>
      <c r="D1450" s="95" t="s">
        <v>1164</v>
      </c>
      <c r="E1450" s="95">
        <v>1</v>
      </c>
      <c r="F1450" s="95">
        <v>8</v>
      </c>
      <c r="G1450" s="95">
        <v>7</v>
      </c>
      <c r="H1450" s="95">
        <v>702</v>
      </c>
      <c r="I1450" s="95">
        <v>89.44</v>
      </c>
      <c r="J1450" s="95">
        <v>68.42</v>
      </c>
      <c r="K1450" s="95" t="s">
        <v>1097</v>
      </c>
      <c r="L1450" s="95" t="s">
        <v>70</v>
      </c>
      <c r="M1450" s="95" t="s">
        <v>1099</v>
      </c>
    </row>
    <row r="1451" spans="1:13" ht="27" customHeight="1">
      <c r="A1451" s="93">
        <v>1449</v>
      </c>
      <c r="B1451" s="94" t="s">
        <v>1095</v>
      </c>
      <c r="C1451" s="95"/>
      <c r="D1451" s="95" t="s">
        <v>1164</v>
      </c>
      <c r="E1451" s="95">
        <v>1</v>
      </c>
      <c r="F1451" s="95">
        <v>8</v>
      </c>
      <c r="G1451" s="95">
        <v>8</v>
      </c>
      <c r="H1451" s="95">
        <v>801</v>
      </c>
      <c r="I1451" s="95">
        <v>89.98</v>
      </c>
      <c r="J1451" s="95">
        <v>68.83</v>
      </c>
      <c r="K1451" s="95" t="s">
        <v>1097</v>
      </c>
      <c r="L1451" s="95" t="s">
        <v>70</v>
      </c>
      <c r="M1451" s="95" t="s">
        <v>1098</v>
      </c>
    </row>
    <row r="1452" spans="1:13" ht="27" customHeight="1">
      <c r="A1452" s="93">
        <v>1450</v>
      </c>
      <c r="B1452" s="94" t="s">
        <v>1095</v>
      </c>
      <c r="C1452" s="95"/>
      <c r="D1452" s="95" t="s">
        <v>1164</v>
      </c>
      <c r="E1452" s="95">
        <v>1</v>
      </c>
      <c r="F1452" s="95">
        <v>8</v>
      </c>
      <c r="G1452" s="95">
        <v>8</v>
      </c>
      <c r="H1452" s="95">
        <v>802</v>
      </c>
      <c r="I1452" s="95">
        <v>89.44</v>
      </c>
      <c r="J1452" s="95">
        <v>68.42</v>
      </c>
      <c r="K1452" s="95" t="s">
        <v>1097</v>
      </c>
      <c r="L1452" s="95" t="s">
        <v>70</v>
      </c>
      <c r="M1452" s="95" t="s">
        <v>1099</v>
      </c>
    </row>
    <row r="1453" spans="1:13" ht="27" customHeight="1">
      <c r="A1453" s="93">
        <v>1451</v>
      </c>
      <c r="B1453" s="94" t="s">
        <v>1095</v>
      </c>
      <c r="C1453" s="95"/>
      <c r="D1453" s="95" t="s">
        <v>1164</v>
      </c>
      <c r="E1453" s="95">
        <v>2</v>
      </c>
      <c r="F1453" s="95">
        <v>8</v>
      </c>
      <c r="G1453" s="95">
        <v>1</v>
      </c>
      <c r="H1453" s="95">
        <v>101</v>
      </c>
      <c r="I1453" s="95">
        <v>89.82</v>
      </c>
      <c r="J1453" s="95">
        <v>68.709999999999994</v>
      </c>
      <c r="K1453" s="95" t="s">
        <v>1097</v>
      </c>
      <c r="L1453" s="95" t="s">
        <v>70</v>
      </c>
      <c r="M1453" s="95" t="s">
        <v>1099</v>
      </c>
    </row>
    <row r="1454" spans="1:13" ht="27" customHeight="1">
      <c r="A1454" s="93">
        <v>1452</v>
      </c>
      <c r="B1454" s="94" t="s">
        <v>1095</v>
      </c>
      <c r="C1454" s="95"/>
      <c r="D1454" s="95" t="s">
        <v>1164</v>
      </c>
      <c r="E1454" s="95">
        <v>2</v>
      </c>
      <c r="F1454" s="95">
        <v>8</v>
      </c>
      <c r="G1454" s="95">
        <v>1</v>
      </c>
      <c r="H1454" s="95">
        <v>102</v>
      </c>
      <c r="I1454" s="95">
        <v>90.54</v>
      </c>
      <c r="J1454" s="95">
        <v>69.260000000000005</v>
      </c>
      <c r="K1454" s="95" t="s">
        <v>1097</v>
      </c>
      <c r="L1454" s="95" t="s">
        <v>70</v>
      </c>
      <c r="M1454" s="95" t="s">
        <v>1098</v>
      </c>
    </row>
    <row r="1455" spans="1:13" ht="27" customHeight="1">
      <c r="A1455" s="93">
        <v>1453</v>
      </c>
      <c r="B1455" s="94" t="s">
        <v>1095</v>
      </c>
      <c r="C1455" s="95"/>
      <c r="D1455" s="95" t="s">
        <v>1164</v>
      </c>
      <c r="E1455" s="95">
        <v>2</v>
      </c>
      <c r="F1455" s="95">
        <v>8</v>
      </c>
      <c r="G1455" s="95">
        <v>2</v>
      </c>
      <c r="H1455" s="95">
        <v>201</v>
      </c>
      <c r="I1455" s="95">
        <v>89.44</v>
      </c>
      <c r="J1455" s="95">
        <v>68.42</v>
      </c>
      <c r="K1455" s="95" t="s">
        <v>1097</v>
      </c>
      <c r="L1455" s="95" t="s">
        <v>70</v>
      </c>
      <c r="M1455" s="95" t="s">
        <v>1099</v>
      </c>
    </row>
    <row r="1456" spans="1:13" ht="27" customHeight="1">
      <c r="A1456" s="93">
        <v>1454</v>
      </c>
      <c r="B1456" s="94" t="s">
        <v>1095</v>
      </c>
      <c r="C1456" s="95"/>
      <c r="D1456" s="95" t="s">
        <v>1164</v>
      </c>
      <c r="E1456" s="95">
        <v>2</v>
      </c>
      <c r="F1456" s="95">
        <v>8</v>
      </c>
      <c r="G1456" s="95">
        <v>2</v>
      </c>
      <c r="H1456" s="95">
        <v>202</v>
      </c>
      <c r="I1456" s="95">
        <v>89.98</v>
      </c>
      <c r="J1456" s="95">
        <v>68.83</v>
      </c>
      <c r="K1456" s="95" t="s">
        <v>1097</v>
      </c>
      <c r="L1456" s="95" t="s">
        <v>70</v>
      </c>
      <c r="M1456" s="95" t="s">
        <v>1098</v>
      </c>
    </row>
    <row r="1457" spans="1:13" ht="27" customHeight="1">
      <c r="A1457" s="93">
        <v>1455</v>
      </c>
      <c r="B1457" s="94" t="s">
        <v>1095</v>
      </c>
      <c r="C1457" s="95"/>
      <c r="D1457" s="95" t="s">
        <v>1164</v>
      </c>
      <c r="E1457" s="95">
        <v>2</v>
      </c>
      <c r="F1457" s="95">
        <v>8</v>
      </c>
      <c r="G1457" s="95">
        <v>3</v>
      </c>
      <c r="H1457" s="95">
        <v>301</v>
      </c>
      <c r="I1457" s="95">
        <v>89.44</v>
      </c>
      <c r="J1457" s="95">
        <v>68.42</v>
      </c>
      <c r="K1457" s="95" t="s">
        <v>1097</v>
      </c>
      <c r="L1457" s="95" t="s">
        <v>70</v>
      </c>
      <c r="M1457" s="95" t="s">
        <v>1099</v>
      </c>
    </row>
    <row r="1458" spans="1:13" ht="27" customHeight="1">
      <c r="A1458" s="93">
        <v>1456</v>
      </c>
      <c r="B1458" s="94" t="s">
        <v>1095</v>
      </c>
      <c r="C1458" s="95"/>
      <c r="D1458" s="95" t="s">
        <v>1164</v>
      </c>
      <c r="E1458" s="95">
        <v>2</v>
      </c>
      <c r="F1458" s="95">
        <v>8</v>
      </c>
      <c r="G1458" s="95">
        <v>3</v>
      </c>
      <c r="H1458" s="95">
        <v>302</v>
      </c>
      <c r="I1458" s="95">
        <v>89.98</v>
      </c>
      <c r="J1458" s="95">
        <v>68.83</v>
      </c>
      <c r="K1458" s="95" t="s">
        <v>1097</v>
      </c>
      <c r="L1458" s="95" t="s">
        <v>70</v>
      </c>
      <c r="M1458" s="95" t="s">
        <v>1098</v>
      </c>
    </row>
    <row r="1459" spans="1:13" ht="27" customHeight="1">
      <c r="A1459" s="93">
        <v>1457</v>
      </c>
      <c r="B1459" s="94" t="s">
        <v>1095</v>
      </c>
      <c r="C1459" s="95"/>
      <c r="D1459" s="95" t="s">
        <v>1164</v>
      </c>
      <c r="E1459" s="95">
        <v>2</v>
      </c>
      <c r="F1459" s="95">
        <v>8</v>
      </c>
      <c r="G1459" s="95">
        <v>4</v>
      </c>
      <c r="H1459" s="95">
        <v>401</v>
      </c>
      <c r="I1459" s="95">
        <v>89.44</v>
      </c>
      <c r="J1459" s="95">
        <v>68.42</v>
      </c>
      <c r="K1459" s="95" t="s">
        <v>1097</v>
      </c>
      <c r="L1459" s="95" t="s">
        <v>70</v>
      </c>
      <c r="M1459" s="95" t="s">
        <v>1099</v>
      </c>
    </row>
    <row r="1460" spans="1:13" ht="27" customHeight="1">
      <c r="A1460" s="93">
        <v>1458</v>
      </c>
      <c r="B1460" s="94" t="s">
        <v>1095</v>
      </c>
      <c r="C1460" s="95"/>
      <c r="D1460" s="95" t="s">
        <v>1164</v>
      </c>
      <c r="E1460" s="95">
        <v>2</v>
      </c>
      <c r="F1460" s="95">
        <v>8</v>
      </c>
      <c r="G1460" s="95">
        <v>4</v>
      </c>
      <c r="H1460" s="95">
        <v>402</v>
      </c>
      <c r="I1460" s="95">
        <v>89.98</v>
      </c>
      <c r="J1460" s="95">
        <v>68.83</v>
      </c>
      <c r="K1460" s="95" t="s">
        <v>1097</v>
      </c>
      <c r="L1460" s="95" t="s">
        <v>70</v>
      </c>
      <c r="M1460" s="95" t="s">
        <v>1098</v>
      </c>
    </row>
    <row r="1461" spans="1:13" ht="27" customHeight="1">
      <c r="A1461" s="93">
        <v>1459</v>
      </c>
      <c r="B1461" s="94" t="s">
        <v>1095</v>
      </c>
      <c r="C1461" s="95"/>
      <c r="D1461" s="95" t="s">
        <v>1164</v>
      </c>
      <c r="E1461" s="95">
        <v>2</v>
      </c>
      <c r="F1461" s="95">
        <v>8</v>
      </c>
      <c r="G1461" s="95">
        <v>5</v>
      </c>
      <c r="H1461" s="95">
        <v>501</v>
      </c>
      <c r="I1461" s="95">
        <v>89.44</v>
      </c>
      <c r="J1461" s="95">
        <v>68.42</v>
      </c>
      <c r="K1461" s="95" t="s">
        <v>1097</v>
      </c>
      <c r="L1461" s="95" t="s">
        <v>70</v>
      </c>
      <c r="M1461" s="95" t="s">
        <v>1099</v>
      </c>
    </row>
    <row r="1462" spans="1:13" ht="27" customHeight="1">
      <c r="A1462" s="93">
        <v>1460</v>
      </c>
      <c r="B1462" s="94" t="s">
        <v>1095</v>
      </c>
      <c r="C1462" s="95"/>
      <c r="D1462" s="95" t="s">
        <v>1164</v>
      </c>
      <c r="E1462" s="95">
        <v>2</v>
      </c>
      <c r="F1462" s="95">
        <v>8</v>
      </c>
      <c r="G1462" s="95">
        <v>5</v>
      </c>
      <c r="H1462" s="95">
        <v>502</v>
      </c>
      <c r="I1462" s="95">
        <v>89.98</v>
      </c>
      <c r="J1462" s="95">
        <v>68.83</v>
      </c>
      <c r="K1462" s="95" t="s">
        <v>1097</v>
      </c>
      <c r="L1462" s="95" t="s">
        <v>70</v>
      </c>
      <c r="M1462" s="95" t="s">
        <v>1098</v>
      </c>
    </row>
    <row r="1463" spans="1:13" ht="27" customHeight="1">
      <c r="A1463" s="93">
        <v>1461</v>
      </c>
      <c r="B1463" s="94" t="s">
        <v>1095</v>
      </c>
      <c r="C1463" s="95"/>
      <c r="D1463" s="95" t="s">
        <v>1164</v>
      </c>
      <c r="E1463" s="95">
        <v>2</v>
      </c>
      <c r="F1463" s="95">
        <v>8</v>
      </c>
      <c r="G1463" s="95">
        <v>6</v>
      </c>
      <c r="H1463" s="95">
        <v>601</v>
      </c>
      <c r="I1463" s="95">
        <v>89.44</v>
      </c>
      <c r="J1463" s="95">
        <v>68.42</v>
      </c>
      <c r="K1463" s="95" t="s">
        <v>1097</v>
      </c>
      <c r="L1463" s="95" t="s">
        <v>70</v>
      </c>
      <c r="M1463" s="95" t="s">
        <v>1099</v>
      </c>
    </row>
    <row r="1464" spans="1:13" ht="27" customHeight="1">
      <c r="A1464" s="93">
        <v>1462</v>
      </c>
      <c r="B1464" s="94" t="s">
        <v>1095</v>
      </c>
      <c r="C1464" s="95"/>
      <c r="D1464" s="95" t="s">
        <v>1164</v>
      </c>
      <c r="E1464" s="95">
        <v>2</v>
      </c>
      <c r="F1464" s="95">
        <v>8</v>
      </c>
      <c r="G1464" s="95">
        <v>6</v>
      </c>
      <c r="H1464" s="95">
        <v>602</v>
      </c>
      <c r="I1464" s="95">
        <v>89.98</v>
      </c>
      <c r="J1464" s="95">
        <v>68.83</v>
      </c>
      <c r="K1464" s="95" t="s">
        <v>1097</v>
      </c>
      <c r="L1464" s="95" t="s">
        <v>70</v>
      </c>
      <c r="M1464" s="95" t="s">
        <v>1098</v>
      </c>
    </row>
    <row r="1465" spans="1:13" ht="27" customHeight="1">
      <c r="A1465" s="93">
        <v>1463</v>
      </c>
      <c r="B1465" s="94" t="s">
        <v>1095</v>
      </c>
      <c r="C1465" s="95"/>
      <c r="D1465" s="95" t="s">
        <v>1164</v>
      </c>
      <c r="E1465" s="95">
        <v>2</v>
      </c>
      <c r="F1465" s="95">
        <v>8</v>
      </c>
      <c r="G1465" s="95">
        <v>7</v>
      </c>
      <c r="H1465" s="95">
        <v>701</v>
      </c>
      <c r="I1465" s="95">
        <v>89.44</v>
      </c>
      <c r="J1465" s="95">
        <v>68.42</v>
      </c>
      <c r="K1465" s="95" t="s">
        <v>1097</v>
      </c>
      <c r="L1465" s="95" t="s">
        <v>70</v>
      </c>
      <c r="M1465" s="95" t="s">
        <v>1099</v>
      </c>
    </row>
    <row r="1466" spans="1:13" ht="27" customHeight="1">
      <c r="A1466" s="93">
        <v>1464</v>
      </c>
      <c r="B1466" s="94" t="s">
        <v>1095</v>
      </c>
      <c r="C1466" s="95"/>
      <c r="D1466" s="95" t="s">
        <v>1164</v>
      </c>
      <c r="E1466" s="95">
        <v>2</v>
      </c>
      <c r="F1466" s="95">
        <v>8</v>
      </c>
      <c r="G1466" s="95">
        <v>7</v>
      </c>
      <c r="H1466" s="95">
        <v>702</v>
      </c>
      <c r="I1466" s="95">
        <v>89.98</v>
      </c>
      <c r="J1466" s="95">
        <v>68.83</v>
      </c>
      <c r="K1466" s="95" t="s">
        <v>1097</v>
      </c>
      <c r="L1466" s="95" t="s">
        <v>70</v>
      </c>
      <c r="M1466" s="95" t="s">
        <v>1098</v>
      </c>
    </row>
    <row r="1467" spans="1:13" ht="27" customHeight="1">
      <c r="A1467" s="93">
        <v>1465</v>
      </c>
      <c r="B1467" s="94" t="s">
        <v>1095</v>
      </c>
      <c r="C1467" s="95"/>
      <c r="D1467" s="95" t="s">
        <v>1164</v>
      </c>
      <c r="E1467" s="95">
        <v>2</v>
      </c>
      <c r="F1467" s="95">
        <v>8</v>
      </c>
      <c r="G1467" s="95">
        <v>8</v>
      </c>
      <c r="H1467" s="95">
        <v>801</v>
      </c>
      <c r="I1467" s="95">
        <v>89.44</v>
      </c>
      <c r="J1467" s="95">
        <v>68.42</v>
      </c>
      <c r="K1467" s="95" t="s">
        <v>1097</v>
      </c>
      <c r="L1467" s="95" t="s">
        <v>70</v>
      </c>
      <c r="M1467" s="95" t="s">
        <v>1099</v>
      </c>
    </row>
    <row r="1468" spans="1:13" ht="27" customHeight="1">
      <c r="A1468" s="93">
        <v>1466</v>
      </c>
      <c r="B1468" s="94" t="s">
        <v>1095</v>
      </c>
      <c r="C1468" s="95"/>
      <c r="D1468" s="95" t="s">
        <v>1164</v>
      </c>
      <c r="E1468" s="95">
        <v>2</v>
      </c>
      <c r="F1468" s="95">
        <v>8</v>
      </c>
      <c r="G1468" s="95">
        <v>8</v>
      </c>
      <c r="H1468" s="95">
        <v>802</v>
      </c>
      <c r="I1468" s="95">
        <v>89.98</v>
      </c>
      <c r="J1468" s="95">
        <v>68.83</v>
      </c>
      <c r="K1468" s="95" t="s">
        <v>1097</v>
      </c>
      <c r="L1468" s="95" t="s">
        <v>70</v>
      </c>
      <c r="M1468" s="95" t="s">
        <v>1098</v>
      </c>
    </row>
    <row r="1469" spans="1:13" ht="27" customHeight="1">
      <c r="A1469" s="93">
        <v>1467</v>
      </c>
      <c r="B1469" s="94" t="s">
        <v>1095</v>
      </c>
      <c r="C1469" s="95"/>
      <c r="D1469" s="95" t="s">
        <v>1165</v>
      </c>
      <c r="E1469" s="95">
        <v>1</v>
      </c>
      <c r="F1469" s="95">
        <v>8</v>
      </c>
      <c r="G1469" s="95">
        <v>1</v>
      </c>
      <c r="H1469" s="95">
        <v>101</v>
      </c>
      <c r="I1469" s="95">
        <v>90.65</v>
      </c>
      <c r="J1469" s="95">
        <v>69.260000000000005</v>
      </c>
      <c r="K1469" s="95" t="s">
        <v>1097</v>
      </c>
      <c r="L1469" s="95" t="s">
        <v>70</v>
      </c>
      <c r="M1469" s="95" t="s">
        <v>1098</v>
      </c>
    </row>
    <row r="1470" spans="1:13" ht="27" customHeight="1">
      <c r="A1470" s="93">
        <v>1468</v>
      </c>
      <c r="B1470" s="94" t="s">
        <v>1095</v>
      </c>
      <c r="C1470" s="95"/>
      <c r="D1470" s="95" t="s">
        <v>1165</v>
      </c>
      <c r="E1470" s="95">
        <v>1</v>
      </c>
      <c r="F1470" s="95">
        <v>8</v>
      </c>
      <c r="G1470" s="95">
        <v>1</v>
      </c>
      <c r="H1470" s="95">
        <v>102</v>
      </c>
      <c r="I1470" s="95">
        <v>89.93</v>
      </c>
      <c r="J1470" s="95">
        <v>68.709999999999994</v>
      </c>
      <c r="K1470" s="95" t="s">
        <v>1097</v>
      </c>
      <c r="L1470" s="95" t="s">
        <v>70</v>
      </c>
      <c r="M1470" s="95" t="s">
        <v>1099</v>
      </c>
    </row>
    <row r="1471" spans="1:13" ht="27" customHeight="1">
      <c r="A1471" s="93">
        <v>1469</v>
      </c>
      <c r="B1471" s="94" t="s">
        <v>1095</v>
      </c>
      <c r="C1471" s="95"/>
      <c r="D1471" s="95" t="s">
        <v>1165</v>
      </c>
      <c r="E1471" s="95">
        <v>1</v>
      </c>
      <c r="F1471" s="95">
        <v>8</v>
      </c>
      <c r="G1471" s="95">
        <v>2</v>
      </c>
      <c r="H1471" s="95">
        <v>201</v>
      </c>
      <c r="I1471" s="95">
        <v>90.09</v>
      </c>
      <c r="J1471" s="95">
        <v>68.83</v>
      </c>
      <c r="K1471" s="95" t="s">
        <v>1097</v>
      </c>
      <c r="L1471" s="95" t="s">
        <v>70</v>
      </c>
      <c r="M1471" s="95" t="s">
        <v>1098</v>
      </c>
    </row>
    <row r="1472" spans="1:13" ht="27" customHeight="1">
      <c r="A1472" s="93">
        <v>1470</v>
      </c>
      <c r="B1472" s="94" t="s">
        <v>1095</v>
      </c>
      <c r="C1472" s="95"/>
      <c r="D1472" s="95" t="s">
        <v>1165</v>
      </c>
      <c r="E1472" s="95">
        <v>1</v>
      </c>
      <c r="F1472" s="95">
        <v>8</v>
      </c>
      <c r="G1472" s="95">
        <v>2</v>
      </c>
      <c r="H1472" s="95">
        <v>202</v>
      </c>
      <c r="I1472" s="95">
        <v>89.55</v>
      </c>
      <c r="J1472" s="95">
        <v>68.42</v>
      </c>
      <c r="K1472" s="95" t="s">
        <v>1097</v>
      </c>
      <c r="L1472" s="95" t="s">
        <v>70</v>
      </c>
      <c r="M1472" s="95" t="s">
        <v>1099</v>
      </c>
    </row>
    <row r="1473" spans="1:13" ht="27" customHeight="1">
      <c r="A1473" s="93">
        <v>1471</v>
      </c>
      <c r="B1473" s="94" t="s">
        <v>1095</v>
      </c>
      <c r="C1473" s="95"/>
      <c r="D1473" s="95" t="s">
        <v>1165</v>
      </c>
      <c r="E1473" s="95">
        <v>1</v>
      </c>
      <c r="F1473" s="95">
        <v>8</v>
      </c>
      <c r="G1473" s="95">
        <v>3</v>
      </c>
      <c r="H1473" s="95">
        <v>301</v>
      </c>
      <c r="I1473" s="95">
        <v>90.09</v>
      </c>
      <c r="J1473" s="95">
        <v>68.83</v>
      </c>
      <c r="K1473" s="95" t="s">
        <v>1097</v>
      </c>
      <c r="L1473" s="95" t="s">
        <v>70</v>
      </c>
      <c r="M1473" s="95" t="s">
        <v>1098</v>
      </c>
    </row>
    <row r="1474" spans="1:13" ht="27" customHeight="1">
      <c r="A1474" s="93">
        <v>1472</v>
      </c>
      <c r="B1474" s="94" t="s">
        <v>1095</v>
      </c>
      <c r="C1474" s="95"/>
      <c r="D1474" s="95" t="s">
        <v>1165</v>
      </c>
      <c r="E1474" s="95">
        <v>1</v>
      </c>
      <c r="F1474" s="95">
        <v>8</v>
      </c>
      <c r="G1474" s="95">
        <v>3</v>
      </c>
      <c r="H1474" s="95">
        <v>302</v>
      </c>
      <c r="I1474" s="95">
        <v>89.55</v>
      </c>
      <c r="J1474" s="95">
        <v>68.42</v>
      </c>
      <c r="K1474" s="95" t="s">
        <v>1097</v>
      </c>
      <c r="L1474" s="95" t="s">
        <v>70</v>
      </c>
      <c r="M1474" s="95" t="s">
        <v>1099</v>
      </c>
    </row>
    <row r="1475" spans="1:13" ht="27" customHeight="1">
      <c r="A1475" s="93">
        <v>1473</v>
      </c>
      <c r="B1475" s="94" t="s">
        <v>1095</v>
      </c>
      <c r="C1475" s="95"/>
      <c r="D1475" s="95" t="s">
        <v>1165</v>
      </c>
      <c r="E1475" s="95">
        <v>1</v>
      </c>
      <c r="F1475" s="95">
        <v>8</v>
      </c>
      <c r="G1475" s="95">
        <v>4</v>
      </c>
      <c r="H1475" s="95">
        <v>401</v>
      </c>
      <c r="I1475" s="95">
        <v>90.09</v>
      </c>
      <c r="J1475" s="95">
        <v>68.83</v>
      </c>
      <c r="K1475" s="95" t="s">
        <v>1097</v>
      </c>
      <c r="L1475" s="95" t="s">
        <v>70</v>
      </c>
      <c r="M1475" s="95" t="s">
        <v>1098</v>
      </c>
    </row>
    <row r="1476" spans="1:13" ht="27" customHeight="1">
      <c r="A1476" s="93">
        <v>1474</v>
      </c>
      <c r="B1476" s="94" t="s">
        <v>1095</v>
      </c>
      <c r="C1476" s="95"/>
      <c r="D1476" s="95" t="s">
        <v>1165</v>
      </c>
      <c r="E1476" s="95">
        <v>1</v>
      </c>
      <c r="F1476" s="95">
        <v>8</v>
      </c>
      <c r="G1476" s="95">
        <v>4</v>
      </c>
      <c r="H1476" s="95">
        <v>402</v>
      </c>
      <c r="I1476" s="95">
        <v>89.55</v>
      </c>
      <c r="J1476" s="95">
        <v>68.42</v>
      </c>
      <c r="K1476" s="95" t="s">
        <v>1097</v>
      </c>
      <c r="L1476" s="95" t="s">
        <v>70</v>
      </c>
      <c r="M1476" s="95" t="s">
        <v>1099</v>
      </c>
    </row>
    <row r="1477" spans="1:13" ht="27" customHeight="1">
      <c r="A1477" s="93">
        <v>1475</v>
      </c>
      <c r="B1477" s="94" t="s">
        <v>1095</v>
      </c>
      <c r="C1477" s="95"/>
      <c r="D1477" s="95" t="s">
        <v>1165</v>
      </c>
      <c r="E1477" s="95">
        <v>1</v>
      </c>
      <c r="F1477" s="95">
        <v>8</v>
      </c>
      <c r="G1477" s="95">
        <v>5</v>
      </c>
      <c r="H1477" s="95">
        <v>501</v>
      </c>
      <c r="I1477" s="95">
        <v>90.09</v>
      </c>
      <c r="J1477" s="95">
        <v>68.83</v>
      </c>
      <c r="K1477" s="95" t="s">
        <v>1097</v>
      </c>
      <c r="L1477" s="95" t="s">
        <v>70</v>
      </c>
      <c r="M1477" s="95" t="s">
        <v>1098</v>
      </c>
    </row>
    <row r="1478" spans="1:13" ht="27" customHeight="1">
      <c r="A1478" s="93">
        <v>1476</v>
      </c>
      <c r="B1478" s="94" t="s">
        <v>1095</v>
      </c>
      <c r="C1478" s="95"/>
      <c r="D1478" s="95" t="s">
        <v>1165</v>
      </c>
      <c r="E1478" s="95">
        <v>1</v>
      </c>
      <c r="F1478" s="95">
        <v>8</v>
      </c>
      <c r="G1478" s="95">
        <v>5</v>
      </c>
      <c r="H1478" s="95">
        <v>502</v>
      </c>
      <c r="I1478" s="95">
        <v>89.55</v>
      </c>
      <c r="J1478" s="95">
        <v>68.42</v>
      </c>
      <c r="K1478" s="95" t="s">
        <v>1097</v>
      </c>
      <c r="L1478" s="95" t="s">
        <v>70</v>
      </c>
      <c r="M1478" s="95" t="s">
        <v>1099</v>
      </c>
    </row>
    <row r="1479" spans="1:13" ht="27" customHeight="1">
      <c r="A1479" s="93">
        <v>1477</v>
      </c>
      <c r="B1479" s="94" t="s">
        <v>1095</v>
      </c>
      <c r="C1479" s="95"/>
      <c r="D1479" s="95" t="s">
        <v>1165</v>
      </c>
      <c r="E1479" s="95">
        <v>1</v>
      </c>
      <c r="F1479" s="95">
        <v>8</v>
      </c>
      <c r="G1479" s="95">
        <v>6</v>
      </c>
      <c r="H1479" s="95">
        <v>601</v>
      </c>
      <c r="I1479" s="95">
        <v>90.09</v>
      </c>
      <c r="J1479" s="95">
        <v>68.83</v>
      </c>
      <c r="K1479" s="95" t="s">
        <v>1097</v>
      </c>
      <c r="L1479" s="95" t="s">
        <v>70</v>
      </c>
      <c r="M1479" s="95" t="s">
        <v>1098</v>
      </c>
    </row>
    <row r="1480" spans="1:13" ht="27" customHeight="1">
      <c r="A1480" s="93">
        <v>1478</v>
      </c>
      <c r="B1480" s="94" t="s">
        <v>1095</v>
      </c>
      <c r="C1480" s="95"/>
      <c r="D1480" s="95" t="s">
        <v>1165</v>
      </c>
      <c r="E1480" s="95">
        <v>1</v>
      </c>
      <c r="F1480" s="95">
        <v>8</v>
      </c>
      <c r="G1480" s="95">
        <v>6</v>
      </c>
      <c r="H1480" s="95">
        <v>602</v>
      </c>
      <c r="I1480" s="95">
        <v>89.55</v>
      </c>
      <c r="J1480" s="95">
        <v>68.42</v>
      </c>
      <c r="K1480" s="95" t="s">
        <v>1097</v>
      </c>
      <c r="L1480" s="95" t="s">
        <v>70</v>
      </c>
      <c r="M1480" s="95" t="s">
        <v>1099</v>
      </c>
    </row>
    <row r="1481" spans="1:13" ht="27" customHeight="1">
      <c r="A1481" s="93">
        <v>1479</v>
      </c>
      <c r="B1481" s="94" t="s">
        <v>1095</v>
      </c>
      <c r="C1481" s="95"/>
      <c r="D1481" s="95" t="s">
        <v>1165</v>
      </c>
      <c r="E1481" s="95">
        <v>1</v>
      </c>
      <c r="F1481" s="95">
        <v>8</v>
      </c>
      <c r="G1481" s="95">
        <v>7</v>
      </c>
      <c r="H1481" s="95">
        <v>701</v>
      </c>
      <c r="I1481" s="95">
        <v>90.09</v>
      </c>
      <c r="J1481" s="95">
        <v>68.83</v>
      </c>
      <c r="K1481" s="95" t="s">
        <v>1097</v>
      </c>
      <c r="L1481" s="95" t="s">
        <v>70</v>
      </c>
      <c r="M1481" s="95" t="s">
        <v>1098</v>
      </c>
    </row>
    <row r="1482" spans="1:13" ht="27" customHeight="1">
      <c r="A1482" s="93">
        <v>1480</v>
      </c>
      <c r="B1482" s="94" t="s">
        <v>1095</v>
      </c>
      <c r="C1482" s="95"/>
      <c r="D1482" s="95" t="s">
        <v>1165</v>
      </c>
      <c r="E1482" s="95">
        <v>1</v>
      </c>
      <c r="F1482" s="95">
        <v>8</v>
      </c>
      <c r="G1482" s="95">
        <v>7</v>
      </c>
      <c r="H1482" s="95">
        <v>702</v>
      </c>
      <c r="I1482" s="95">
        <v>89.55</v>
      </c>
      <c r="J1482" s="95">
        <v>68.42</v>
      </c>
      <c r="K1482" s="95" t="s">
        <v>1097</v>
      </c>
      <c r="L1482" s="95" t="s">
        <v>70</v>
      </c>
      <c r="M1482" s="95" t="s">
        <v>1099</v>
      </c>
    </row>
    <row r="1483" spans="1:13" ht="27" customHeight="1">
      <c r="A1483" s="93">
        <v>1481</v>
      </c>
      <c r="B1483" s="94" t="s">
        <v>1095</v>
      </c>
      <c r="C1483" s="95"/>
      <c r="D1483" s="95" t="s">
        <v>1165</v>
      </c>
      <c r="E1483" s="95">
        <v>1</v>
      </c>
      <c r="F1483" s="95">
        <v>8</v>
      </c>
      <c r="G1483" s="95">
        <v>8</v>
      </c>
      <c r="H1483" s="95">
        <v>801</v>
      </c>
      <c r="I1483" s="95">
        <v>90.09</v>
      </c>
      <c r="J1483" s="95">
        <v>68.83</v>
      </c>
      <c r="K1483" s="95" t="s">
        <v>1097</v>
      </c>
      <c r="L1483" s="95" t="s">
        <v>70</v>
      </c>
      <c r="M1483" s="95" t="s">
        <v>1098</v>
      </c>
    </row>
    <row r="1484" spans="1:13" ht="27" customHeight="1">
      <c r="A1484" s="93">
        <v>1482</v>
      </c>
      <c r="B1484" s="94" t="s">
        <v>1095</v>
      </c>
      <c r="C1484" s="95"/>
      <c r="D1484" s="95" t="s">
        <v>1165</v>
      </c>
      <c r="E1484" s="95">
        <v>1</v>
      </c>
      <c r="F1484" s="95">
        <v>8</v>
      </c>
      <c r="G1484" s="95">
        <v>8</v>
      </c>
      <c r="H1484" s="95">
        <v>802</v>
      </c>
      <c r="I1484" s="95">
        <v>89.55</v>
      </c>
      <c r="J1484" s="95">
        <v>68.42</v>
      </c>
      <c r="K1484" s="95" t="s">
        <v>1097</v>
      </c>
      <c r="L1484" s="95" t="s">
        <v>70</v>
      </c>
      <c r="M1484" s="95" t="s">
        <v>1099</v>
      </c>
    </row>
    <row r="1485" spans="1:13" ht="27" customHeight="1">
      <c r="A1485" s="93">
        <v>1483</v>
      </c>
      <c r="B1485" s="94" t="s">
        <v>1095</v>
      </c>
      <c r="C1485" s="95"/>
      <c r="D1485" s="95" t="s">
        <v>1165</v>
      </c>
      <c r="E1485" s="95">
        <v>2</v>
      </c>
      <c r="F1485" s="95">
        <v>8</v>
      </c>
      <c r="G1485" s="95">
        <v>1</v>
      </c>
      <c r="H1485" s="95">
        <v>101</v>
      </c>
      <c r="I1485" s="95">
        <v>89.93</v>
      </c>
      <c r="J1485" s="95">
        <v>68.709999999999994</v>
      </c>
      <c r="K1485" s="95" t="s">
        <v>1097</v>
      </c>
      <c r="L1485" s="95" t="s">
        <v>70</v>
      </c>
      <c r="M1485" s="95" t="s">
        <v>1099</v>
      </c>
    </row>
    <row r="1486" spans="1:13" ht="27" customHeight="1">
      <c r="A1486" s="93">
        <v>1484</v>
      </c>
      <c r="B1486" s="94" t="s">
        <v>1095</v>
      </c>
      <c r="C1486" s="95"/>
      <c r="D1486" s="95" t="s">
        <v>1165</v>
      </c>
      <c r="E1486" s="95">
        <v>2</v>
      </c>
      <c r="F1486" s="95">
        <v>8</v>
      </c>
      <c r="G1486" s="95">
        <v>1</v>
      </c>
      <c r="H1486" s="95">
        <v>102</v>
      </c>
      <c r="I1486" s="95">
        <v>90.65</v>
      </c>
      <c r="J1486" s="95">
        <v>69.260000000000005</v>
      </c>
      <c r="K1486" s="95" t="s">
        <v>1097</v>
      </c>
      <c r="L1486" s="95" t="s">
        <v>70</v>
      </c>
      <c r="M1486" s="95" t="s">
        <v>1098</v>
      </c>
    </row>
    <row r="1487" spans="1:13" ht="27" customHeight="1">
      <c r="A1487" s="93">
        <v>1485</v>
      </c>
      <c r="B1487" s="94" t="s">
        <v>1095</v>
      </c>
      <c r="C1487" s="95"/>
      <c r="D1487" s="95" t="s">
        <v>1165</v>
      </c>
      <c r="E1487" s="95">
        <v>2</v>
      </c>
      <c r="F1487" s="95">
        <v>8</v>
      </c>
      <c r="G1487" s="95">
        <v>2</v>
      </c>
      <c r="H1487" s="95">
        <v>201</v>
      </c>
      <c r="I1487" s="95">
        <v>89.55</v>
      </c>
      <c r="J1487" s="95">
        <v>68.42</v>
      </c>
      <c r="K1487" s="95" t="s">
        <v>1097</v>
      </c>
      <c r="L1487" s="95" t="s">
        <v>70</v>
      </c>
      <c r="M1487" s="95" t="s">
        <v>1099</v>
      </c>
    </row>
    <row r="1488" spans="1:13" ht="27" customHeight="1">
      <c r="A1488" s="93">
        <v>1486</v>
      </c>
      <c r="B1488" s="94" t="s">
        <v>1095</v>
      </c>
      <c r="C1488" s="95"/>
      <c r="D1488" s="95" t="s">
        <v>1165</v>
      </c>
      <c r="E1488" s="95">
        <v>2</v>
      </c>
      <c r="F1488" s="95">
        <v>8</v>
      </c>
      <c r="G1488" s="95">
        <v>2</v>
      </c>
      <c r="H1488" s="95">
        <v>202</v>
      </c>
      <c r="I1488" s="95">
        <v>90.09</v>
      </c>
      <c r="J1488" s="95">
        <v>68.83</v>
      </c>
      <c r="K1488" s="95" t="s">
        <v>1097</v>
      </c>
      <c r="L1488" s="95" t="s">
        <v>70</v>
      </c>
      <c r="M1488" s="95" t="s">
        <v>1098</v>
      </c>
    </row>
    <row r="1489" spans="1:13" ht="27" customHeight="1">
      <c r="A1489" s="93">
        <v>1487</v>
      </c>
      <c r="B1489" s="94" t="s">
        <v>1095</v>
      </c>
      <c r="C1489" s="95"/>
      <c r="D1489" s="95" t="s">
        <v>1165</v>
      </c>
      <c r="E1489" s="95">
        <v>2</v>
      </c>
      <c r="F1489" s="95">
        <v>8</v>
      </c>
      <c r="G1489" s="95">
        <v>3</v>
      </c>
      <c r="H1489" s="95">
        <v>301</v>
      </c>
      <c r="I1489" s="95">
        <v>89.55</v>
      </c>
      <c r="J1489" s="95">
        <v>68.42</v>
      </c>
      <c r="K1489" s="95" t="s">
        <v>1097</v>
      </c>
      <c r="L1489" s="95" t="s">
        <v>70</v>
      </c>
      <c r="M1489" s="95" t="s">
        <v>1099</v>
      </c>
    </row>
    <row r="1490" spans="1:13" ht="27" customHeight="1">
      <c r="A1490" s="93">
        <v>1488</v>
      </c>
      <c r="B1490" s="94" t="s">
        <v>1095</v>
      </c>
      <c r="C1490" s="95"/>
      <c r="D1490" s="95" t="s">
        <v>1165</v>
      </c>
      <c r="E1490" s="95">
        <v>2</v>
      </c>
      <c r="F1490" s="95">
        <v>8</v>
      </c>
      <c r="G1490" s="95">
        <v>3</v>
      </c>
      <c r="H1490" s="95">
        <v>302</v>
      </c>
      <c r="I1490" s="95">
        <v>90.09</v>
      </c>
      <c r="J1490" s="95">
        <v>68.83</v>
      </c>
      <c r="K1490" s="95" t="s">
        <v>1097</v>
      </c>
      <c r="L1490" s="95" t="s">
        <v>70</v>
      </c>
      <c r="M1490" s="95" t="s">
        <v>1098</v>
      </c>
    </row>
    <row r="1491" spans="1:13" ht="27" customHeight="1">
      <c r="A1491" s="93">
        <v>1489</v>
      </c>
      <c r="B1491" s="94" t="s">
        <v>1095</v>
      </c>
      <c r="C1491" s="95"/>
      <c r="D1491" s="95" t="s">
        <v>1165</v>
      </c>
      <c r="E1491" s="95">
        <v>2</v>
      </c>
      <c r="F1491" s="95">
        <v>8</v>
      </c>
      <c r="G1491" s="95">
        <v>4</v>
      </c>
      <c r="H1491" s="95">
        <v>401</v>
      </c>
      <c r="I1491" s="95">
        <v>89.55</v>
      </c>
      <c r="J1491" s="95">
        <v>68.42</v>
      </c>
      <c r="K1491" s="95" t="s">
        <v>1097</v>
      </c>
      <c r="L1491" s="95" t="s">
        <v>70</v>
      </c>
      <c r="M1491" s="95" t="s">
        <v>1099</v>
      </c>
    </row>
    <row r="1492" spans="1:13" ht="27" customHeight="1">
      <c r="A1492" s="93">
        <v>1490</v>
      </c>
      <c r="B1492" s="94" t="s">
        <v>1095</v>
      </c>
      <c r="C1492" s="95"/>
      <c r="D1492" s="95" t="s">
        <v>1165</v>
      </c>
      <c r="E1492" s="95">
        <v>2</v>
      </c>
      <c r="F1492" s="95">
        <v>8</v>
      </c>
      <c r="G1492" s="95">
        <v>4</v>
      </c>
      <c r="H1492" s="95">
        <v>402</v>
      </c>
      <c r="I1492" s="95">
        <v>90.09</v>
      </c>
      <c r="J1492" s="95">
        <v>68.83</v>
      </c>
      <c r="K1492" s="95" t="s">
        <v>1097</v>
      </c>
      <c r="L1492" s="95" t="s">
        <v>70</v>
      </c>
      <c r="M1492" s="95" t="s">
        <v>1098</v>
      </c>
    </row>
    <row r="1493" spans="1:13" ht="27" customHeight="1">
      <c r="A1493" s="93">
        <v>1491</v>
      </c>
      <c r="B1493" s="94" t="s">
        <v>1095</v>
      </c>
      <c r="C1493" s="95"/>
      <c r="D1493" s="95" t="s">
        <v>1165</v>
      </c>
      <c r="E1493" s="95">
        <v>2</v>
      </c>
      <c r="F1493" s="95">
        <v>8</v>
      </c>
      <c r="G1493" s="95">
        <v>5</v>
      </c>
      <c r="H1493" s="95">
        <v>501</v>
      </c>
      <c r="I1493" s="95">
        <v>89.55</v>
      </c>
      <c r="J1493" s="95">
        <v>68.42</v>
      </c>
      <c r="K1493" s="95" t="s">
        <v>1097</v>
      </c>
      <c r="L1493" s="95" t="s">
        <v>70</v>
      </c>
      <c r="M1493" s="95" t="s">
        <v>1099</v>
      </c>
    </row>
    <row r="1494" spans="1:13" ht="27" customHeight="1">
      <c r="A1494" s="93">
        <v>1492</v>
      </c>
      <c r="B1494" s="94" t="s">
        <v>1095</v>
      </c>
      <c r="C1494" s="95"/>
      <c r="D1494" s="95" t="s">
        <v>1165</v>
      </c>
      <c r="E1494" s="95">
        <v>2</v>
      </c>
      <c r="F1494" s="95">
        <v>8</v>
      </c>
      <c r="G1494" s="95">
        <v>5</v>
      </c>
      <c r="H1494" s="95">
        <v>502</v>
      </c>
      <c r="I1494" s="95">
        <v>90.09</v>
      </c>
      <c r="J1494" s="95">
        <v>68.83</v>
      </c>
      <c r="K1494" s="95" t="s">
        <v>1097</v>
      </c>
      <c r="L1494" s="95" t="s">
        <v>70</v>
      </c>
      <c r="M1494" s="95" t="s">
        <v>1098</v>
      </c>
    </row>
    <row r="1495" spans="1:13" ht="27" customHeight="1">
      <c r="A1495" s="93">
        <v>1493</v>
      </c>
      <c r="B1495" s="94" t="s">
        <v>1095</v>
      </c>
      <c r="C1495" s="95"/>
      <c r="D1495" s="95" t="s">
        <v>1165</v>
      </c>
      <c r="E1495" s="95">
        <v>2</v>
      </c>
      <c r="F1495" s="95">
        <v>8</v>
      </c>
      <c r="G1495" s="95">
        <v>6</v>
      </c>
      <c r="H1495" s="95">
        <v>601</v>
      </c>
      <c r="I1495" s="95">
        <v>89.55</v>
      </c>
      <c r="J1495" s="95">
        <v>68.42</v>
      </c>
      <c r="K1495" s="95" t="s">
        <v>1097</v>
      </c>
      <c r="L1495" s="95" t="s">
        <v>70</v>
      </c>
      <c r="M1495" s="95" t="s">
        <v>1099</v>
      </c>
    </row>
    <row r="1496" spans="1:13" ht="27" customHeight="1">
      <c r="A1496" s="93">
        <v>1494</v>
      </c>
      <c r="B1496" s="94" t="s">
        <v>1095</v>
      </c>
      <c r="C1496" s="95"/>
      <c r="D1496" s="95" t="s">
        <v>1165</v>
      </c>
      <c r="E1496" s="95">
        <v>2</v>
      </c>
      <c r="F1496" s="95">
        <v>8</v>
      </c>
      <c r="G1496" s="95">
        <v>6</v>
      </c>
      <c r="H1496" s="95">
        <v>602</v>
      </c>
      <c r="I1496" s="95">
        <v>90.09</v>
      </c>
      <c r="J1496" s="95">
        <v>68.83</v>
      </c>
      <c r="K1496" s="95" t="s">
        <v>1097</v>
      </c>
      <c r="L1496" s="95" t="s">
        <v>70</v>
      </c>
      <c r="M1496" s="95" t="s">
        <v>1098</v>
      </c>
    </row>
    <row r="1497" spans="1:13" ht="27" customHeight="1">
      <c r="A1497" s="93">
        <v>1495</v>
      </c>
      <c r="B1497" s="94" t="s">
        <v>1095</v>
      </c>
      <c r="C1497" s="95"/>
      <c r="D1497" s="95" t="s">
        <v>1165</v>
      </c>
      <c r="E1497" s="95">
        <v>2</v>
      </c>
      <c r="F1497" s="95">
        <v>8</v>
      </c>
      <c r="G1497" s="95">
        <v>7</v>
      </c>
      <c r="H1497" s="95">
        <v>701</v>
      </c>
      <c r="I1497" s="95">
        <v>89.55</v>
      </c>
      <c r="J1497" s="95">
        <v>68.42</v>
      </c>
      <c r="K1497" s="95" t="s">
        <v>1097</v>
      </c>
      <c r="L1497" s="95" t="s">
        <v>70</v>
      </c>
      <c r="M1497" s="95" t="s">
        <v>1099</v>
      </c>
    </row>
    <row r="1498" spans="1:13" ht="27" customHeight="1">
      <c r="A1498" s="93">
        <v>1496</v>
      </c>
      <c r="B1498" s="94" t="s">
        <v>1095</v>
      </c>
      <c r="C1498" s="95"/>
      <c r="D1498" s="95" t="s">
        <v>1165</v>
      </c>
      <c r="E1498" s="95">
        <v>2</v>
      </c>
      <c r="F1498" s="95">
        <v>8</v>
      </c>
      <c r="G1498" s="95">
        <v>7</v>
      </c>
      <c r="H1498" s="95">
        <v>702</v>
      </c>
      <c r="I1498" s="95">
        <v>90.09</v>
      </c>
      <c r="J1498" s="95">
        <v>68.83</v>
      </c>
      <c r="K1498" s="95" t="s">
        <v>1097</v>
      </c>
      <c r="L1498" s="95" t="s">
        <v>70</v>
      </c>
      <c r="M1498" s="95" t="s">
        <v>1098</v>
      </c>
    </row>
    <row r="1499" spans="1:13" ht="27" customHeight="1">
      <c r="A1499" s="93">
        <v>1497</v>
      </c>
      <c r="B1499" s="94" t="s">
        <v>1095</v>
      </c>
      <c r="C1499" s="95"/>
      <c r="D1499" s="95" t="s">
        <v>1165</v>
      </c>
      <c r="E1499" s="95">
        <v>2</v>
      </c>
      <c r="F1499" s="95">
        <v>8</v>
      </c>
      <c r="G1499" s="95">
        <v>8</v>
      </c>
      <c r="H1499" s="95">
        <v>801</v>
      </c>
      <c r="I1499" s="95">
        <v>89.55</v>
      </c>
      <c r="J1499" s="95">
        <v>68.42</v>
      </c>
      <c r="K1499" s="95" t="s">
        <v>1097</v>
      </c>
      <c r="L1499" s="95" t="s">
        <v>70</v>
      </c>
      <c r="M1499" s="95" t="s">
        <v>1099</v>
      </c>
    </row>
    <row r="1500" spans="1:13" ht="27" customHeight="1">
      <c r="A1500" s="93">
        <v>1498</v>
      </c>
      <c r="B1500" s="94" t="s">
        <v>1095</v>
      </c>
      <c r="C1500" s="95"/>
      <c r="D1500" s="95" t="s">
        <v>1165</v>
      </c>
      <c r="E1500" s="95">
        <v>2</v>
      </c>
      <c r="F1500" s="95">
        <v>8</v>
      </c>
      <c r="G1500" s="95">
        <v>8</v>
      </c>
      <c r="H1500" s="95">
        <v>802</v>
      </c>
      <c r="I1500" s="95">
        <v>90.09</v>
      </c>
      <c r="J1500" s="95">
        <v>68.83</v>
      </c>
      <c r="K1500" s="95" t="s">
        <v>1097</v>
      </c>
      <c r="L1500" s="95" t="s">
        <v>70</v>
      </c>
      <c r="M1500" s="95" t="s">
        <v>1098</v>
      </c>
    </row>
    <row r="1501" spans="1:13" ht="27" customHeight="1">
      <c r="A1501" s="93">
        <v>1499</v>
      </c>
      <c r="B1501" s="94" t="s">
        <v>1095</v>
      </c>
      <c r="C1501" s="95"/>
      <c r="D1501" s="95" t="s">
        <v>1166</v>
      </c>
      <c r="E1501" s="95">
        <v>1</v>
      </c>
      <c r="F1501" s="95">
        <v>6</v>
      </c>
      <c r="G1501" s="95">
        <v>1</v>
      </c>
      <c r="H1501" s="95">
        <v>101</v>
      </c>
      <c r="I1501" s="95">
        <v>93.5</v>
      </c>
      <c r="J1501" s="95">
        <v>70.11</v>
      </c>
      <c r="K1501" s="95" t="s">
        <v>1097</v>
      </c>
      <c r="L1501" s="95" t="s">
        <v>70</v>
      </c>
      <c r="M1501" s="95" t="s">
        <v>1098</v>
      </c>
    </row>
    <row r="1502" spans="1:13" ht="27" customHeight="1">
      <c r="A1502" s="93">
        <v>1500</v>
      </c>
      <c r="B1502" s="94" t="s">
        <v>1095</v>
      </c>
      <c r="C1502" s="95"/>
      <c r="D1502" s="95" t="s">
        <v>1166</v>
      </c>
      <c r="E1502" s="95">
        <v>1</v>
      </c>
      <c r="F1502" s="95">
        <v>6</v>
      </c>
      <c r="G1502" s="95">
        <v>1</v>
      </c>
      <c r="H1502" s="95">
        <v>102</v>
      </c>
      <c r="I1502" s="95">
        <v>92.39</v>
      </c>
      <c r="J1502" s="95">
        <v>69.28</v>
      </c>
      <c r="K1502" s="95" t="s">
        <v>1097</v>
      </c>
      <c r="L1502" s="95" t="s">
        <v>70</v>
      </c>
      <c r="M1502" s="95" t="s">
        <v>1099</v>
      </c>
    </row>
    <row r="1503" spans="1:13" ht="27" customHeight="1">
      <c r="A1503" s="93">
        <v>1501</v>
      </c>
      <c r="B1503" s="94" t="s">
        <v>1095</v>
      </c>
      <c r="C1503" s="95"/>
      <c r="D1503" s="95" t="s">
        <v>1166</v>
      </c>
      <c r="E1503" s="95">
        <v>1</v>
      </c>
      <c r="F1503" s="95">
        <v>6</v>
      </c>
      <c r="G1503" s="95">
        <v>2</v>
      </c>
      <c r="H1503" s="95">
        <v>201</v>
      </c>
      <c r="I1503" s="95">
        <v>92.74</v>
      </c>
      <c r="J1503" s="95">
        <v>69.540000000000006</v>
      </c>
      <c r="K1503" s="95" t="s">
        <v>1097</v>
      </c>
      <c r="L1503" s="95" t="s">
        <v>70</v>
      </c>
      <c r="M1503" s="95" t="s">
        <v>1098</v>
      </c>
    </row>
    <row r="1504" spans="1:13" ht="27" customHeight="1">
      <c r="A1504" s="93">
        <v>1502</v>
      </c>
      <c r="B1504" s="94" t="s">
        <v>1095</v>
      </c>
      <c r="C1504" s="95"/>
      <c r="D1504" s="95" t="s">
        <v>1166</v>
      </c>
      <c r="E1504" s="95">
        <v>1</v>
      </c>
      <c r="F1504" s="95">
        <v>6</v>
      </c>
      <c r="G1504" s="95">
        <v>2</v>
      </c>
      <c r="H1504" s="95">
        <v>202</v>
      </c>
      <c r="I1504" s="95">
        <v>91.87</v>
      </c>
      <c r="J1504" s="95">
        <v>68.89</v>
      </c>
      <c r="K1504" s="95" t="s">
        <v>1097</v>
      </c>
      <c r="L1504" s="95" t="s">
        <v>70</v>
      </c>
      <c r="M1504" s="95" t="s">
        <v>1099</v>
      </c>
    </row>
    <row r="1505" spans="1:13" ht="27" customHeight="1">
      <c r="A1505" s="93">
        <v>1503</v>
      </c>
      <c r="B1505" s="94" t="s">
        <v>1095</v>
      </c>
      <c r="C1505" s="95"/>
      <c r="D1505" s="95" t="s">
        <v>1166</v>
      </c>
      <c r="E1505" s="95">
        <v>1</v>
      </c>
      <c r="F1505" s="95">
        <v>6</v>
      </c>
      <c r="G1505" s="95">
        <v>3</v>
      </c>
      <c r="H1505" s="95">
        <v>301</v>
      </c>
      <c r="I1505" s="95">
        <v>92.74</v>
      </c>
      <c r="J1505" s="95">
        <v>69.540000000000006</v>
      </c>
      <c r="K1505" s="95" t="s">
        <v>1097</v>
      </c>
      <c r="L1505" s="95" t="s">
        <v>70</v>
      </c>
      <c r="M1505" s="95" t="s">
        <v>1098</v>
      </c>
    </row>
    <row r="1506" spans="1:13" ht="27" customHeight="1">
      <c r="A1506" s="93">
        <v>1504</v>
      </c>
      <c r="B1506" s="94" t="s">
        <v>1095</v>
      </c>
      <c r="C1506" s="95"/>
      <c r="D1506" s="95" t="s">
        <v>1166</v>
      </c>
      <c r="E1506" s="95">
        <v>1</v>
      </c>
      <c r="F1506" s="95">
        <v>6</v>
      </c>
      <c r="G1506" s="95">
        <v>3</v>
      </c>
      <c r="H1506" s="95">
        <v>302</v>
      </c>
      <c r="I1506" s="95">
        <v>91.87</v>
      </c>
      <c r="J1506" s="95">
        <v>68.89</v>
      </c>
      <c r="K1506" s="95" t="s">
        <v>1097</v>
      </c>
      <c r="L1506" s="95" t="s">
        <v>70</v>
      </c>
      <c r="M1506" s="95" t="s">
        <v>1099</v>
      </c>
    </row>
    <row r="1507" spans="1:13" ht="27" customHeight="1">
      <c r="A1507" s="93">
        <v>1505</v>
      </c>
      <c r="B1507" s="94" t="s">
        <v>1095</v>
      </c>
      <c r="C1507" s="95"/>
      <c r="D1507" s="95" t="s">
        <v>1166</v>
      </c>
      <c r="E1507" s="95">
        <v>1</v>
      </c>
      <c r="F1507" s="95">
        <v>6</v>
      </c>
      <c r="G1507" s="95">
        <v>4</v>
      </c>
      <c r="H1507" s="95">
        <v>401</v>
      </c>
      <c r="I1507" s="95">
        <v>92.74</v>
      </c>
      <c r="J1507" s="95">
        <v>69.540000000000006</v>
      </c>
      <c r="K1507" s="95" t="s">
        <v>1097</v>
      </c>
      <c r="L1507" s="95" t="s">
        <v>70</v>
      </c>
      <c r="M1507" s="95" t="s">
        <v>1098</v>
      </c>
    </row>
    <row r="1508" spans="1:13" ht="27" customHeight="1">
      <c r="A1508" s="93">
        <v>1506</v>
      </c>
      <c r="B1508" s="94" t="s">
        <v>1095</v>
      </c>
      <c r="C1508" s="95"/>
      <c r="D1508" s="95" t="s">
        <v>1166</v>
      </c>
      <c r="E1508" s="95">
        <v>1</v>
      </c>
      <c r="F1508" s="95">
        <v>6</v>
      </c>
      <c r="G1508" s="95">
        <v>4</v>
      </c>
      <c r="H1508" s="95">
        <v>402</v>
      </c>
      <c r="I1508" s="95">
        <v>91.87</v>
      </c>
      <c r="J1508" s="95">
        <v>68.89</v>
      </c>
      <c r="K1508" s="95" t="s">
        <v>1097</v>
      </c>
      <c r="L1508" s="95" t="s">
        <v>70</v>
      </c>
      <c r="M1508" s="95" t="s">
        <v>1099</v>
      </c>
    </row>
    <row r="1509" spans="1:13" ht="27" customHeight="1">
      <c r="A1509" s="93">
        <v>1507</v>
      </c>
      <c r="B1509" s="94" t="s">
        <v>1095</v>
      </c>
      <c r="C1509" s="95"/>
      <c r="D1509" s="95" t="s">
        <v>1166</v>
      </c>
      <c r="E1509" s="95">
        <v>1</v>
      </c>
      <c r="F1509" s="95">
        <v>6</v>
      </c>
      <c r="G1509" s="95">
        <v>5</v>
      </c>
      <c r="H1509" s="95">
        <v>501</v>
      </c>
      <c r="I1509" s="95">
        <v>92.74</v>
      </c>
      <c r="J1509" s="95">
        <v>69.540000000000006</v>
      </c>
      <c r="K1509" s="95" t="s">
        <v>1097</v>
      </c>
      <c r="L1509" s="95" t="s">
        <v>70</v>
      </c>
      <c r="M1509" s="95" t="s">
        <v>1098</v>
      </c>
    </row>
    <row r="1510" spans="1:13" ht="27" customHeight="1">
      <c r="A1510" s="93">
        <v>1508</v>
      </c>
      <c r="B1510" s="94" t="s">
        <v>1095</v>
      </c>
      <c r="C1510" s="95"/>
      <c r="D1510" s="95" t="s">
        <v>1166</v>
      </c>
      <c r="E1510" s="95">
        <v>1</v>
      </c>
      <c r="F1510" s="95">
        <v>6</v>
      </c>
      <c r="G1510" s="95">
        <v>5</v>
      </c>
      <c r="H1510" s="95">
        <v>502</v>
      </c>
      <c r="I1510" s="95">
        <v>91.87</v>
      </c>
      <c r="J1510" s="95">
        <v>68.89</v>
      </c>
      <c r="K1510" s="95" t="s">
        <v>1097</v>
      </c>
      <c r="L1510" s="95" t="s">
        <v>70</v>
      </c>
      <c r="M1510" s="95" t="s">
        <v>1099</v>
      </c>
    </row>
    <row r="1511" spans="1:13" ht="27" customHeight="1">
      <c r="A1511" s="93">
        <v>1509</v>
      </c>
      <c r="B1511" s="94" t="s">
        <v>1095</v>
      </c>
      <c r="C1511" s="95"/>
      <c r="D1511" s="95" t="s">
        <v>1166</v>
      </c>
      <c r="E1511" s="95">
        <v>1</v>
      </c>
      <c r="F1511" s="95">
        <v>6</v>
      </c>
      <c r="G1511" s="95">
        <v>6</v>
      </c>
      <c r="H1511" s="95">
        <v>601</v>
      </c>
      <c r="I1511" s="95">
        <v>92.74</v>
      </c>
      <c r="J1511" s="95">
        <v>69.540000000000006</v>
      </c>
      <c r="K1511" s="95" t="s">
        <v>1097</v>
      </c>
      <c r="L1511" s="95" t="s">
        <v>70</v>
      </c>
      <c r="M1511" s="95" t="s">
        <v>1098</v>
      </c>
    </row>
    <row r="1512" spans="1:13" ht="27" customHeight="1">
      <c r="A1512" s="93">
        <v>1510</v>
      </c>
      <c r="B1512" s="94" t="s">
        <v>1095</v>
      </c>
      <c r="C1512" s="95"/>
      <c r="D1512" s="95" t="s">
        <v>1166</v>
      </c>
      <c r="E1512" s="95">
        <v>1</v>
      </c>
      <c r="F1512" s="95">
        <v>6</v>
      </c>
      <c r="G1512" s="95">
        <v>6</v>
      </c>
      <c r="H1512" s="95">
        <v>602</v>
      </c>
      <c r="I1512" s="95">
        <v>91.87</v>
      </c>
      <c r="J1512" s="95">
        <v>68.89</v>
      </c>
      <c r="K1512" s="95" t="s">
        <v>1097</v>
      </c>
      <c r="L1512" s="95" t="s">
        <v>70</v>
      </c>
      <c r="M1512" s="95" t="s">
        <v>1099</v>
      </c>
    </row>
    <row r="1513" spans="1:13" ht="27" customHeight="1">
      <c r="A1513" s="93">
        <v>1511</v>
      </c>
      <c r="B1513" s="94" t="s">
        <v>1095</v>
      </c>
      <c r="C1513" s="95"/>
      <c r="D1513" s="95" t="s">
        <v>1166</v>
      </c>
      <c r="E1513" s="95">
        <v>2</v>
      </c>
      <c r="F1513" s="95">
        <v>6</v>
      </c>
      <c r="G1513" s="95">
        <v>1</v>
      </c>
      <c r="H1513" s="95">
        <v>101</v>
      </c>
      <c r="I1513" s="95">
        <v>92.39</v>
      </c>
      <c r="J1513" s="95">
        <v>69.28</v>
      </c>
      <c r="K1513" s="95" t="s">
        <v>1097</v>
      </c>
      <c r="L1513" s="95" t="s">
        <v>70</v>
      </c>
      <c r="M1513" s="95" t="s">
        <v>1099</v>
      </c>
    </row>
    <row r="1514" spans="1:13" ht="27" customHeight="1">
      <c r="A1514" s="93">
        <v>1512</v>
      </c>
      <c r="B1514" s="94" t="s">
        <v>1095</v>
      </c>
      <c r="C1514" s="95"/>
      <c r="D1514" s="95" t="s">
        <v>1166</v>
      </c>
      <c r="E1514" s="95">
        <v>2</v>
      </c>
      <c r="F1514" s="95">
        <v>6</v>
      </c>
      <c r="G1514" s="95">
        <v>1</v>
      </c>
      <c r="H1514" s="95">
        <v>102</v>
      </c>
      <c r="I1514" s="95">
        <v>93.5</v>
      </c>
      <c r="J1514" s="95">
        <v>70.11</v>
      </c>
      <c r="K1514" s="95" t="s">
        <v>1097</v>
      </c>
      <c r="L1514" s="95" t="s">
        <v>70</v>
      </c>
      <c r="M1514" s="95" t="s">
        <v>1098</v>
      </c>
    </row>
    <row r="1515" spans="1:13" ht="27" customHeight="1">
      <c r="A1515" s="93">
        <v>1513</v>
      </c>
      <c r="B1515" s="94" t="s">
        <v>1095</v>
      </c>
      <c r="C1515" s="95"/>
      <c r="D1515" s="95" t="s">
        <v>1166</v>
      </c>
      <c r="E1515" s="95">
        <v>2</v>
      </c>
      <c r="F1515" s="95">
        <v>6</v>
      </c>
      <c r="G1515" s="95">
        <v>2</v>
      </c>
      <c r="H1515" s="95">
        <v>201</v>
      </c>
      <c r="I1515" s="95">
        <v>91.87</v>
      </c>
      <c r="J1515" s="95">
        <v>68.89</v>
      </c>
      <c r="K1515" s="95" t="s">
        <v>1097</v>
      </c>
      <c r="L1515" s="95" t="s">
        <v>70</v>
      </c>
      <c r="M1515" s="95" t="s">
        <v>1099</v>
      </c>
    </row>
    <row r="1516" spans="1:13" ht="27" customHeight="1">
      <c r="A1516" s="93">
        <v>1514</v>
      </c>
      <c r="B1516" s="94" t="s">
        <v>1095</v>
      </c>
      <c r="C1516" s="95"/>
      <c r="D1516" s="95" t="s">
        <v>1166</v>
      </c>
      <c r="E1516" s="95">
        <v>2</v>
      </c>
      <c r="F1516" s="95">
        <v>6</v>
      </c>
      <c r="G1516" s="95">
        <v>2</v>
      </c>
      <c r="H1516" s="95">
        <v>202</v>
      </c>
      <c r="I1516" s="95">
        <v>92.74</v>
      </c>
      <c r="J1516" s="95">
        <v>69.540000000000006</v>
      </c>
      <c r="K1516" s="95" t="s">
        <v>1097</v>
      </c>
      <c r="L1516" s="95" t="s">
        <v>70</v>
      </c>
      <c r="M1516" s="95" t="s">
        <v>1098</v>
      </c>
    </row>
    <row r="1517" spans="1:13" ht="27" customHeight="1">
      <c r="A1517" s="93">
        <v>1515</v>
      </c>
      <c r="B1517" s="94" t="s">
        <v>1095</v>
      </c>
      <c r="C1517" s="95"/>
      <c r="D1517" s="95" t="s">
        <v>1166</v>
      </c>
      <c r="E1517" s="95">
        <v>2</v>
      </c>
      <c r="F1517" s="95">
        <v>6</v>
      </c>
      <c r="G1517" s="95">
        <v>3</v>
      </c>
      <c r="H1517" s="95">
        <v>301</v>
      </c>
      <c r="I1517" s="95">
        <v>91.87</v>
      </c>
      <c r="J1517" s="95">
        <v>68.89</v>
      </c>
      <c r="K1517" s="95" t="s">
        <v>1097</v>
      </c>
      <c r="L1517" s="95" t="s">
        <v>70</v>
      </c>
      <c r="M1517" s="95" t="s">
        <v>1099</v>
      </c>
    </row>
    <row r="1518" spans="1:13" ht="27" customHeight="1">
      <c r="A1518" s="93">
        <v>1516</v>
      </c>
      <c r="B1518" s="94" t="s">
        <v>1095</v>
      </c>
      <c r="C1518" s="95"/>
      <c r="D1518" s="95" t="s">
        <v>1166</v>
      </c>
      <c r="E1518" s="95">
        <v>2</v>
      </c>
      <c r="F1518" s="95">
        <v>6</v>
      </c>
      <c r="G1518" s="95">
        <v>3</v>
      </c>
      <c r="H1518" s="95">
        <v>302</v>
      </c>
      <c r="I1518" s="95">
        <v>92.74</v>
      </c>
      <c r="J1518" s="95">
        <v>69.540000000000006</v>
      </c>
      <c r="K1518" s="95" t="s">
        <v>1097</v>
      </c>
      <c r="L1518" s="95" t="s">
        <v>70</v>
      </c>
      <c r="M1518" s="95" t="s">
        <v>1098</v>
      </c>
    </row>
    <row r="1519" spans="1:13" ht="27" customHeight="1">
      <c r="A1519" s="93">
        <v>1517</v>
      </c>
      <c r="B1519" s="94" t="s">
        <v>1095</v>
      </c>
      <c r="C1519" s="95"/>
      <c r="D1519" s="95" t="s">
        <v>1166</v>
      </c>
      <c r="E1519" s="95">
        <v>2</v>
      </c>
      <c r="F1519" s="95">
        <v>6</v>
      </c>
      <c r="G1519" s="95">
        <v>4</v>
      </c>
      <c r="H1519" s="95">
        <v>401</v>
      </c>
      <c r="I1519" s="95">
        <v>91.87</v>
      </c>
      <c r="J1519" s="95">
        <v>68.89</v>
      </c>
      <c r="K1519" s="95" t="s">
        <v>1097</v>
      </c>
      <c r="L1519" s="95" t="s">
        <v>70</v>
      </c>
      <c r="M1519" s="95" t="s">
        <v>1099</v>
      </c>
    </row>
    <row r="1520" spans="1:13" ht="27" customHeight="1">
      <c r="A1520" s="93">
        <v>1518</v>
      </c>
      <c r="B1520" s="94" t="s">
        <v>1095</v>
      </c>
      <c r="C1520" s="95"/>
      <c r="D1520" s="95" t="s">
        <v>1166</v>
      </c>
      <c r="E1520" s="95">
        <v>2</v>
      </c>
      <c r="F1520" s="95">
        <v>6</v>
      </c>
      <c r="G1520" s="95">
        <v>4</v>
      </c>
      <c r="H1520" s="95">
        <v>402</v>
      </c>
      <c r="I1520" s="95">
        <v>92.74</v>
      </c>
      <c r="J1520" s="95">
        <v>69.540000000000006</v>
      </c>
      <c r="K1520" s="95" t="s">
        <v>1097</v>
      </c>
      <c r="L1520" s="95" t="s">
        <v>70</v>
      </c>
      <c r="M1520" s="95" t="s">
        <v>1098</v>
      </c>
    </row>
    <row r="1521" spans="1:13" ht="27" customHeight="1">
      <c r="A1521" s="93">
        <v>1519</v>
      </c>
      <c r="B1521" s="94" t="s">
        <v>1095</v>
      </c>
      <c r="C1521" s="95"/>
      <c r="D1521" s="95" t="s">
        <v>1166</v>
      </c>
      <c r="E1521" s="95">
        <v>2</v>
      </c>
      <c r="F1521" s="95">
        <v>6</v>
      </c>
      <c r="G1521" s="95">
        <v>5</v>
      </c>
      <c r="H1521" s="95">
        <v>501</v>
      </c>
      <c r="I1521" s="95">
        <v>91.87</v>
      </c>
      <c r="J1521" s="95">
        <v>68.89</v>
      </c>
      <c r="K1521" s="95" t="s">
        <v>1097</v>
      </c>
      <c r="L1521" s="95" t="s">
        <v>70</v>
      </c>
      <c r="M1521" s="95" t="s">
        <v>1099</v>
      </c>
    </row>
    <row r="1522" spans="1:13" ht="27" customHeight="1">
      <c r="A1522" s="93">
        <v>1520</v>
      </c>
      <c r="B1522" s="94" t="s">
        <v>1095</v>
      </c>
      <c r="C1522" s="95"/>
      <c r="D1522" s="95" t="s">
        <v>1166</v>
      </c>
      <c r="E1522" s="95">
        <v>2</v>
      </c>
      <c r="F1522" s="95">
        <v>6</v>
      </c>
      <c r="G1522" s="95">
        <v>5</v>
      </c>
      <c r="H1522" s="95">
        <v>502</v>
      </c>
      <c r="I1522" s="95">
        <v>92.74</v>
      </c>
      <c r="J1522" s="95">
        <v>69.540000000000006</v>
      </c>
      <c r="K1522" s="95" t="s">
        <v>1097</v>
      </c>
      <c r="L1522" s="95" t="s">
        <v>70</v>
      </c>
      <c r="M1522" s="95" t="s">
        <v>1098</v>
      </c>
    </row>
    <row r="1523" spans="1:13" ht="27" customHeight="1">
      <c r="A1523" s="93">
        <v>1521</v>
      </c>
      <c r="B1523" s="94" t="s">
        <v>1095</v>
      </c>
      <c r="C1523" s="95"/>
      <c r="D1523" s="95" t="s">
        <v>1166</v>
      </c>
      <c r="E1523" s="95">
        <v>2</v>
      </c>
      <c r="F1523" s="95">
        <v>6</v>
      </c>
      <c r="G1523" s="95">
        <v>6</v>
      </c>
      <c r="H1523" s="95">
        <v>601</v>
      </c>
      <c r="I1523" s="95">
        <v>91.87</v>
      </c>
      <c r="J1523" s="95">
        <v>68.89</v>
      </c>
      <c r="K1523" s="95" t="s">
        <v>1097</v>
      </c>
      <c r="L1523" s="95" t="s">
        <v>70</v>
      </c>
      <c r="M1523" s="95" t="s">
        <v>1099</v>
      </c>
    </row>
    <row r="1524" spans="1:13" ht="27" customHeight="1">
      <c r="A1524" s="93">
        <v>1522</v>
      </c>
      <c r="B1524" s="94" t="s">
        <v>1095</v>
      </c>
      <c r="C1524" s="95"/>
      <c r="D1524" s="95" t="s">
        <v>1166</v>
      </c>
      <c r="E1524" s="95">
        <v>2</v>
      </c>
      <c r="F1524" s="95">
        <v>6</v>
      </c>
      <c r="G1524" s="95">
        <v>6</v>
      </c>
      <c r="H1524" s="95">
        <v>602</v>
      </c>
      <c r="I1524" s="95">
        <v>92.74</v>
      </c>
      <c r="J1524" s="95">
        <v>69.540000000000006</v>
      </c>
      <c r="K1524" s="95" t="s">
        <v>1097</v>
      </c>
      <c r="L1524" s="95" t="s">
        <v>70</v>
      </c>
      <c r="M1524" s="95" t="s">
        <v>1098</v>
      </c>
    </row>
    <row r="1525" spans="1:13" ht="27" customHeight="1">
      <c r="A1525" s="93">
        <v>1523</v>
      </c>
      <c r="B1525" s="94" t="s">
        <v>1095</v>
      </c>
      <c r="C1525" s="95"/>
      <c r="D1525" s="95" t="s">
        <v>1167</v>
      </c>
      <c r="E1525" s="95">
        <v>1</v>
      </c>
      <c r="F1525" s="95">
        <v>6</v>
      </c>
      <c r="G1525" s="95">
        <v>1</v>
      </c>
      <c r="H1525" s="95">
        <v>101</v>
      </c>
      <c r="I1525" s="95">
        <v>93.51</v>
      </c>
      <c r="J1525" s="95">
        <v>70.11</v>
      </c>
      <c r="K1525" s="95" t="s">
        <v>1097</v>
      </c>
      <c r="L1525" s="95" t="s">
        <v>70</v>
      </c>
      <c r="M1525" s="95" t="s">
        <v>1098</v>
      </c>
    </row>
    <row r="1526" spans="1:13" ht="27" customHeight="1">
      <c r="A1526" s="93">
        <v>1524</v>
      </c>
      <c r="B1526" s="94" t="s">
        <v>1095</v>
      </c>
      <c r="C1526" s="95"/>
      <c r="D1526" s="95" t="s">
        <v>1167</v>
      </c>
      <c r="E1526" s="95">
        <v>1</v>
      </c>
      <c r="F1526" s="95">
        <v>6</v>
      </c>
      <c r="G1526" s="95">
        <v>1</v>
      </c>
      <c r="H1526" s="95">
        <v>102</v>
      </c>
      <c r="I1526" s="95">
        <v>92.4</v>
      </c>
      <c r="J1526" s="95">
        <v>69.28</v>
      </c>
      <c r="K1526" s="95" t="s">
        <v>1097</v>
      </c>
      <c r="L1526" s="95" t="s">
        <v>70</v>
      </c>
      <c r="M1526" s="95" t="s">
        <v>1099</v>
      </c>
    </row>
    <row r="1527" spans="1:13" ht="27" customHeight="1">
      <c r="A1527" s="93">
        <v>1525</v>
      </c>
      <c r="B1527" s="94" t="s">
        <v>1095</v>
      </c>
      <c r="C1527" s="95"/>
      <c r="D1527" s="95" t="s">
        <v>1167</v>
      </c>
      <c r="E1527" s="95">
        <v>1</v>
      </c>
      <c r="F1527" s="95">
        <v>6</v>
      </c>
      <c r="G1527" s="95">
        <v>2</v>
      </c>
      <c r="H1527" s="95">
        <v>201</v>
      </c>
      <c r="I1527" s="95">
        <v>92.75</v>
      </c>
      <c r="J1527" s="95">
        <v>69.540000000000006</v>
      </c>
      <c r="K1527" s="95" t="s">
        <v>1097</v>
      </c>
      <c r="L1527" s="95" t="s">
        <v>70</v>
      </c>
      <c r="M1527" s="95" t="s">
        <v>1098</v>
      </c>
    </row>
    <row r="1528" spans="1:13" ht="27" customHeight="1">
      <c r="A1528" s="93">
        <v>1526</v>
      </c>
      <c r="B1528" s="94" t="s">
        <v>1095</v>
      </c>
      <c r="C1528" s="95"/>
      <c r="D1528" s="95" t="s">
        <v>1167</v>
      </c>
      <c r="E1528" s="95">
        <v>1</v>
      </c>
      <c r="F1528" s="95">
        <v>6</v>
      </c>
      <c r="G1528" s="95">
        <v>2</v>
      </c>
      <c r="H1528" s="95">
        <v>202</v>
      </c>
      <c r="I1528" s="95">
        <v>91.88</v>
      </c>
      <c r="J1528" s="95">
        <v>68.89</v>
      </c>
      <c r="K1528" s="95" t="s">
        <v>1097</v>
      </c>
      <c r="L1528" s="95" t="s">
        <v>70</v>
      </c>
      <c r="M1528" s="95" t="s">
        <v>1099</v>
      </c>
    </row>
    <row r="1529" spans="1:13" ht="27" customHeight="1">
      <c r="A1529" s="93">
        <v>1527</v>
      </c>
      <c r="B1529" s="94" t="s">
        <v>1095</v>
      </c>
      <c r="C1529" s="95"/>
      <c r="D1529" s="95" t="s">
        <v>1167</v>
      </c>
      <c r="E1529" s="95">
        <v>1</v>
      </c>
      <c r="F1529" s="95">
        <v>6</v>
      </c>
      <c r="G1529" s="95">
        <v>3</v>
      </c>
      <c r="H1529" s="95">
        <v>301</v>
      </c>
      <c r="I1529" s="95">
        <v>92.75</v>
      </c>
      <c r="J1529" s="95">
        <v>69.540000000000006</v>
      </c>
      <c r="K1529" s="95" t="s">
        <v>1097</v>
      </c>
      <c r="L1529" s="95" t="s">
        <v>70</v>
      </c>
      <c r="M1529" s="95" t="s">
        <v>1098</v>
      </c>
    </row>
    <row r="1530" spans="1:13" ht="27" customHeight="1">
      <c r="A1530" s="93">
        <v>1528</v>
      </c>
      <c r="B1530" s="94" t="s">
        <v>1095</v>
      </c>
      <c r="C1530" s="95"/>
      <c r="D1530" s="95" t="s">
        <v>1167</v>
      </c>
      <c r="E1530" s="95">
        <v>1</v>
      </c>
      <c r="F1530" s="95">
        <v>6</v>
      </c>
      <c r="G1530" s="95">
        <v>3</v>
      </c>
      <c r="H1530" s="95">
        <v>302</v>
      </c>
      <c r="I1530" s="95">
        <v>91.88</v>
      </c>
      <c r="J1530" s="95">
        <v>68.89</v>
      </c>
      <c r="K1530" s="95" t="s">
        <v>1097</v>
      </c>
      <c r="L1530" s="95" t="s">
        <v>70</v>
      </c>
      <c r="M1530" s="95" t="s">
        <v>1099</v>
      </c>
    </row>
    <row r="1531" spans="1:13" ht="27" customHeight="1">
      <c r="A1531" s="93">
        <v>1529</v>
      </c>
      <c r="B1531" s="94" t="s">
        <v>1095</v>
      </c>
      <c r="C1531" s="95"/>
      <c r="D1531" s="95" t="s">
        <v>1167</v>
      </c>
      <c r="E1531" s="95">
        <v>1</v>
      </c>
      <c r="F1531" s="95">
        <v>6</v>
      </c>
      <c r="G1531" s="95">
        <v>4</v>
      </c>
      <c r="H1531" s="95">
        <v>401</v>
      </c>
      <c r="I1531" s="95">
        <v>92.75</v>
      </c>
      <c r="J1531" s="95">
        <v>69.540000000000006</v>
      </c>
      <c r="K1531" s="95" t="s">
        <v>1097</v>
      </c>
      <c r="L1531" s="95" t="s">
        <v>70</v>
      </c>
      <c r="M1531" s="95" t="s">
        <v>1098</v>
      </c>
    </row>
    <row r="1532" spans="1:13" ht="27" customHeight="1">
      <c r="A1532" s="93">
        <v>1530</v>
      </c>
      <c r="B1532" s="94" t="s">
        <v>1095</v>
      </c>
      <c r="C1532" s="95"/>
      <c r="D1532" s="95" t="s">
        <v>1167</v>
      </c>
      <c r="E1532" s="95">
        <v>1</v>
      </c>
      <c r="F1532" s="95">
        <v>6</v>
      </c>
      <c r="G1532" s="95">
        <v>4</v>
      </c>
      <c r="H1532" s="95">
        <v>402</v>
      </c>
      <c r="I1532" s="95">
        <v>91.88</v>
      </c>
      <c r="J1532" s="95">
        <v>68.89</v>
      </c>
      <c r="K1532" s="95" t="s">
        <v>1097</v>
      </c>
      <c r="L1532" s="95" t="s">
        <v>70</v>
      </c>
      <c r="M1532" s="95" t="s">
        <v>1099</v>
      </c>
    </row>
    <row r="1533" spans="1:13" ht="27" customHeight="1">
      <c r="A1533" s="93">
        <v>1531</v>
      </c>
      <c r="B1533" s="94" t="s">
        <v>1095</v>
      </c>
      <c r="C1533" s="95"/>
      <c r="D1533" s="95" t="s">
        <v>1167</v>
      </c>
      <c r="E1533" s="95">
        <v>1</v>
      </c>
      <c r="F1533" s="95">
        <v>6</v>
      </c>
      <c r="G1533" s="95">
        <v>5</v>
      </c>
      <c r="H1533" s="95">
        <v>501</v>
      </c>
      <c r="I1533" s="95">
        <v>92.75</v>
      </c>
      <c r="J1533" s="95">
        <v>69.540000000000006</v>
      </c>
      <c r="K1533" s="95" t="s">
        <v>1097</v>
      </c>
      <c r="L1533" s="95" t="s">
        <v>70</v>
      </c>
      <c r="M1533" s="95" t="s">
        <v>1098</v>
      </c>
    </row>
    <row r="1534" spans="1:13" ht="27" customHeight="1">
      <c r="A1534" s="93">
        <v>1532</v>
      </c>
      <c r="B1534" s="94" t="s">
        <v>1095</v>
      </c>
      <c r="C1534" s="95"/>
      <c r="D1534" s="95" t="s">
        <v>1167</v>
      </c>
      <c r="E1534" s="95">
        <v>1</v>
      </c>
      <c r="F1534" s="95">
        <v>6</v>
      </c>
      <c r="G1534" s="95">
        <v>5</v>
      </c>
      <c r="H1534" s="95">
        <v>502</v>
      </c>
      <c r="I1534" s="95">
        <v>91.88</v>
      </c>
      <c r="J1534" s="95">
        <v>68.89</v>
      </c>
      <c r="K1534" s="95" t="s">
        <v>1097</v>
      </c>
      <c r="L1534" s="95" t="s">
        <v>70</v>
      </c>
      <c r="M1534" s="95" t="s">
        <v>1099</v>
      </c>
    </row>
    <row r="1535" spans="1:13" ht="27" customHeight="1">
      <c r="A1535" s="93">
        <v>1533</v>
      </c>
      <c r="B1535" s="94" t="s">
        <v>1095</v>
      </c>
      <c r="C1535" s="95"/>
      <c r="D1535" s="95" t="s">
        <v>1167</v>
      </c>
      <c r="E1535" s="95">
        <v>1</v>
      </c>
      <c r="F1535" s="95">
        <v>6</v>
      </c>
      <c r="G1535" s="95">
        <v>6</v>
      </c>
      <c r="H1535" s="95">
        <v>601</v>
      </c>
      <c r="I1535" s="95">
        <v>92.75</v>
      </c>
      <c r="J1535" s="95">
        <v>69.540000000000006</v>
      </c>
      <c r="K1535" s="95" t="s">
        <v>1097</v>
      </c>
      <c r="L1535" s="95" t="s">
        <v>70</v>
      </c>
      <c r="M1535" s="95" t="s">
        <v>1098</v>
      </c>
    </row>
    <row r="1536" spans="1:13" ht="27" customHeight="1">
      <c r="A1536" s="93">
        <v>1534</v>
      </c>
      <c r="B1536" s="94" t="s">
        <v>1095</v>
      </c>
      <c r="C1536" s="95"/>
      <c r="D1536" s="95" t="s">
        <v>1167</v>
      </c>
      <c r="E1536" s="95">
        <v>1</v>
      </c>
      <c r="F1536" s="95">
        <v>6</v>
      </c>
      <c r="G1536" s="95">
        <v>6</v>
      </c>
      <c r="H1536" s="95">
        <v>602</v>
      </c>
      <c r="I1536" s="95">
        <v>91.88</v>
      </c>
      <c r="J1536" s="95">
        <v>68.89</v>
      </c>
      <c r="K1536" s="95" t="s">
        <v>1097</v>
      </c>
      <c r="L1536" s="95" t="s">
        <v>70</v>
      </c>
      <c r="M1536" s="95" t="s">
        <v>1099</v>
      </c>
    </row>
    <row r="1537" spans="1:13" ht="27" customHeight="1">
      <c r="A1537" s="93">
        <v>1535</v>
      </c>
      <c r="B1537" s="94" t="s">
        <v>1095</v>
      </c>
      <c r="C1537" s="95"/>
      <c r="D1537" s="95" t="s">
        <v>1167</v>
      </c>
      <c r="E1537" s="95">
        <v>2</v>
      </c>
      <c r="F1537" s="95">
        <v>6</v>
      </c>
      <c r="G1537" s="95">
        <v>1</v>
      </c>
      <c r="H1537" s="95">
        <v>101</v>
      </c>
      <c r="I1537" s="95">
        <v>92.4</v>
      </c>
      <c r="J1537" s="95">
        <v>69.28</v>
      </c>
      <c r="K1537" s="95" t="s">
        <v>1097</v>
      </c>
      <c r="L1537" s="95" t="s">
        <v>70</v>
      </c>
      <c r="M1537" s="95" t="s">
        <v>1099</v>
      </c>
    </row>
    <row r="1538" spans="1:13" ht="27" customHeight="1">
      <c r="A1538" s="93">
        <v>1536</v>
      </c>
      <c r="B1538" s="94" t="s">
        <v>1095</v>
      </c>
      <c r="C1538" s="95"/>
      <c r="D1538" s="95" t="s">
        <v>1167</v>
      </c>
      <c r="E1538" s="95">
        <v>2</v>
      </c>
      <c r="F1538" s="95">
        <v>6</v>
      </c>
      <c r="G1538" s="95">
        <v>1</v>
      </c>
      <c r="H1538" s="95">
        <v>102</v>
      </c>
      <c r="I1538" s="95">
        <v>93.51</v>
      </c>
      <c r="J1538" s="95">
        <v>70.11</v>
      </c>
      <c r="K1538" s="95" t="s">
        <v>1097</v>
      </c>
      <c r="L1538" s="95" t="s">
        <v>70</v>
      </c>
      <c r="M1538" s="95" t="s">
        <v>1098</v>
      </c>
    </row>
    <row r="1539" spans="1:13" ht="27" customHeight="1">
      <c r="A1539" s="93">
        <v>1537</v>
      </c>
      <c r="B1539" s="94" t="s">
        <v>1095</v>
      </c>
      <c r="C1539" s="95"/>
      <c r="D1539" s="95" t="s">
        <v>1167</v>
      </c>
      <c r="E1539" s="95">
        <v>2</v>
      </c>
      <c r="F1539" s="95">
        <v>6</v>
      </c>
      <c r="G1539" s="95">
        <v>2</v>
      </c>
      <c r="H1539" s="95">
        <v>201</v>
      </c>
      <c r="I1539" s="95">
        <v>91.88</v>
      </c>
      <c r="J1539" s="95">
        <v>68.89</v>
      </c>
      <c r="K1539" s="95" t="s">
        <v>1097</v>
      </c>
      <c r="L1539" s="95" t="s">
        <v>70</v>
      </c>
      <c r="M1539" s="95" t="s">
        <v>1099</v>
      </c>
    </row>
    <row r="1540" spans="1:13" ht="27" customHeight="1">
      <c r="A1540" s="93">
        <v>1538</v>
      </c>
      <c r="B1540" s="94" t="s">
        <v>1095</v>
      </c>
      <c r="C1540" s="95"/>
      <c r="D1540" s="95" t="s">
        <v>1167</v>
      </c>
      <c r="E1540" s="95">
        <v>2</v>
      </c>
      <c r="F1540" s="95">
        <v>6</v>
      </c>
      <c r="G1540" s="95">
        <v>2</v>
      </c>
      <c r="H1540" s="95">
        <v>202</v>
      </c>
      <c r="I1540" s="95">
        <v>92.75</v>
      </c>
      <c r="J1540" s="95">
        <v>69.540000000000006</v>
      </c>
      <c r="K1540" s="95" t="s">
        <v>1097</v>
      </c>
      <c r="L1540" s="95" t="s">
        <v>70</v>
      </c>
      <c r="M1540" s="95" t="s">
        <v>1098</v>
      </c>
    </row>
    <row r="1541" spans="1:13" ht="27" customHeight="1">
      <c r="A1541" s="93">
        <v>1539</v>
      </c>
      <c r="B1541" s="94" t="s">
        <v>1095</v>
      </c>
      <c r="C1541" s="95"/>
      <c r="D1541" s="95" t="s">
        <v>1167</v>
      </c>
      <c r="E1541" s="95">
        <v>2</v>
      </c>
      <c r="F1541" s="95">
        <v>6</v>
      </c>
      <c r="G1541" s="95">
        <v>3</v>
      </c>
      <c r="H1541" s="95">
        <v>301</v>
      </c>
      <c r="I1541" s="95">
        <v>91.88</v>
      </c>
      <c r="J1541" s="95">
        <v>68.89</v>
      </c>
      <c r="K1541" s="95" t="s">
        <v>1097</v>
      </c>
      <c r="L1541" s="95" t="s">
        <v>70</v>
      </c>
      <c r="M1541" s="95" t="s">
        <v>1099</v>
      </c>
    </row>
    <row r="1542" spans="1:13" ht="27" customHeight="1">
      <c r="A1542" s="93">
        <v>1540</v>
      </c>
      <c r="B1542" s="94" t="s">
        <v>1095</v>
      </c>
      <c r="C1542" s="95"/>
      <c r="D1542" s="95" t="s">
        <v>1167</v>
      </c>
      <c r="E1542" s="95">
        <v>2</v>
      </c>
      <c r="F1542" s="95">
        <v>6</v>
      </c>
      <c r="G1542" s="95">
        <v>3</v>
      </c>
      <c r="H1542" s="95">
        <v>302</v>
      </c>
      <c r="I1542" s="95">
        <v>92.75</v>
      </c>
      <c r="J1542" s="95">
        <v>69.540000000000006</v>
      </c>
      <c r="K1542" s="95" t="s">
        <v>1097</v>
      </c>
      <c r="L1542" s="95" t="s">
        <v>70</v>
      </c>
      <c r="M1542" s="95" t="s">
        <v>1098</v>
      </c>
    </row>
    <row r="1543" spans="1:13" ht="27" customHeight="1">
      <c r="A1543" s="93">
        <v>1541</v>
      </c>
      <c r="B1543" s="94" t="s">
        <v>1095</v>
      </c>
      <c r="C1543" s="95"/>
      <c r="D1543" s="95" t="s">
        <v>1167</v>
      </c>
      <c r="E1543" s="95">
        <v>2</v>
      </c>
      <c r="F1543" s="95">
        <v>6</v>
      </c>
      <c r="G1543" s="95">
        <v>4</v>
      </c>
      <c r="H1543" s="95">
        <v>401</v>
      </c>
      <c r="I1543" s="95">
        <v>91.88</v>
      </c>
      <c r="J1543" s="95">
        <v>68.89</v>
      </c>
      <c r="K1543" s="95" t="s">
        <v>1097</v>
      </c>
      <c r="L1543" s="95" t="s">
        <v>70</v>
      </c>
      <c r="M1543" s="95" t="s">
        <v>1099</v>
      </c>
    </row>
    <row r="1544" spans="1:13" ht="27" customHeight="1">
      <c r="A1544" s="93">
        <v>1542</v>
      </c>
      <c r="B1544" s="94" t="s">
        <v>1095</v>
      </c>
      <c r="C1544" s="95"/>
      <c r="D1544" s="95" t="s">
        <v>1167</v>
      </c>
      <c r="E1544" s="95">
        <v>2</v>
      </c>
      <c r="F1544" s="95">
        <v>6</v>
      </c>
      <c r="G1544" s="95">
        <v>4</v>
      </c>
      <c r="H1544" s="95">
        <v>402</v>
      </c>
      <c r="I1544" s="95">
        <v>92.75</v>
      </c>
      <c r="J1544" s="95">
        <v>69.540000000000006</v>
      </c>
      <c r="K1544" s="95" t="s">
        <v>1097</v>
      </c>
      <c r="L1544" s="95" t="s">
        <v>70</v>
      </c>
      <c r="M1544" s="95" t="s">
        <v>1098</v>
      </c>
    </row>
    <row r="1545" spans="1:13" ht="27" customHeight="1">
      <c r="A1545" s="93">
        <v>1543</v>
      </c>
      <c r="B1545" s="94" t="s">
        <v>1095</v>
      </c>
      <c r="C1545" s="95"/>
      <c r="D1545" s="95" t="s">
        <v>1167</v>
      </c>
      <c r="E1545" s="95">
        <v>2</v>
      </c>
      <c r="F1545" s="95">
        <v>6</v>
      </c>
      <c r="G1545" s="95">
        <v>5</v>
      </c>
      <c r="H1545" s="95">
        <v>501</v>
      </c>
      <c r="I1545" s="95">
        <v>91.88</v>
      </c>
      <c r="J1545" s="95">
        <v>68.89</v>
      </c>
      <c r="K1545" s="95" t="s">
        <v>1097</v>
      </c>
      <c r="L1545" s="95" t="s">
        <v>70</v>
      </c>
      <c r="M1545" s="95" t="s">
        <v>1099</v>
      </c>
    </row>
    <row r="1546" spans="1:13" ht="27" customHeight="1">
      <c r="A1546" s="93">
        <v>1544</v>
      </c>
      <c r="B1546" s="94" t="s">
        <v>1095</v>
      </c>
      <c r="C1546" s="95"/>
      <c r="D1546" s="95" t="s">
        <v>1167</v>
      </c>
      <c r="E1546" s="95">
        <v>2</v>
      </c>
      <c r="F1546" s="95">
        <v>6</v>
      </c>
      <c r="G1546" s="95">
        <v>5</v>
      </c>
      <c r="H1546" s="95">
        <v>502</v>
      </c>
      <c r="I1546" s="95">
        <v>92.75</v>
      </c>
      <c r="J1546" s="95">
        <v>69.540000000000006</v>
      </c>
      <c r="K1546" s="95" t="s">
        <v>1097</v>
      </c>
      <c r="L1546" s="95" t="s">
        <v>70</v>
      </c>
      <c r="M1546" s="95" t="s">
        <v>1098</v>
      </c>
    </row>
    <row r="1547" spans="1:13" ht="27" customHeight="1">
      <c r="A1547" s="93">
        <v>1545</v>
      </c>
      <c r="B1547" s="94" t="s">
        <v>1095</v>
      </c>
      <c r="C1547" s="95"/>
      <c r="D1547" s="95" t="s">
        <v>1167</v>
      </c>
      <c r="E1547" s="95">
        <v>2</v>
      </c>
      <c r="F1547" s="95">
        <v>6</v>
      </c>
      <c r="G1547" s="95">
        <v>6</v>
      </c>
      <c r="H1547" s="95">
        <v>601</v>
      </c>
      <c r="I1547" s="95">
        <v>91.88</v>
      </c>
      <c r="J1547" s="95">
        <v>68.89</v>
      </c>
      <c r="K1547" s="95" t="s">
        <v>1097</v>
      </c>
      <c r="L1547" s="95" t="s">
        <v>70</v>
      </c>
      <c r="M1547" s="95" t="s">
        <v>1099</v>
      </c>
    </row>
    <row r="1548" spans="1:13" ht="27" customHeight="1">
      <c r="A1548" s="93">
        <v>1546</v>
      </c>
      <c r="B1548" s="94" t="s">
        <v>1095</v>
      </c>
      <c r="C1548" s="95"/>
      <c r="D1548" s="95" t="s">
        <v>1167</v>
      </c>
      <c r="E1548" s="95">
        <v>2</v>
      </c>
      <c r="F1548" s="95">
        <v>6</v>
      </c>
      <c r="G1548" s="95">
        <v>6</v>
      </c>
      <c r="H1548" s="95">
        <v>602</v>
      </c>
      <c r="I1548" s="95">
        <v>92.75</v>
      </c>
      <c r="J1548" s="95">
        <v>69.540000000000006</v>
      </c>
      <c r="K1548" s="95" t="s">
        <v>1097</v>
      </c>
      <c r="L1548" s="95" t="s">
        <v>70</v>
      </c>
      <c r="M1548" s="95" t="s">
        <v>1098</v>
      </c>
    </row>
    <row r="1549" spans="1:13" ht="27" customHeight="1">
      <c r="A1549" s="93">
        <v>1547</v>
      </c>
      <c r="B1549" s="94" t="s">
        <v>1095</v>
      </c>
      <c r="C1549" s="95"/>
      <c r="D1549" s="95" t="s">
        <v>1099</v>
      </c>
      <c r="E1549" s="95">
        <v>1</v>
      </c>
      <c r="F1549" s="95">
        <v>11</v>
      </c>
      <c r="G1549" s="95">
        <v>1</v>
      </c>
      <c r="H1549" s="95">
        <v>101</v>
      </c>
      <c r="I1549" s="95">
        <v>81.599999999999994</v>
      </c>
      <c r="J1549" s="95">
        <v>64.77</v>
      </c>
      <c r="K1549" s="95" t="s">
        <v>1129</v>
      </c>
      <c r="L1549" s="95" t="s">
        <v>70</v>
      </c>
      <c r="M1549" s="95" t="s">
        <v>1106</v>
      </c>
    </row>
    <row r="1550" spans="1:13" ht="27" customHeight="1">
      <c r="A1550" s="93">
        <v>1548</v>
      </c>
      <c r="B1550" s="94" t="s">
        <v>1095</v>
      </c>
      <c r="C1550" s="95"/>
      <c r="D1550" s="95" t="s">
        <v>1099</v>
      </c>
      <c r="E1550" s="95">
        <v>1</v>
      </c>
      <c r="F1550" s="95">
        <v>11</v>
      </c>
      <c r="G1550" s="95">
        <v>1</v>
      </c>
      <c r="H1550" s="95">
        <v>102</v>
      </c>
      <c r="I1550" s="95">
        <v>57.69</v>
      </c>
      <c r="J1550" s="95">
        <v>45.79</v>
      </c>
      <c r="K1550" s="95" t="s">
        <v>1131</v>
      </c>
      <c r="L1550" s="95" t="s">
        <v>70</v>
      </c>
      <c r="M1550" s="95" t="s">
        <v>1132</v>
      </c>
    </row>
    <row r="1551" spans="1:13" ht="27" customHeight="1">
      <c r="A1551" s="93">
        <v>1549</v>
      </c>
      <c r="B1551" s="94" t="s">
        <v>1095</v>
      </c>
      <c r="C1551" s="95"/>
      <c r="D1551" s="95" t="s">
        <v>1099</v>
      </c>
      <c r="E1551" s="95">
        <v>1</v>
      </c>
      <c r="F1551" s="95">
        <v>11</v>
      </c>
      <c r="G1551" s="95">
        <v>2</v>
      </c>
      <c r="H1551" s="95">
        <v>201</v>
      </c>
      <c r="I1551" s="95">
        <v>81.599999999999994</v>
      </c>
      <c r="J1551" s="95">
        <v>64.77</v>
      </c>
      <c r="K1551" s="95" t="s">
        <v>1129</v>
      </c>
      <c r="L1551" s="95" t="s">
        <v>70</v>
      </c>
      <c r="M1551" s="95" t="s">
        <v>1106</v>
      </c>
    </row>
    <row r="1552" spans="1:13" ht="27" customHeight="1">
      <c r="A1552" s="93">
        <v>1550</v>
      </c>
      <c r="B1552" s="94" t="s">
        <v>1095</v>
      </c>
      <c r="C1552" s="95"/>
      <c r="D1552" s="95" t="s">
        <v>1099</v>
      </c>
      <c r="E1552" s="95">
        <v>1</v>
      </c>
      <c r="F1552" s="95">
        <v>11</v>
      </c>
      <c r="G1552" s="95">
        <v>2</v>
      </c>
      <c r="H1552" s="95">
        <v>202</v>
      </c>
      <c r="I1552" s="95">
        <v>80.510000000000005</v>
      </c>
      <c r="J1552" s="95">
        <v>63.9</v>
      </c>
      <c r="K1552" s="95" t="s">
        <v>1129</v>
      </c>
      <c r="L1552" s="95" t="s">
        <v>70</v>
      </c>
      <c r="M1552" s="95" t="s">
        <v>1113</v>
      </c>
    </row>
    <row r="1553" spans="1:13" ht="27" customHeight="1">
      <c r="A1553" s="93">
        <v>1551</v>
      </c>
      <c r="B1553" s="94" t="s">
        <v>1095</v>
      </c>
      <c r="C1553" s="95"/>
      <c r="D1553" s="95" t="s">
        <v>1099</v>
      </c>
      <c r="E1553" s="95">
        <v>1</v>
      </c>
      <c r="F1553" s="95">
        <v>11</v>
      </c>
      <c r="G1553" s="95">
        <v>3</v>
      </c>
      <c r="H1553" s="95">
        <v>301</v>
      </c>
      <c r="I1553" s="95">
        <v>81.14</v>
      </c>
      <c r="J1553" s="95">
        <v>64.400000000000006</v>
      </c>
      <c r="K1553" s="95" t="s">
        <v>1129</v>
      </c>
      <c r="L1553" s="95" t="s">
        <v>70</v>
      </c>
      <c r="M1553" s="95" t="s">
        <v>1106</v>
      </c>
    </row>
    <row r="1554" spans="1:13" ht="27" customHeight="1">
      <c r="A1554" s="93">
        <v>1552</v>
      </c>
      <c r="B1554" s="94" t="s">
        <v>1095</v>
      </c>
      <c r="C1554" s="95"/>
      <c r="D1554" s="95" t="s">
        <v>1099</v>
      </c>
      <c r="E1554" s="95">
        <v>1</v>
      </c>
      <c r="F1554" s="95">
        <v>11</v>
      </c>
      <c r="G1554" s="95">
        <v>3</v>
      </c>
      <c r="H1554" s="95">
        <v>302</v>
      </c>
      <c r="I1554" s="95">
        <v>80.290000000000006</v>
      </c>
      <c r="J1554" s="95">
        <v>63.73</v>
      </c>
      <c r="K1554" s="95" t="s">
        <v>1129</v>
      </c>
      <c r="L1554" s="95" t="s">
        <v>70</v>
      </c>
      <c r="M1554" s="95" t="s">
        <v>1113</v>
      </c>
    </row>
    <row r="1555" spans="1:13" ht="27" customHeight="1">
      <c r="A1555" s="93">
        <v>1553</v>
      </c>
      <c r="B1555" s="94" t="s">
        <v>1095</v>
      </c>
      <c r="C1555" s="95"/>
      <c r="D1555" s="95" t="s">
        <v>1099</v>
      </c>
      <c r="E1555" s="95">
        <v>1</v>
      </c>
      <c r="F1555" s="95">
        <v>11</v>
      </c>
      <c r="G1555" s="95">
        <v>4</v>
      </c>
      <c r="H1555" s="95">
        <v>401</v>
      </c>
      <c r="I1555" s="95">
        <v>81.14</v>
      </c>
      <c r="J1555" s="95">
        <v>64.400000000000006</v>
      </c>
      <c r="K1555" s="95" t="s">
        <v>1129</v>
      </c>
      <c r="L1555" s="95" t="s">
        <v>70</v>
      </c>
      <c r="M1555" s="95" t="s">
        <v>1106</v>
      </c>
    </row>
    <row r="1556" spans="1:13" ht="27" customHeight="1">
      <c r="A1556" s="93">
        <v>1554</v>
      </c>
      <c r="B1556" s="94" t="s">
        <v>1095</v>
      </c>
      <c r="C1556" s="95"/>
      <c r="D1556" s="95" t="s">
        <v>1099</v>
      </c>
      <c r="E1556" s="95">
        <v>1</v>
      </c>
      <c r="F1556" s="95">
        <v>11</v>
      </c>
      <c r="G1556" s="95">
        <v>4</v>
      </c>
      <c r="H1556" s="95">
        <v>402</v>
      </c>
      <c r="I1556" s="95">
        <v>80.290000000000006</v>
      </c>
      <c r="J1556" s="95">
        <v>63.73</v>
      </c>
      <c r="K1556" s="95" t="s">
        <v>1129</v>
      </c>
      <c r="L1556" s="95" t="s">
        <v>70</v>
      </c>
      <c r="M1556" s="95" t="s">
        <v>1113</v>
      </c>
    </row>
    <row r="1557" spans="1:13" ht="27" customHeight="1">
      <c r="A1557" s="93">
        <v>1555</v>
      </c>
      <c r="B1557" s="94" t="s">
        <v>1095</v>
      </c>
      <c r="C1557" s="95"/>
      <c r="D1557" s="95" t="s">
        <v>1099</v>
      </c>
      <c r="E1557" s="95">
        <v>1</v>
      </c>
      <c r="F1557" s="95">
        <v>11</v>
      </c>
      <c r="G1557" s="95">
        <v>5</v>
      </c>
      <c r="H1557" s="95">
        <v>501</v>
      </c>
      <c r="I1557" s="95">
        <v>81.14</v>
      </c>
      <c r="J1557" s="95">
        <v>64.400000000000006</v>
      </c>
      <c r="K1557" s="95" t="s">
        <v>1129</v>
      </c>
      <c r="L1557" s="95" t="s">
        <v>70</v>
      </c>
      <c r="M1557" s="95" t="s">
        <v>1106</v>
      </c>
    </row>
    <row r="1558" spans="1:13" ht="27" customHeight="1">
      <c r="A1558" s="93">
        <v>1556</v>
      </c>
      <c r="B1558" s="94" t="s">
        <v>1095</v>
      </c>
      <c r="C1558" s="95"/>
      <c r="D1558" s="95" t="s">
        <v>1099</v>
      </c>
      <c r="E1558" s="95">
        <v>1</v>
      </c>
      <c r="F1558" s="95">
        <v>11</v>
      </c>
      <c r="G1558" s="95">
        <v>5</v>
      </c>
      <c r="H1558" s="95">
        <v>502</v>
      </c>
      <c r="I1558" s="95">
        <v>80.290000000000006</v>
      </c>
      <c r="J1558" s="95">
        <v>63.73</v>
      </c>
      <c r="K1558" s="95" t="s">
        <v>1129</v>
      </c>
      <c r="L1558" s="95" t="s">
        <v>70</v>
      </c>
      <c r="M1558" s="95" t="s">
        <v>1113</v>
      </c>
    </row>
    <row r="1559" spans="1:13" ht="27" customHeight="1">
      <c r="A1559" s="93">
        <v>1557</v>
      </c>
      <c r="B1559" s="94" t="s">
        <v>1095</v>
      </c>
      <c r="C1559" s="95"/>
      <c r="D1559" s="95" t="s">
        <v>1099</v>
      </c>
      <c r="E1559" s="95">
        <v>1</v>
      </c>
      <c r="F1559" s="95">
        <v>11</v>
      </c>
      <c r="G1559" s="95">
        <v>6</v>
      </c>
      <c r="H1559" s="95">
        <v>601</v>
      </c>
      <c r="I1559" s="95">
        <v>81.14</v>
      </c>
      <c r="J1559" s="95">
        <v>64.400000000000006</v>
      </c>
      <c r="K1559" s="95" t="s">
        <v>1129</v>
      </c>
      <c r="L1559" s="95" t="s">
        <v>70</v>
      </c>
      <c r="M1559" s="95" t="s">
        <v>1106</v>
      </c>
    </row>
    <row r="1560" spans="1:13" ht="27" customHeight="1">
      <c r="A1560" s="93">
        <v>1558</v>
      </c>
      <c r="B1560" s="94" t="s">
        <v>1095</v>
      </c>
      <c r="C1560" s="95"/>
      <c r="D1560" s="95" t="s">
        <v>1099</v>
      </c>
      <c r="E1560" s="95">
        <v>1</v>
      </c>
      <c r="F1560" s="95">
        <v>11</v>
      </c>
      <c r="G1560" s="95">
        <v>6</v>
      </c>
      <c r="H1560" s="95">
        <v>602</v>
      </c>
      <c r="I1560" s="95">
        <v>80.290000000000006</v>
      </c>
      <c r="J1560" s="95">
        <v>63.73</v>
      </c>
      <c r="K1560" s="95" t="s">
        <v>1129</v>
      </c>
      <c r="L1560" s="95" t="s">
        <v>70</v>
      </c>
      <c r="M1560" s="95" t="s">
        <v>1113</v>
      </c>
    </row>
    <row r="1561" spans="1:13" ht="27" customHeight="1">
      <c r="A1561" s="93">
        <v>1559</v>
      </c>
      <c r="B1561" s="94" t="s">
        <v>1095</v>
      </c>
      <c r="C1561" s="95"/>
      <c r="D1561" s="95" t="s">
        <v>1099</v>
      </c>
      <c r="E1561" s="95">
        <v>1</v>
      </c>
      <c r="F1561" s="95">
        <v>11</v>
      </c>
      <c r="G1561" s="95">
        <v>7</v>
      </c>
      <c r="H1561" s="95">
        <v>701</v>
      </c>
      <c r="I1561" s="95">
        <v>81.14</v>
      </c>
      <c r="J1561" s="95">
        <v>64.400000000000006</v>
      </c>
      <c r="K1561" s="95" t="s">
        <v>1129</v>
      </c>
      <c r="L1561" s="95" t="s">
        <v>70</v>
      </c>
      <c r="M1561" s="95" t="s">
        <v>1106</v>
      </c>
    </row>
    <row r="1562" spans="1:13" ht="27" customHeight="1">
      <c r="A1562" s="93">
        <v>1560</v>
      </c>
      <c r="B1562" s="94" t="s">
        <v>1095</v>
      </c>
      <c r="C1562" s="95"/>
      <c r="D1562" s="95" t="s">
        <v>1099</v>
      </c>
      <c r="E1562" s="95">
        <v>1</v>
      </c>
      <c r="F1562" s="95">
        <v>11</v>
      </c>
      <c r="G1562" s="95">
        <v>7</v>
      </c>
      <c r="H1562" s="95">
        <v>702</v>
      </c>
      <c r="I1562" s="95">
        <v>80.290000000000006</v>
      </c>
      <c r="J1562" s="95">
        <v>63.73</v>
      </c>
      <c r="K1562" s="95" t="s">
        <v>1129</v>
      </c>
      <c r="L1562" s="95" t="s">
        <v>70</v>
      </c>
      <c r="M1562" s="95" t="s">
        <v>1113</v>
      </c>
    </row>
    <row r="1563" spans="1:13" ht="27" customHeight="1">
      <c r="A1563" s="93">
        <v>1561</v>
      </c>
      <c r="B1563" s="94" t="s">
        <v>1095</v>
      </c>
      <c r="C1563" s="95"/>
      <c r="D1563" s="95" t="s">
        <v>1099</v>
      </c>
      <c r="E1563" s="95">
        <v>1</v>
      </c>
      <c r="F1563" s="95">
        <v>11</v>
      </c>
      <c r="G1563" s="95">
        <v>8</v>
      </c>
      <c r="H1563" s="95">
        <v>801</v>
      </c>
      <c r="I1563" s="95">
        <v>81.14</v>
      </c>
      <c r="J1563" s="95">
        <v>64.400000000000006</v>
      </c>
      <c r="K1563" s="95" t="s">
        <v>1129</v>
      </c>
      <c r="L1563" s="95" t="s">
        <v>70</v>
      </c>
      <c r="M1563" s="95" t="s">
        <v>1106</v>
      </c>
    </row>
    <row r="1564" spans="1:13" ht="27" customHeight="1">
      <c r="A1564" s="93">
        <v>1562</v>
      </c>
      <c r="B1564" s="94" t="s">
        <v>1095</v>
      </c>
      <c r="C1564" s="95"/>
      <c r="D1564" s="95" t="s">
        <v>1099</v>
      </c>
      <c r="E1564" s="95">
        <v>1</v>
      </c>
      <c r="F1564" s="95">
        <v>11</v>
      </c>
      <c r="G1564" s="95">
        <v>8</v>
      </c>
      <c r="H1564" s="95">
        <v>802</v>
      </c>
      <c r="I1564" s="95">
        <v>80.290000000000006</v>
      </c>
      <c r="J1564" s="95">
        <v>63.73</v>
      </c>
      <c r="K1564" s="95" t="s">
        <v>1129</v>
      </c>
      <c r="L1564" s="95" t="s">
        <v>70</v>
      </c>
      <c r="M1564" s="95" t="s">
        <v>1113</v>
      </c>
    </row>
    <row r="1565" spans="1:13" ht="27" customHeight="1">
      <c r="A1565" s="93">
        <v>1563</v>
      </c>
      <c r="B1565" s="94" t="s">
        <v>1095</v>
      </c>
      <c r="C1565" s="95"/>
      <c r="D1565" s="95" t="s">
        <v>1099</v>
      </c>
      <c r="E1565" s="95">
        <v>1</v>
      </c>
      <c r="F1565" s="95">
        <v>11</v>
      </c>
      <c r="G1565" s="95">
        <v>9</v>
      </c>
      <c r="H1565" s="95">
        <v>901</v>
      </c>
      <c r="I1565" s="95">
        <v>81.14</v>
      </c>
      <c r="J1565" s="95">
        <v>64.400000000000006</v>
      </c>
      <c r="K1565" s="95" t="s">
        <v>1129</v>
      </c>
      <c r="L1565" s="95" t="s">
        <v>70</v>
      </c>
      <c r="M1565" s="95" t="s">
        <v>1106</v>
      </c>
    </row>
    <row r="1566" spans="1:13" ht="27" customHeight="1">
      <c r="A1566" s="93">
        <v>1564</v>
      </c>
      <c r="B1566" s="94" t="s">
        <v>1095</v>
      </c>
      <c r="C1566" s="95"/>
      <c r="D1566" s="95" t="s">
        <v>1099</v>
      </c>
      <c r="E1566" s="95">
        <v>1</v>
      </c>
      <c r="F1566" s="95">
        <v>11</v>
      </c>
      <c r="G1566" s="95">
        <v>9</v>
      </c>
      <c r="H1566" s="95">
        <v>902</v>
      </c>
      <c r="I1566" s="95">
        <v>80.290000000000006</v>
      </c>
      <c r="J1566" s="95">
        <v>63.73</v>
      </c>
      <c r="K1566" s="95" t="s">
        <v>1129</v>
      </c>
      <c r="L1566" s="95" t="s">
        <v>70</v>
      </c>
      <c r="M1566" s="95" t="s">
        <v>1113</v>
      </c>
    </row>
    <row r="1567" spans="1:13" ht="27" customHeight="1">
      <c r="A1567" s="93">
        <v>1565</v>
      </c>
      <c r="B1567" s="94" t="s">
        <v>1095</v>
      </c>
      <c r="C1567" s="95"/>
      <c r="D1567" s="95" t="s">
        <v>1099</v>
      </c>
      <c r="E1567" s="95">
        <v>1</v>
      </c>
      <c r="F1567" s="95">
        <v>11</v>
      </c>
      <c r="G1567" s="95">
        <v>10</v>
      </c>
      <c r="H1567" s="95">
        <v>1001</v>
      </c>
      <c r="I1567" s="95">
        <v>81.14</v>
      </c>
      <c r="J1567" s="95">
        <v>64.400000000000006</v>
      </c>
      <c r="K1567" s="95" t="s">
        <v>1129</v>
      </c>
      <c r="L1567" s="95" t="s">
        <v>70</v>
      </c>
      <c r="M1567" s="95" t="s">
        <v>1106</v>
      </c>
    </row>
    <row r="1568" spans="1:13" ht="27" customHeight="1">
      <c r="A1568" s="93">
        <v>1566</v>
      </c>
      <c r="B1568" s="94" t="s">
        <v>1095</v>
      </c>
      <c r="C1568" s="95"/>
      <c r="D1568" s="95" t="s">
        <v>1099</v>
      </c>
      <c r="E1568" s="95">
        <v>1</v>
      </c>
      <c r="F1568" s="95">
        <v>11</v>
      </c>
      <c r="G1568" s="95">
        <v>10</v>
      </c>
      <c r="H1568" s="95">
        <v>1002</v>
      </c>
      <c r="I1568" s="95">
        <v>80.290000000000006</v>
      </c>
      <c r="J1568" s="95">
        <v>63.73</v>
      </c>
      <c r="K1568" s="95" t="s">
        <v>1129</v>
      </c>
      <c r="L1568" s="95" t="s">
        <v>70</v>
      </c>
      <c r="M1568" s="95" t="s">
        <v>1113</v>
      </c>
    </row>
    <row r="1569" spans="1:13" ht="27" customHeight="1">
      <c r="A1569" s="93">
        <v>1567</v>
      </c>
      <c r="B1569" s="94" t="s">
        <v>1095</v>
      </c>
      <c r="C1569" s="95"/>
      <c r="D1569" s="95" t="s">
        <v>1099</v>
      </c>
      <c r="E1569" s="95">
        <v>1</v>
      </c>
      <c r="F1569" s="95">
        <v>11</v>
      </c>
      <c r="G1569" s="95">
        <v>11</v>
      </c>
      <c r="H1569" s="95">
        <v>1101</v>
      </c>
      <c r="I1569" s="95">
        <v>81.14</v>
      </c>
      <c r="J1569" s="95">
        <v>64.400000000000006</v>
      </c>
      <c r="K1569" s="95" t="s">
        <v>1129</v>
      </c>
      <c r="L1569" s="95" t="s">
        <v>70</v>
      </c>
      <c r="M1569" s="95" t="s">
        <v>1106</v>
      </c>
    </row>
    <row r="1570" spans="1:13" ht="27" customHeight="1">
      <c r="A1570" s="93">
        <v>1568</v>
      </c>
      <c r="B1570" s="94" t="s">
        <v>1095</v>
      </c>
      <c r="C1570" s="95"/>
      <c r="D1570" s="95" t="s">
        <v>1099</v>
      </c>
      <c r="E1570" s="95">
        <v>1</v>
      </c>
      <c r="F1570" s="95">
        <v>11</v>
      </c>
      <c r="G1570" s="95">
        <v>11</v>
      </c>
      <c r="H1570" s="95">
        <v>1102</v>
      </c>
      <c r="I1570" s="95">
        <v>80.290000000000006</v>
      </c>
      <c r="J1570" s="95">
        <v>63.73</v>
      </c>
      <c r="K1570" s="95" t="s">
        <v>1129</v>
      </c>
      <c r="L1570" s="95" t="s">
        <v>70</v>
      </c>
      <c r="M1570" s="95" t="s">
        <v>1113</v>
      </c>
    </row>
    <row r="1571" spans="1:13" ht="27" customHeight="1">
      <c r="A1571" s="93">
        <v>1569</v>
      </c>
      <c r="B1571" s="94" t="s">
        <v>1095</v>
      </c>
      <c r="C1571" s="95"/>
      <c r="D1571" s="95" t="s">
        <v>1099</v>
      </c>
      <c r="E1571" s="95">
        <v>2</v>
      </c>
      <c r="F1571" s="95">
        <v>11</v>
      </c>
      <c r="G1571" s="95">
        <v>1</v>
      </c>
      <c r="H1571" s="95">
        <v>101</v>
      </c>
      <c r="I1571" s="95">
        <v>80.510000000000005</v>
      </c>
      <c r="J1571" s="95">
        <v>63.9</v>
      </c>
      <c r="K1571" s="95" t="s">
        <v>1129</v>
      </c>
      <c r="L1571" s="95" t="s">
        <v>70</v>
      </c>
      <c r="M1571" s="95" t="s">
        <v>1113</v>
      </c>
    </row>
    <row r="1572" spans="1:13" ht="27" customHeight="1">
      <c r="A1572" s="93">
        <v>1570</v>
      </c>
      <c r="B1572" s="94" t="s">
        <v>1095</v>
      </c>
      <c r="C1572" s="95"/>
      <c r="D1572" s="95" t="s">
        <v>1099</v>
      </c>
      <c r="E1572" s="95">
        <v>2</v>
      </c>
      <c r="F1572" s="95">
        <v>11</v>
      </c>
      <c r="G1572" s="95">
        <v>1</v>
      </c>
      <c r="H1572" s="95">
        <v>102</v>
      </c>
      <c r="I1572" s="95">
        <v>57.69</v>
      </c>
      <c r="J1572" s="95">
        <v>45.79</v>
      </c>
      <c r="K1572" s="95" t="s">
        <v>1131</v>
      </c>
      <c r="L1572" s="95" t="s">
        <v>70</v>
      </c>
      <c r="M1572" s="95" t="s">
        <v>1132</v>
      </c>
    </row>
    <row r="1573" spans="1:13" ht="27" customHeight="1">
      <c r="A1573" s="93">
        <v>1571</v>
      </c>
      <c r="B1573" s="94" t="s">
        <v>1095</v>
      </c>
      <c r="C1573" s="95"/>
      <c r="D1573" s="95" t="s">
        <v>1099</v>
      </c>
      <c r="E1573" s="95">
        <v>2</v>
      </c>
      <c r="F1573" s="95">
        <v>11</v>
      </c>
      <c r="G1573" s="95">
        <v>2</v>
      </c>
      <c r="H1573" s="95">
        <v>201</v>
      </c>
      <c r="I1573" s="95">
        <v>80.510000000000005</v>
      </c>
      <c r="J1573" s="95">
        <v>63.9</v>
      </c>
      <c r="K1573" s="95" t="s">
        <v>1129</v>
      </c>
      <c r="L1573" s="95" t="s">
        <v>70</v>
      </c>
      <c r="M1573" s="95" t="s">
        <v>1113</v>
      </c>
    </row>
    <row r="1574" spans="1:13" ht="27" customHeight="1">
      <c r="A1574" s="93">
        <v>1572</v>
      </c>
      <c r="B1574" s="94" t="s">
        <v>1095</v>
      </c>
      <c r="C1574" s="95"/>
      <c r="D1574" s="95" t="s">
        <v>1099</v>
      </c>
      <c r="E1574" s="95">
        <v>2</v>
      </c>
      <c r="F1574" s="95">
        <v>11</v>
      </c>
      <c r="G1574" s="95">
        <v>2</v>
      </c>
      <c r="H1574" s="95">
        <v>202</v>
      </c>
      <c r="I1574" s="95">
        <v>80.510000000000005</v>
      </c>
      <c r="J1574" s="95">
        <v>63.9</v>
      </c>
      <c r="K1574" s="95" t="s">
        <v>1129</v>
      </c>
      <c r="L1574" s="95" t="s">
        <v>70</v>
      </c>
      <c r="M1574" s="95" t="s">
        <v>1113</v>
      </c>
    </row>
    <row r="1575" spans="1:13" ht="27" customHeight="1">
      <c r="A1575" s="93">
        <v>1573</v>
      </c>
      <c r="B1575" s="94" t="s">
        <v>1095</v>
      </c>
      <c r="C1575" s="95"/>
      <c r="D1575" s="95" t="s">
        <v>1099</v>
      </c>
      <c r="E1575" s="95">
        <v>2</v>
      </c>
      <c r="F1575" s="95">
        <v>11</v>
      </c>
      <c r="G1575" s="95">
        <v>3</v>
      </c>
      <c r="H1575" s="95">
        <v>301</v>
      </c>
      <c r="I1575" s="95">
        <v>80.290000000000006</v>
      </c>
      <c r="J1575" s="95">
        <v>63.73</v>
      </c>
      <c r="K1575" s="95" t="s">
        <v>1129</v>
      </c>
      <c r="L1575" s="95" t="s">
        <v>70</v>
      </c>
      <c r="M1575" s="95" t="s">
        <v>1113</v>
      </c>
    </row>
    <row r="1576" spans="1:13" ht="27" customHeight="1">
      <c r="A1576" s="93">
        <v>1574</v>
      </c>
      <c r="B1576" s="94" t="s">
        <v>1095</v>
      </c>
      <c r="C1576" s="95"/>
      <c r="D1576" s="95" t="s">
        <v>1099</v>
      </c>
      <c r="E1576" s="95">
        <v>2</v>
      </c>
      <c r="F1576" s="95">
        <v>11</v>
      </c>
      <c r="G1576" s="95">
        <v>3</v>
      </c>
      <c r="H1576" s="95">
        <v>302</v>
      </c>
      <c r="I1576" s="95">
        <v>80.290000000000006</v>
      </c>
      <c r="J1576" s="95">
        <v>63.73</v>
      </c>
      <c r="K1576" s="95" t="s">
        <v>1129</v>
      </c>
      <c r="L1576" s="95" t="s">
        <v>70</v>
      </c>
      <c r="M1576" s="95" t="s">
        <v>1113</v>
      </c>
    </row>
    <row r="1577" spans="1:13" ht="27" customHeight="1">
      <c r="A1577" s="93">
        <v>1575</v>
      </c>
      <c r="B1577" s="94" t="s">
        <v>1095</v>
      </c>
      <c r="C1577" s="95"/>
      <c r="D1577" s="95" t="s">
        <v>1099</v>
      </c>
      <c r="E1577" s="95">
        <v>2</v>
      </c>
      <c r="F1577" s="95">
        <v>11</v>
      </c>
      <c r="G1577" s="95">
        <v>4</v>
      </c>
      <c r="H1577" s="95">
        <v>401</v>
      </c>
      <c r="I1577" s="95">
        <v>80.290000000000006</v>
      </c>
      <c r="J1577" s="95">
        <v>63.73</v>
      </c>
      <c r="K1577" s="95" t="s">
        <v>1129</v>
      </c>
      <c r="L1577" s="95" t="s">
        <v>70</v>
      </c>
      <c r="M1577" s="95" t="s">
        <v>1113</v>
      </c>
    </row>
    <row r="1578" spans="1:13" ht="27" customHeight="1">
      <c r="A1578" s="93">
        <v>1576</v>
      </c>
      <c r="B1578" s="94" t="s">
        <v>1095</v>
      </c>
      <c r="C1578" s="95"/>
      <c r="D1578" s="95" t="s">
        <v>1099</v>
      </c>
      <c r="E1578" s="95">
        <v>2</v>
      </c>
      <c r="F1578" s="95">
        <v>11</v>
      </c>
      <c r="G1578" s="95">
        <v>4</v>
      </c>
      <c r="H1578" s="95">
        <v>402</v>
      </c>
      <c r="I1578" s="95">
        <v>80.290000000000006</v>
      </c>
      <c r="J1578" s="95">
        <v>63.73</v>
      </c>
      <c r="K1578" s="95" t="s">
        <v>1129</v>
      </c>
      <c r="L1578" s="95" t="s">
        <v>70</v>
      </c>
      <c r="M1578" s="95" t="s">
        <v>1113</v>
      </c>
    </row>
    <row r="1579" spans="1:13" ht="27" customHeight="1">
      <c r="A1579" s="93">
        <v>1577</v>
      </c>
      <c r="B1579" s="94" t="s">
        <v>1095</v>
      </c>
      <c r="C1579" s="95"/>
      <c r="D1579" s="95" t="s">
        <v>1099</v>
      </c>
      <c r="E1579" s="95">
        <v>2</v>
      </c>
      <c r="F1579" s="95">
        <v>11</v>
      </c>
      <c r="G1579" s="95">
        <v>5</v>
      </c>
      <c r="H1579" s="95">
        <v>501</v>
      </c>
      <c r="I1579" s="95">
        <v>80.290000000000006</v>
      </c>
      <c r="J1579" s="95">
        <v>63.73</v>
      </c>
      <c r="K1579" s="95" t="s">
        <v>1129</v>
      </c>
      <c r="L1579" s="95" t="s">
        <v>70</v>
      </c>
      <c r="M1579" s="95" t="s">
        <v>1113</v>
      </c>
    </row>
    <row r="1580" spans="1:13" ht="27" customHeight="1">
      <c r="A1580" s="93">
        <v>1578</v>
      </c>
      <c r="B1580" s="94" t="s">
        <v>1095</v>
      </c>
      <c r="C1580" s="95"/>
      <c r="D1580" s="95" t="s">
        <v>1099</v>
      </c>
      <c r="E1580" s="95">
        <v>2</v>
      </c>
      <c r="F1580" s="95">
        <v>11</v>
      </c>
      <c r="G1580" s="95">
        <v>5</v>
      </c>
      <c r="H1580" s="95">
        <v>502</v>
      </c>
      <c r="I1580" s="95">
        <v>80.290000000000006</v>
      </c>
      <c r="J1580" s="95">
        <v>63.73</v>
      </c>
      <c r="K1580" s="95" t="s">
        <v>1129</v>
      </c>
      <c r="L1580" s="95" t="s">
        <v>70</v>
      </c>
      <c r="M1580" s="95" t="s">
        <v>1113</v>
      </c>
    </row>
    <row r="1581" spans="1:13" ht="27" customHeight="1">
      <c r="A1581" s="93">
        <v>1579</v>
      </c>
      <c r="B1581" s="94" t="s">
        <v>1095</v>
      </c>
      <c r="C1581" s="95"/>
      <c r="D1581" s="95" t="s">
        <v>1099</v>
      </c>
      <c r="E1581" s="95">
        <v>2</v>
      </c>
      <c r="F1581" s="95">
        <v>11</v>
      </c>
      <c r="G1581" s="95">
        <v>6</v>
      </c>
      <c r="H1581" s="95">
        <v>601</v>
      </c>
      <c r="I1581" s="95">
        <v>80.290000000000006</v>
      </c>
      <c r="J1581" s="95">
        <v>63.73</v>
      </c>
      <c r="K1581" s="95" t="s">
        <v>1129</v>
      </c>
      <c r="L1581" s="95" t="s">
        <v>70</v>
      </c>
      <c r="M1581" s="95" t="s">
        <v>1113</v>
      </c>
    </row>
    <row r="1582" spans="1:13" ht="27" customHeight="1">
      <c r="A1582" s="93">
        <v>1580</v>
      </c>
      <c r="B1582" s="94" t="s">
        <v>1095</v>
      </c>
      <c r="C1582" s="95"/>
      <c r="D1582" s="95" t="s">
        <v>1099</v>
      </c>
      <c r="E1582" s="95">
        <v>2</v>
      </c>
      <c r="F1582" s="95">
        <v>11</v>
      </c>
      <c r="G1582" s="95">
        <v>6</v>
      </c>
      <c r="H1582" s="95">
        <v>602</v>
      </c>
      <c r="I1582" s="95">
        <v>80.290000000000006</v>
      </c>
      <c r="J1582" s="95">
        <v>63.73</v>
      </c>
      <c r="K1582" s="95" t="s">
        <v>1129</v>
      </c>
      <c r="L1582" s="95" t="s">
        <v>70</v>
      </c>
      <c r="M1582" s="95" t="s">
        <v>1113</v>
      </c>
    </row>
    <row r="1583" spans="1:13" ht="27" customHeight="1">
      <c r="A1583" s="93">
        <v>1581</v>
      </c>
      <c r="B1583" s="94" t="s">
        <v>1095</v>
      </c>
      <c r="C1583" s="95"/>
      <c r="D1583" s="95" t="s">
        <v>1099</v>
      </c>
      <c r="E1583" s="95">
        <v>2</v>
      </c>
      <c r="F1583" s="95">
        <v>11</v>
      </c>
      <c r="G1583" s="95">
        <v>7</v>
      </c>
      <c r="H1583" s="95">
        <v>701</v>
      </c>
      <c r="I1583" s="95">
        <v>80.290000000000006</v>
      </c>
      <c r="J1583" s="95">
        <v>63.73</v>
      </c>
      <c r="K1583" s="95" t="s">
        <v>1129</v>
      </c>
      <c r="L1583" s="95" t="s">
        <v>70</v>
      </c>
      <c r="M1583" s="95" t="s">
        <v>1113</v>
      </c>
    </row>
    <row r="1584" spans="1:13" ht="27" customHeight="1">
      <c r="A1584" s="93">
        <v>1582</v>
      </c>
      <c r="B1584" s="94" t="s">
        <v>1095</v>
      </c>
      <c r="C1584" s="95"/>
      <c r="D1584" s="95" t="s">
        <v>1099</v>
      </c>
      <c r="E1584" s="95">
        <v>2</v>
      </c>
      <c r="F1584" s="95">
        <v>11</v>
      </c>
      <c r="G1584" s="95">
        <v>7</v>
      </c>
      <c r="H1584" s="95">
        <v>702</v>
      </c>
      <c r="I1584" s="95">
        <v>80.290000000000006</v>
      </c>
      <c r="J1584" s="95">
        <v>63.73</v>
      </c>
      <c r="K1584" s="95" t="s">
        <v>1129</v>
      </c>
      <c r="L1584" s="95" t="s">
        <v>70</v>
      </c>
      <c r="M1584" s="95" t="s">
        <v>1113</v>
      </c>
    </row>
    <row r="1585" spans="1:13" ht="27" customHeight="1">
      <c r="A1585" s="93">
        <v>1583</v>
      </c>
      <c r="B1585" s="94" t="s">
        <v>1095</v>
      </c>
      <c r="C1585" s="95"/>
      <c r="D1585" s="95" t="s">
        <v>1099</v>
      </c>
      <c r="E1585" s="95">
        <v>2</v>
      </c>
      <c r="F1585" s="95">
        <v>11</v>
      </c>
      <c r="G1585" s="95">
        <v>8</v>
      </c>
      <c r="H1585" s="95">
        <v>801</v>
      </c>
      <c r="I1585" s="95">
        <v>80.290000000000006</v>
      </c>
      <c r="J1585" s="95">
        <v>63.73</v>
      </c>
      <c r="K1585" s="95" t="s">
        <v>1129</v>
      </c>
      <c r="L1585" s="95" t="s">
        <v>70</v>
      </c>
      <c r="M1585" s="95" t="s">
        <v>1113</v>
      </c>
    </row>
    <row r="1586" spans="1:13" ht="27" customHeight="1">
      <c r="A1586" s="93">
        <v>1584</v>
      </c>
      <c r="B1586" s="94" t="s">
        <v>1095</v>
      </c>
      <c r="C1586" s="95"/>
      <c r="D1586" s="95" t="s">
        <v>1099</v>
      </c>
      <c r="E1586" s="95">
        <v>2</v>
      </c>
      <c r="F1586" s="95">
        <v>11</v>
      </c>
      <c r="G1586" s="95">
        <v>8</v>
      </c>
      <c r="H1586" s="95">
        <v>802</v>
      </c>
      <c r="I1586" s="95">
        <v>80.290000000000006</v>
      </c>
      <c r="J1586" s="95">
        <v>63.73</v>
      </c>
      <c r="K1586" s="95" t="s">
        <v>1129</v>
      </c>
      <c r="L1586" s="95" t="s">
        <v>70</v>
      </c>
      <c r="M1586" s="95" t="s">
        <v>1113</v>
      </c>
    </row>
    <row r="1587" spans="1:13" ht="27" customHeight="1">
      <c r="A1587" s="93">
        <v>1585</v>
      </c>
      <c r="B1587" s="94" t="s">
        <v>1095</v>
      </c>
      <c r="C1587" s="95"/>
      <c r="D1587" s="95" t="s">
        <v>1099</v>
      </c>
      <c r="E1587" s="95">
        <v>2</v>
      </c>
      <c r="F1587" s="95">
        <v>11</v>
      </c>
      <c r="G1587" s="95">
        <v>9</v>
      </c>
      <c r="H1587" s="95">
        <v>901</v>
      </c>
      <c r="I1587" s="95">
        <v>80.290000000000006</v>
      </c>
      <c r="J1587" s="95">
        <v>63.73</v>
      </c>
      <c r="K1587" s="95" t="s">
        <v>1129</v>
      </c>
      <c r="L1587" s="95" t="s">
        <v>70</v>
      </c>
      <c r="M1587" s="95" t="s">
        <v>1113</v>
      </c>
    </row>
    <row r="1588" spans="1:13" ht="27" customHeight="1">
      <c r="A1588" s="93">
        <v>1586</v>
      </c>
      <c r="B1588" s="94" t="s">
        <v>1095</v>
      </c>
      <c r="C1588" s="95"/>
      <c r="D1588" s="95" t="s">
        <v>1099</v>
      </c>
      <c r="E1588" s="95">
        <v>2</v>
      </c>
      <c r="F1588" s="95">
        <v>11</v>
      </c>
      <c r="G1588" s="95">
        <v>9</v>
      </c>
      <c r="H1588" s="95">
        <v>902</v>
      </c>
      <c r="I1588" s="95">
        <v>80.290000000000006</v>
      </c>
      <c r="J1588" s="95">
        <v>63.73</v>
      </c>
      <c r="K1588" s="95" t="s">
        <v>1129</v>
      </c>
      <c r="L1588" s="95" t="s">
        <v>70</v>
      </c>
      <c r="M1588" s="95" t="s">
        <v>1113</v>
      </c>
    </row>
    <row r="1589" spans="1:13" ht="27" customHeight="1">
      <c r="A1589" s="93">
        <v>1587</v>
      </c>
      <c r="B1589" s="94" t="s">
        <v>1095</v>
      </c>
      <c r="C1589" s="95"/>
      <c r="D1589" s="95" t="s">
        <v>1099</v>
      </c>
      <c r="E1589" s="95">
        <v>2</v>
      </c>
      <c r="F1589" s="95">
        <v>11</v>
      </c>
      <c r="G1589" s="95">
        <v>10</v>
      </c>
      <c r="H1589" s="95">
        <v>1001</v>
      </c>
      <c r="I1589" s="95">
        <v>80.290000000000006</v>
      </c>
      <c r="J1589" s="95">
        <v>63.73</v>
      </c>
      <c r="K1589" s="95" t="s">
        <v>1129</v>
      </c>
      <c r="L1589" s="95" t="s">
        <v>70</v>
      </c>
      <c r="M1589" s="95" t="s">
        <v>1113</v>
      </c>
    </row>
    <row r="1590" spans="1:13" ht="27" customHeight="1">
      <c r="A1590" s="93">
        <v>1588</v>
      </c>
      <c r="B1590" s="94" t="s">
        <v>1095</v>
      </c>
      <c r="C1590" s="95"/>
      <c r="D1590" s="95" t="s">
        <v>1099</v>
      </c>
      <c r="E1590" s="95">
        <v>2</v>
      </c>
      <c r="F1590" s="95">
        <v>11</v>
      </c>
      <c r="G1590" s="95">
        <v>10</v>
      </c>
      <c r="H1590" s="95">
        <v>1002</v>
      </c>
      <c r="I1590" s="95">
        <v>80.290000000000006</v>
      </c>
      <c r="J1590" s="95">
        <v>63.73</v>
      </c>
      <c r="K1590" s="95" t="s">
        <v>1129</v>
      </c>
      <c r="L1590" s="95" t="s">
        <v>70</v>
      </c>
      <c r="M1590" s="95" t="s">
        <v>1113</v>
      </c>
    </row>
    <row r="1591" spans="1:13" ht="27" customHeight="1">
      <c r="A1591" s="93">
        <v>1589</v>
      </c>
      <c r="B1591" s="94" t="s">
        <v>1095</v>
      </c>
      <c r="C1591" s="95"/>
      <c r="D1591" s="95" t="s">
        <v>1099</v>
      </c>
      <c r="E1591" s="95">
        <v>2</v>
      </c>
      <c r="F1591" s="95">
        <v>11</v>
      </c>
      <c r="G1591" s="95">
        <v>11</v>
      </c>
      <c r="H1591" s="95">
        <v>1101</v>
      </c>
      <c r="I1591" s="95">
        <v>80.290000000000006</v>
      </c>
      <c r="J1591" s="95">
        <v>63.73</v>
      </c>
      <c r="K1591" s="95" t="s">
        <v>1129</v>
      </c>
      <c r="L1591" s="95" t="s">
        <v>70</v>
      </c>
      <c r="M1591" s="95" t="s">
        <v>1113</v>
      </c>
    </row>
    <row r="1592" spans="1:13" ht="27" customHeight="1">
      <c r="A1592" s="93">
        <v>1590</v>
      </c>
      <c r="B1592" s="94" t="s">
        <v>1095</v>
      </c>
      <c r="C1592" s="95"/>
      <c r="D1592" s="95" t="s">
        <v>1099</v>
      </c>
      <c r="E1592" s="95">
        <v>2</v>
      </c>
      <c r="F1592" s="95">
        <v>11</v>
      </c>
      <c r="G1592" s="95">
        <v>11</v>
      </c>
      <c r="H1592" s="95">
        <v>1102</v>
      </c>
      <c r="I1592" s="95">
        <v>80.290000000000006</v>
      </c>
      <c r="J1592" s="95">
        <v>63.73</v>
      </c>
      <c r="K1592" s="95" t="s">
        <v>1129</v>
      </c>
      <c r="L1592" s="95" t="s">
        <v>70</v>
      </c>
      <c r="M1592" s="95" t="s">
        <v>1113</v>
      </c>
    </row>
    <row r="1593" spans="1:13" ht="27" customHeight="1">
      <c r="A1593" s="93">
        <v>1591</v>
      </c>
      <c r="B1593" s="94" t="s">
        <v>1095</v>
      </c>
      <c r="C1593" s="95"/>
      <c r="D1593" s="95" t="s">
        <v>1099</v>
      </c>
      <c r="E1593" s="95">
        <v>3</v>
      </c>
      <c r="F1593" s="95">
        <v>11</v>
      </c>
      <c r="G1593" s="95">
        <v>1</v>
      </c>
      <c r="H1593" s="95">
        <v>101</v>
      </c>
      <c r="I1593" s="95">
        <v>57.69</v>
      </c>
      <c r="J1593" s="95">
        <v>45.79</v>
      </c>
      <c r="K1593" s="95" t="s">
        <v>1131</v>
      </c>
      <c r="L1593" s="95" t="s">
        <v>70</v>
      </c>
      <c r="M1593" s="95" t="s">
        <v>1132</v>
      </c>
    </row>
    <row r="1594" spans="1:13" ht="27" customHeight="1">
      <c r="A1594" s="93">
        <v>1592</v>
      </c>
      <c r="B1594" s="94" t="s">
        <v>1095</v>
      </c>
      <c r="C1594" s="95"/>
      <c r="D1594" s="95" t="s">
        <v>1099</v>
      </c>
      <c r="E1594" s="95">
        <v>3</v>
      </c>
      <c r="F1594" s="95">
        <v>11</v>
      </c>
      <c r="G1594" s="95">
        <v>1</v>
      </c>
      <c r="H1594" s="95">
        <v>102</v>
      </c>
      <c r="I1594" s="95">
        <v>81.599999999999994</v>
      </c>
      <c r="J1594" s="95">
        <v>64.77</v>
      </c>
      <c r="K1594" s="95" t="s">
        <v>1129</v>
      </c>
      <c r="L1594" s="95" t="s">
        <v>70</v>
      </c>
      <c r="M1594" s="95" t="s">
        <v>1106</v>
      </c>
    </row>
    <row r="1595" spans="1:13" ht="27" customHeight="1">
      <c r="A1595" s="93">
        <v>1593</v>
      </c>
      <c r="B1595" s="94" t="s">
        <v>1095</v>
      </c>
      <c r="C1595" s="95"/>
      <c r="D1595" s="95" t="s">
        <v>1099</v>
      </c>
      <c r="E1595" s="95">
        <v>3</v>
      </c>
      <c r="F1595" s="95">
        <v>11</v>
      </c>
      <c r="G1595" s="95">
        <v>2</v>
      </c>
      <c r="H1595" s="95">
        <v>201</v>
      </c>
      <c r="I1595" s="95">
        <v>80.510000000000005</v>
      </c>
      <c r="J1595" s="95">
        <v>63.9</v>
      </c>
      <c r="K1595" s="95" t="s">
        <v>1129</v>
      </c>
      <c r="L1595" s="95" t="s">
        <v>70</v>
      </c>
      <c r="M1595" s="95" t="s">
        <v>1113</v>
      </c>
    </row>
    <row r="1596" spans="1:13" ht="27" customHeight="1">
      <c r="A1596" s="93">
        <v>1594</v>
      </c>
      <c r="B1596" s="94" t="s">
        <v>1095</v>
      </c>
      <c r="C1596" s="95"/>
      <c r="D1596" s="95" t="s">
        <v>1099</v>
      </c>
      <c r="E1596" s="95">
        <v>3</v>
      </c>
      <c r="F1596" s="95">
        <v>11</v>
      </c>
      <c r="G1596" s="95">
        <v>2</v>
      </c>
      <c r="H1596" s="95">
        <v>202</v>
      </c>
      <c r="I1596" s="95">
        <v>81.599999999999994</v>
      </c>
      <c r="J1596" s="95">
        <v>64.77</v>
      </c>
      <c r="K1596" s="95" t="s">
        <v>1129</v>
      </c>
      <c r="L1596" s="95" t="s">
        <v>70</v>
      </c>
      <c r="M1596" s="95" t="s">
        <v>1106</v>
      </c>
    </row>
    <row r="1597" spans="1:13" ht="27" customHeight="1">
      <c r="A1597" s="93">
        <v>1595</v>
      </c>
      <c r="B1597" s="94" t="s">
        <v>1095</v>
      </c>
      <c r="C1597" s="95"/>
      <c r="D1597" s="95" t="s">
        <v>1099</v>
      </c>
      <c r="E1597" s="95">
        <v>3</v>
      </c>
      <c r="F1597" s="95">
        <v>11</v>
      </c>
      <c r="G1597" s="95">
        <v>3</v>
      </c>
      <c r="H1597" s="95">
        <v>301</v>
      </c>
      <c r="I1597" s="95">
        <v>80.290000000000006</v>
      </c>
      <c r="J1597" s="95">
        <v>63.73</v>
      </c>
      <c r="K1597" s="95" t="s">
        <v>1129</v>
      </c>
      <c r="L1597" s="95" t="s">
        <v>70</v>
      </c>
      <c r="M1597" s="95" t="s">
        <v>1113</v>
      </c>
    </row>
    <row r="1598" spans="1:13" ht="27" customHeight="1">
      <c r="A1598" s="93">
        <v>1596</v>
      </c>
      <c r="B1598" s="94" t="s">
        <v>1095</v>
      </c>
      <c r="C1598" s="95"/>
      <c r="D1598" s="95" t="s">
        <v>1099</v>
      </c>
      <c r="E1598" s="95">
        <v>3</v>
      </c>
      <c r="F1598" s="95">
        <v>11</v>
      </c>
      <c r="G1598" s="95">
        <v>3</v>
      </c>
      <c r="H1598" s="95">
        <v>302</v>
      </c>
      <c r="I1598" s="95">
        <v>81.14</v>
      </c>
      <c r="J1598" s="95">
        <v>64.400000000000006</v>
      </c>
      <c r="K1598" s="95" t="s">
        <v>1129</v>
      </c>
      <c r="L1598" s="95" t="s">
        <v>70</v>
      </c>
      <c r="M1598" s="95" t="s">
        <v>1106</v>
      </c>
    </row>
    <row r="1599" spans="1:13" ht="27" customHeight="1">
      <c r="A1599" s="93">
        <v>1597</v>
      </c>
      <c r="B1599" s="94" t="s">
        <v>1095</v>
      </c>
      <c r="C1599" s="95"/>
      <c r="D1599" s="95" t="s">
        <v>1099</v>
      </c>
      <c r="E1599" s="95">
        <v>3</v>
      </c>
      <c r="F1599" s="95">
        <v>11</v>
      </c>
      <c r="G1599" s="95">
        <v>4</v>
      </c>
      <c r="H1599" s="95">
        <v>401</v>
      </c>
      <c r="I1599" s="95">
        <v>80.290000000000006</v>
      </c>
      <c r="J1599" s="95">
        <v>63.73</v>
      </c>
      <c r="K1599" s="95" t="s">
        <v>1129</v>
      </c>
      <c r="L1599" s="95" t="s">
        <v>70</v>
      </c>
      <c r="M1599" s="95" t="s">
        <v>1113</v>
      </c>
    </row>
    <row r="1600" spans="1:13" ht="27" customHeight="1">
      <c r="A1600" s="93">
        <v>1598</v>
      </c>
      <c r="B1600" s="94" t="s">
        <v>1095</v>
      </c>
      <c r="C1600" s="95"/>
      <c r="D1600" s="95" t="s">
        <v>1099</v>
      </c>
      <c r="E1600" s="95">
        <v>3</v>
      </c>
      <c r="F1600" s="95">
        <v>11</v>
      </c>
      <c r="G1600" s="95">
        <v>4</v>
      </c>
      <c r="H1600" s="95">
        <v>402</v>
      </c>
      <c r="I1600" s="95">
        <v>81.14</v>
      </c>
      <c r="J1600" s="95">
        <v>64.400000000000006</v>
      </c>
      <c r="K1600" s="95" t="s">
        <v>1129</v>
      </c>
      <c r="L1600" s="95" t="s">
        <v>70</v>
      </c>
      <c r="M1600" s="95" t="s">
        <v>1106</v>
      </c>
    </row>
    <row r="1601" spans="1:13" ht="27" customHeight="1">
      <c r="A1601" s="93">
        <v>1599</v>
      </c>
      <c r="B1601" s="94" t="s">
        <v>1095</v>
      </c>
      <c r="C1601" s="95"/>
      <c r="D1601" s="95" t="s">
        <v>1099</v>
      </c>
      <c r="E1601" s="95">
        <v>3</v>
      </c>
      <c r="F1601" s="95">
        <v>11</v>
      </c>
      <c r="G1601" s="95">
        <v>5</v>
      </c>
      <c r="H1601" s="95">
        <v>501</v>
      </c>
      <c r="I1601" s="95">
        <v>80.290000000000006</v>
      </c>
      <c r="J1601" s="95">
        <v>63.73</v>
      </c>
      <c r="K1601" s="95" t="s">
        <v>1129</v>
      </c>
      <c r="L1601" s="95" t="s">
        <v>70</v>
      </c>
      <c r="M1601" s="95" t="s">
        <v>1113</v>
      </c>
    </row>
    <row r="1602" spans="1:13" ht="27" customHeight="1">
      <c r="A1602" s="93">
        <v>1600</v>
      </c>
      <c r="B1602" s="94" t="s">
        <v>1095</v>
      </c>
      <c r="C1602" s="95"/>
      <c r="D1602" s="95" t="s">
        <v>1099</v>
      </c>
      <c r="E1602" s="95">
        <v>3</v>
      </c>
      <c r="F1602" s="95">
        <v>11</v>
      </c>
      <c r="G1602" s="95">
        <v>5</v>
      </c>
      <c r="H1602" s="95">
        <v>502</v>
      </c>
      <c r="I1602" s="95">
        <v>81.14</v>
      </c>
      <c r="J1602" s="95">
        <v>64.400000000000006</v>
      </c>
      <c r="K1602" s="95" t="s">
        <v>1129</v>
      </c>
      <c r="L1602" s="95" t="s">
        <v>70</v>
      </c>
      <c r="M1602" s="95" t="s">
        <v>1106</v>
      </c>
    </row>
    <row r="1603" spans="1:13" ht="27" customHeight="1">
      <c r="A1603" s="93">
        <v>1601</v>
      </c>
      <c r="B1603" s="94" t="s">
        <v>1095</v>
      </c>
      <c r="C1603" s="95"/>
      <c r="D1603" s="95" t="s">
        <v>1099</v>
      </c>
      <c r="E1603" s="95">
        <v>3</v>
      </c>
      <c r="F1603" s="95">
        <v>11</v>
      </c>
      <c r="G1603" s="95">
        <v>6</v>
      </c>
      <c r="H1603" s="95">
        <v>601</v>
      </c>
      <c r="I1603" s="95">
        <v>80.290000000000006</v>
      </c>
      <c r="J1603" s="95">
        <v>63.73</v>
      </c>
      <c r="K1603" s="95" t="s">
        <v>1129</v>
      </c>
      <c r="L1603" s="95" t="s">
        <v>70</v>
      </c>
      <c r="M1603" s="95" t="s">
        <v>1113</v>
      </c>
    </row>
    <row r="1604" spans="1:13" ht="27" customHeight="1">
      <c r="A1604" s="93">
        <v>1602</v>
      </c>
      <c r="B1604" s="94" t="s">
        <v>1095</v>
      </c>
      <c r="C1604" s="95"/>
      <c r="D1604" s="95" t="s">
        <v>1099</v>
      </c>
      <c r="E1604" s="95">
        <v>3</v>
      </c>
      <c r="F1604" s="95">
        <v>11</v>
      </c>
      <c r="G1604" s="95">
        <v>6</v>
      </c>
      <c r="H1604" s="95">
        <v>602</v>
      </c>
      <c r="I1604" s="95">
        <v>81.14</v>
      </c>
      <c r="J1604" s="95">
        <v>64.400000000000006</v>
      </c>
      <c r="K1604" s="95" t="s">
        <v>1129</v>
      </c>
      <c r="L1604" s="95" t="s">
        <v>70</v>
      </c>
      <c r="M1604" s="95" t="s">
        <v>1106</v>
      </c>
    </row>
    <row r="1605" spans="1:13" ht="27" customHeight="1">
      <c r="A1605" s="93">
        <v>1603</v>
      </c>
      <c r="B1605" s="94" t="s">
        <v>1095</v>
      </c>
      <c r="C1605" s="95"/>
      <c r="D1605" s="95" t="s">
        <v>1099</v>
      </c>
      <c r="E1605" s="95">
        <v>3</v>
      </c>
      <c r="F1605" s="95">
        <v>11</v>
      </c>
      <c r="G1605" s="95">
        <v>7</v>
      </c>
      <c r="H1605" s="95">
        <v>701</v>
      </c>
      <c r="I1605" s="95">
        <v>80.290000000000006</v>
      </c>
      <c r="J1605" s="95">
        <v>63.73</v>
      </c>
      <c r="K1605" s="95" t="s">
        <v>1129</v>
      </c>
      <c r="L1605" s="95" t="s">
        <v>70</v>
      </c>
      <c r="M1605" s="95" t="s">
        <v>1113</v>
      </c>
    </row>
    <row r="1606" spans="1:13" ht="27" customHeight="1">
      <c r="A1606" s="93">
        <v>1604</v>
      </c>
      <c r="B1606" s="94" t="s">
        <v>1095</v>
      </c>
      <c r="C1606" s="95"/>
      <c r="D1606" s="95" t="s">
        <v>1099</v>
      </c>
      <c r="E1606" s="95">
        <v>3</v>
      </c>
      <c r="F1606" s="95">
        <v>11</v>
      </c>
      <c r="G1606" s="95">
        <v>7</v>
      </c>
      <c r="H1606" s="95">
        <v>702</v>
      </c>
      <c r="I1606" s="95">
        <v>81.14</v>
      </c>
      <c r="J1606" s="95">
        <v>64.400000000000006</v>
      </c>
      <c r="K1606" s="95" t="s">
        <v>1129</v>
      </c>
      <c r="L1606" s="95" t="s">
        <v>70</v>
      </c>
      <c r="M1606" s="95" t="s">
        <v>1106</v>
      </c>
    </row>
    <row r="1607" spans="1:13" ht="27" customHeight="1">
      <c r="A1607" s="93">
        <v>1605</v>
      </c>
      <c r="B1607" s="94" t="s">
        <v>1095</v>
      </c>
      <c r="C1607" s="95"/>
      <c r="D1607" s="95" t="s">
        <v>1099</v>
      </c>
      <c r="E1607" s="95">
        <v>3</v>
      </c>
      <c r="F1607" s="95">
        <v>11</v>
      </c>
      <c r="G1607" s="95">
        <v>8</v>
      </c>
      <c r="H1607" s="95">
        <v>801</v>
      </c>
      <c r="I1607" s="95">
        <v>80.290000000000006</v>
      </c>
      <c r="J1607" s="95">
        <v>63.73</v>
      </c>
      <c r="K1607" s="95" t="s">
        <v>1129</v>
      </c>
      <c r="L1607" s="95" t="s">
        <v>70</v>
      </c>
      <c r="M1607" s="95" t="s">
        <v>1113</v>
      </c>
    </row>
    <row r="1608" spans="1:13" ht="27" customHeight="1">
      <c r="A1608" s="93">
        <v>1606</v>
      </c>
      <c r="B1608" s="94" t="s">
        <v>1095</v>
      </c>
      <c r="C1608" s="95"/>
      <c r="D1608" s="95" t="s">
        <v>1099</v>
      </c>
      <c r="E1608" s="95">
        <v>3</v>
      </c>
      <c r="F1608" s="95">
        <v>11</v>
      </c>
      <c r="G1608" s="95">
        <v>8</v>
      </c>
      <c r="H1608" s="95">
        <v>802</v>
      </c>
      <c r="I1608" s="95">
        <v>81.14</v>
      </c>
      <c r="J1608" s="95">
        <v>64.400000000000006</v>
      </c>
      <c r="K1608" s="95" t="s">
        <v>1129</v>
      </c>
      <c r="L1608" s="95" t="s">
        <v>70</v>
      </c>
      <c r="M1608" s="95" t="s">
        <v>1106</v>
      </c>
    </row>
    <row r="1609" spans="1:13" ht="27" customHeight="1">
      <c r="A1609" s="93">
        <v>1607</v>
      </c>
      <c r="B1609" s="94" t="s">
        <v>1095</v>
      </c>
      <c r="C1609" s="95"/>
      <c r="D1609" s="95" t="s">
        <v>1099</v>
      </c>
      <c r="E1609" s="95">
        <v>3</v>
      </c>
      <c r="F1609" s="95">
        <v>11</v>
      </c>
      <c r="G1609" s="95">
        <v>9</v>
      </c>
      <c r="H1609" s="95">
        <v>901</v>
      </c>
      <c r="I1609" s="95">
        <v>80.290000000000006</v>
      </c>
      <c r="J1609" s="95">
        <v>63.73</v>
      </c>
      <c r="K1609" s="95" t="s">
        <v>1129</v>
      </c>
      <c r="L1609" s="95" t="s">
        <v>70</v>
      </c>
      <c r="M1609" s="95" t="s">
        <v>1113</v>
      </c>
    </row>
    <row r="1610" spans="1:13" ht="27" customHeight="1">
      <c r="A1610" s="93">
        <v>1608</v>
      </c>
      <c r="B1610" s="94" t="s">
        <v>1095</v>
      </c>
      <c r="C1610" s="95"/>
      <c r="D1610" s="95" t="s">
        <v>1099</v>
      </c>
      <c r="E1610" s="95">
        <v>3</v>
      </c>
      <c r="F1610" s="95">
        <v>11</v>
      </c>
      <c r="G1610" s="95">
        <v>9</v>
      </c>
      <c r="H1610" s="95">
        <v>902</v>
      </c>
      <c r="I1610" s="95">
        <v>81.14</v>
      </c>
      <c r="J1610" s="95">
        <v>64.400000000000006</v>
      </c>
      <c r="K1610" s="95" t="s">
        <v>1129</v>
      </c>
      <c r="L1610" s="95" t="s">
        <v>70</v>
      </c>
      <c r="M1610" s="95" t="s">
        <v>1106</v>
      </c>
    </row>
    <row r="1611" spans="1:13" ht="27" customHeight="1">
      <c r="A1611" s="93">
        <v>1609</v>
      </c>
      <c r="B1611" s="94" t="s">
        <v>1095</v>
      </c>
      <c r="C1611" s="95"/>
      <c r="D1611" s="95" t="s">
        <v>1099</v>
      </c>
      <c r="E1611" s="95">
        <v>3</v>
      </c>
      <c r="F1611" s="95">
        <v>11</v>
      </c>
      <c r="G1611" s="95">
        <v>10</v>
      </c>
      <c r="H1611" s="95">
        <v>1001</v>
      </c>
      <c r="I1611" s="95">
        <v>80.290000000000006</v>
      </c>
      <c r="J1611" s="95">
        <v>63.73</v>
      </c>
      <c r="K1611" s="95" t="s">
        <v>1129</v>
      </c>
      <c r="L1611" s="95" t="s">
        <v>70</v>
      </c>
      <c r="M1611" s="95" t="s">
        <v>1113</v>
      </c>
    </row>
    <row r="1612" spans="1:13" ht="27" customHeight="1">
      <c r="A1612" s="93">
        <v>1610</v>
      </c>
      <c r="B1612" s="94" t="s">
        <v>1095</v>
      </c>
      <c r="C1612" s="95"/>
      <c r="D1612" s="95" t="s">
        <v>1099</v>
      </c>
      <c r="E1612" s="95">
        <v>3</v>
      </c>
      <c r="F1612" s="95">
        <v>11</v>
      </c>
      <c r="G1612" s="95">
        <v>10</v>
      </c>
      <c r="H1612" s="95">
        <v>1002</v>
      </c>
      <c r="I1612" s="95">
        <v>81.14</v>
      </c>
      <c r="J1612" s="95">
        <v>64.400000000000006</v>
      </c>
      <c r="K1612" s="95" t="s">
        <v>1129</v>
      </c>
      <c r="L1612" s="95" t="s">
        <v>70</v>
      </c>
      <c r="M1612" s="95" t="s">
        <v>1106</v>
      </c>
    </row>
    <row r="1613" spans="1:13" ht="27" customHeight="1">
      <c r="A1613" s="93">
        <v>1611</v>
      </c>
      <c r="B1613" s="94" t="s">
        <v>1095</v>
      </c>
      <c r="C1613" s="95"/>
      <c r="D1613" s="95" t="s">
        <v>1099</v>
      </c>
      <c r="E1613" s="95">
        <v>3</v>
      </c>
      <c r="F1613" s="95">
        <v>11</v>
      </c>
      <c r="G1613" s="95">
        <v>11</v>
      </c>
      <c r="H1613" s="95">
        <v>1101</v>
      </c>
      <c r="I1613" s="95">
        <v>80.290000000000006</v>
      </c>
      <c r="J1613" s="95">
        <v>63.73</v>
      </c>
      <c r="K1613" s="95" t="s">
        <v>1129</v>
      </c>
      <c r="L1613" s="95" t="s">
        <v>70</v>
      </c>
      <c r="M1613" s="95" t="s">
        <v>1113</v>
      </c>
    </row>
    <row r="1614" spans="1:13" ht="27" customHeight="1">
      <c r="A1614" s="93">
        <v>1612</v>
      </c>
      <c r="B1614" s="94" t="s">
        <v>1095</v>
      </c>
      <c r="C1614" s="95"/>
      <c r="D1614" s="95" t="s">
        <v>1099</v>
      </c>
      <c r="E1614" s="95">
        <v>3</v>
      </c>
      <c r="F1614" s="95">
        <v>11</v>
      </c>
      <c r="G1614" s="95">
        <v>11</v>
      </c>
      <c r="H1614" s="95">
        <v>1102</v>
      </c>
      <c r="I1614" s="95">
        <v>81.14</v>
      </c>
      <c r="J1614" s="95">
        <v>64.400000000000006</v>
      </c>
      <c r="K1614" s="95" t="s">
        <v>1129</v>
      </c>
      <c r="L1614" s="95" t="s">
        <v>70</v>
      </c>
      <c r="M1614" s="95" t="s">
        <v>1106</v>
      </c>
    </row>
    <row r="1615" spans="1:13" ht="27" customHeight="1">
      <c r="A1615" s="93">
        <v>1613</v>
      </c>
      <c r="B1615" s="94" t="s">
        <v>1095</v>
      </c>
      <c r="C1615" s="95"/>
      <c r="D1615" s="95" t="s">
        <v>1120</v>
      </c>
      <c r="E1615" s="95">
        <v>1</v>
      </c>
      <c r="F1615" s="95">
        <v>11</v>
      </c>
      <c r="G1615" s="95">
        <v>1</v>
      </c>
      <c r="H1615" s="95">
        <v>101</v>
      </c>
      <c r="I1615" s="95">
        <v>81.97</v>
      </c>
      <c r="J1615" s="95">
        <v>64.77</v>
      </c>
      <c r="K1615" s="95" t="s">
        <v>1129</v>
      </c>
      <c r="L1615" s="95" t="s">
        <v>70</v>
      </c>
      <c r="M1615" s="95" t="s">
        <v>1106</v>
      </c>
    </row>
    <row r="1616" spans="1:13" ht="27" customHeight="1">
      <c r="A1616" s="93">
        <v>1614</v>
      </c>
      <c r="B1616" s="94" t="s">
        <v>1095</v>
      </c>
      <c r="C1616" s="95"/>
      <c r="D1616" s="95" t="s">
        <v>1120</v>
      </c>
      <c r="E1616" s="95">
        <v>1</v>
      </c>
      <c r="F1616" s="95">
        <v>11</v>
      </c>
      <c r="G1616" s="95">
        <v>1</v>
      </c>
      <c r="H1616" s="95">
        <v>102</v>
      </c>
      <c r="I1616" s="95">
        <v>57.95</v>
      </c>
      <c r="J1616" s="95">
        <v>45.79</v>
      </c>
      <c r="K1616" s="95" t="s">
        <v>1131</v>
      </c>
      <c r="L1616" s="95" t="s">
        <v>70</v>
      </c>
      <c r="M1616" s="95" t="s">
        <v>1132</v>
      </c>
    </row>
    <row r="1617" spans="1:13" ht="27" customHeight="1">
      <c r="A1617" s="93">
        <v>1615</v>
      </c>
      <c r="B1617" s="94" t="s">
        <v>1095</v>
      </c>
      <c r="C1617" s="95"/>
      <c r="D1617" s="95" t="s">
        <v>1120</v>
      </c>
      <c r="E1617" s="95">
        <v>1</v>
      </c>
      <c r="F1617" s="95">
        <v>11</v>
      </c>
      <c r="G1617" s="95">
        <v>2</v>
      </c>
      <c r="H1617" s="95">
        <v>201</v>
      </c>
      <c r="I1617" s="95">
        <v>81.97</v>
      </c>
      <c r="J1617" s="95">
        <v>64.77</v>
      </c>
      <c r="K1617" s="95" t="s">
        <v>1129</v>
      </c>
      <c r="L1617" s="95" t="s">
        <v>70</v>
      </c>
      <c r="M1617" s="95" t="s">
        <v>1106</v>
      </c>
    </row>
    <row r="1618" spans="1:13" ht="27" customHeight="1">
      <c r="A1618" s="93">
        <v>1616</v>
      </c>
      <c r="B1618" s="94" t="s">
        <v>1095</v>
      </c>
      <c r="C1618" s="95"/>
      <c r="D1618" s="95" t="s">
        <v>1120</v>
      </c>
      <c r="E1618" s="95">
        <v>1</v>
      </c>
      <c r="F1618" s="95">
        <v>11</v>
      </c>
      <c r="G1618" s="95">
        <v>2</v>
      </c>
      <c r="H1618" s="95">
        <v>202</v>
      </c>
      <c r="I1618" s="95">
        <v>80.87</v>
      </c>
      <c r="J1618" s="95">
        <v>63.9</v>
      </c>
      <c r="K1618" s="95" t="s">
        <v>1129</v>
      </c>
      <c r="L1618" s="95" t="s">
        <v>70</v>
      </c>
      <c r="M1618" s="95" t="s">
        <v>1113</v>
      </c>
    </row>
    <row r="1619" spans="1:13" ht="27" customHeight="1">
      <c r="A1619" s="93">
        <v>1617</v>
      </c>
      <c r="B1619" s="94" t="s">
        <v>1095</v>
      </c>
      <c r="C1619" s="95"/>
      <c r="D1619" s="95" t="s">
        <v>1120</v>
      </c>
      <c r="E1619" s="95">
        <v>1</v>
      </c>
      <c r="F1619" s="95">
        <v>11</v>
      </c>
      <c r="G1619" s="95">
        <v>3</v>
      </c>
      <c r="H1619" s="95">
        <v>301</v>
      </c>
      <c r="I1619" s="95">
        <v>81.5</v>
      </c>
      <c r="J1619" s="95">
        <v>64.400000000000006</v>
      </c>
      <c r="K1619" s="95" t="s">
        <v>1129</v>
      </c>
      <c r="L1619" s="95" t="s">
        <v>70</v>
      </c>
      <c r="M1619" s="95" t="s">
        <v>1106</v>
      </c>
    </row>
    <row r="1620" spans="1:13" ht="27" customHeight="1">
      <c r="A1620" s="93">
        <v>1618</v>
      </c>
      <c r="B1620" s="94" t="s">
        <v>1095</v>
      </c>
      <c r="C1620" s="95"/>
      <c r="D1620" s="95" t="s">
        <v>1120</v>
      </c>
      <c r="E1620" s="95">
        <v>1</v>
      </c>
      <c r="F1620" s="95">
        <v>11</v>
      </c>
      <c r="G1620" s="95">
        <v>3</v>
      </c>
      <c r="H1620" s="95">
        <v>302</v>
      </c>
      <c r="I1620" s="95">
        <v>80.650000000000006</v>
      </c>
      <c r="J1620" s="95">
        <v>63.73</v>
      </c>
      <c r="K1620" s="95" t="s">
        <v>1129</v>
      </c>
      <c r="L1620" s="95" t="s">
        <v>70</v>
      </c>
      <c r="M1620" s="95" t="s">
        <v>1113</v>
      </c>
    </row>
    <row r="1621" spans="1:13" ht="27" customHeight="1">
      <c r="A1621" s="93">
        <v>1619</v>
      </c>
      <c r="B1621" s="94" t="s">
        <v>1095</v>
      </c>
      <c r="C1621" s="95"/>
      <c r="D1621" s="95" t="s">
        <v>1120</v>
      </c>
      <c r="E1621" s="95">
        <v>1</v>
      </c>
      <c r="F1621" s="95">
        <v>11</v>
      </c>
      <c r="G1621" s="95">
        <v>4</v>
      </c>
      <c r="H1621" s="95">
        <v>401</v>
      </c>
      <c r="I1621" s="95">
        <v>81.5</v>
      </c>
      <c r="J1621" s="95">
        <v>64.400000000000006</v>
      </c>
      <c r="K1621" s="95" t="s">
        <v>1129</v>
      </c>
      <c r="L1621" s="95" t="s">
        <v>70</v>
      </c>
      <c r="M1621" s="95" t="s">
        <v>1106</v>
      </c>
    </row>
    <row r="1622" spans="1:13" ht="27" customHeight="1">
      <c r="A1622" s="93">
        <v>1620</v>
      </c>
      <c r="B1622" s="94" t="s">
        <v>1095</v>
      </c>
      <c r="C1622" s="95"/>
      <c r="D1622" s="95" t="s">
        <v>1120</v>
      </c>
      <c r="E1622" s="95">
        <v>1</v>
      </c>
      <c r="F1622" s="95">
        <v>11</v>
      </c>
      <c r="G1622" s="95">
        <v>4</v>
      </c>
      <c r="H1622" s="95">
        <v>402</v>
      </c>
      <c r="I1622" s="95">
        <v>80.650000000000006</v>
      </c>
      <c r="J1622" s="95">
        <v>63.73</v>
      </c>
      <c r="K1622" s="95" t="s">
        <v>1129</v>
      </c>
      <c r="L1622" s="95" t="s">
        <v>70</v>
      </c>
      <c r="M1622" s="95" t="s">
        <v>1113</v>
      </c>
    </row>
    <row r="1623" spans="1:13" ht="27" customHeight="1">
      <c r="A1623" s="93">
        <v>1621</v>
      </c>
      <c r="B1623" s="94" t="s">
        <v>1095</v>
      </c>
      <c r="C1623" s="95"/>
      <c r="D1623" s="95" t="s">
        <v>1120</v>
      </c>
      <c r="E1623" s="95">
        <v>1</v>
      </c>
      <c r="F1623" s="95">
        <v>11</v>
      </c>
      <c r="G1623" s="95">
        <v>5</v>
      </c>
      <c r="H1623" s="95">
        <v>501</v>
      </c>
      <c r="I1623" s="95">
        <v>81.5</v>
      </c>
      <c r="J1623" s="95">
        <v>64.400000000000006</v>
      </c>
      <c r="K1623" s="95" t="s">
        <v>1129</v>
      </c>
      <c r="L1623" s="95" t="s">
        <v>70</v>
      </c>
      <c r="M1623" s="95" t="s">
        <v>1106</v>
      </c>
    </row>
    <row r="1624" spans="1:13" ht="27" customHeight="1">
      <c r="A1624" s="93">
        <v>1622</v>
      </c>
      <c r="B1624" s="94" t="s">
        <v>1095</v>
      </c>
      <c r="C1624" s="95"/>
      <c r="D1624" s="95" t="s">
        <v>1120</v>
      </c>
      <c r="E1624" s="95">
        <v>1</v>
      </c>
      <c r="F1624" s="95">
        <v>11</v>
      </c>
      <c r="G1624" s="95">
        <v>5</v>
      </c>
      <c r="H1624" s="95">
        <v>502</v>
      </c>
      <c r="I1624" s="95">
        <v>80.650000000000006</v>
      </c>
      <c r="J1624" s="95">
        <v>63.73</v>
      </c>
      <c r="K1624" s="95" t="s">
        <v>1129</v>
      </c>
      <c r="L1624" s="95" t="s">
        <v>70</v>
      </c>
      <c r="M1624" s="95" t="s">
        <v>1113</v>
      </c>
    </row>
    <row r="1625" spans="1:13" ht="27" customHeight="1">
      <c r="A1625" s="93">
        <v>1623</v>
      </c>
      <c r="B1625" s="94" t="s">
        <v>1095</v>
      </c>
      <c r="C1625" s="95"/>
      <c r="D1625" s="95" t="s">
        <v>1120</v>
      </c>
      <c r="E1625" s="95">
        <v>1</v>
      </c>
      <c r="F1625" s="95">
        <v>11</v>
      </c>
      <c r="G1625" s="95">
        <v>6</v>
      </c>
      <c r="H1625" s="95">
        <v>601</v>
      </c>
      <c r="I1625" s="95">
        <v>81.5</v>
      </c>
      <c r="J1625" s="95">
        <v>64.400000000000006</v>
      </c>
      <c r="K1625" s="95" t="s">
        <v>1129</v>
      </c>
      <c r="L1625" s="95" t="s">
        <v>70</v>
      </c>
      <c r="M1625" s="95" t="s">
        <v>1106</v>
      </c>
    </row>
    <row r="1626" spans="1:13" ht="27" customHeight="1">
      <c r="A1626" s="93">
        <v>1624</v>
      </c>
      <c r="B1626" s="94" t="s">
        <v>1095</v>
      </c>
      <c r="C1626" s="95"/>
      <c r="D1626" s="95" t="s">
        <v>1120</v>
      </c>
      <c r="E1626" s="95">
        <v>1</v>
      </c>
      <c r="F1626" s="95">
        <v>11</v>
      </c>
      <c r="G1626" s="95">
        <v>6</v>
      </c>
      <c r="H1626" s="95">
        <v>602</v>
      </c>
      <c r="I1626" s="95">
        <v>80.650000000000006</v>
      </c>
      <c r="J1626" s="95">
        <v>63.73</v>
      </c>
      <c r="K1626" s="95" t="s">
        <v>1129</v>
      </c>
      <c r="L1626" s="95" t="s">
        <v>70</v>
      </c>
      <c r="M1626" s="95" t="s">
        <v>1113</v>
      </c>
    </row>
    <row r="1627" spans="1:13" ht="27" customHeight="1">
      <c r="A1627" s="93">
        <v>1625</v>
      </c>
      <c r="B1627" s="94" t="s">
        <v>1095</v>
      </c>
      <c r="C1627" s="95"/>
      <c r="D1627" s="95" t="s">
        <v>1120</v>
      </c>
      <c r="E1627" s="95">
        <v>1</v>
      </c>
      <c r="F1627" s="95">
        <v>11</v>
      </c>
      <c r="G1627" s="95">
        <v>7</v>
      </c>
      <c r="H1627" s="95">
        <v>701</v>
      </c>
      <c r="I1627" s="95">
        <v>81.5</v>
      </c>
      <c r="J1627" s="95">
        <v>64.400000000000006</v>
      </c>
      <c r="K1627" s="95" t="s">
        <v>1129</v>
      </c>
      <c r="L1627" s="95" t="s">
        <v>70</v>
      </c>
      <c r="M1627" s="95" t="s">
        <v>1106</v>
      </c>
    </row>
    <row r="1628" spans="1:13" ht="27" customHeight="1">
      <c r="A1628" s="93">
        <v>1626</v>
      </c>
      <c r="B1628" s="94" t="s">
        <v>1095</v>
      </c>
      <c r="C1628" s="95"/>
      <c r="D1628" s="95" t="s">
        <v>1120</v>
      </c>
      <c r="E1628" s="95">
        <v>1</v>
      </c>
      <c r="F1628" s="95">
        <v>11</v>
      </c>
      <c r="G1628" s="95">
        <v>7</v>
      </c>
      <c r="H1628" s="95">
        <v>702</v>
      </c>
      <c r="I1628" s="95">
        <v>80.650000000000006</v>
      </c>
      <c r="J1628" s="95">
        <v>63.73</v>
      </c>
      <c r="K1628" s="95" t="s">
        <v>1129</v>
      </c>
      <c r="L1628" s="95" t="s">
        <v>70</v>
      </c>
      <c r="M1628" s="95" t="s">
        <v>1113</v>
      </c>
    </row>
    <row r="1629" spans="1:13" ht="27" customHeight="1">
      <c r="A1629" s="93">
        <v>1627</v>
      </c>
      <c r="B1629" s="94" t="s">
        <v>1095</v>
      </c>
      <c r="C1629" s="95"/>
      <c r="D1629" s="95" t="s">
        <v>1120</v>
      </c>
      <c r="E1629" s="95">
        <v>1</v>
      </c>
      <c r="F1629" s="95">
        <v>11</v>
      </c>
      <c r="G1629" s="95">
        <v>8</v>
      </c>
      <c r="H1629" s="95">
        <v>801</v>
      </c>
      <c r="I1629" s="95">
        <v>81.5</v>
      </c>
      <c r="J1629" s="95">
        <v>64.400000000000006</v>
      </c>
      <c r="K1629" s="95" t="s">
        <v>1129</v>
      </c>
      <c r="L1629" s="95" t="s">
        <v>70</v>
      </c>
      <c r="M1629" s="95" t="s">
        <v>1106</v>
      </c>
    </row>
    <row r="1630" spans="1:13" ht="27" customHeight="1">
      <c r="A1630" s="93">
        <v>1628</v>
      </c>
      <c r="B1630" s="94" t="s">
        <v>1095</v>
      </c>
      <c r="C1630" s="95"/>
      <c r="D1630" s="95" t="s">
        <v>1120</v>
      </c>
      <c r="E1630" s="95">
        <v>1</v>
      </c>
      <c r="F1630" s="95">
        <v>11</v>
      </c>
      <c r="G1630" s="95">
        <v>8</v>
      </c>
      <c r="H1630" s="95">
        <v>802</v>
      </c>
      <c r="I1630" s="95">
        <v>80.650000000000006</v>
      </c>
      <c r="J1630" s="95">
        <v>63.73</v>
      </c>
      <c r="K1630" s="95" t="s">
        <v>1129</v>
      </c>
      <c r="L1630" s="95" t="s">
        <v>70</v>
      </c>
      <c r="M1630" s="95" t="s">
        <v>1113</v>
      </c>
    </row>
    <row r="1631" spans="1:13" ht="27" customHeight="1">
      <c r="A1631" s="93">
        <v>1629</v>
      </c>
      <c r="B1631" s="94" t="s">
        <v>1095</v>
      </c>
      <c r="C1631" s="95"/>
      <c r="D1631" s="95" t="s">
        <v>1120</v>
      </c>
      <c r="E1631" s="95">
        <v>1</v>
      </c>
      <c r="F1631" s="95">
        <v>11</v>
      </c>
      <c r="G1631" s="95">
        <v>9</v>
      </c>
      <c r="H1631" s="95">
        <v>901</v>
      </c>
      <c r="I1631" s="95">
        <v>81.5</v>
      </c>
      <c r="J1631" s="95">
        <v>64.400000000000006</v>
      </c>
      <c r="K1631" s="95" t="s">
        <v>1129</v>
      </c>
      <c r="L1631" s="95" t="s">
        <v>70</v>
      </c>
      <c r="M1631" s="95" t="s">
        <v>1106</v>
      </c>
    </row>
    <row r="1632" spans="1:13" ht="27" customHeight="1">
      <c r="A1632" s="93">
        <v>1630</v>
      </c>
      <c r="B1632" s="94" t="s">
        <v>1095</v>
      </c>
      <c r="C1632" s="95"/>
      <c r="D1632" s="95" t="s">
        <v>1120</v>
      </c>
      <c r="E1632" s="95">
        <v>1</v>
      </c>
      <c r="F1632" s="95">
        <v>11</v>
      </c>
      <c r="G1632" s="95">
        <v>9</v>
      </c>
      <c r="H1632" s="95">
        <v>902</v>
      </c>
      <c r="I1632" s="95">
        <v>80.650000000000006</v>
      </c>
      <c r="J1632" s="95">
        <v>63.73</v>
      </c>
      <c r="K1632" s="95" t="s">
        <v>1129</v>
      </c>
      <c r="L1632" s="95" t="s">
        <v>70</v>
      </c>
      <c r="M1632" s="95" t="s">
        <v>1113</v>
      </c>
    </row>
    <row r="1633" spans="1:13" ht="27" customHeight="1">
      <c r="A1633" s="93">
        <v>1631</v>
      </c>
      <c r="B1633" s="94" t="s">
        <v>1095</v>
      </c>
      <c r="C1633" s="95"/>
      <c r="D1633" s="95" t="s">
        <v>1120</v>
      </c>
      <c r="E1633" s="95">
        <v>1</v>
      </c>
      <c r="F1633" s="95">
        <v>11</v>
      </c>
      <c r="G1633" s="95">
        <v>10</v>
      </c>
      <c r="H1633" s="95">
        <v>1001</v>
      </c>
      <c r="I1633" s="95">
        <v>81.5</v>
      </c>
      <c r="J1633" s="95">
        <v>64.400000000000006</v>
      </c>
      <c r="K1633" s="95" t="s">
        <v>1129</v>
      </c>
      <c r="L1633" s="95" t="s">
        <v>70</v>
      </c>
      <c r="M1633" s="95" t="s">
        <v>1106</v>
      </c>
    </row>
    <row r="1634" spans="1:13" ht="27" customHeight="1">
      <c r="A1634" s="93">
        <v>1632</v>
      </c>
      <c r="B1634" s="94" t="s">
        <v>1095</v>
      </c>
      <c r="C1634" s="95"/>
      <c r="D1634" s="95" t="s">
        <v>1120</v>
      </c>
      <c r="E1634" s="95">
        <v>1</v>
      </c>
      <c r="F1634" s="95">
        <v>11</v>
      </c>
      <c r="G1634" s="95">
        <v>10</v>
      </c>
      <c r="H1634" s="95">
        <v>1002</v>
      </c>
      <c r="I1634" s="95">
        <v>80.650000000000006</v>
      </c>
      <c r="J1634" s="95">
        <v>63.73</v>
      </c>
      <c r="K1634" s="95" t="s">
        <v>1129</v>
      </c>
      <c r="L1634" s="95" t="s">
        <v>70</v>
      </c>
      <c r="M1634" s="95" t="s">
        <v>1113</v>
      </c>
    </row>
    <row r="1635" spans="1:13" ht="27" customHeight="1">
      <c r="A1635" s="93">
        <v>1633</v>
      </c>
      <c r="B1635" s="94" t="s">
        <v>1095</v>
      </c>
      <c r="C1635" s="95"/>
      <c r="D1635" s="95" t="s">
        <v>1120</v>
      </c>
      <c r="E1635" s="95">
        <v>1</v>
      </c>
      <c r="F1635" s="95">
        <v>11</v>
      </c>
      <c r="G1635" s="95">
        <v>11</v>
      </c>
      <c r="H1635" s="95">
        <v>1101</v>
      </c>
      <c r="I1635" s="95">
        <v>81.5</v>
      </c>
      <c r="J1635" s="95">
        <v>64.400000000000006</v>
      </c>
      <c r="K1635" s="95" t="s">
        <v>1129</v>
      </c>
      <c r="L1635" s="95" t="s">
        <v>70</v>
      </c>
      <c r="M1635" s="95" t="s">
        <v>1106</v>
      </c>
    </row>
    <row r="1636" spans="1:13" ht="27" customHeight="1">
      <c r="A1636" s="93">
        <v>1634</v>
      </c>
      <c r="B1636" s="94" t="s">
        <v>1095</v>
      </c>
      <c r="C1636" s="95"/>
      <c r="D1636" s="95" t="s">
        <v>1120</v>
      </c>
      <c r="E1636" s="95">
        <v>1</v>
      </c>
      <c r="F1636" s="95">
        <v>11</v>
      </c>
      <c r="G1636" s="95">
        <v>11</v>
      </c>
      <c r="H1636" s="95">
        <v>1102</v>
      </c>
      <c r="I1636" s="95">
        <v>80.650000000000006</v>
      </c>
      <c r="J1636" s="95">
        <v>63.73</v>
      </c>
      <c r="K1636" s="95" t="s">
        <v>1129</v>
      </c>
      <c r="L1636" s="95" t="s">
        <v>70</v>
      </c>
      <c r="M1636" s="95" t="s">
        <v>1113</v>
      </c>
    </row>
    <row r="1637" spans="1:13" ht="27" customHeight="1">
      <c r="A1637" s="93">
        <v>1635</v>
      </c>
      <c r="B1637" s="94" t="s">
        <v>1095</v>
      </c>
      <c r="C1637" s="95"/>
      <c r="D1637" s="95" t="s">
        <v>1120</v>
      </c>
      <c r="E1637" s="95">
        <v>2</v>
      </c>
      <c r="F1637" s="95">
        <v>11</v>
      </c>
      <c r="G1637" s="95">
        <v>1</v>
      </c>
      <c r="H1637" s="95">
        <v>101</v>
      </c>
      <c r="I1637" s="95">
        <v>57.95</v>
      </c>
      <c r="J1637" s="95">
        <v>45.79</v>
      </c>
      <c r="K1637" s="95" t="s">
        <v>1131</v>
      </c>
      <c r="L1637" s="95" t="s">
        <v>70</v>
      </c>
      <c r="M1637" s="95" t="s">
        <v>1132</v>
      </c>
    </row>
    <row r="1638" spans="1:13" ht="27" customHeight="1">
      <c r="A1638" s="93">
        <v>1636</v>
      </c>
      <c r="B1638" s="94" t="s">
        <v>1095</v>
      </c>
      <c r="C1638" s="95"/>
      <c r="D1638" s="95" t="s">
        <v>1120</v>
      </c>
      <c r="E1638" s="95">
        <v>2</v>
      </c>
      <c r="F1638" s="95">
        <v>11</v>
      </c>
      <c r="G1638" s="95">
        <v>1</v>
      </c>
      <c r="H1638" s="95">
        <v>102</v>
      </c>
      <c r="I1638" s="95">
        <v>81.97</v>
      </c>
      <c r="J1638" s="95">
        <v>64.77</v>
      </c>
      <c r="K1638" s="95" t="s">
        <v>1129</v>
      </c>
      <c r="L1638" s="95" t="s">
        <v>70</v>
      </c>
      <c r="M1638" s="95" t="s">
        <v>1106</v>
      </c>
    </row>
    <row r="1639" spans="1:13" ht="27" customHeight="1">
      <c r="A1639" s="93">
        <v>1637</v>
      </c>
      <c r="B1639" s="94" t="s">
        <v>1095</v>
      </c>
      <c r="C1639" s="95"/>
      <c r="D1639" s="95" t="s">
        <v>1120</v>
      </c>
      <c r="E1639" s="95">
        <v>2</v>
      </c>
      <c r="F1639" s="95">
        <v>11</v>
      </c>
      <c r="G1639" s="95">
        <v>2</v>
      </c>
      <c r="H1639" s="95">
        <v>201</v>
      </c>
      <c r="I1639" s="95">
        <v>80.87</v>
      </c>
      <c r="J1639" s="95">
        <v>63.9</v>
      </c>
      <c r="K1639" s="95" t="s">
        <v>1129</v>
      </c>
      <c r="L1639" s="95" t="s">
        <v>70</v>
      </c>
      <c r="M1639" s="95" t="s">
        <v>1113</v>
      </c>
    </row>
    <row r="1640" spans="1:13" ht="27" customHeight="1">
      <c r="A1640" s="93">
        <v>1638</v>
      </c>
      <c r="B1640" s="94" t="s">
        <v>1095</v>
      </c>
      <c r="C1640" s="95"/>
      <c r="D1640" s="95" t="s">
        <v>1120</v>
      </c>
      <c r="E1640" s="95">
        <v>2</v>
      </c>
      <c r="F1640" s="95">
        <v>11</v>
      </c>
      <c r="G1640" s="95">
        <v>2</v>
      </c>
      <c r="H1640" s="95">
        <v>202</v>
      </c>
      <c r="I1640" s="95">
        <v>81.97</v>
      </c>
      <c r="J1640" s="95">
        <v>64.77</v>
      </c>
      <c r="K1640" s="95" t="s">
        <v>1129</v>
      </c>
      <c r="L1640" s="95" t="s">
        <v>70</v>
      </c>
      <c r="M1640" s="95" t="s">
        <v>1106</v>
      </c>
    </row>
    <row r="1641" spans="1:13" ht="27" customHeight="1">
      <c r="A1641" s="93">
        <v>1639</v>
      </c>
      <c r="B1641" s="94" t="s">
        <v>1095</v>
      </c>
      <c r="C1641" s="95"/>
      <c r="D1641" s="95" t="s">
        <v>1120</v>
      </c>
      <c r="E1641" s="95">
        <v>2</v>
      </c>
      <c r="F1641" s="95">
        <v>11</v>
      </c>
      <c r="G1641" s="95">
        <v>3</v>
      </c>
      <c r="H1641" s="95">
        <v>301</v>
      </c>
      <c r="I1641" s="95">
        <v>80.650000000000006</v>
      </c>
      <c r="J1641" s="95">
        <v>63.73</v>
      </c>
      <c r="K1641" s="95" t="s">
        <v>1129</v>
      </c>
      <c r="L1641" s="95" t="s">
        <v>70</v>
      </c>
      <c r="M1641" s="95" t="s">
        <v>1113</v>
      </c>
    </row>
    <row r="1642" spans="1:13" ht="27" customHeight="1">
      <c r="A1642" s="93">
        <v>1640</v>
      </c>
      <c r="B1642" s="94" t="s">
        <v>1095</v>
      </c>
      <c r="C1642" s="95"/>
      <c r="D1642" s="95" t="s">
        <v>1120</v>
      </c>
      <c r="E1642" s="95">
        <v>2</v>
      </c>
      <c r="F1642" s="95">
        <v>11</v>
      </c>
      <c r="G1642" s="95">
        <v>3</v>
      </c>
      <c r="H1642" s="95">
        <v>302</v>
      </c>
      <c r="I1642" s="95">
        <v>81.5</v>
      </c>
      <c r="J1642" s="95">
        <v>64.400000000000006</v>
      </c>
      <c r="K1642" s="95" t="s">
        <v>1129</v>
      </c>
      <c r="L1642" s="95" t="s">
        <v>70</v>
      </c>
      <c r="M1642" s="95" t="s">
        <v>1106</v>
      </c>
    </row>
    <row r="1643" spans="1:13" ht="27" customHeight="1">
      <c r="A1643" s="93">
        <v>1641</v>
      </c>
      <c r="B1643" s="94" t="s">
        <v>1095</v>
      </c>
      <c r="C1643" s="95"/>
      <c r="D1643" s="95" t="s">
        <v>1120</v>
      </c>
      <c r="E1643" s="95">
        <v>2</v>
      </c>
      <c r="F1643" s="95">
        <v>11</v>
      </c>
      <c r="G1643" s="95">
        <v>4</v>
      </c>
      <c r="H1643" s="95">
        <v>401</v>
      </c>
      <c r="I1643" s="95">
        <v>80.650000000000006</v>
      </c>
      <c r="J1643" s="95">
        <v>63.73</v>
      </c>
      <c r="K1643" s="95" t="s">
        <v>1129</v>
      </c>
      <c r="L1643" s="95" t="s">
        <v>70</v>
      </c>
      <c r="M1643" s="95" t="s">
        <v>1113</v>
      </c>
    </row>
    <row r="1644" spans="1:13" ht="27" customHeight="1">
      <c r="A1644" s="93">
        <v>1642</v>
      </c>
      <c r="B1644" s="94" t="s">
        <v>1095</v>
      </c>
      <c r="C1644" s="95"/>
      <c r="D1644" s="95" t="s">
        <v>1120</v>
      </c>
      <c r="E1644" s="95">
        <v>2</v>
      </c>
      <c r="F1644" s="95">
        <v>11</v>
      </c>
      <c r="G1644" s="95">
        <v>4</v>
      </c>
      <c r="H1644" s="95">
        <v>402</v>
      </c>
      <c r="I1644" s="95">
        <v>81.5</v>
      </c>
      <c r="J1644" s="95">
        <v>64.400000000000006</v>
      </c>
      <c r="K1644" s="95" t="s">
        <v>1129</v>
      </c>
      <c r="L1644" s="95" t="s">
        <v>70</v>
      </c>
      <c r="M1644" s="95" t="s">
        <v>1106</v>
      </c>
    </row>
    <row r="1645" spans="1:13" ht="27" customHeight="1">
      <c r="A1645" s="93">
        <v>1643</v>
      </c>
      <c r="B1645" s="94" t="s">
        <v>1095</v>
      </c>
      <c r="C1645" s="95"/>
      <c r="D1645" s="95" t="s">
        <v>1120</v>
      </c>
      <c r="E1645" s="95">
        <v>2</v>
      </c>
      <c r="F1645" s="95">
        <v>11</v>
      </c>
      <c r="G1645" s="95">
        <v>5</v>
      </c>
      <c r="H1645" s="95">
        <v>501</v>
      </c>
      <c r="I1645" s="95">
        <v>80.650000000000006</v>
      </c>
      <c r="J1645" s="95">
        <v>63.73</v>
      </c>
      <c r="K1645" s="95" t="s">
        <v>1129</v>
      </c>
      <c r="L1645" s="95" t="s">
        <v>70</v>
      </c>
      <c r="M1645" s="95" t="s">
        <v>1113</v>
      </c>
    </row>
    <row r="1646" spans="1:13" ht="27" customHeight="1">
      <c r="A1646" s="93">
        <v>1644</v>
      </c>
      <c r="B1646" s="94" t="s">
        <v>1095</v>
      </c>
      <c r="C1646" s="95"/>
      <c r="D1646" s="95" t="s">
        <v>1120</v>
      </c>
      <c r="E1646" s="95">
        <v>2</v>
      </c>
      <c r="F1646" s="95">
        <v>11</v>
      </c>
      <c r="G1646" s="95">
        <v>5</v>
      </c>
      <c r="H1646" s="95">
        <v>502</v>
      </c>
      <c r="I1646" s="95">
        <v>81.5</v>
      </c>
      <c r="J1646" s="95">
        <v>64.400000000000006</v>
      </c>
      <c r="K1646" s="95" t="s">
        <v>1129</v>
      </c>
      <c r="L1646" s="95" t="s">
        <v>70</v>
      </c>
      <c r="M1646" s="95" t="s">
        <v>1106</v>
      </c>
    </row>
    <row r="1647" spans="1:13" ht="27" customHeight="1">
      <c r="A1647" s="93">
        <v>1645</v>
      </c>
      <c r="B1647" s="94" t="s">
        <v>1095</v>
      </c>
      <c r="C1647" s="95"/>
      <c r="D1647" s="95" t="s">
        <v>1120</v>
      </c>
      <c r="E1647" s="95">
        <v>2</v>
      </c>
      <c r="F1647" s="95">
        <v>11</v>
      </c>
      <c r="G1647" s="95">
        <v>6</v>
      </c>
      <c r="H1647" s="95">
        <v>601</v>
      </c>
      <c r="I1647" s="95">
        <v>80.650000000000006</v>
      </c>
      <c r="J1647" s="95">
        <v>63.73</v>
      </c>
      <c r="K1647" s="95" t="s">
        <v>1129</v>
      </c>
      <c r="L1647" s="95" t="s">
        <v>70</v>
      </c>
      <c r="M1647" s="95" t="s">
        <v>1113</v>
      </c>
    </row>
    <row r="1648" spans="1:13" ht="27" customHeight="1">
      <c r="A1648" s="93">
        <v>1646</v>
      </c>
      <c r="B1648" s="94" t="s">
        <v>1095</v>
      </c>
      <c r="C1648" s="95"/>
      <c r="D1648" s="95" t="s">
        <v>1120</v>
      </c>
      <c r="E1648" s="95">
        <v>2</v>
      </c>
      <c r="F1648" s="95">
        <v>11</v>
      </c>
      <c r="G1648" s="95">
        <v>6</v>
      </c>
      <c r="H1648" s="95">
        <v>602</v>
      </c>
      <c r="I1648" s="95">
        <v>81.5</v>
      </c>
      <c r="J1648" s="95">
        <v>64.400000000000006</v>
      </c>
      <c r="K1648" s="95" t="s">
        <v>1129</v>
      </c>
      <c r="L1648" s="95" t="s">
        <v>70</v>
      </c>
      <c r="M1648" s="95" t="s">
        <v>1106</v>
      </c>
    </row>
    <row r="1649" spans="1:13" ht="27" customHeight="1">
      <c r="A1649" s="93">
        <v>1647</v>
      </c>
      <c r="B1649" s="94" t="s">
        <v>1095</v>
      </c>
      <c r="C1649" s="95"/>
      <c r="D1649" s="95" t="s">
        <v>1120</v>
      </c>
      <c r="E1649" s="95">
        <v>2</v>
      </c>
      <c r="F1649" s="95">
        <v>11</v>
      </c>
      <c r="G1649" s="95">
        <v>7</v>
      </c>
      <c r="H1649" s="95">
        <v>701</v>
      </c>
      <c r="I1649" s="95">
        <v>80.650000000000006</v>
      </c>
      <c r="J1649" s="95">
        <v>63.73</v>
      </c>
      <c r="K1649" s="95" t="s">
        <v>1129</v>
      </c>
      <c r="L1649" s="95" t="s">
        <v>70</v>
      </c>
      <c r="M1649" s="95" t="s">
        <v>1113</v>
      </c>
    </row>
    <row r="1650" spans="1:13" ht="27" customHeight="1">
      <c r="A1650" s="93">
        <v>1648</v>
      </c>
      <c r="B1650" s="94" t="s">
        <v>1095</v>
      </c>
      <c r="C1650" s="95"/>
      <c r="D1650" s="95" t="s">
        <v>1120</v>
      </c>
      <c r="E1650" s="95">
        <v>2</v>
      </c>
      <c r="F1650" s="95">
        <v>11</v>
      </c>
      <c r="G1650" s="95">
        <v>7</v>
      </c>
      <c r="H1650" s="95">
        <v>702</v>
      </c>
      <c r="I1650" s="95">
        <v>81.5</v>
      </c>
      <c r="J1650" s="95">
        <v>64.400000000000006</v>
      </c>
      <c r="K1650" s="95" t="s">
        <v>1129</v>
      </c>
      <c r="L1650" s="95" t="s">
        <v>70</v>
      </c>
      <c r="M1650" s="95" t="s">
        <v>1106</v>
      </c>
    </row>
    <row r="1651" spans="1:13" ht="27" customHeight="1">
      <c r="A1651" s="93">
        <v>1649</v>
      </c>
      <c r="B1651" s="94" t="s">
        <v>1095</v>
      </c>
      <c r="C1651" s="95"/>
      <c r="D1651" s="95" t="s">
        <v>1120</v>
      </c>
      <c r="E1651" s="95">
        <v>2</v>
      </c>
      <c r="F1651" s="95">
        <v>11</v>
      </c>
      <c r="G1651" s="95">
        <v>8</v>
      </c>
      <c r="H1651" s="95">
        <v>801</v>
      </c>
      <c r="I1651" s="95">
        <v>80.650000000000006</v>
      </c>
      <c r="J1651" s="95">
        <v>63.73</v>
      </c>
      <c r="K1651" s="95" t="s">
        <v>1129</v>
      </c>
      <c r="L1651" s="95" t="s">
        <v>70</v>
      </c>
      <c r="M1651" s="95" t="s">
        <v>1113</v>
      </c>
    </row>
    <row r="1652" spans="1:13" ht="27" customHeight="1">
      <c r="A1652" s="93">
        <v>1650</v>
      </c>
      <c r="B1652" s="94" t="s">
        <v>1095</v>
      </c>
      <c r="C1652" s="95"/>
      <c r="D1652" s="95" t="s">
        <v>1120</v>
      </c>
      <c r="E1652" s="95">
        <v>2</v>
      </c>
      <c r="F1652" s="95">
        <v>11</v>
      </c>
      <c r="G1652" s="95">
        <v>8</v>
      </c>
      <c r="H1652" s="95">
        <v>802</v>
      </c>
      <c r="I1652" s="95">
        <v>81.5</v>
      </c>
      <c r="J1652" s="95">
        <v>64.400000000000006</v>
      </c>
      <c r="K1652" s="95" t="s">
        <v>1129</v>
      </c>
      <c r="L1652" s="95" t="s">
        <v>70</v>
      </c>
      <c r="M1652" s="95" t="s">
        <v>1106</v>
      </c>
    </row>
    <row r="1653" spans="1:13" ht="27" customHeight="1">
      <c r="A1653" s="93">
        <v>1651</v>
      </c>
      <c r="B1653" s="94" t="s">
        <v>1095</v>
      </c>
      <c r="C1653" s="95"/>
      <c r="D1653" s="95" t="s">
        <v>1120</v>
      </c>
      <c r="E1653" s="95">
        <v>2</v>
      </c>
      <c r="F1653" s="95">
        <v>11</v>
      </c>
      <c r="G1653" s="95">
        <v>9</v>
      </c>
      <c r="H1653" s="95">
        <v>901</v>
      </c>
      <c r="I1653" s="95">
        <v>80.650000000000006</v>
      </c>
      <c r="J1653" s="95">
        <v>63.73</v>
      </c>
      <c r="K1653" s="95" t="s">
        <v>1129</v>
      </c>
      <c r="L1653" s="95" t="s">
        <v>70</v>
      </c>
      <c r="M1653" s="95" t="s">
        <v>1113</v>
      </c>
    </row>
    <row r="1654" spans="1:13" ht="27" customHeight="1">
      <c r="A1654" s="93">
        <v>1652</v>
      </c>
      <c r="B1654" s="94" t="s">
        <v>1095</v>
      </c>
      <c r="C1654" s="95"/>
      <c r="D1654" s="95" t="s">
        <v>1120</v>
      </c>
      <c r="E1654" s="95">
        <v>2</v>
      </c>
      <c r="F1654" s="95">
        <v>11</v>
      </c>
      <c r="G1654" s="95">
        <v>9</v>
      </c>
      <c r="H1654" s="95">
        <v>902</v>
      </c>
      <c r="I1654" s="95">
        <v>81.5</v>
      </c>
      <c r="J1654" s="95">
        <v>64.400000000000006</v>
      </c>
      <c r="K1654" s="95" t="s">
        <v>1129</v>
      </c>
      <c r="L1654" s="95" t="s">
        <v>70</v>
      </c>
      <c r="M1654" s="95" t="s">
        <v>1106</v>
      </c>
    </row>
    <row r="1655" spans="1:13" ht="27" customHeight="1">
      <c r="A1655" s="93">
        <v>1653</v>
      </c>
      <c r="B1655" s="94" t="s">
        <v>1095</v>
      </c>
      <c r="C1655" s="95"/>
      <c r="D1655" s="95" t="s">
        <v>1120</v>
      </c>
      <c r="E1655" s="95">
        <v>2</v>
      </c>
      <c r="F1655" s="95">
        <v>11</v>
      </c>
      <c r="G1655" s="95">
        <v>10</v>
      </c>
      <c r="H1655" s="95">
        <v>1001</v>
      </c>
      <c r="I1655" s="95">
        <v>80.650000000000006</v>
      </c>
      <c r="J1655" s="95">
        <v>63.73</v>
      </c>
      <c r="K1655" s="95" t="s">
        <v>1129</v>
      </c>
      <c r="L1655" s="95" t="s">
        <v>70</v>
      </c>
      <c r="M1655" s="95" t="s">
        <v>1113</v>
      </c>
    </row>
    <row r="1656" spans="1:13" ht="27" customHeight="1">
      <c r="A1656" s="93">
        <v>1654</v>
      </c>
      <c r="B1656" s="94" t="s">
        <v>1095</v>
      </c>
      <c r="C1656" s="95"/>
      <c r="D1656" s="95" t="s">
        <v>1120</v>
      </c>
      <c r="E1656" s="95">
        <v>2</v>
      </c>
      <c r="F1656" s="95">
        <v>11</v>
      </c>
      <c r="G1656" s="95">
        <v>10</v>
      </c>
      <c r="H1656" s="95">
        <v>1002</v>
      </c>
      <c r="I1656" s="95">
        <v>81.5</v>
      </c>
      <c r="J1656" s="95">
        <v>64.400000000000006</v>
      </c>
      <c r="K1656" s="95" t="s">
        <v>1129</v>
      </c>
      <c r="L1656" s="95" t="s">
        <v>70</v>
      </c>
      <c r="M1656" s="95" t="s">
        <v>1106</v>
      </c>
    </row>
    <row r="1657" spans="1:13" ht="27" customHeight="1">
      <c r="A1657" s="93">
        <v>1655</v>
      </c>
      <c r="B1657" s="94" t="s">
        <v>1095</v>
      </c>
      <c r="C1657" s="95"/>
      <c r="D1657" s="95" t="s">
        <v>1120</v>
      </c>
      <c r="E1657" s="95">
        <v>2</v>
      </c>
      <c r="F1657" s="95">
        <v>11</v>
      </c>
      <c r="G1657" s="95">
        <v>11</v>
      </c>
      <c r="H1657" s="95">
        <v>1101</v>
      </c>
      <c r="I1657" s="95">
        <v>80.650000000000006</v>
      </c>
      <c r="J1657" s="95">
        <v>63.73</v>
      </c>
      <c r="K1657" s="95" t="s">
        <v>1129</v>
      </c>
      <c r="L1657" s="95" t="s">
        <v>70</v>
      </c>
      <c r="M1657" s="95" t="s">
        <v>1113</v>
      </c>
    </row>
    <row r="1658" spans="1:13" ht="27" customHeight="1">
      <c r="A1658" s="93">
        <v>1656</v>
      </c>
      <c r="B1658" s="94" t="s">
        <v>1095</v>
      </c>
      <c r="C1658" s="95"/>
      <c r="D1658" s="95" t="s">
        <v>1120</v>
      </c>
      <c r="E1658" s="95">
        <v>2</v>
      </c>
      <c r="F1658" s="95">
        <v>11</v>
      </c>
      <c r="G1658" s="95">
        <v>11</v>
      </c>
      <c r="H1658" s="95">
        <v>1102</v>
      </c>
      <c r="I1658" s="95">
        <v>81.5</v>
      </c>
      <c r="J1658" s="95">
        <v>64.400000000000006</v>
      </c>
      <c r="K1658" s="95" t="s">
        <v>1129</v>
      </c>
      <c r="L1658" s="95" t="s">
        <v>70</v>
      </c>
      <c r="M1658" s="95" t="s">
        <v>1106</v>
      </c>
    </row>
    <row r="1659" spans="1:13" ht="27" customHeight="1">
      <c r="A1659" s="93">
        <v>1657</v>
      </c>
      <c r="B1659" s="94" t="s">
        <v>1095</v>
      </c>
      <c r="C1659" s="95"/>
      <c r="D1659" s="95" t="s">
        <v>1168</v>
      </c>
      <c r="E1659" s="95">
        <v>1</v>
      </c>
      <c r="F1659" s="95">
        <v>10</v>
      </c>
      <c r="G1659" s="95">
        <v>1</v>
      </c>
      <c r="H1659" s="95">
        <v>101</v>
      </c>
      <c r="I1659" s="95">
        <v>82.27</v>
      </c>
      <c r="J1659" s="95">
        <v>64.77</v>
      </c>
      <c r="K1659" s="95" t="s">
        <v>1129</v>
      </c>
      <c r="L1659" s="95" t="s">
        <v>70</v>
      </c>
      <c r="M1659" s="95" t="s">
        <v>1106</v>
      </c>
    </row>
    <row r="1660" spans="1:13" ht="27" customHeight="1">
      <c r="A1660" s="93">
        <v>1658</v>
      </c>
      <c r="B1660" s="94" t="s">
        <v>1095</v>
      </c>
      <c r="C1660" s="95"/>
      <c r="D1660" s="95" t="s">
        <v>1168</v>
      </c>
      <c r="E1660" s="95">
        <v>1</v>
      </c>
      <c r="F1660" s="95">
        <v>10</v>
      </c>
      <c r="G1660" s="95">
        <v>1</v>
      </c>
      <c r="H1660" s="95">
        <v>102</v>
      </c>
      <c r="I1660" s="95">
        <v>58.16</v>
      </c>
      <c r="J1660" s="95">
        <v>45.79</v>
      </c>
      <c r="K1660" s="95" t="s">
        <v>1131</v>
      </c>
      <c r="L1660" s="95" t="s">
        <v>70</v>
      </c>
      <c r="M1660" s="95" t="s">
        <v>1132</v>
      </c>
    </row>
    <row r="1661" spans="1:13" ht="27" customHeight="1">
      <c r="A1661" s="93">
        <v>1659</v>
      </c>
      <c r="B1661" s="94" t="s">
        <v>1095</v>
      </c>
      <c r="C1661" s="95"/>
      <c r="D1661" s="95" t="s">
        <v>1168</v>
      </c>
      <c r="E1661" s="95">
        <v>1</v>
      </c>
      <c r="F1661" s="95">
        <v>10</v>
      </c>
      <c r="G1661" s="95">
        <v>2</v>
      </c>
      <c r="H1661" s="95">
        <v>201</v>
      </c>
      <c r="I1661" s="95">
        <v>82.27</v>
      </c>
      <c r="J1661" s="95">
        <v>64.77</v>
      </c>
      <c r="K1661" s="95" t="s">
        <v>1129</v>
      </c>
      <c r="L1661" s="95" t="s">
        <v>70</v>
      </c>
      <c r="M1661" s="95" t="s">
        <v>1106</v>
      </c>
    </row>
    <row r="1662" spans="1:13" ht="27" customHeight="1">
      <c r="A1662" s="93">
        <v>1660</v>
      </c>
      <c r="B1662" s="94" t="s">
        <v>1095</v>
      </c>
      <c r="C1662" s="95"/>
      <c r="D1662" s="95" t="s">
        <v>1168</v>
      </c>
      <c r="E1662" s="95">
        <v>1</v>
      </c>
      <c r="F1662" s="95">
        <v>10</v>
      </c>
      <c r="G1662" s="95">
        <v>2</v>
      </c>
      <c r="H1662" s="95">
        <v>202</v>
      </c>
      <c r="I1662" s="95">
        <v>81.17</v>
      </c>
      <c r="J1662" s="95">
        <v>63.9</v>
      </c>
      <c r="K1662" s="95" t="s">
        <v>1129</v>
      </c>
      <c r="L1662" s="95" t="s">
        <v>70</v>
      </c>
      <c r="M1662" s="95" t="s">
        <v>1113</v>
      </c>
    </row>
    <row r="1663" spans="1:13" ht="27" customHeight="1">
      <c r="A1663" s="93">
        <v>1661</v>
      </c>
      <c r="B1663" s="94" t="s">
        <v>1095</v>
      </c>
      <c r="C1663" s="95"/>
      <c r="D1663" s="95" t="s">
        <v>1168</v>
      </c>
      <c r="E1663" s="95">
        <v>1</v>
      </c>
      <c r="F1663" s="95">
        <v>10</v>
      </c>
      <c r="G1663" s="95">
        <v>3</v>
      </c>
      <c r="H1663" s="95">
        <v>301</v>
      </c>
      <c r="I1663" s="95">
        <v>81.8</v>
      </c>
      <c r="J1663" s="95">
        <v>64.400000000000006</v>
      </c>
      <c r="K1663" s="95" t="s">
        <v>1129</v>
      </c>
      <c r="L1663" s="95" t="s">
        <v>70</v>
      </c>
      <c r="M1663" s="95" t="s">
        <v>1106</v>
      </c>
    </row>
    <row r="1664" spans="1:13" ht="27" customHeight="1">
      <c r="A1664" s="93">
        <v>1662</v>
      </c>
      <c r="B1664" s="94" t="s">
        <v>1095</v>
      </c>
      <c r="C1664" s="95"/>
      <c r="D1664" s="95" t="s">
        <v>1168</v>
      </c>
      <c r="E1664" s="95">
        <v>1</v>
      </c>
      <c r="F1664" s="95">
        <v>10</v>
      </c>
      <c r="G1664" s="95">
        <v>3</v>
      </c>
      <c r="H1664" s="95">
        <v>302</v>
      </c>
      <c r="I1664" s="95">
        <v>80.95</v>
      </c>
      <c r="J1664" s="95">
        <v>63.73</v>
      </c>
      <c r="K1664" s="95" t="s">
        <v>1129</v>
      </c>
      <c r="L1664" s="95" t="s">
        <v>70</v>
      </c>
      <c r="M1664" s="95" t="s">
        <v>1113</v>
      </c>
    </row>
    <row r="1665" spans="1:13" ht="27" customHeight="1">
      <c r="A1665" s="93">
        <v>1663</v>
      </c>
      <c r="B1665" s="94" t="s">
        <v>1095</v>
      </c>
      <c r="C1665" s="95"/>
      <c r="D1665" s="95" t="s">
        <v>1168</v>
      </c>
      <c r="E1665" s="95">
        <v>1</v>
      </c>
      <c r="F1665" s="95">
        <v>10</v>
      </c>
      <c r="G1665" s="95">
        <v>4</v>
      </c>
      <c r="H1665" s="95">
        <v>401</v>
      </c>
      <c r="I1665" s="95">
        <v>81.8</v>
      </c>
      <c r="J1665" s="95">
        <v>64.400000000000006</v>
      </c>
      <c r="K1665" s="95" t="s">
        <v>1129</v>
      </c>
      <c r="L1665" s="95" t="s">
        <v>70</v>
      </c>
      <c r="M1665" s="95" t="s">
        <v>1106</v>
      </c>
    </row>
    <row r="1666" spans="1:13" ht="27" customHeight="1">
      <c r="A1666" s="93">
        <v>1664</v>
      </c>
      <c r="B1666" s="94" t="s">
        <v>1095</v>
      </c>
      <c r="C1666" s="95"/>
      <c r="D1666" s="95" t="s">
        <v>1168</v>
      </c>
      <c r="E1666" s="95">
        <v>1</v>
      </c>
      <c r="F1666" s="95">
        <v>10</v>
      </c>
      <c r="G1666" s="95">
        <v>4</v>
      </c>
      <c r="H1666" s="95">
        <v>402</v>
      </c>
      <c r="I1666" s="95">
        <v>80.95</v>
      </c>
      <c r="J1666" s="95">
        <v>63.73</v>
      </c>
      <c r="K1666" s="95" t="s">
        <v>1129</v>
      </c>
      <c r="L1666" s="95" t="s">
        <v>70</v>
      </c>
      <c r="M1666" s="95" t="s">
        <v>1113</v>
      </c>
    </row>
    <row r="1667" spans="1:13" ht="27" customHeight="1">
      <c r="A1667" s="93">
        <v>1665</v>
      </c>
      <c r="B1667" s="94" t="s">
        <v>1095</v>
      </c>
      <c r="C1667" s="95"/>
      <c r="D1667" s="95" t="s">
        <v>1168</v>
      </c>
      <c r="E1667" s="95">
        <v>1</v>
      </c>
      <c r="F1667" s="95">
        <v>10</v>
      </c>
      <c r="G1667" s="95">
        <v>5</v>
      </c>
      <c r="H1667" s="95">
        <v>501</v>
      </c>
      <c r="I1667" s="95">
        <v>81.8</v>
      </c>
      <c r="J1667" s="95">
        <v>64.400000000000006</v>
      </c>
      <c r="K1667" s="95" t="s">
        <v>1129</v>
      </c>
      <c r="L1667" s="95" t="s">
        <v>70</v>
      </c>
      <c r="M1667" s="95" t="s">
        <v>1106</v>
      </c>
    </row>
    <row r="1668" spans="1:13" ht="27" customHeight="1">
      <c r="A1668" s="93">
        <v>1666</v>
      </c>
      <c r="B1668" s="94" t="s">
        <v>1095</v>
      </c>
      <c r="C1668" s="95"/>
      <c r="D1668" s="95" t="s">
        <v>1168</v>
      </c>
      <c r="E1668" s="95">
        <v>1</v>
      </c>
      <c r="F1668" s="95">
        <v>10</v>
      </c>
      <c r="G1668" s="95">
        <v>5</v>
      </c>
      <c r="H1668" s="95">
        <v>502</v>
      </c>
      <c r="I1668" s="95">
        <v>80.95</v>
      </c>
      <c r="J1668" s="95">
        <v>63.73</v>
      </c>
      <c r="K1668" s="95" t="s">
        <v>1129</v>
      </c>
      <c r="L1668" s="95" t="s">
        <v>70</v>
      </c>
      <c r="M1668" s="95" t="s">
        <v>1113</v>
      </c>
    </row>
    <row r="1669" spans="1:13" ht="27" customHeight="1">
      <c r="A1669" s="93">
        <v>1667</v>
      </c>
      <c r="B1669" s="94" t="s">
        <v>1095</v>
      </c>
      <c r="C1669" s="95"/>
      <c r="D1669" s="95" t="s">
        <v>1168</v>
      </c>
      <c r="E1669" s="95">
        <v>1</v>
      </c>
      <c r="F1669" s="95">
        <v>10</v>
      </c>
      <c r="G1669" s="95">
        <v>6</v>
      </c>
      <c r="H1669" s="95">
        <v>601</v>
      </c>
      <c r="I1669" s="95">
        <v>81.8</v>
      </c>
      <c r="J1669" s="95">
        <v>64.400000000000006</v>
      </c>
      <c r="K1669" s="95" t="s">
        <v>1129</v>
      </c>
      <c r="L1669" s="95" t="s">
        <v>70</v>
      </c>
      <c r="M1669" s="95" t="s">
        <v>1106</v>
      </c>
    </row>
    <row r="1670" spans="1:13" ht="27" customHeight="1">
      <c r="A1670" s="93">
        <v>1668</v>
      </c>
      <c r="B1670" s="94" t="s">
        <v>1095</v>
      </c>
      <c r="C1670" s="95"/>
      <c r="D1670" s="95" t="s">
        <v>1168</v>
      </c>
      <c r="E1670" s="95">
        <v>1</v>
      </c>
      <c r="F1670" s="95">
        <v>10</v>
      </c>
      <c r="G1670" s="95">
        <v>6</v>
      </c>
      <c r="H1670" s="95">
        <v>602</v>
      </c>
      <c r="I1670" s="95">
        <v>80.95</v>
      </c>
      <c r="J1670" s="95">
        <v>63.73</v>
      </c>
      <c r="K1670" s="95" t="s">
        <v>1129</v>
      </c>
      <c r="L1670" s="95" t="s">
        <v>70</v>
      </c>
      <c r="M1670" s="95" t="s">
        <v>1113</v>
      </c>
    </row>
    <row r="1671" spans="1:13" ht="27" customHeight="1">
      <c r="A1671" s="93">
        <v>1669</v>
      </c>
      <c r="B1671" s="94" t="s">
        <v>1095</v>
      </c>
      <c r="C1671" s="95"/>
      <c r="D1671" s="95" t="s">
        <v>1168</v>
      </c>
      <c r="E1671" s="95">
        <v>1</v>
      </c>
      <c r="F1671" s="95">
        <v>10</v>
      </c>
      <c r="G1671" s="95">
        <v>7</v>
      </c>
      <c r="H1671" s="95">
        <v>701</v>
      </c>
      <c r="I1671" s="95">
        <v>81.8</v>
      </c>
      <c r="J1671" s="95">
        <v>64.400000000000006</v>
      </c>
      <c r="K1671" s="95" t="s">
        <v>1129</v>
      </c>
      <c r="L1671" s="95" t="s">
        <v>70</v>
      </c>
      <c r="M1671" s="95" t="s">
        <v>1106</v>
      </c>
    </row>
    <row r="1672" spans="1:13" ht="27" customHeight="1">
      <c r="A1672" s="93">
        <v>1670</v>
      </c>
      <c r="B1672" s="94" t="s">
        <v>1095</v>
      </c>
      <c r="C1672" s="95"/>
      <c r="D1672" s="95" t="s">
        <v>1168</v>
      </c>
      <c r="E1672" s="95">
        <v>1</v>
      </c>
      <c r="F1672" s="95">
        <v>10</v>
      </c>
      <c r="G1672" s="95">
        <v>7</v>
      </c>
      <c r="H1672" s="95">
        <v>702</v>
      </c>
      <c r="I1672" s="95">
        <v>80.95</v>
      </c>
      <c r="J1672" s="95">
        <v>63.73</v>
      </c>
      <c r="K1672" s="95" t="s">
        <v>1129</v>
      </c>
      <c r="L1672" s="95" t="s">
        <v>70</v>
      </c>
      <c r="M1672" s="95" t="s">
        <v>1113</v>
      </c>
    </row>
    <row r="1673" spans="1:13" ht="27" customHeight="1">
      <c r="A1673" s="93">
        <v>1671</v>
      </c>
      <c r="B1673" s="94" t="s">
        <v>1095</v>
      </c>
      <c r="C1673" s="95"/>
      <c r="D1673" s="95" t="s">
        <v>1168</v>
      </c>
      <c r="E1673" s="95">
        <v>1</v>
      </c>
      <c r="F1673" s="95">
        <v>10</v>
      </c>
      <c r="G1673" s="95">
        <v>8</v>
      </c>
      <c r="H1673" s="95">
        <v>801</v>
      </c>
      <c r="I1673" s="95">
        <v>81.8</v>
      </c>
      <c r="J1673" s="95">
        <v>64.400000000000006</v>
      </c>
      <c r="K1673" s="95" t="s">
        <v>1129</v>
      </c>
      <c r="L1673" s="95" t="s">
        <v>70</v>
      </c>
      <c r="M1673" s="95" t="s">
        <v>1106</v>
      </c>
    </row>
    <row r="1674" spans="1:13" ht="27" customHeight="1">
      <c r="A1674" s="93">
        <v>1672</v>
      </c>
      <c r="B1674" s="94" t="s">
        <v>1095</v>
      </c>
      <c r="C1674" s="95"/>
      <c r="D1674" s="95" t="s">
        <v>1168</v>
      </c>
      <c r="E1674" s="95">
        <v>1</v>
      </c>
      <c r="F1674" s="95">
        <v>10</v>
      </c>
      <c r="G1674" s="95">
        <v>8</v>
      </c>
      <c r="H1674" s="95">
        <v>802</v>
      </c>
      <c r="I1674" s="95">
        <v>80.95</v>
      </c>
      <c r="J1674" s="95">
        <v>63.73</v>
      </c>
      <c r="K1674" s="95" t="s">
        <v>1129</v>
      </c>
      <c r="L1674" s="95" t="s">
        <v>70</v>
      </c>
      <c r="M1674" s="95" t="s">
        <v>1113</v>
      </c>
    </row>
    <row r="1675" spans="1:13" ht="27" customHeight="1">
      <c r="A1675" s="93">
        <v>1673</v>
      </c>
      <c r="B1675" s="94" t="s">
        <v>1095</v>
      </c>
      <c r="C1675" s="95"/>
      <c r="D1675" s="95" t="s">
        <v>1168</v>
      </c>
      <c r="E1675" s="95">
        <v>1</v>
      </c>
      <c r="F1675" s="95">
        <v>10</v>
      </c>
      <c r="G1675" s="95">
        <v>9</v>
      </c>
      <c r="H1675" s="95">
        <v>901</v>
      </c>
      <c r="I1675" s="95">
        <v>81.8</v>
      </c>
      <c r="J1675" s="95">
        <v>64.400000000000006</v>
      </c>
      <c r="K1675" s="95" t="s">
        <v>1129</v>
      </c>
      <c r="L1675" s="95" t="s">
        <v>70</v>
      </c>
      <c r="M1675" s="95" t="s">
        <v>1106</v>
      </c>
    </row>
    <row r="1676" spans="1:13" ht="27" customHeight="1">
      <c r="A1676" s="93">
        <v>1674</v>
      </c>
      <c r="B1676" s="94" t="s">
        <v>1095</v>
      </c>
      <c r="C1676" s="95"/>
      <c r="D1676" s="95" t="s">
        <v>1168</v>
      </c>
      <c r="E1676" s="95">
        <v>1</v>
      </c>
      <c r="F1676" s="95">
        <v>10</v>
      </c>
      <c r="G1676" s="95">
        <v>9</v>
      </c>
      <c r="H1676" s="95">
        <v>902</v>
      </c>
      <c r="I1676" s="95">
        <v>80.95</v>
      </c>
      <c r="J1676" s="95">
        <v>63.73</v>
      </c>
      <c r="K1676" s="95" t="s">
        <v>1129</v>
      </c>
      <c r="L1676" s="95" t="s">
        <v>70</v>
      </c>
      <c r="M1676" s="95" t="s">
        <v>1113</v>
      </c>
    </row>
    <row r="1677" spans="1:13" ht="27" customHeight="1">
      <c r="A1677" s="93">
        <v>1675</v>
      </c>
      <c r="B1677" s="94" t="s">
        <v>1095</v>
      </c>
      <c r="C1677" s="95"/>
      <c r="D1677" s="95" t="s">
        <v>1168</v>
      </c>
      <c r="E1677" s="95">
        <v>1</v>
      </c>
      <c r="F1677" s="95">
        <v>10</v>
      </c>
      <c r="G1677" s="95">
        <v>10</v>
      </c>
      <c r="H1677" s="95">
        <v>1001</v>
      </c>
      <c r="I1677" s="95">
        <v>81.8</v>
      </c>
      <c r="J1677" s="95">
        <v>64.400000000000006</v>
      </c>
      <c r="K1677" s="95" t="s">
        <v>1129</v>
      </c>
      <c r="L1677" s="95" t="s">
        <v>70</v>
      </c>
      <c r="M1677" s="95" t="s">
        <v>1106</v>
      </c>
    </row>
    <row r="1678" spans="1:13" ht="27" customHeight="1">
      <c r="A1678" s="93">
        <v>1676</v>
      </c>
      <c r="B1678" s="94" t="s">
        <v>1095</v>
      </c>
      <c r="C1678" s="95"/>
      <c r="D1678" s="95" t="s">
        <v>1168</v>
      </c>
      <c r="E1678" s="95">
        <v>1</v>
      </c>
      <c r="F1678" s="95">
        <v>10</v>
      </c>
      <c r="G1678" s="95">
        <v>10</v>
      </c>
      <c r="H1678" s="95">
        <v>1002</v>
      </c>
      <c r="I1678" s="95">
        <v>80.95</v>
      </c>
      <c r="J1678" s="95">
        <v>63.73</v>
      </c>
      <c r="K1678" s="95" t="s">
        <v>1129</v>
      </c>
      <c r="L1678" s="95" t="s">
        <v>70</v>
      </c>
      <c r="M1678" s="95" t="s">
        <v>1113</v>
      </c>
    </row>
    <row r="1679" spans="1:13" ht="27" customHeight="1">
      <c r="A1679" s="93">
        <v>1677</v>
      </c>
      <c r="B1679" s="94" t="s">
        <v>1095</v>
      </c>
      <c r="C1679" s="95"/>
      <c r="D1679" s="95" t="s">
        <v>1168</v>
      </c>
      <c r="E1679" s="95">
        <v>2</v>
      </c>
      <c r="F1679" s="95">
        <v>10</v>
      </c>
      <c r="G1679" s="95">
        <v>1</v>
      </c>
      <c r="H1679" s="95">
        <v>101</v>
      </c>
      <c r="I1679" s="95">
        <v>58.16</v>
      </c>
      <c r="J1679" s="95">
        <v>45.79</v>
      </c>
      <c r="K1679" s="95" t="s">
        <v>1131</v>
      </c>
      <c r="L1679" s="95" t="s">
        <v>70</v>
      </c>
      <c r="M1679" s="95" t="s">
        <v>1132</v>
      </c>
    </row>
    <row r="1680" spans="1:13" ht="27" customHeight="1">
      <c r="A1680" s="93">
        <v>1678</v>
      </c>
      <c r="B1680" s="94" t="s">
        <v>1095</v>
      </c>
      <c r="C1680" s="95"/>
      <c r="D1680" s="95" t="s">
        <v>1168</v>
      </c>
      <c r="E1680" s="95">
        <v>2</v>
      </c>
      <c r="F1680" s="95">
        <v>10</v>
      </c>
      <c r="G1680" s="95">
        <v>1</v>
      </c>
      <c r="H1680" s="95">
        <v>102</v>
      </c>
      <c r="I1680" s="95">
        <v>82.27</v>
      </c>
      <c r="J1680" s="95">
        <v>64.77</v>
      </c>
      <c r="K1680" s="95" t="s">
        <v>1129</v>
      </c>
      <c r="L1680" s="95" t="s">
        <v>70</v>
      </c>
      <c r="M1680" s="95" t="s">
        <v>1106</v>
      </c>
    </row>
    <row r="1681" spans="1:13" ht="27" customHeight="1">
      <c r="A1681" s="93">
        <v>1679</v>
      </c>
      <c r="B1681" s="94" t="s">
        <v>1095</v>
      </c>
      <c r="C1681" s="95"/>
      <c r="D1681" s="95" t="s">
        <v>1168</v>
      </c>
      <c r="E1681" s="95">
        <v>2</v>
      </c>
      <c r="F1681" s="95">
        <v>10</v>
      </c>
      <c r="G1681" s="95">
        <v>2</v>
      </c>
      <c r="H1681" s="95">
        <v>201</v>
      </c>
      <c r="I1681" s="95">
        <v>81.17</v>
      </c>
      <c r="J1681" s="95">
        <v>63.9</v>
      </c>
      <c r="K1681" s="95" t="s">
        <v>1129</v>
      </c>
      <c r="L1681" s="95" t="s">
        <v>70</v>
      </c>
      <c r="M1681" s="95" t="s">
        <v>1113</v>
      </c>
    </row>
    <row r="1682" spans="1:13" ht="27" customHeight="1">
      <c r="A1682" s="93">
        <v>1680</v>
      </c>
      <c r="B1682" s="94" t="s">
        <v>1095</v>
      </c>
      <c r="C1682" s="95"/>
      <c r="D1682" s="95" t="s">
        <v>1168</v>
      </c>
      <c r="E1682" s="95">
        <v>2</v>
      </c>
      <c r="F1682" s="95">
        <v>10</v>
      </c>
      <c r="G1682" s="95">
        <v>2</v>
      </c>
      <c r="H1682" s="95">
        <v>202</v>
      </c>
      <c r="I1682" s="95">
        <v>82.27</v>
      </c>
      <c r="J1682" s="95">
        <v>64.77</v>
      </c>
      <c r="K1682" s="95" t="s">
        <v>1129</v>
      </c>
      <c r="L1682" s="95" t="s">
        <v>70</v>
      </c>
      <c r="M1682" s="95" t="s">
        <v>1106</v>
      </c>
    </row>
    <row r="1683" spans="1:13" ht="27" customHeight="1">
      <c r="A1683" s="93">
        <v>1681</v>
      </c>
      <c r="B1683" s="94" t="s">
        <v>1095</v>
      </c>
      <c r="C1683" s="95"/>
      <c r="D1683" s="95" t="s">
        <v>1168</v>
      </c>
      <c r="E1683" s="95">
        <v>2</v>
      </c>
      <c r="F1683" s="95">
        <v>10</v>
      </c>
      <c r="G1683" s="95">
        <v>3</v>
      </c>
      <c r="H1683" s="95">
        <v>301</v>
      </c>
      <c r="I1683" s="95">
        <v>80.95</v>
      </c>
      <c r="J1683" s="95">
        <v>63.73</v>
      </c>
      <c r="K1683" s="95" t="s">
        <v>1129</v>
      </c>
      <c r="L1683" s="95" t="s">
        <v>70</v>
      </c>
      <c r="M1683" s="95" t="s">
        <v>1113</v>
      </c>
    </row>
    <row r="1684" spans="1:13" ht="27" customHeight="1">
      <c r="A1684" s="93">
        <v>1682</v>
      </c>
      <c r="B1684" s="94" t="s">
        <v>1095</v>
      </c>
      <c r="C1684" s="95"/>
      <c r="D1684" s="95" t="s">
        <v>1168</v>
      </c>
      <c r="E1684" s="95">
        <v>2</v>
      </c>
      <c r="F1684" s="95">
        <v>10</v>
      </c>
      <c r="G1684" s="95">
        <v>3</v>
      </c>
      <c r="H1684" s="95">
        <v>302</v>
      </c>
      <c r="I1684" s="95">
        <v>81.8</v>
      </c>
      <c r="J1684" s="95">
        <v>64.400000000000006</v>
      </c>
      <c r="K1684" s="95" t="s">
        <v>1129</v>
      </c>
      <c r="L1684" s="95" t="s">
        <v>70</v>
      </c>
      <c r="M1684" s="95" t="s">
        <v>1106</v>
      </c>
    </row>
    <row r="1685" spans="1:13" ht="27" customHeight="1">
      <c r="A1685" s="93">
        <v>1683</v>
      </c>
      <c r="B1685" s="94" t="s">
        <v>1095</v>
      </c>
      <c r="C1685" s="95"/>
      <c r="D1685" s="95" t="s">
        <v>1168</v>
      </c>
      <c r="E1685" s="95">
        <v>2</v>
      </c>
      <c r="F1685" s="95">
        <v>10</v>
      </c>
      <c r="G1685" s="95">
        <v>4</v>
      </c>
      <c r="H1685" s="95">
        <v>401</v>
      </c>
      <c r="I1685" s="95">
        <v>80.95</v>
      </c>
      <c r="J1685" s="95">
        <v>63.73</v>
      </c>
      <c r="K1685" s="95" t="s">
        <v>1129</v>
      </c>
      <c r="L1685" s="95" t="s">
        <v>70</v>
      </c>
      <c r="M1685" s="95" t="s">
        <v>1113</v>
      </c>
    </row>
    <row r="1686" spans="1:13" ht="27" customHeight="1">
      <c r="A1686" s="93">
        <v>1684</v>
      </c>
      <c r="B1686" s="94" t="s">
        <v>1095</v>
      </c>
      <c r="C1686" s="95"/>
      <c r="D1686" s="95" t="s">
        <v>1168</v>
      </c>
      <c r="E1686" s="95">
        <v>2</v>
      </c>
      <c r="F1686" s="95">
        <v>10</v>
      </c>
      <c r="G1686" s="95">
        <v>4</v>
      </c>
      <c r="H1686" s="95">
        <v>402</v>
      </c>
      <c r="I1686" s="95">
        <v>81.8</v>
      </c>
      <c r="J1686" s="95">
        <v>64.400000000000006</v>
      </c>
      <c r="K1686" s="95" t="s">
        <v>1129</v>
      </c>
      <c r="L1686" s="95" t="s">
        <v>70</v>
      </c>
      <c r="M1686" s="95" t="s">
        <v>1106</v>
      </c>
    </row>
    <row r="1687" spans="1:13" ht="27" customHeight="1">
      <c r="A1687" s="93">
        <v>1685</v>
      </c>
      <c r="B1687" s="94" t="s">
        <v>1095</v>
      </c>
      <c r="C1687" s="95"/>
      <c r="D1687" s="95" t="s">
        <v>1168</v>
      </c>
      <c r="E1687" s="95">
        <v>2</v>
      </c>
      <c r="F1687" s="95">
        <v>10</v>
      </c>
      <c r="G1687" s="95">
        <v>5</v>
      </c>
      <c r="H1687" s="95">
        <v>501</v>
      </c>
      <c r="I1687" s="95">
        <v>80.95</v>
      </c>
      <c r="J1687" s="95">
        <v>63.73</v>
      </c>
      <c r="K1687" s="95" t="s">
        <v>1129</v>
      </c>
      <c r="L1687" s="95" t="s">
        <v>70</v>
      </c>
      <c r="M1687" s="95" t="s">
        <v>1113</v>
      </c>
    </row>
    <row r="1688" spans="1:13" ht="27" customHeight="1">
      <c r="A1688" s="93">
        <v>1686</v>
      </c>
      <c r="B1688" s="94" t="s">
        <v>1095</v>
      </c>
      <c r="C1688" s="95"/>
      <c r="D1688" s="95" t="s">
        <v>1168</v>
      </c>
      <c r="E1688" s="95">
        <v>2</v>
      </c>
      <c r="F1688" s="95">
        <v>10</v>
      </c>
      <c r="G1688" s="95">
        <v>5</v>
      </c>
      <c r="H1688" s="95">
        <v>502</v>
      </c>
      <c r="I1688" s="95">
        <v>81.8</v>
      </c>
      <c r="J1688" s="95">
        <v>64.400000000000006</v>
      </c>
      <c r="K1688" s="95" t="s">
        <v>1129</v>
      </c>
      <c r="L1688" s="95" t="s">
        <v>70</v>
      </c>
      <c r="M1688" s="95" t="s">
        <v>1106</v>
      </c>
    </row>
    <row r="1689" spans="1:13" ht="27" customHeight="1">
      <c r="A1689" s="93">
        <v>1687</v>
      </c>
      <c r="B1689" s="94" t="s">
        <v>1095</v>
      </c>
      <c r="C1689" s="95"/>
      <c r="D1689" s="95" t="s">
        <v>1168</v>
      </c>
      <c r="E1689" s="95">
        <v>2</v>
      </c>
      <c r="F1689" s="95">
        <v>10</v>
      </c>
      <c r="G1689" s="95">
        <v>6</v>
      </c>
      <c r="H1689" s="95">
        <v>601</v>
      </c>
      <c r="I1689" s="95">
        <v>80.95</v>
      </c>
      <c r="J1689" s="95">
        <v>63.73</v>
      </c>
      <c r="K1689" s="95" t="s">
        <v>1129</v>
      </c>
      <c r="L1689" s="95" t="s">
        <v>70</v>
      </c>
      <c r="M1689" s="95" t="s">
        <v>1113</v>
      </c>
    </row>
    <row r="1690" spans="1:13" ht="27" customHeight="1">
      <c r="A1690" s="93">
        <v>1688</v>
      </c>
      <c r="B1690" s="94" t="s">
        <v>1095</v>
      </c>
      <c r="C1690" s="95"/>
      <c r="D1690" s="95" t="s">
        <v>1168</v>
      </c>
      <c r="E1690" s="95">
        <v>2</v>
      </c>
      <c r="F1690" s="95">
        <v>10</v>
      </c>
      <c r="G1690" s="95">
        <v>6</v>
      </c>
      <c r="H1690" s="95">
        <v>602</v>
      </c>
      <c r="I1690" s="95">
        <v>81.8</v>
      </c>
      <c r="J1690" s="95">
        <v>64.400000000000006</v>
      </c>
      <c r="K1690" s="95" t="s">
        <v>1129</v>
      </c>
      <c r="L1690" s="95" t="s">
        <v>70</v>
      </c>
      <c r="M1690" s="95" t="s">
        <v>1106</v>
      </c>
    </row>
    <row r="1691" spans="1:13" ht="27" customHeight="1">
      <c r="A1691" s="93">
        <v>1689</v>
      </c>
      <c r="B1691" s="94" t="s">
        <v>1095</v>
      </c>
      <c r="C1691" s="95"/>
      <c r="D1691" s="95" t="s">
        <v>1168</v>
      </c>
      <c r="E1691" s="95">
        <v>2</v>
      </c>
      <c r="F1691" s="95">
        <v>10</v>
      </c>
      <c r="G1691" s="95">
        <v>7</v>
      </c>
      <c r="H1691" s="95">
        <v>701</v>
      </c>
      <c r="I1691" s="95">
        <v>80.95</v>
      </c>
      <c r="J1691" s="95">
        <v>63.73</v>
      </c>
      <c r="K1691" s="95" t="s">
        <v>1129</v>
      </c>
      <c r="L1691" s="95" t="s">
        <v>70</v>
      </c>
      <c r="M1691" s="95" t="s">
        <v>1113</v>
      </c>
    </row>
    <row r="1692" spans="1:13" ht="27" customHeight="1">
      <c r="A1692" s="93">
        <v>1690</v>
      </c>
      <c r="B1692" s="94" t="s">
        <v>1095</v>
      </c>
      <c r="C1692" s="95"/>
      <c r="D1692" s="95" t="s">
        <v>1168</v>
      </c>
      <c r="E1692" s="95">
        <v>2</v>
      </c>
      <c r="F1692" s="95">
        <v>10</v>
      </c>
      <c r="G1692" s="95">
        <v>7</v>
      </c>
      <c r="H1692" s="95">
        <v>702</v>
      </c>
      <c r="I1692" s="95">
        <v>81.8</v>
      </c>
      <c r="J1692" s="95">
        <v>64.400000000000006</v>
      </c>
      <c r="K1692" s="95" t="s">
        <v>1129</v>
      </c>
      <c r="L1692" s="95" t="s">
        <v>70</v>
      </c>
      <c r="M1692" s="95" t="s">
        <v>1106</v>
      </c>
    </row>
    <row r="1693" spans="1:13" ht="27" customHeight="1">
      <c r="A1693" s="93">
        <v>1691</v>
      </c>
      <c r="B1693" s="94" t="s">
        <v>1095</v>
      </c>
      <c r="C1693" s="95"/>
      <c r="D1693" s="95" t="s">
        <v>1168</v>
      </c>
      <c r="E1693" s="95">
        <v>2</v>
      </c>
      <c r="F1693" s="95">
        <v>10</v>
      </c>
      <c r="G1693" s="95">
        <v>8</v>
      </c>
      <c r="H1693" s="95">
        <v>801</v>
      </c>
      <c r="I1693" s="95">
        <v>80.95</v>
      </c>
      <c r="J1693" s="95">
        <v>63.73</v>
      </c>
      <c r="K1693" s="95" t="s">
        <v>1129</v>
      </c>
      <c r="L1693" s="95" t="s">
        <v>70</v>
      </c>
      <c r="M1693" s="95" t="s">
        <v>1113</v>
      </c>
    </row>
    <row r="1694" spans="1:13" ht="27" customHeight="1">
      <c r="A1694" s="93">
        <v>1692</v>
      </c>
      <c r="B1694" s="94" t="s">
        <v>1095</v>
      </c>
      <c r="C1694" s="95"/>
      <c r="D1694" s="95" t="s">
        <v>1168</v>
      </c>
      <c r="E1694" s="95">
        <v>2</v>
      </c>
      <c r="F1694" s="95">
        <v>10</v>
      </c>
      <c r="G1694" s="95">
        <v>8</v>
      </c>
      <c r="H1694" s="95">
        <v>802</v>
      </c>
      <c r="I1694" s="95">
        <v>81.8</v>
      </c>
      <c r="J1694" s="95">
        <v>64.400000000000006</v>
      </c>
      <c r="K1694" s="95" t="s">
        <v>1129</v>
      </c>
      <c r="L1694" s="95" t="s">
        <v>70</v>
      </c>
      <c r="M1694" s="95" t="s">
        <v>1106</v>
      </c>
    </row>
    <row r="1695" spans="1:13" ht="27" customHeight="1">
      <c r="A1695" s="93">
        <v>1693</v>
      </c>
      <c r="B1695" s="94" t="s">
        <v>1095</v>
      </c>
      <c r="C1695" s="95"/>
      <c r="D1695" s="95" t="s">
        <v>1168</v>
      </c>
      <c r="E1695" s="95">
        <v>2</v>
      </c>
      <c r="F1695" s="95">
        <v>10</v>
      </c>
      <c r="G1695" s="95">
        <v>9</v>
      </c>
      <c r="H1695" s="95">
        <v>901</v>
      </c>
      <c r="I1695" s="95">
        <v>80.95</v>
      </c>
      <c r="J1695" s="95">
        <v>63.73</v>
      </c>
      <c r="K1695" s="95" t="s">
        <v>1129</v>
      </c>
      <c r="L1695" s="95" t="s">
        <v>70</v>
      </c>
      <c r="M1695" s="95" t="s">
        <v>1113</v>
      </c>
    </row>
    <row r="1696" spans="1:13" ht="27" customHeight="1">
      <c r="A1696" s="93">
        <v>1694</v>
      </c>
      <c r="B1696" s="94" t="s">
        <v>1095</v>
      </c>
      <c r="C1696" s="95"/>
      <c r="D1696" s="95" t="s">
        <v>1168</v>
      </c>
      <c r="E1696" s="95">
        <v>2</v>
      </c>
      <c r="F1696" s="95">
        <v>10</v>
      </c>
      <c r="G1696" s="95">
        <v>9</v>
      </c>
      <c r="H1696" s="95">
        <v>902</v>
      </c>
      <c r="I1696" s="95">
        <v>81.8</v>
      </c>
      <c r="J1696" s="95">
        <v>64.400000000000006</v>
      </c>
      <c r="K1696" s="95" t="s">
        <v>1129</v>
      </c>
      <c r="L1696" s="95" t="s">
        <v>70</v>
      </c>
      <c r="M1696" s="95" t="s">
        <v>1106</v>
      </c>
    </row>
    <row r="1697" spans="1:13" ht="27" customHeight="1">
      <c r="A1697" s="93">
        <v>1695</v>
      </c>
      <c r="B1697" s="94" t="s">
        <v>1095</v>
      </c>
      <c r="C1697" s="95"/>
      <c r="D1697" s="95" t="s">
        <v>1168</v>
      </c>
      <c r="E1697" s="95">
        <v>2</v>
      </c>
      <c r="F1697" s="95">
        <v>10</v>
      </c>
      <c r="G1697" s="95">
        <v>10</v>
      </c>
      <c r="H1697" s="95">
        <v>1001</v>
      </c>
      <c r="I1697" s="95">
        <v>80.95</v>
      </c>
      <c r="J1697" s="95">
        <v>63.73</v>
      </c>
      <c r="K1697" s="95" t="s">
        <v>1129</v>
      </c>
      <c r="L1697" s="95" t="s">
        <v>70</v>
      </c>
      <c r="M1697" s="95" t="s">
        <v>1113</v>
      </c>
    </row>
    <row r="1698" spans="1:13" ht="27" customHeight="1">
      <c r="A1698" s="93">
        <v>1696</v>
      </c>
      <c r="B1698" s="94" t="s">
        <v>1095</v>
      </c>
      <c r="C1698" s="95"/>
      <c r="D1698" s="95" t="s">
        <v>1168</v>
      </c>
      <c r="E1698" s="95">
        <v>2</v>
      </c>
      <c r="F1698" s="95">
        <v>10</v>
      </c>
      <c r="G1698" s="95">
        <v>10</v>
      </c>
      <c r="H1698" s="95">
        <v>1002</v>
      </c>
      <c r="I1698" s="95">
        <v>81.8</v>
      </c>
      <c r="J1698" s="95">
        <v>64.400000000000006</v>
      </c>
      <c r="K1698" s="95" t="s">
        <v>1129</v>
      </c>
      <c r="L1698" s="95" t="s">
        <v>70</v>
      </c>
      <c r="M1698" s="95" t="s">
        <v>1106</v>
      </c>
    </row>
    <row r="1699" spans="1:13" ht="27" customHeight="1">
      <c r="A1699" s="93">
        <v>1697</v>
      </c>
      <c r="B1699" s="94" t="s">
        <v>1095</v>
      </c>
      <c r="C1699" s="95"/>
      <c r="D1699" s="95" t="s">
        <v>1169</v>
      </c>
      <c r="E1699" s="95">
        <v>1</v>
      </c>
      <c r="F1699" s="95">
        <v>10</v>
      </c>
      <c r="G1699" s="95">
        <v>1</v>
      </c>
      <c r="H1699" s="95">
        <v>101</v>
      </c>
      <c r="I1699" s="95">
        <v>81.83</v>
      </c>
      <c r="J1699" s="95">
        <v>64.77</v>
      </c>
      <c r="K1699" s="95" t="s">
        <v>1129</v>
      </c>
      <c r="L1699" s="95" t="s">
        <v>70</v>
      </c>
      <c r="M1699" s="95" t="s">
        <v>1106</v>
      </c>
    </row>
    <row r="1700" spans="1:13" ht="27" customHeight="1">
      <c r="A1700" s="93">
        <v>1698</v>
      </c>
      <c r="B1700" s="94" t="s">
        <v>1095</v>
      </c>
      <c r="C1700" s="95"/>
      <c r="D1700" s="95" t="s">
        <v>1169</v>
      </c>
      <c r="E1700" s="95">
        <v>1</v>
      </c>
      <c r="F1700" s="95">
        <v>10</v>
      </c>
      <c r="G1700" s="95">
        <v>1</v>
      </c>
      <c r="H1700" s="95">
        <v>102</v>
      </c>
      <c r="I1700" s="95">
        <v>57.85</v>
      </c>
      <c r="J1700" s="95">
        <v>45.79</v>
      </c>
      <c r="K1700" s="95" t="s">
        <v>1131</v>
      </c>
      <c r="L1700" s="95" t="s">
        <v>70</v>
      </c>
      <c r="M1700" s="95" t="s">
        <v>1132</v>
      </c>
    </row>
    <row r="1701" spans="1:13" ht="27" customHeight="1">
      <c r="A1701" s="93">
        <v>1699</v>
      </c>
      <c r="B1701" s="94" t="s">
        <v>1095</v>
      </c>
      <c r="C1701" s="95"/>
      <c r="D1701" s="95" t="s">
        <v>1169</v>
      </c>
      <c r="E1701" s="95">
        <v>1</v>
      </c>
      <c r="F1701" s="95">
        <v>10</v>
      </c>
      <c r="G1701" s="95">
        <v>2</v>
      </c>
      <c r="H1701" s="95">
        <v>201</v>
      </c>
      <c r="I1701" s="95">
        <v>81.83</v>
      </c>
      <c r="J1701" s="95">
        <v>64.77</v>
      </c>
      <c r="K1701" s="95" t="s">
        <v>1129</v>
      </c>
      <c r="L1701" s="95" t="s">
        <v>70</v>
      </c>
      <c r="M1701" s="95" t="s">
        <v>1106</v>
      </c>
    </row>
    <row r="1702" spans="1:13" ht="27" customHeight="1">
      <c r="A1702" s="93">
        <v>1700</v>
      </c>
      <c r="B1702" s="94" t="s">
        <v>1095</v>
      </c>
      <c r="C1702" s="95"/>
      <c r="D1702" s="95" t="s">
        <v>1169</v>
      </c>
      <c r="E1702" s="95">
        <v>1</v>
      </c>
      <c r="F1702" s="95">
        <v>10</v>
      </c>
      <c r="G1702" s="95">
        <v>2</v>
      </c>
      <c r="H1702" s="95">
        <v>202</v>
      </c>
      <c r="I1702" s="95">
        <v>80.73</v>
      </c>
      <c r="J1702" s="95">
        <v>63.9</v>
      </c>
      <c r="K1702" s="95" t="s">
        <v>1129</v>
      </c>
      <c r="L1702" s="95" t="s">
        <v>70</v>
      </c>
      <c r="M1702" s="95" t="s">
        <v>1113</v>
      </c>
    </row>
    <row r="1703" spans="1:13" ht="27" customHeight="1">
      <c r="A1703" s="93">
        <v>1701</v>
      </c>
      <c r="B1703" s="94" t="s">
        <v>1095</v>
      </c>
      <c r="C1703" s="95"/>
      <c r="D1703" s="95" t="s">
        <v>1169</v>
      </c>
      <c r="E1703" s="95">
        <v>1</v>
      </c>
      <c r="F1703" s="95">
        <v>10</v>
      </c>
      <c r="G1703" s="95">
        <v>3</v>
      </c>
      <c r="H1703" s="95">
        <v>301</v>
      </c>
      <c r="I1703" s="95">
        <v>81.36</v>
      </c>
      <c r="J1703" s="95">
        <v>64.400000000000006</v>
      </c>
      <c r="K1703" s="95" t="s">
        <v>1129</v>
      </c>
      <c r="L1703" s="95" t="s">
        <v>70</v>
      </c>
      <c r="M1703" s="95" t="s">
        <v>1106</v>
      </c>
    </row>
    <row r="1704" spans="1:13" ht="27" customHeight="1">
      <c r="A1704" s="93">
        <v>1702</v>
      </c>
      <c r="B1704" s="94" t="s">
        <v>1095</v>
      </c>
      <c r="C1704" s="95"/>
      <c r="D1704" s="95" t="s">
        <v>1169</v>
      </c>
      <c r="E1704" s="95">
        <v>1</v>
      </c>
      <c r="F1704" s="95">
        <v>10</v>
      </c>
      <c r="G1704" s="95">
        <v>3</v>
      </c>
      <c r="H1704" s="95">
        <v>302</v>
      </c>
      <c r="I1704" s="95">
        <v>80.510000000000005</v>
      </c>
      <c r="J1704" s="95">
        <v>63.73</v>
      </c>
      <c r="K1704" s="95" t="s">
        <v>1129</v>
      </c>
      <c r="L1704" s="95" t="s">
        <v>70</v>
      </c>
      <c r="M1704" s="95" t="s">
        <v>1113</v>
      </c>
    </row>
    <row r="1705" spans="1:13" ht="27" customHeight="1">
      <c r="A1705" s="93">
        <v>1703</v>
      </c>
      <c r="B1705" s="94" t="s">
        <v>1095</v>
      </c>
      <c r="C1705" s="95"/>
      <c r="D1705" s="95" t="s">
        <v>1169</v>
      </c>
      <c r="E1705" s="95">
        <v>1</v>
      </c>
      <c r="F1705" s="95">
        <v>10</v>
      </c>
      <c r="G1705" s="95">
        <v>4</v>
      </c>
      <c r="H1705" s="95">
        <v>401</v>
      </c>
      <c r="I1705" s="95">
        <v>81.36</v>
      </c>
      <c r="J1705" s="95">
        <v>64.400000000000006</v>
      </c>
      <c r="K1705" s="95" t="s">
        <v>1129</v>
      </c>
      <c r="L1705" s="95" t="s">
        <v>70</v>
      </c>
      <c r="M1705" s="95" t="s">
        <v>1106</v>
      </c>
    </row>
    <row r="1706" spans="1:13" ht="27" customHeight="1">
      <c r="A1706" s="93">
        <v>1704</v>
      </c>
      <c r="B1706" s="94" t="s">
        <v>1095</v>
      </c>
      <c r="C1706" s="95"/>
      <c r="D1706" s="95" t="s">
        <v>1169</v>
      </c>
      <c r="E1706" s="95">
        <v>1</v>
      </c>
      <c r="F1706" s="95">
        <v>10</v>
      </c>
      <c r="G1706" s="95">
        <v>4</v>
      </c>
      <c r="H1706" s="95">
        <v>402</v>
      </c>
      <c r="I1706" s="95">
        <v>80.510000000000005</v>
      </c>
      <c r="J1706" s="95">
        <v>63.73</v>
      </c>
      <c r="K1706" s="95" t="s">
        <v>1129</v>
      </c>
      <c r="L1706" s="95" t="s">
        <v>70</v>
      </c>
      <c r="M1706" s="95" t="s">
        <v>1113</v>
      </c>
    </row>
    <row r="1707" spans="1:13" ht="27" customHeight="1">
      <c r="A1707" s="93">
        <v>1705</v>
      </c>
      <c r="B1707" s="94" t="s">
        <v>1095</v>
      </c>
      <c r="C1707" s="95"/>
      <c r="D1707" s="95" t="s">
        <v>1169</v>
      </c>
      <c r="E1707" s="95">
        <v>1</v>
      </c>
      <c r="F1707" s="95">
        <v>10</v>
      </c>
      <c r="G1707" s="95">
        <v>5</v>
      </c>
      <c r="H1707" s="95">
        <v>501</v>
      </c>
      <c r="I1707" s="95">
        <v>81.36</v>
      </c>
      <c r="J1707" s="95">
        <v>64.400000000000006</v>
      </c>
      <c r="K1707" s="95" t="s">
        <v>1129</v>
      </c>
      <c r="L1707" s="95" t="s">
        <v>70</v>
      </c>
      <c r="M1707" s="95" t="s">
        <v>1106</v>
      </c>
    </row>
    <row r="1708" spans="1:13" ht="27" customHeight="1">
      <c r="A1708" s="93">
        <v>1706</v>
      </c>
      <c r="B1708" s="94" t="s">
        <v>1095</v>
      </c>
      <c r="C1708" s="95"/>
      <c r="D1708" s="95" t="s">
        <v>1169</v>
      </c>
      <c r="E1708" s="95">
        <v>1</v>
      </c>
      <c r="F1708" s="95">
        <v>10</v>
      </c>
      <c r="G1708" s="95">
        <v>5</v>
      </c>
      <c r="H1708" s="95">
        <v>502</v>
      </c>
      <c r="I1708" s="95">
        <v>80.510000000000005</v>
      </c>
      <c r="J1708" s="95">
        <v>63.73</v>
      </c>
      <c r="K1708" s="95" t="s">
        <v>1129</v>
      </c>
      <c r="L1708" s="95" t="s">
        <v>70</v>
      </c>
      <c r="M1708" s="95" t="s">
        <v>1113</v>
      </c>
    </row>
    <row r="1709" spans="1:13" ht="27" customHeight="1">
      <c r="A1709" s="93">
        <v>1707</v>
      </c>
      <c r="B1709" s="94" t="s">
        <v>1095</v>
      </c>
      <c r="C1709" s="95"/>
      <c r="D1709" s="95" t="s">
        <v>1169</v>
      </c>
      <c r="E1709" s="95">
        <v>1</v>
      </c>
      <c r="F1709" s="95">
        <v>10</v>
      </c>
      <c r="G1709" s="95">
        <v>6</v>
      </c>
      <c r="H1709" s="95">
        <v>601</v>
      </c>
      <c r="I1709" s="95">
        <v>81.36</v>
      </c>
      <c r="J1709" s="95">
        <v>64.400000000000006</v>
      </c>
      <c r="K1709" s="95" t="s">
        <v>1129</v>
      </c>
      <c r="L1709" s="95" t="s">
        <v>70</v>
      </c>
      <c r="M1709" s="95" t="s">
        <v>1106</v>
      </c>
    </row>
    <row r="1710" spans="1:13" ht="27" customHeight="1">
      <c r="A1710" s="93">
        <v>1708</v>
      </c>
      <c r="B1710" s="94" t="s">
        <v>1095</v>
      </c>
      <c r="C1710" s="95"/>
      <c r="D1710" s="95" t="s">
        <v>1169</v>
      </c>
      <c r="E1710" s="95">
        <v>1</v>
      </c>
      <c r="F1710" s="95">
        <v>10</v>
      </c>
      <c r="G1710" s="95">
        <v>6</v>
      </c>
      <c r="H1710" s="95">
        <v>602</v>
      </c>
      <c r="I1710" s="95">
        <v>80.510000000000005</v>
      </c>
      <c r="J1710" s="95">
        <v>63.73</v>
      </c>
      <c r="K1710" s="95" t="s">
        <v>1129</v>
      </c>
      <c r="L1710" s="95" t="s">
        <v>70</v>
      </c>
      <c r="M1710" s="95" t="s">
        <v>1113</v>
      </c>
    </row>
    <row r="1711" spans="1:13" ht="27" customHeight="1">
      <c r="A1711" s="93">
        <v>1709</v>
      </c>
      <c r="B1711" s="94" t="s">
        <v>1095</v>
      </c>
      <c r="C1711" s="95"/>
      <c r="D1711" s="95" t="s">
        <v>1169</v>
      </c>
      <c r="E1711" s="95">
        <v>1</v>
      </c>
      <c r="F1711" s="95">
        <v>10</v>
      </c>
      <c r="G1711" s="95">
        <v>7</v>
      </c>
      <c r="H1711" s="95">
        <v>701</v>
      </c>
      <c r="I1711" s="95">
        <v>81.36</v>
      </c>
      <c r="J1711" s="95">
        <v>64.400000000000006</v>
      </c>
      <c r="K1711" s="95" t="s">
        <v>1129</v>
      </c>
      <c r="L1711" s="95" t="s">
        <v>70</v>
      </c>
      <c r="M1711" s="95" t="s">
        <v>1106</v>
      </c>
    </row>
    <row r="1712" spans="1:13" ht="27" customHeight="1">
      <c r="A1712" s="93">
        <v>1710</v>
      </c>
      <c r="B1712" s="94" t="s">
        <v>1095</v>
      </c>
      <c r="C1712" s="95"/>
      <c r="D1712" s="95" t="s">
        <v>1169</v>
      </c>
      <c r="E1712" s="95">
        <v>1</v>
      </c>
      <c r="F1712" s="95">
        <v>10</v>
      </c>
      <c r="G1712" s="95">
        <v>7</v>
      </c>
      <c r="H1712" s="95">
        <v>702</v>
      </c>
      <c r="I1712" s="95">
        <v>80.510000000000005</v>
      </c>
      <c r="J1712" s="95">
        <v>63.73</v>
      </c>
      <c r="K1712" s="95" t="s">
        <v>1129</v>
      </c>
      <c r="L1712" s="95" t="s">
        <v>70</v>
      </c>
      <c r="M1712" s="95" t="s">
        <v>1113</v>
      </c>
    </row>
    <row r="1713" spans="1:13" ht="27" customHeight="1">
      <c r="A1713" s="93">
        <v>1711</v>
      </c>
      <c r="B1713" s="94" t="s">
        <v>1095</v>
      </c>
      <c r="C1713" s="95"/>
      <c r="D1713" s="95" t="s">
        <v>1169</v>
      </c>
      <c r="E1713" s="95">
        <v>1</v>
      </c>
      <c r="F1713" s="95">
        <v>10</v>
      </c>
      <c r="G1713" s="95">
        <v>8</v>
      </c>
      <c r="H1713" s="95">
        <v>801</v>
      </c>
      <c r="I1713" s="95">
        <v>81.36</v>
      </c>
      <c r="J1713" s="95">
        <v>64.400000000000006</v>
      </c>
      <c r="K1713" s="95" t="s">
        <v>1129</v>
      </c>
      <c r="L1713" s="95" t="s">
        <v>70</v>
      </c>
      <c r="M1713" s="95" t="s">
        <v>1106</v>
      </c>
    </row>
    <row r="1714" spans="1:13" ht="27" customHeight="1">
      <c r="A1714" s="93">
        <v>1712</v>
      </c>
      <c r="B1714" s="94" t="s">
        <v>1095</v>
      </c>
      <c r="C1714" s="95"/>
      <c r="D1714" s="95" t="s">
        <v>1169</v>
      </c>
      <c r="E1714" s="95">
        <v>1</v>
      </c>
      <c r="F1714" s="95">
        <v>10</v>
      </c>
      <c r="G1714" s="95">
        <v>8</v>
      </c>
      <c r="H1714" s="95">
        <v>802</v>
      </c>
      <c r="I1714" s="95">
        <v>80.510000000000005</v>
      </c>
      <c r="J1714" s="95">
        <v>63.73</v>
      </c>
      <c r="K1714" s="95" t="s">
        <v>1129</v>
      </c>
      <c r="L1714" s="95" t="s">
        <v>70</v>
      </c>
      <c r="M1714" s="95" t="s">
        <v>1113</v>
      </c>
    </row>
    <row r="1715" spans="1:13" ht="27" customHeight="1">
      <c r="A1715" s="93">
        <v>1713</v>
      </c>
      <c r="B1715" s="94" t="s">
        <v>1095</v>
      </c>
      <c r="C1715" s="95"/>
      <c r="D1715" s="95" t="s">
        <v>1169</v>
      </c>
      <c r="E1715" s="95">
        <v>1</v>
      </c>
      <c r="F1715" s="95">
        <v>10</v>
      </c>
      <c r="G1715" s="95">
        <v>9</v>
      </c>
      <c r="H1715" s="95">
        <v>901</v>
      </c>
      <c r="I1715" s="95">
        <v>81.36</v>
      </c>
      <c r="J1715" s="95">
        <v>64.400000000000006</v>
      </c>
      <c r="K1715" s="95" t="s">
        <v>1129</v>
      </c>
      <c r="L1715" s="95" t="s">
        <v>70</v>
      </c>
      <c r="M1715" s="95" t="s">
        <v>1106</v>
      </c>
    </row>
    <row r="1716" spans="1:13" ht="27" customHeight="1">
      <c r="A1716" s="93">
        <v>1714</v>
      </c>
      <c r="B1716" s="94" t="s">
        <v>1095</v>
      </c>
      <c r="C1716" s="95"/>
      <c r="D1716" s="95" t="s">
        <v>1169</v>
      </c>
      <c r="E1716" s="95">
        <v>1</v>
      </c>
      <c r="F1716" s="95">
        <v>10</v>
      </c>
      <c r="G1716" s="95">
        <v>9</v>
      </c>
      <c r="H1716" s="95">
        <v>902</v>
      </c>
      <c r="I1716" s="95">
        <v>80.510000000000005</v>
      </c>
      <c r="J1716" s="95">
        <v>63.73</v>
      </c>
      <c r="K1716" s="95" t="s">
        <v>1129</v>
      </c>
      <c r="L1716" s="95" t="s">
        <v>70</v>
      </c>
      <c r="M1716" s="95" t="s">
        <v>1113</v>
      </c>
    </row>
    <row r="1717" spans="1:13" ht="27" customHeight="1">
      <c r="A1717" s="93">
        <v>1715</v>
      </c>
      <c r="B1717" s="94" t="s">
        <v>1095</v>
      </c>
      <c r="C1717" s="95"/>
      <c r="D1717" s="95" t="s">
        <v>1169</v>
      </c>
      <c r="E1717" s="95">
        <v>1</v>
      </c>
      <c r="F1717" s="95">
        <v>10</v>
      </c>
      <c r="G1717" s="95">
        <v>10</v>
      </c>
      <c r="H1717" s="95">
        <v>1001</v>
      </c>
      <c r="I1717" s="95">
        <v>81.36</v>
      </c>
      <c r="J1717" s="95">
        <v>64.400000000000006</v>
      </c>
      <c r="K1717" s="95" t="s">
        <v>1129</v>
      </c>
      <c r="L1717" s="95" t="s">
        <v>70</v>
      </c>
      <c r="M1717" s="95" t="s">
        <v>1106</v>
      </c>
    </row>
    <row r="1718" spans="1:13" ht="27" customHeight="1">
      <c r="A1718" s="93">
        <v>1716</v>
      </c>
      <c r="B1718" s="94" t="s">
        <v>1095</v>
      </c>
      <c r="C1718" s="95"/>
      <c r="D1718" s="95" t="s">
        <v>1169</v>
      </c>
      <c r="E1718" s="95">
        <v>1</v>
      </c>
      <c r="F1718" s="95">
        <v>10</v>
      </c>
      <c r="G1718" s="95">
        <v>10</v>
      </c>
      <c r="H1718" s="95">
        <v>1002</v>
      </c>
      <c r="I1718" s="95">
        <v>80.510000000000005</v>
      </c>
      <c r="J1718" s="95">
        <v>63.73</v>
      </c>
      <c r="K1718" s="95" t="s">
        <v>1129</v>
      </c>
      <c r="L1718" s="95" t="s">
        <v>70</v>
      </c>
      <c r="M1718" s="95" t="s">
        <v>1113</v>
      </c>
    </row>
    <row r="1719" spans="1:13" ht="27" customHeight="1">
      <c r="A1719" s="93">
        <v>1717</v>
      </c>
      <c r="B1719" s="94" t="s">
        <v>1095</v>
      </c>
      <c r="C1719" s="95"/>
      <c r="D1719" s="95" t="s">
        <v>1169</v>
      </c>
      <c r="E1719" s="95">
        <v>2</v>
      </c>
      <c r="F1719" s="95">
        <v>10</v>
      </c>
      <c r="G1719" s="95">
        <v>1</v>
      </c>
      <c r="H1719" s="95">
        <v>101</v>
      </c>
      <c r="I1719" s="95">
        <v>80.73</v>
      </c>
      <c r="J1719" s="95">
        <v>63.9</v>
      </c>
      <c r="K1719" s="95" t="s">
        <v>1129</v>
      </c>
      <c r="L1719" s="95" t="s">
        <v>70</v>
      </c>
      <c r="M1719" s="95" t="s">
        <v>1113</v>
      </c>
    </row>
    <row r="1720" spans="1:13" ht="27" customHeight="1">
      <c r="A1720" s="93">
        <v>1718</v>
      </c>
      <c r="B1720" s="94" t="s">
        <v>1095</v>
      </c>
      <c r="C1720" s="95"/>
      <c r="D1720" s="95" t="s">
        <v>1169</v>
      </c>
      <c r="E1720" s="95">
        <v>2</v>
      </c>
      <c r="F1720" s="95">
        <v>10</v>
      </c>
      <c r="G1720" s="95">
        <v>1</v>
      </c>
      <c r="H1720" s="95">
        <v>102</v>
      </c>
      <c r="I1720" s="95">
        <v>57.85</v>
      </c>
      <c r="J1720" s="95">
        <v>45.79</v>
      </c>
      <c r="K1720" s="95" t="s">
        <v>1131</v>
      </c>
      <c r="L1720" s="95" t="s">
        <v>70</v>
      </c>
      <c r="M1720" s="95" t="s">
        <v>1132</v>
      </c>
    </row>
    <row r="1721" spans="1:13" ht="27" customHeight="1">
      <c r="A1721" s="93">
        <v>1719</v>
      </c>
      <c r="B1721" s="94" t="s">
        <v>1095</v>
      </c>
      <c r="C1721" s="95"/>
      <c r="D1721" s="95" t="s">
        <v>1169</v>
      </c>
      <c r="E1721" s="95">
        <v>2</v>
      </c>
      <c r="F1721" s="95">
        <v>10</v>
      </c>
      <c r="G1721" s="95">
        <v>2</v>
      </c>
      <c r="H1721" s="95">
        <v>201</v>
      </c>
      <c r="I1721" s="95">
        <v>80.73</v>
      </c>
      <c r="J1721" s="95">
        <v>63.9</v>
      </c>
      <c r="K1721" s="95" t="s">
        <v>1129</v>
      </c>
      <c r="L1721" s="95" t="s">
        <v>70</v>
      </c>
      <c r="M1721" s="95" t="s">
        <v>1113</v>
      </c>
    </row>
    <row r="1722" spans="1:13" ht="27" customHeight="1">
      <c r="A1722" s="93">
        <v>1720</v>
      </c>
      <c r="B1722" s="94" t="s">
        <v>1095</v>
      </c>
      <c r="C1722" s="95"/>
      <c r="D1722" s="95" t="s">
        <v>1169</v>
      </c>
      <c r="E1722" s="95">
        <v>2</v>
      </c>
      <c r="F1722" s="95">
        <v>10</v>
      </c>
      <c r="G1722" s="95">
        <v>2</v>
      </c>
      <c r="H1722" s="95">
        <v>202</v>
      </c>
      <c r="I1722" s="95">
        <v>80.73</v>
      </c>
      <c r="J1722" s="95">
        <v>63.9</v>
      </c>
      <c r="K1722" s="95" t="s">
        <v>1129</v>
      </c>
      <c r="L1722" s="95" t="s">
        <v>70</v>
      </c>
      <c r="M1722" s="95" t="s">
        <v>1113</v>
      </c>
    </row>
    <row r="1723" spans="1:13" ht="27" customHeight="1">
      <c r="A1723" s="93">
        <v>1721</v>
      </c>
      <c r="B1723" s="94" t="s">
        <v>1095</v>
      </c>
      <c r="C1723" s="95"/>
      <c r="D1723" s="95" t="s">
        <v>1169</v>
      </c>
      <c r="E1723" s="95">
        <v>2</v>
      </c>
      <c r="F1723" s="95">
        <v>10</v>
      </c>
      <c r="G1723" s="95">
        <v>3</v>
      </c>
      <c r="H1723" s="95">
        <v>301</v>
      </c>
      <c r="I1723" s="95">
        <v>80.510000000000005</v>
      </c>
      <c r="J1723" s="95">
        <v>63.73</v>
      </c>
      <c r="K1723" s="95" t="s">
        <v>1129</v>
      </c>
      <c r="L1723" s="95" t="s">
        <v>70</v>
      </c>
      <c r="M1723" s="95" t="s">
        <v>1113</v>
      </c>
    </row>
    <row r="1724" spans="1:13" ht="27" customHeight="1">
      <c r="A1724" s="93">
        <v>1722</v>
      </c>
      <c r="B1724" s="94" t="s">
        <v>1095</v>
      </c>
      <c r="C1724" s="95"/>
      <c r="D1724" s="95" t="s">
        <v>1169</v>
      </c>
      <c r="E1724" s="95">
        <v>2</v>
      </c>
      <c r="F1724" s="95">
        <v>10</v>
      </c>
      <c r="G1724" s="95">
        <v>3</v>
      </c>
      <c r="H1724" s="95">
        <v>302</v>
      </c>
      <c r="I1724" s="95">
        <v>80.510000000000005</v>
      </c>
      <c r="J1724" s="95">
        <v>63.73</v>
      </c>
      <c r="K1724" s="95" t="s">
        <v>1129</v>
      </c>
      <c r="L1724" s="95" t="s">
        <v>70</v>
      </c>
      <c r="M1724" s="95" t="s">
        <v>1113</v>
      </c>
    </row>
    <row r="1725" spans="1:13" ht="27" customHeight="1">
      <c r="A1725" s="93">
        <v>1723</v>
      </c>
      <c r="B1725" s="94" t="s">
        <v>1095</v>
      </c>
      <c r="C1725" s="95"/>
      <c r="D1725" s="95" t="s">
        <v>1169</v>
      </c>
      <c r="E1725" s="95">
        <v>2</v>
      </c>
      <c r="F1725" s="95">
        <v>10</v>
      </c>
      <c r="G1725" s="95">
        <v>4</v>
      </c>
      <c r="H1725" s="95">
        <v>401</v>
      </c>
      <c r="I1725" s="95">
        <v>80.510000000000005</v>
      </c>
      <c r="J1725" s="95">
        <v>63.73</v>
      </c>
      <c r="K1725" s="95" t="s">
        <v>1129</v>
      </c>
      <c r="L1725" s="95" t="s">
        <v>70</v>
      </c>
      <c r="M1725" s="95" t="s">
        <v>1113</v>
      </c>
    </row>
    <row r="1726" spans="1:13" ht="27" customHeight="1">
      <c r="A1726" s="93">
        <v>1724</v>
      </c>
      <c r="B1726" s="94" t="s">
        <v>1095</v>
      </c>
      <c r="C1726" s="95"/>
      <c r="D1726" s="95" t="s">
        <v>1169</v>
      </c>
      <c r="E1726" s="95">
        <v>2</v>
      </c>
      <c r="F1726" s="95">
        <v>10</v>
      </c>
      <c r="G1726" s="95">
        <v>4</v>
      </c>
      <c r="H1726" s="95">
        <v>402</v>
      </c>
      <c r="I1726" s="95">
        <v>80.510000000000005</v>
      </c>
      <c r="J1726" s="95">
        <v>63.73</v>
      </c>
      <c r="K1726" s="95" t="s">
        <v>1129</v>
      </c>
      <c r="L1726" s="95" t="s">
        <v>70</v>
      </c>
      <c r="M1726" s="95" t="s">
        <v>1113</v>
      </c>
    </row>
    <row r="1727" spans="1:13" ht="27" customHeight="1">
      <c r="A1727" s="93">
        <v>1725</v>
      </c>
      <c r="B1727" s="94" t="s">
        <v>1095</v>
      </c>
      <c r="C1727" s="95"/>
      <c r="D1727" s="95" t="s">
        <v>1169</v>
      </c>
      <c r="E1727" s="95">
        <v>2</v>
      </c>
      <c r="F1727" s="95">
        <v>10</v>
      </c>
      <c r="G1727" s="95">
        <v>5</v>
      </c>
      <c r="H1727" s="95">
        <v>501</v>
      </c>
      <c r="I1727" s="95">
        <v>80.510000000000005</v>
      </c>
      <c r="J1727" s="95">
        <v>63.73</v>
      </c>
      <c r="K1727" s="95" t="s">
        <v>1129</v>
      </c>
      <c r="L1727" s="95" t="s">
        <v>70</v>
      </c>
      <c r="M1727" s="95" t="s">
        <v>1113</v>
      </c>
    </row>
    <row r="1728" spans="1:13" ht="27" customHeight="1">
      <c r="A1728" s="93">
        <v>1726</v>
      </c>
      <c r="B1728" s="94" t="s">
        <v>1095</v>
      </c>
      <c r="C1728" s="95"/>
      <c r="D1728" s="95" t="s">
        <v>1169</v>
      </c>
      <c r="E1728" s="95">
        <v>2</v>
      </c>
      <c r="F1728" s="95">
        <v>10</v>
      </c>
      <c r="G1728" s="95">
        <v>5</v>
      </c>
      <c r="H1728" s="95">
        <v>502</v>
      </c>
      <c r="I1728" s="95">
        <v>80.510000000000005</v>
      </c>
      <c r="J1728" s="95">
        <v>63.73</v>
      </c>
      <c r="K1728" s="95" t="s">
        <v>1129</v>
      </c>
      <c r="L1728" s="95" t="s">
        <v>70</v>
      </c>
      <c r="M1728" s="95" t="s">
        <v>1113</v>
      </c>
    </row>
    <row r="1729" spans="1:13" ht="27" customHeight="1">
      <c r="A1729" s="93">
        <v>1727</v>
      </c>
      <c r="B1729" s="94" t="s">
        <v>1095</v>
      </c>
      <c r="C1729" s="95"/>
      <c r="D1729" s="95" t="s">
        <v>1169</v>
      </c>
      <c r="E1729" s="95">
        <v>2</v>
      </c>
      <c r="F1729" s="95">
        <v>10</v>
      </c>
      <c r="G1729" s="95">
        <v>6</v>
      </c>
      <c r="H1729" s="95">
        <v>601</v>
      </c>
      <c r="I1729" s="95">
        <v>80.510000000000005</v>
      </c>
      <c r="J1729" s="95">
        <v>63.73</v>
      </c>
      <c r="K1729" s="95" t="s">
        <v>1129</v>
      </c>
      <c r="L1729" s="95" t="s">
        <v>70</v>
      </c>
      <c r="M1729" s="95" t="s">
        <v>1113</v>
      </c>
    </row>
    <row r="1730" spans="1:13" ht="27" customHeight="1">
      <c r="A1730" s="93">
        <v>1728</v>
      </c>
      <c r="B1730" s="94" t="s">
        <v>1095</v>
      </c>
      <c r="C1730" s="95"/>
      <c r="D1730" s="95" t="s">
        <v>1169</v>
      </c>
      <c r="E1730" s="95">
        <v>2</v>
      </c>
      <c r="F1730" s="95">
        <v>10</v>
      </c>
      <c r="G1730" s="95">
        <v>6</v>
      </c>
      <c r="H1730" s="95">
        <v>602</v>
      </c>
      <c r="I1730" s="95">
        <v>80.510000000000005</v>
      </c>
      <c r="J1730" s="95">
        <v>63.73</v>
      </c>
      <c r="K1730" s="95" t="s">
        <v>1129</v>
      </c>
      <c r="L1730" s="95" t="s">
        <v>70</v>
      </c>
      <c r="M1730" s="95" t="s">
        <v>1113</v>
      </c>
    </row>
    <row r="1731" spans="1:13" ht="27" customHeight="1">
      <c r="A1731" s="93">
        <v>1729</v>
      </c>
      <c r="B1731" s="94" t="s">
        <v>1095</v>
      </c>
      <c r="C1731" s="95"/>
      <c r="D1731" s="95" t="s">
        <v>1169</v>
      </c>
      <c r="E1731" s="95">
        <v>2</v>
      </c>
      <c r="F1731" s="95">
        <v>10</v>
      </c>
      <c r="G1731" s="95">
        <v>7</v>
      </c>
      <c r="H1731" s="95">
        <v>701</v>
      </c>
      <c r="I1731" s="95">
        <v>80.510000000000005</v>
      </c>
      <c r="J1731" s="95">
        <v>63.73</v>
      </c>
      <c r="K1731" s="95" t="s">
        <v>1129</v>
      </c>
      <c r="L1731" s="95" t="s">
        <v>70</v>
      </c>
      <c r="M1731" s="95" t="s">
        <v>1113</v>
      </c>
    </row>
    <row r="1732" spans="1:13" ht="27" customHeight="1">
      <c r="A1732" s="93">
        <v>1730</v>
      </c>
      <c r="B1732" s="94" t="s">
        <v>1095</v>
      </c>
      <c r="C1732" s="95"/>
      <c r="D1732" s="95" t="s">
        <v>1169</v>
      </c>
      <c r="E1732" s="95">
        <v>2</v>
      </c>
      <c r="F1732" s="95">
        <v>10</v>
      </c>
      <c r="G1732" s="95">
        <v>7</v>
      </c>
      <c r="H1732" s="95">
        <v>702</v>
      </c>
      <c r="I1732" s="95">
        <v>80.510000000000005</v>
      </c>
      <c r="J1732" s="95">
        <v>63.73</v>
      </c>
      <c r="K1732" s="95" t="s">
        <v>1129</v>
      </c>
      <c r="L1732" s="95" t="s">
        <v>70</v>
      </c>
      <c r="M1732" s="95" t="s">
        <v>1113</v>
      </c>
    </row>
    <row r="1733" spans="1:13" ht="27" customHeight="1">
      <c r="A1733" s="93">
        <v>1731</v>
      </c>
      <c r="B1733" s="94" t="s">
        <v>1095</v>
      </c>
      <c r="C1733" s="95"/>
      <c r="D1733" s="95" t="s">
        <v>1169</v>
      </c>
      <c r="E1733" s="95">
        <v>2</v>
      </c>
      <c r="F1733" s="95">
        <v>10</v>
      </c>
      <c r="G1733" s="95">
        <v>8</v>
      </c>
      <c r="H1733" s="95">
        <v>801</v>
      </c>
      <c r="I1733" s="95">
        <v>80.510000000000005</v>
      </c>
      <c r="J1733" s="95">
        <v>63.73</v>
      </c>
      <c r="K1733" s="95" t="s">
        <v>1129</v>
      </c>
      <c r="L1733" s="95" t="s">
        <v>70</v>
      </c>
      <c r="M1733" s="95" t="s">
        <v>1113</v>
      </c>
    </row>
    <row r="1734" spans="1:13" ht="27" customHeight="1">
      <c r="A1734" s="93">
        <v>1732</v>
      </c>
      <c r="B1734" s="94" t="s">
        <v>1095</v>
      </c>
      <c r="C1734" s="95"/>
      <c r="D1734" s="95" t="s">
        <v>1169</v>
      </c>
      <c r="E1734" s="95">
        <v>2</v>
      </c>
      <c r="F1734" s="95">
        <v>10</v>
      </c>
      <c r="G1734" s="95">
        <v>8</v>
      </c>
      <c r="H1734" s="95">
        <v>802</v>
      </c>
      <c r="I1734" s="95">
        <v>80.510000000000005</v>
      </c>
      <c r="J1734" s="95">
        <v>63.73</v>
      </c>
      <c r="K1734" s="95" t="s">
        <v>1129</v>
      </c>
      <c r="L1734" s="95" t="s">
        <v>70</v>
      </c>
      <c r="M1734" s="95" t="s">
        <v>1113</v>
      </c>
    </row>
    <row r="1735" spans="1:13" ht="27" customHeight="1">
      <c r="A1735" s="93">
        <v>1733</v>
      </c>
      <c r="B1735" s="94" t="s">
        <v>1095</v>
      </c>
      <c r="C1735" s="95"/>
      <c r="D1735" s="95" t="s">
        <v>1169</v>
      </c>
      <c r="E1735" s="95">
        <v>2</v>
      </c>
      <c r="F1735" s="95">
        <v>10</v>
      </c>
      <c r="G1735" s="95">
        <v>9</v>
      </c>
      <c r="H1735" s="95">
        <v>901</v>
      </c>
      <c r="I1735" s="95">
        <v>80.510000000000005</v>
      </c>
      <c r="J1735" s="95">
        <v>63.73</v>
      </c>
      <c r="K1735" s="95" t="s">
        <v>1129</v>
      </c>
      <c r="L1735" s="95" t="s">
        <v>70</v>
      </c>
      <c r="M1735" s="95" t="s">
        <v>1113</v>
      </c>
    </row>
    <row r="1736" spans="1:13" ht="27" customHeight="1">
      <c r="A1736" s="93">
        <v>1734</v>
      </c>
      <c r="B1736" s="94" t="s">
        <v>1095</v>
      </c>
      <c r="C1736" s="95"/>
      <c r="D1736" s="95" t="s">
        <v>1169</v>
      </c>
      <c r="E1736" s="95">
        <v>2</v>
      </c>
      <c r="F1736" s="95">
        <v>10</v>
      </c>
      <c r="G1736" s="95">
        <v>9</v>
      </c>
      <c r="H1736" s="95">
        <v>902</v>
      </c>
      <c r="I1736" s="95">
        <v>80.510000000000005</v>
      </c>
      <c r="J1736" s="95">
        <v>63.73</v>
      </c>
      <c r="K1736" s="95" t="s">
        <v>1129</v>
      </c>
      <c r="L1736" s="95" t="s">
        <v>70</v>
      </c>
      <c r="M1736" s="95" t="s">
        <v>1113</v>
      </c>
    </row>
    <row r="1737" spans="1:13" ht="27" customHeight="1">
      <c r="A1737" s="93">
        <v>1735</v>
      </c>
      <c r="B1737" s="94" t="s">
        <v>1095</v>
      </c>
      <c r="C1737" s="95"/>
      <c r="D1737" s="95" t="s">
        <v>1169</v>
      </c>
      <c r="E1737" s="95">
        <v>2</v>
      </c>
      <c r="F1737" s="95">
        <v>10</v>
      </c>
      <c r="G1737" s="95">
        <v>10</v>
      </c>
      <c r="H1737" s="95">
        <v>1001</v>
      </c>
      <c r="I1737" s="95">
        <v>80.510000000000005</v>
      </c>
      <c r="J1737" s="95">
        <v>63.73</v>
      </c>
      <c r="K1737" s="95" t="s">
        <v>1129</v>
      </c>
      <c r="L1737" s="95" t="s">
        <v>70</v>
      </c>
      <c r="M1737" s="95" t="s">
        <v>1113</v>
      </c>
    </row>
    <row r="1738" spans="1:13" ht="27" customHeight="1">
      <c r="A1738" s="93">
        <v>1736</v>
      </c>
      <c r="B1738" s="94" t="s">
        <v>1095</v>
      </c>
      <c r="C1738" s="95"/>
      <c r="D1738" s="95" t="s">
        <v>1169</v>
      </c>
      <c r="E1738" s="95">
        <v>2</v>
      </c>
      <c r="F1738" s="95">
        <v>10</v>
      </c>
      <c r="G1738" s="95">
        <v>10</v>
      </c>
      <c r="H1738" s="95">
        <v>1002</v>
      </c>
      <c r="I1738" s="95">
        <v>80.510000000000005</v>
      </c>
      <c r="J1738" s="95">
        <v>63.73</v>
      </c>
      <c r="K1738" s="95" t="s">
        <v>1129</v>
      </c>
      <c r="L1738" s="95" t="s">
        <v>70</v>
      </c>
      <c r="M1738" s="95" t="s">
        <v>1113</v>
      </c>
    </row>
    <row r="1739" spans="1:13" ht="27" customHeight="1">
      <c r="A1739" s="93">
        <v>1737</v>
      </c>
      <c r="B1739" s="94" t="s">
        <v>1095</v>
      </c>
      <c r="C1739" s="95"/>
      <c r="D1739" s="95" t="s">
        <v>1169</v>
      </c>
      <c r="E1739" s="95">
        <v>3</v>
      </c>
      <c r="F1739" s="95">
        <v>10</v>
      </c>
      <c r="G1739" s="95">
        <v>1</v>
      </c>
      <c r="H1739" s="95">
        <v>101</v>
      </c>
      <c r="I1739" s="95">
        <v>57.85</v>
      </c>
      <c r="J1739" s="95">
        <v>45.79</v>
      </c>
      <c r="K1739" s="95" t="s">
        <v>1131</v>
      </c>
      <c r="L1739" s="95" t="s">
        <v>70</v>
      </c>
      <c r="M1739" s="95" t="s">
        <v>1132</v>
      </c>
    </row>
    <row r="1740" spans="1:13" ht="27" customHeight="1">
      <c r="A1740" s="93">
        <v>1738</v>
      </c>
      <c r="B1740" s="94" t="s">
        <v>1095</v>
      </c>
      <c r="C1740" s="95"/>
      <c r="D1740" s="95" t="s">
        <v>1169</v>
      </c>
      <c r="E1740" s="95">
        <v>3</v>
      </c>
      <c r="F1740" s="95">
        <v>10</v>
      </c>
      <c r="G1740" s="95">
        <v>1</v>
      </c>
      <c r="H1740" s="95">
        <v>102</v>
      </c>
      <c r="I1740" s="95">
        <v>81.83</v>
      </c>
      <c r="J1740" s="95">
        <v>64.77</v>
      </c>
      <c r="K1740" s="95" t="s">
        <v>1129</v>
      </c>
      <c r="L1740" s="95" t="s">
        <v>70</v>
      </c>
      <c r="M1740" s="95" t="s">
        <v>1106</v>
      </c>
    </row>
    <row r="1741" spans="1:13" ht="27" customHeight="1">
      <c r="A1741" s="93">
        <v>1739</v>
      </c>
      <c r="B1741" s="94" t="s">
        <v>1095</v>
      </c>
      <c r="C1741" s="95"/>
      <c r="D1741" s="95" t="s">
        <v>1169</v>
      </c>
      <c r="E1741" s="95">
        <v>3</v>
      </c>
      <c r="F1741" s="95">
        <v>10</v>
      </c>
      <c r="G1741" s="95">
        <v>2</v>
      </c>
      <c r="H1741" s="95">
        <v>201</v>
      </c>
      <c r="I1741" s="95">
        <v>80.73</v>
      </c>
      <c r="J1741" s="95">
        <v>63.9</v>
      </c>
      <c r="K1741" s="95" t="s">
        <v>1129</v>
      </c>
      <c r="L1741" s="95" t="s">
        <v>70</v>
      </c>
      <c r="M1741" s="95" t="s">
        <v>1113</v>
      </c>
    </row>
    <row r="1742" spans="1:13" ht="27" customHeight="1">
      <c r="A1742" s="93">
        <v>1740</v>
      </c>
      <c r="B1742" s="94" t="s">
        <v>1095</v>
      </c>
      <c r="C1742" s="95"/>
      <c r="D1742" s="95" t="s">
        <v>1169</v>
      </c>
      <c r="E1742" s="95">
        <v>3</v>
      </c>
      <c r="F1742" s="95">
        <v>10</v>
      </c>
      <c r="G1742" s="95">
        <v>2</v>
      </c>
      <c r="H1742" s="95">
        <v>202</v>
      </c>
      <c r="I1742" s="95">
        <v>81.83</v>
      </c>
      <c r="J1742" s="95">
        <v>64.77</v>
      </c>
      <c r="K1742" s="95" t="s">
        <v>1129</v>
      </c>
      <c r="L1742" s="95" t="s">
        <v>70</v>
      </c>
      <c r="M1742" s="95" t="s">
        <v>1106</v>
      </c>
    </row>
    <row r="1743" spans="1:13" ht="27" customHeight="1">
      <c r="A1743" s="93">
        <v>1741</v>
      </c>
      <c r="B1743" s="94" t="s">
        <v>1095</v>
      </c>
      <c r="C1743" s="95"/>
      <c r="D1743" s="95" t="s">
        <v>1169</v>
      </c>
      <c r="E1743" s="95">
        <v>3</v>
      </c>
      <c r="F1743" s="95">
        <v>10</v>
      </c>
      <c r="G1743" s="95">
        <v>3</v>
      </c>
      <c r="H1743" s="95">
        <v>301</v>
      </c>
      <c r="I1743" s="95">
        <v>80.510000000000005</v>
      </c>
      <c r="J1743" s="95">
        <v>63.73</v>
      </c>
      <c r="K1743" s="95" t="s">
        <v>1129</v>
      </c>
      <c r="L1743" s="95" t="s">
        <v>70</v>
      </c>
      <c r="M1743" s="95" t="s">
        <v>1113</v>
      </c>
    </row>
    <row r="1744" spans="1:13" ht="27" customHeight="1">
      <c r="A1744" s="93">
        <v>1742</v>
      </c>
      <c r="B1744" s="94" t="s">
        <v>1095</v>
      </c>
      <c r="C1744" s="95"/>
      <c r="D1744" s="95" t="s">
        <v>1169</v>
      </c>
      <c r="E1744" s="95">
        <v>3</v>
      </c>
      <c r="F1744" s="95">
        <v>10</v>
      </c>
      <c r="G1744" s="95">
        <v>3</v>
      </c>
      <c r="H1744" s="95">
        <v>302</v>
      </c>
      <c r="I1744" s="95">
        <v>81.36</v>
      </c>
      <c r="J1744" s="95">
        <v>64.400000000000006</v>
      </c>
      <c r="K1744" s="95" t="s">
        <v>1129</v>
      </c>
      <c r="L1744" s="95" t="s">
        <v>70</v>
      </c>
      <c r="M1744" s="95" t="s">
        <v>1106</v>
      </c>
    </row>
    <row r="1745" spans="1:13" ht="27" customHeight="1">
      <c r="A1745" s="93">
        <v>1743</v>
      </c>
      <c r="B1745" s="94" t="s">
        <v>1095</v>
      </c>
      <c r="C1745" s="95"/>
      <c r="D1745" s="95" t="s">
        <v>1169</v>
      </c>
      <c r="E1745" s="95">
        <v>3</v>
      </c>
      <c r="F1745" s="95">
        <v>10</v>
      </c>
      <c r="G1745" s="95">
        <v>4</v>
      </c>
      <c r="H1745" s="95">
        <v>401</v>
      </c>
      <c r="I1745" s="95">
        <v>80.510000000000005</v>
      </c>
      <c r="J1745" s="95">
        <v>63.73</v>
      </c>
      <c r="K1745" s="95" t="s">
        <v>1129</v>
      </c>
      <c r="L1745" s="95" t="s">
        <v>70</v>
      </c>
      <c r="M1745" s="95" t="s">
        <v>1113</v>
      </c>
    </row>
    <row r="1746" spans="1:13" ht="27" customHeight="1">
      <c r="A1746" s="93">
        <v>1744</v>
      </c>
      <c r="B1746" s="94" t="s">
        <v>1095</v>
      </c>
      <c r="C1746" s="95"/>
      <c r="D1746" s="95" t="s">
        <v>1169</v>
      </c>
      <c r="E1746" s="95">
        <v>3</v>
      </c>
      <c r="F1746" s="95">
        <v>10</v>
      </c>
      <c r="G1746" s="95">
        <v>4</v>
      </c>
      <c r="H1746" s="95">
        <v>402</v>
      </c>
      <c r="I1746" s="95">
        <v>81.36</v>
      </c>
      <c r="J1746" s="95">
        <v>64.400000000000006</v>
      </c>
      <c r="K1746" s="95" t="s">
        <v>1129</v>
      </c>
      <c r="L1746" s="95" t="s">
        <v>70</v>
      </c>
      <c r="M1746" s="95" t="s">
        <v>1106</v>
      </c>
    </row>
    <row r="1747" spans="1:13" ht="27" customHeight="1">
      <c r="A1747" s="93">
        <v>1745</v>
      </c>
      <c r="B1747" s="94" t="s">
        <v>1095</v>
      </c>
      <c r="C1747" s="95"/>
      <c r="D1747" s="95" t="s">
        <v>1169</v>
      </c>
      <c r="E1747" s="95">
        <v>3</v>
      </c>
      <c r="F1747" s="95">
        <v>10</v>
      </c>
      <c r="G1747" s="95">
        <v>5</v>
      </c>
      <c r="H1747" s="95">
        <v>501</v>
      </c>
      <c r="I1747" s="95">
        <v>80.510000000000005</v>
      </c>
      <c r="J1747" s="95">
        <v>63.73</v>
      </c>
      <c r="K1747" s="95" t="s">
        <v>1129</v>
      </c>
      <c r="L1747" s="95" t="s">
        <v>70</v>
      </c>
      <c r="M1747" s="95" t="s">
        <v>1113</v>
      </c>
    </row>
    <row r="1748" spans="1:13" ht="27" customHeight="1">
      <c r="A1748" s="93">
        <v>1746</v>
      </c>
      <c r="B1748" s="94" t="s">
        <v>1095</v>
      </c>
      <c r="C1748" s="95"/>
      <c r="D1748" s="95" t="s">
        <v>1169</v>
      </c>
      <c r="E1748" s="95">
        <v>3</v>
      </c>
      <c r="F1748" s="95">
        <v>10</v>
      </c>
      <c r="G1748" s="95">
        <v>5</v>
      </c>
      <c r="H1748" s="95">
        <v>502</v>
      </c>
      <c r="I1748" s="95">
        <v>81.36</v>
      </c>
      <c r="J1748" s="95">
        <v>64.400000000000006</v>
      </c>
      <c r="K1748" s="95" t="s">
        <v>1129</v>
      </c>
      <c r="L1748" s="95" t="s">
        <v>70</v>
      </c>
      <c r="M1748" s="95" t="s">
        <v>1106</v>
      </c>
    </row>
    <row r="1749" spans="1:13" ht="27" customHeight="1">
      <c r="A1749" s="93">
        <v>1747</v>
      </c>
      <c r="B1749" s="94" t="s">
        <v>1095</v>
      </c>
      <c r="C1749" s="95"/>
      <c r="D1749" s="95" t="s">
        <v>1169</v>
      </c>
      <c r="E1749" s="95">
        <v>3</v>
      </c>
      <c r="F1749" s="95">
        <v>10</v>
      </c>
      <c r="G1749" s="95">
        <v>6</v>
      </c>
      <c r="H1749" s="95">
        <v>601</v>
      </c>
      <c r="I1749" s="95">
        <v>80.510000000000005</v>
      </c>
      <c r="J1749" s="95">
        <v>63.73</v>
      </c>
      <c r="K1749" s="95" t="s">
        <v>1129</v>
      </c>
      <c r="L1749" s="95" t="s">
        <v>70</v>
      </c>
      <c r="M1749" s="95" t="s">
        <v>1113</v>
      </c>
    </row>
    <row r="1750" spans="1:13" ht="27" customHeight="1">
      <c r="A1750" s="93">
        <v>1748</v>
      </c>
      <c r="B1750" s="94" t="s">
        <v>1095</v>
      </c>
      <c r="C1750" s="95"/>
      <c r="D1750" s="95" t="s">
        <v>1169</v>
      </c>
      <c r="E1750" s="95">
        <v>3</v>
      </c>
      <c r="F1750" s="95">
        <v>10</v>
      </c>
      <c r="G1750" s="95">
        <v>6</v>
      </c>
      <c r="H1750" s="95">
        <v>602</v>
      </c>
      <c r="I1750" s="95">
        <v>81.36</v>
      </c>
      <c r="J1750" s="95">
        <v>64.400000000000006</v>
      </c>
      <c r="K1750" s="95" t="s">
        <v>1129</v>
      </c>
      <c r="L1750" s="95" t="s">
        <v>70</v>
      </c>
      <c r="M1750" s="95" t="s">
        <v>1106</v>
      </c>
    </row>
    <row r="1751" spans="1:13" ht="27" customHeight="1">
      <c r="A1751" s="93">
        <v>1749</v>
      </c>
      <c r="B1751" s="94" t="s">
        <v>1095</v>
      </c>
      <c r="C1751" s="95"/>
      <c r="D1751" s="95" t="s">
        <v>1169</v>
      </c>
      <c r="E1751" s="95">
        <v>3</v>
      </c>
      <c r="F1751" s="95">
        <v>10</v>
      </c>
      <c r="G1751" s="95">
        <v>7</v>
      </c>
      <c r="H1751" s="95">
        <v>701</v>
      </c>
      <c r="I1751" s="95">
        <v>80.510000000000005</v>
      </c>
      <c r="J1751" s="95">
        <v>63.73</v>
      </c>
      <c r="K1751" s="95" t="s">
        <v>1129</v>
      </c>
      <c r="L1751" s="95" t="s">
        <v>70</v>
      </c>
      <c r="M1751" s="95" t="s">
        <v>1113</v>
      </c>
    </row>
    <row r="1752" spans="1:13" ht="27" customHeight="1">
      <c r="A1752" s="93">
        <v>1750</v>
      </c>
      <c r="B1752" s="94" t="s">
        <v>1095</v>
      </c>
      <c r="C1752" s="95"/>
      <c r="D1752" s="95" t="s">
        <v>1169</v>
      </c>
      <c r="E1752" s="95">
        <v>3</v>
      </c>
      <c r="F1752" s="95">
        <v>10</v>
      </c>
      <c r="G1752" s="95">
        <v>7</v>
      </c>
      <c r="H1752" s="95">
        <v>702</v>
      </c>
      <c r="I1752" s="95">
        <v>81.36</v>
      </c>
      <c r="J1752" s="95">
        <v>64.400000000000006</v>
      </c>
      <c r="K1752" s="95" t="s">
        <v>1129</v>
      </c>
      <c r="L1752" s="95" t="s">
        <v>70</v>
      </c>
      <c r="M1752" s="95" t="s">
        <v>1106</v>
      </c>
    </row>
    <row r="1753" spans="1:13" ht="27" customHeight="1">
      <c r="A1753" s="93">
        <v>1751</v>
      </c>
      <c r="B1753" s="94" t="s">
        <v>1095</v>
      </c>
      <c r="C1753" s="95"/>
      <c r="D1753" s="95" t="s">
        <v>1169</v>
      </c>
      <c r="E1753" s="95">
        <v>3</v>
      </c>
      <c r="F1753" s="95">
        <v>10</v>
      </c>
      <c r="G1753" s="95">
        <v>8</v>
      </c>
      <c r="H1753" s="95">
        <v>801</v>
      </c>
      <c r="I1753" s="95">
        <v>80.510000000000005</v>
      </c>
      <c r="J1753" s="95">
        <v>63.73</v>
      </c>
      <c r="K1753" s="95" t="s">
        <v>1129</v>
      </c>
      <c r="L1753" s="95" t="s">
        <v>70</v>
      </c>
      <c r="M1753" s="95" t="s">
        <v>1113</v>
      </c>
    </row>
    <row r="1754" spans="1:13" ht="27" customHeight="1">
      <c r="A1754" s="93">
        <v>1752</v>
      </c>
      <c r="B1754" s="94" t="s">
        <v>1095</v>
      </c>
      <c r="C1754" s="95"/>
      <c r="D1754" s="95" t="s">
        <v>1169</v>
      </c>
      <c r="E1754" s="95">
        <v>3</v>
      </c>
      <c r="F1754" s="95">
        <v>10</v>
      </c>
      <c r="G1754" s="95">
        <v>8</v>
      </c>
      <c r="H1754" s="95">
        <v>802</v>
      </c>
      <c r="I1754" s="95">
        <v>81.36</v>
      </c>
      <c r="J1754" s="95">
        <v>64.400000000000006</v>
      </c>
      <c r="K1754" s="95" t="s">
        <v>1129</v>
      </c>
      <c r="L1754" s="95" t="s">
        <v>70</v>
      </c>
      <c r="M1754" s="95" t="s">
        <v>1106</v>
      </c>
    </row>
    <row r="1755" spans="1:13" ht="27" customHeight="1">
      <c r="A1755" s="93">
        <v>1753</v>
      </c>
      <c r="B1755" s="94" t="s">
        <v>1095</v>
      </c>
      <c r="C1755" s="95"/>
      <c r="D1755" s="95" t="s">
        <v>1169</v>
      </c>
      <c r="E1755" s="95">
        <v>3</v>
      </c>
      <c r="F1755" s="95">
        <v>10</v>
      </c>
      <c r="G1755" s="95">
        <v>9</v>
      </c>
      <c r="H1755" s="95">
        <v>901</v>
      </c>
      <c r="I1755" s="95">
        <v>80.510000000000005</v>
      </c>
      <c r="J1755" s="95">
        <v>63.73</v>
      </c>
      <c r="K1755" s="95" t="s">
        <v>1129</v>
      </c>
      <c r="L1755" s="95" t="s">
        <v>70</v>
      </c>
      <c r="M1755" s="95" t="s">
        <v>1113</v>
      </c>
    </row>
    <row r="1756" spans="1:13" ht="27" customHeight="1">
      <c r="A1756" s="93">
        <v>1754</v>
      </c>
      <c r="B1756" s="94" t="s">
        <v>1095</v>
      </c>
      <c r="C1756" s="95"/>
      <c r="D1756" s="95" t="s">
        <v>1169</v>
      </c>
      <c r="E1756" s="95">
        <v>3</v>
      </c>
      <c r="F1756" s="95">
        <v>10</v>
      </c>
      <c r="G1756" s="95">
        <v>9</v>
      </c>
      <c r="H1756" s="95">
        <v>902</v>
      </c>
      <c r="I1756" s="95">
        <v>81.36</v>
      </c>
      <c r="J1756" s="95">
        <v>64.400000000000006</v>
      </c>
      <c r="K1756" s="95" t="s">
        <v>1129</v>
      </c>
      <c r="L1756" s="95" t="s">
        <v>70</v>
      </c>
      <c r="M1756" s="95" t="s">
        <v>1106</v>
      </c>
    </row>
    <row r="1757" spans="1:13" ht="27" customHeight="1">
      <c r="A1757" s="93">
        <v>1755</v>
      </c>
      <c r="B1757" s="94" t="s">
        <v>1095</v>
      </c>
      <c r="C1757" s="95"/>
      <c r="D1757" s="95" t="s">
        <v>1169</v>
      </c>
      <c r="E1757" s="95">
        <v>3</v>
      </c>
      <c r="F1757" s="95">
        <v>10</v>
      </c>
      <c r="G1757" s="95">
        <v>10</v>
      </c>
      <c r="H1757" s="95">
        <v>1001</v>
      </c>
      <c r="I1757" s="95">
        <v>80.510000000000005</v>
      </c>
      <c r="J1757" s="95">
        <v>63.73</v>
      </c>
      <c r="K1757" s="95" t="s">
        <v>1129</v>
      </c>
      <c r="L1757" s="95" t="s">
        <v>70</v>
      </c>
      <c r="M1757" s="95" t="s">
        <v>1113</v>
      </c>
    </row>
    <row r="1758" spans="1:13" ht="27" customHeight="1">
      <c r="A1758" s="93">
        <v>1756</v>
      </c>
      <c r="B1758" s="94" t="s">
        <v>1095</v>
      </c>
      <c r="C1758" s="95"/>
      <c r="D1758" s="95" t="s">
        <v>1169</v>
      </c>
      <c r="E1758" s="95">
        <v>3</v>
      </c>
      <c r="F1758" s="95">
        <v>10</v>
      </c>
      <c r="G1758" s="95">
        <v>10</v>
      </c>
      <c r="H1758" s="95">
        <v>1002</v>
      </c>
      <c r="I1758" s="95">
        <v>81.36</v>
      </c>
      <c r="J1758" s="95">
        <v>64.400000000000006</v>
      </c>
      <c r="K1758" s="95" t="s">
        <v>1129</v>
      </c>
      <c r="L1758" s="95" t="s">
        <v>70</v>
      </c>
      <c r="M1758" s="95" t="s">
        <v>1106</v>
      </c>
    </row>
    <row r="1759" spans="1:13" ht="27" customHeight="1">
      <c r="A1759" s="93">
        <v>1757</v>
      </c>
      <c r="B1759" s="94" t="s">
        <v>1095</v>
      </c>
      <c r="C1759" s="95"/>
      <c r="D1759" s="95" t="s">
        <v>1170</v>
      </c>
      <c r="E1759" s="95">
        <v>1</v>
      </c>
      <c r="F1759" s="95">
        <v>11</v>
      </c>
      <c r="G1759" s="95">
        <v>1</v>
      </c>
      <c r="H1759" s="95">
        <v>101</v>
      </c>
      <c r="I1759" s="95">
        <v>81.540000000000006</v>
      </c>
      <c r="J1759" s="95">
        <v>64.77</v>
      </c>
      <c r="K1759" s="95" t="s">
        <v>1129</v>
      </c>
      <c r="L1759" s="95" t="s">
        <v>70</v>
      </c>
      <c r="M1759" s="95" t="s">
        <v>1106</v>
      </c>
    </row>
    <row r="1760" spans="1:13" ht="27" customHeight="1">
      <c r="A1760" s="93">
        <v>1758</v>
      </c>
      <c r="B1760" s="94" t="s">
        <v>1095</v>
      </c>
      <c r="C1760" s="95"/>
      <c r="D1760" s="95" t="s">
        <v>1170</v>
      </c>
      <c r="E1760" s="95">
        <v>1</v>
      </c>
      <c r="F1760" s="95">
        <v>11</v>
      </c>
      <c r="G1760" s="95">
        <v>1</v>
      </c>
      <c r="H1760" s="95">
        <v>102</v>
      </c>
      <c r="I1760" s="95">
        <v>57.65</v>
      </c>
      <c r="J1760" s="95">
        <v>45.79</v>
      </c>
      <c r="K1760" s="95" t="s">
        <v>1131</v>
      </c>
      <c r="L1760" s="95" t="s">
        <v>70</v>
      </c>
      <c r="M1760" s="95" t="s">
        <v>1132</v>
      </c>
    </row>
    <row r="1761" spans="1:13" ht="27" customHeight="1">
      <c r="A1761" s="93">
        <v>1759</v>
      </c>
      <c r="B1761" s="94" t="s">
        <v>1095</v>
      </c>
      <c r="C1761" s="95"/>
      <c r="D1761" s="95" t="s">
        <v>1170</v>
      </c>
      <c r="E1761" s="95">
        <v>1</v>
      </c>
      <c r="F1761" s="95">
        <v>11</v>
      </c>
      <c r="G1761" s="95">
        <v>2</v>
      </c>
      <c r="H1761" s="95">
        <v>201</v>
      </c>
      <c r="I1761" s="95">
        <v>81.540000000000006</v>
      </c>
      <c r="J1761" s="95">
        <v>64.77</v>
      </c>
      <c r="K1761" s="95" t="s">
        <v>1129</v>
      </c>
      <c r="L1761" s="95" t="s">
        <v>70</v>
      </c>
      <c r="M1761" s="95" t="s">
        <v>1106</v>
      </c>
    </row>
    <row r="1762" spans="1:13" ht="27" customHeight="1">
      <c r="A1762" s="93">
        <v>1760</v>
      </c>
      <c r="B1762" s="94" t="s">
        <v>1095</v>
      </c>
      <c r="C1762" s="95"/>
      <c r="D1762" s="95" t="s">
        <v>1170</v>
      </c>
      <c r="E1762" s="95">
        <v>1</v>
      </c>
      <c r="F1762" s="95">
        <v>11</v>
      </c>
      <c r="G1762" s="95">
        <v>2</v>
      </c>
      <c r="H1762" s="95">
        <v>202</v>
      </c>
      <c r="I1762" s="95">
        <v>80.45</v>
      </c>
      <c r="J1762" s="95">
        <v>63.9</v>
      </c>
      <c r="K1762" s="95" t="s">
        <v>1129</v>
      </c>
      <c r="L1762" s="95" t="s">
        <v>70</v>
      </c>
      <c r="M1762" s="95" t="s">
        <v>1113</v>
      </c>
    </row>
    <row r="1763" spans="1:13" ht="27" customHeight="1">
      <c r="A1763" s="93">
        <v>1761</v>
      </c>
      <c r="B1763" s="94" t="s">
        <v>1095</v>
      </c>
      <c r="C1763" s="95"/>
      <c r="D1763" s="95" t="s">
        <v>1170</v>
      </c>
      <c r="E1763" s="95">
        <v>1</v>
      </c>
      <c r="F1763" s="95">
        <v>11</v>
      </c>
      <c r="G1763" s="95">
        <v>3</v>
      </c>
      <c r="H1763" s="95">
        <v>301</v>
      </c>
      <c r="I1763" s="95">
        <v>81.08</v>
      </c>
      <c r="J1763" s="95">
        <v>64.400000000000006</v>
      </c>
      <c r="K1763" s="95" t="s">
        <v>1129</v>
      </c>
      <c r="L1763" s="95" t="s">
        <v>70</v>
      </c>
      <c r="M1763" s="95" t="s">
        <v>1106</v>
      </c>
    </row>
    <row r="1764" spans="1:13" ht="27" customHeight="1">
      <c r="A1764" s="93">
        <v>1762</v>
      </c>
      <c r="B1764" s="94" t="s">
        <v>1095</v>
      </c>
      <c r="C1764" s="95"/>
      <c r="D1764" s="95" t="s">
        <v>1170</v>
      </c>
      <c r="E1764" s="95">
        <v>1</v>
      </c>
      <c r="F1764" s="95">
        <v>11</v>
      </c>
      <c r="G1764" s="95">
        <v>3</v>
      </c>
      <c r="H1764" s="95">
        <v>302</v>
      </c>
      <c r="I1764" s="95">
        <v>80.23</v>
      </c>
      <c r="J1764" s="95">
        <v>63.73</v>
      </c>
      <c r="K1764" s="95" t="s">
        <v>1129</v>
      </c>
      <c r="L1764" s="95" t="s">
        <v>70</v>
      </c>
      <c r="M1764" s="95" t="s">
        <v>1113</v>
      </c>
    </row>
    <row r="1765" spans="1:13" ht="27" customHeight="1">
      <c r="A1765" s="93">
        <v>1763</v>
      </c>
      <c r="B1765" s="94" t="s">
        <v>1095</v>
      </c>
      <c r="C1765" s="95"/>
      <c r="D1765" s="95" t="s">
        <v>1170</v>
      </c>
      <c r="E1765" s="95">
        <v>1</v>
      </c>
      <c r="F1765" s="95">
        <v>11</v>
      </c>
      <c r="G1765" s="95">
        <v>4</v>
      </c>
      <c r="H1765" s="95">
        <v>401</v>
      </c>
      <c r="I1765" s="95">
        <v>81.08</v>
      </c>
      <c r="J1765" s="95">
        <v>64.400000000000006</v>
      </c>
      <c r="K1765" s="95" t="s">
        <v>1129</v>
      </c>
      <c r="L1765" s="95" t="s">
        <v>70</v>
      </c>
      <c r="M1765" s="95" t="s">
        <v>1106</v>
      </c>
    </row>
    <row r="1766" spans="1:13" ht="27" customHeight="1">
      <c r="A1766" s="93">
        <v>1764</v>
      </c>
      <c r="B1766" s="94" t="s">
        <v>1095</v>
      </c>
      <c r="C1766" s="95"/>
      <c r="D1766" s="95" t="s">
        <v>1170</v>
      </c>
      <c r="E1766" s="95">
        <v>1</v>
      </c>
      <c r="F1766" s="95">
        <v>11</v>
      </c>
      <c r="G1766" s="95">
        <v>4</v>
      </c>
      <c r="H1766" s="95">
        <v>402</v>
      </c>
      <c r="I1766" s="95">
        <v>80.23</v>
      </c>
      <c r="J1766" s="95">
        <v>63.73</v>
      </c>
      <c r="K1766" s="95" t="s">
        <v>1129</v>
      </c>
      <c r="L1766" s="95" t="s">
        <v>70</v>
      </c>
      <c r="M1766" s="95" t="s">
        <v>1113</v>
      </c>
    </row>
    <row r="1767" spans="1:13" ht="27" customHeight="1">
      <c r="A1767" s="93">
        <v>1765</v>
      </c>
      <c r="B1767" s="94" t="s">
        <v>1095</v>
      </c>
      <c r="C1767" s="95"/>
      <c r="D1767" s="95" t="s">
        <v>1170</v>
      </c>
      <c r="E1767" s="95">
        <v>1</v>
      </c>
      <c r="F1767" s="95">
        <v>11</v>
      </c>
      <c r="G1767" s="95">
        <v>5</v>
      </c>
      <c r="H1767" s="95">
        <v>501</v>
      </c>
      <c r="I1767" s="95">
        <v>81.08</v>
      </c>
      <c r="J1767" s="95">
        <v>64.400000000000006</v>
      </c>
      <c r="K1767" s="95" t="s">
        <v>1129</v>
      </c>
      <c r="L1767" s="95" t="s">
        <v>70</v>
      </c>
      <c r="M1767" s="95" t="s">
        <v>1106</v>
      </c>
    </row>
    <row r="1768" spans="1:13" ht="27" customHeight="1">
      <c r="A1768" s="93">
        <v>1766</v>
      </c>
      <c r="B1768" s="94" t="s">
        <v>1095</v>
      </c>
      <c r="C1768" s="95"/>
      <c r="D1768" s="95" t="s">
        <v>1170</v>
      </c>
      <c r="E1768" s="95">
        <v>1</v>
      </c>
      <c r="F1768" s="95">
        <v>11</v>
      </c>
      <c r="G1768" s="95">
        <v>5</v>
      </c>
      <c r="H1768" s="95">
        <v>502</v>
      </c>
      <c r="I1768" s="95">
        <v>80.23</v>
      </c>
      <c r="J1768" s="95">
        <v>63.73</v>
      </c>
      <c r="K1768" s="95" t="s">
        <v>1129</v>
      </c>
      <c r="L1768" s="95" t="s">
        <v>70</v>
      </c>
      <c r="M1768" s="95" t="s">
        <v>1113</v>
      </c>
    </row>
    <row r="1769" spans="1:13" ht="27" customHeight="1">
      <c r="A1769" s="93">
        <v>1767</v>
      </c>
      <c r="B1769" s="94" t="s">
        <v>1095</v>
      </c>
      <c r="C1769" s="95"/>
      <c r="D1769" s="95" t="s">
        <v>1170</v>
      </c>
      <c r="E1769" s="95">
        <v>1</v>
      </c>
      <c r="F1769" s="95">
        <v>11</v>
      </c>
      <c r="G1769" s="95">
        <v>6</v>
      </c>
      <c r="H1769" s="95">
        <v>601</v>
      </c>
      <c r="I1769" s="95">
        <v>81.08</v>
      </c>
      <c r="J1769" s="95">
        <v>64.400000000000006</v>
      </c>
      <c r="K1769" s="95" t="s">
        <v>1129</v>
      </c>
      <c r="L1769" s="95" t="s">
        <v>70</v>
      </c>
      <c r="M1769" s="95" t="s">
        <v>1106</v>
      </c>
    </row>
    <row r="1770" spans="1:13" ht="27" customHeight="1">
      <c r="A1770" s="93">
        <v>1768</v>
      </c>
      <c r="B1770" s="94" t="s">
        <v>1095</v>
      </c>
      <c r="C1770" s="95"/>
      <c r="D1770" s="95" t="s">
        <v>1170</v>
      </c>
      <c r="E1770" s="95">
        <v>1</v>
      </c>
      <c r="F1770" s="95">
        <v>11</v>
      </c>
      <c r="G1770" s="95">
        <v>6</v>
      </c>
      <c r="H1770" s="95">
        <v>602</v>
      </c>
      <c r="I1770" s="95">
        <v>80.23</v>
      </c>
      <c r="J1770" s="95">
        <v>63.73</v>
      </c>
      <c r="K1770" s="95" t="s">
        <v>1129</v>
      </c>
      <c r="L1770" s="95" t="s">
        <v>70</v>
      </c>
      <c r="M1770" s="95" t="s">
        <v>1113</v>
      </c>
    </row>
    <row r="1771" spans="1:13" ht="27" customHeight="1">
      <c r="A1771" s="93">
        <v>1769</v>
      </c>
      <c r="B1771" s="94" t="s">
        <v>1095</v>
      </c>
      <c r="C1771" s="95"/>
      <c r="D1771" s="95" t="s">
        <v>1170</v>
      </c>
      <c r="E1771" s="95">
        <v>1</v>
      </c>
      <c r="F1771" s="95">
        <v>11</v>
      </c>
      <c r="G1771" s="95">
        <v>7</v>
      </c>
      <c r="H1771" s="95">
        <v>701</v>
      </c>
      <c r="I1771" s="95">
        <v>81.08</v>
      </c>
      <c r="J1771" s="95">
        <v>64.400000000000006</v>
      </c>
      <c r="K1771" s="95" t="s">
        <v>1129</v>
      </c>
      <c r="L1771" s="95" t="s">
        <v>70</v>
      </c>
      <c r="M1771" s="95" t="s">
        <v>1106</v>
      </c>
    </row>
    <row r="1772" spans="1:13" ht="27" customHeight="1">
      <c r="A1772" s="93">
        <v>1770</v>
      </c>
      <c r="B1772" s="94" t="s">
        <v>1095</v>
      </c>
      <c r="C1772" s="95"/>
      <c r="D1772" s="95" t="s">
        <v>1170</v>
      </c>
      <c r="E1772" s="95">
        <v>1</v>
      </c>
      <c r="F1772" s="95">
        <v>11</v>
      </c>
      <c r="G1772" s="95">
        <v>7</v>
      </c>
      <c r="H1772" s="95">
        <v>702</v>
      </c>
      <c r="I1772" s="95">
        <v>80.23</v>
      </c>
      <c r="J1772" s="95">
        <v>63.73</v>
      </c>
      <c r="K1772" s="95" t="s">
        <v>1129</v>
      </c>
      <c r="L1772" s="95" t="s">
        <v>70</v>
      </c>
      <c r="M1772" s="95" t="s">
        <v>1113</v>
      </c>
    </row>
    <row r="1773" spans="1:13" ht="27" customHeight="1">
      <c r="A1773" s="93">
        <v>1771</v>
      </c>
      <c r="B1773" s="94" t="s">
        <v>1095</v>
      </c>
      <c r="C1773" s="95"/>
      <c r="D1773" s="95" t="s">
        <v>1170</v>
      </c>
      <c r="E1773" s="95">
        <v>1</v>
      </c>
      <c r="F1773" s="95">
        <v>11</v>
      </c>
      <c r="G1773" s="95">
        <v>8</v>
      </c>
      <c r="H1773" s="95">
        <v>801</v>
      </c>
      <c r="I1773" s="95">
        <v>81.08</v>
      </c>
      <c r="J1773" s="95">
        <v>64.400000000000006</v>
      </c>
      <c r="K1773" s="95" t="s">
        <v>1129</v>
      </c>
      <c r="L1773" s="95" t="s">
        <v>70</v>
      </c>
      <c r="M1773" s="95" t="s">
        <v>1106</v>
      </c>
    </row>
    <row r="1774" spans="1:13" ht="27" customHeight="1">
      <c r="A1774" s="93">
        <v>1772</v>
      </c>
      <c r="B1774" s="94" t="s">
        <v>1095</v>
      </c>
      <c r="C1774" s="95"/>
      <c r="D1774" s="95" t="s">
        <v>1170</v>
      </c>
      <c r="E1774" s="95">
        <v>1</v>
      </c>
      <c r="F1774" s="95">
        <v>11</v>
      </c>
      <c r="G1774" s="95">
        <v>8</v>
      </c>
      <c r="H1774" s="95">
        <v>802</v>
      </c>
      <c r="I1774" s="95">
        <v>80.23</v>
      </c>
      <c r="J1774" s="95">
        <v>63.73</v>
      </c>
      <c r="K1774" s="95" t="s">
        <v>1129</v>
      </c>
      <c r="L1774" s="95" t="s">
        <v>70</v>
      </c>
      <c r="M1774" s="95" t="s">
        <v>1113</v>
      </c>
    </row>
    <row r="1775" spans="1:13" ht="27" customHeight="1">
      <c r="A1775" s="93">
        <v>1773</v>
      </c>
      <c r="B1775" s="94" t="s">
        <v>1095</v>
      </c>
      <c r="C1775" s="95"/>
      <c r="D1775" s="95" t="s">
        <v>1170</v>
      </c>
      <c r="E1775" s="95">
        <v>1</v>
      </c>
      <c r="F1775" s="95">
        <v>11</v>
      </c>
      <c r="G1775" s="95">
        <v>9</v>
      </c>
      <c r="H1775" s="95">
        <v>901</v>
      </c>
      <c r="I1775" s="95">
        <v>81.08</v>
      </c>
      <c r="J1775" s="95">
        <v>64.400000000000006</v>
      </c>
      <c r="K1775" s="95" t="s">
        <v>1129</v>
      </c>
      <c r="L1775" s="95" t="s">
        <v>70</v>
      </c>
      <c r="M1775" s="95" t="s">
        <v>1106</v>
      </c>
    </row>
    <row r="1776" spans="1:13" ht="27" customHeight="1">
      <c r="A1776" s="93">
        <v>1774</v>
      </c>
      <c r="B1776" s="94" t="s">
        <v>1095</v>
      </c>
      <c r="C1776" s="95"/>
      <c r="D1776" s="95" t="s">
        <v>1170</v>
      </c>
      <c r="E1776" s="95">
        <v>1</v>
      </c>
      <c r="F1776" s="95">
        <v>11</v>
      </c>
      <c r="G1776" s="95">
        <v>9</v>
      </c>
      <c r="H1776" s="95">
        <v>902</v>
      </c>
      <c r="I1776" s="95">
        <v>80.23</v>
      </c>
      <c r="J1776" s="95">
        <v>63.73</v>
      </c>
      <c r="K1776" s="95" t="s">
        <v>1129</v>
      </c>
      <c r="L1776" s="95" t="s">
        <v>70</v>
      </c>
      <c r="M1776" s="95" t="s">
        <v>1113</v>
      </c>
    </row>
    <row r="1777" spans="1:13" ht="27" customHeight="1">
      <c r="A1777" s="93">
        <v>1775</v>
      </c>
      <c r="B1777" s="94" t="s">
        <v>1095</v>
      </c>
      <c r="C1777" s="95"/>
      <c r="D1777" s="95" t="s">
        <v>1170</v>
      </c>
      <c r="E1777" s="95">
        <v>1</v>
      </c>
      <c r="F1777" s="95">
        <v>11</v>
      </c>
      <c r="G1777" s="95">
        <v>10</v>
      </c>
      <c r="H1777" s="95">
        <v>1001</v>
      </c>
      <c r="I1777" s="95">
        <v>81.08</v>
      </c>
      <c r="J1777" s="95">
        <v>64.400000000000006</v>
      </c>
      <c r="K1777" s="95" t="s">
        <v>1129</v>
      </c>
      <c r="L1777" s="95" t="s">
        <v>70</v>
      </c>
      <c r="M1777" s="95" t="s">
        <v>1106</v>
      </c>
    </row>
    <row r="1778" spans="1:13" ht="27" customHeight="1">
      <c r="A1778" s="93">
        <v>1776</v>
      </c>
      <c r="B1778" s="94" t="s">
        <v>1095</v>
      </c>
      <c r="C1778" s="95"/>
      <c r="D1778" s="95" t="s">
        <v>1170</v>
      </c>
      <c r="E1778" s="95">
        <v>1</v>
      </c>
      <c r="F1778" s="95">
        <v>11</v>
      </c>
      <c r="G1778" s="95">
        <v>10</v>
      </c>
      <c r="H1778" s="95">
        <v>1002</v>
      </c>
      <c r="I1778" s="95">
        <v>80.23</v>
      </c>
      <c r="J1778" s="95">
        <v>63.73</v>
      </c>
      <c r="K1778" s="95" t="s">
        <v>1129</v>
      </c>
      <c r="L1778" s="95" t="s">
        <v>70</v>
      </c>
      <c r="M1778" s="95" t="s">
        <v>1113</v>
      </c>
    </row>
    <row r="1779" spans="1:13" ht="27" customHeight="1">
      <c r="A1779" s="93">
        <v>1777</v>
      </c>
      <c r="B1779" s="94" t="s">
        <v>1095</v>
      </c>
      <c r="C1779" s="95"/>
      <c r="D1779" s="95" t="s">
        <v>1170</v>
      </c>
      <c r="E1779" s="95">
        <v>1</v>
      </c>
      <c r="F1779" s="95">
        <v>11</v>
      </c>
      <c r="G1779" s="95">
        <v>11</v>
      </c>
      <c r="H1779" s="95">
        <v>1101</v>
      </c>
      <c r="I1779" s="95">
        <v>81.08</v>
      </c>
      <c r="J1779" s="95">
        <v>64.400000000000006</v>
      </c>
      <c r="K1779" s="95" t="s">
        <v>1129</v>
      </c>
      <c r="L1779" s="95" t="s">
        <v>70</v>
      </c>
      <c r="M1779" s="95" t="s">
        <v>1106</v>
      </c>
    </row>
    <row r="1780" spans="1:13" ht="27" customHeight="1">
      <c r="A1780" s="93">
        <v>1778</v>
      </c>
      <c r="B1780" s="94" t="s">
        <v>1095</v>
      </c>
      <c r="C1780" s="95"/>
      <c r="D1780" s="95" t="s">
        <v>1170</v>
      </c>
      <c r="E1780" s="95">
        <v>1</v>
      </c>
      <c r="F1780" s="95">
        <v>11</v>
      </c>
      <c r="G1780" s="95">
        <v>11</v>
      </c>
      <c r="H1780" s="95">
        <v>1102</v>
      </c>
      <c r="I1780" s="95">
        <v>80.23</v>
      </c>
      <c r="J1780" s="95">
        <v>63.73</v>
      </c>
      <c r="K1780" s="95" t="s">
        <v>1129</v>
      </c>
      <c r="L1780" s="95" t="s">
        <v>70</v>
      </c>
      <c r="M1780" s="95" t="s">
        <v>1113</v>
      </c>
    </row>
    <row r="1781" spans="1:13" ht="27" customHeight="1">
      <c r="A1781" s="93">
        <v>1779</v>
      </c>
      <c r="B1781" s="94" t="s">
        <v>1095</v>
      </c>
      <c r="C1781" s="95"/>
      <c r="D1781" s="95" t="s">
        <v>1170</v>
      </c>
      <c r="E1781" s="95">
        <v>2</v>
      </c>
      <c r="F1781" s="95">
        <v>11</v>
      </c>
      <c r="G1781" s="95">
        <v>1</v>
      </c>
      <c r="H1781" s="95">
        <v>101</v>
      </c>
      <c r="I1781" s="95">
        <v>80.45</v>
      </c>
      <c r="J1781" s="95">
        <v>63.9</v>
      </c>
      <c r="K1781" s="95" t="s">
        <v>1129</v>
      </c>
      <c r="L1781" s="95" t="s">
        <v>70</v>
      </c>
      <c r="M1781" s="95" t="s">
        <v>1113</v>
      </c>
    </row>
    <row r="1782" spans="1:13" ht="27" customHeight="1">
      <c r="A1782" s="93">
        <v>1780</v>
      </c>
      <c r="B1782" s="94" t="s">
        <v>1095</v>
      </c>
      <c r="C1782" s="95"/>
      <c r="D1782" s="95" t="s">
        <v>1170</v>
      </c>
      <c r="E1782" s="95">
        <v>2</v>
      </c>
      <c r="F1782" s="95">
        <v>11</v>
      </c>
      <c r="G1782" s="95">
        <v>1</v>
      </c>
      <c r="H1782" s="95">
        <v>102</v>
      </c>
      <c r="I1782" s="95">
        <v>57.65</v>
      </c>
      <c r="J1782" s="95">
        <v>45.79</v>
      </c>
      <c r="K1782" s="95" t="s">
        <v>1131</v>
      </c>
      <c r="L1782" s="95" t="s">
        <v>70</v>
      </c>
      <c r="M1782" s="95" t="s">
        <v>1132</v>
      </c>
    </row>
    <row r="1783" spans="1:13" ht="27" customHeight="1">
      <c r="A1783" s="93">
        <v>1781</v>
      </c>
      <c r="B1783" s="94" t="s">
        <v>1095</v>
      </c>
      <c r="C1783" s="95"/>
      <c r="D1783" s="95" t="s">
        <v>1170</v>
      </c>
      <c r="E1783" s="95">
        <v>2</v>
      </c>
      <c r="F1783" s="95">
        <v>11</v>
      </c>
      <c r="G1783" s="95">
        <v>2</v>
      </c>
      <c r="H1783" s="95">
        <v>201</v>
      </c>
      <c r="I1783" s="95">
        <v>80.45</v>
      </c>
      <c r="J1783" s="95">
        <v>63.9</v>
      </c>
      <c r="K1783" s="95" t="s">
        <v>1129</v>
      </c>
      <c r="L1783" s="95" t="s">
        <v>70</v>
      </c>
      <c r="M1783" s="95" t="s">
        <v>1113</v>
      </c>
    </row>
    <row r="1784" spans="1:13" ht="27" customHeight="1">
      <c r="A1784" s="93">
        <v>1782</v>
      </c>
      <c r="B1784" s="94" t="s">
        <v>1095</v>
      </c>
      <c r="C1784" s="95"/>
      <c r="D1784" s="95" t="s">
        <v>1170</v>
      </c>
      <c r="E1784" s="95">
        <v>2</v>
      </c>
      <c r="F1784" s="95">
        <v>11</v>
      </c>
      <c r="G1784" s="95">
        <v>2</v>
      </c>
      <c r="H1784" s="95">
        <v>202</v>
      </c>
      <c r="I1784" s="95">
        <v>80.45</v>
      </c>
      <c r="J1784" s="95">
        <v>63.9</v>
      </c>
      <c r="K1784" s="95" t="s">
        <v>1129</v>
      </c>
      <c r="L1784" s="95" t="s">
        <v>70</v>
      </c>
      <c r="M1784" s="95" t="s">
        <v>1113</v>
      </c>
    </row>
    <row r="1785" spans="1:13" ht="27" customHeight="1">
      <c r="A1785" s="93">
        <v>1783</v>
      </c>
      <c r="B1785" s="94" t="s">
        <v>1095</v>
      </c>
      <c r="C1785" s="95"/>
      <c r="D1785" s="95" t="s">
        <v>1170</v>
      </c>
      <c r="E1785" s="95">
        <v>2</v>
      </c>
      <c r="F1785" s="95">
        <v>11</v>
      </c>
      <c r="G1785" s="95">
        <v>3</v>
      </c>
      <c r="H1785" s="95">
        <v>301</v>
      </c>
      <c r="I1785" s="95">
        <v>80.23</v>
      </c>
      <c r="J1785" s="95">
        <v>63.73</v>
      </c>
      <c r="K1785" s="95" t="s">
        <v>1129</v>
      </c>
      <c r="L1785" s="95" t="s">
        <v>70</v>
      </c>
      <c r="M1785" s="95" t="s">
        <v>1113</v>
      </c>
    </row>
    <row r="1786" spans="1:13" ht="27" customHeight="1">
      <c r="A1786" s="93">
        <v>1784</v>
      </c>
      <c r="B1786" s="94" t="s">
        <v>1095</v>
      </c>
      <c r="C1786" s="95"/>
      <c r="D1786" s="95" t="s">
        <v>1170</v>
      </c>
      <c r="E1786" s="95">
        <v>2</v>
      </c>
      <c r="F1786" s="95">
        <v>11</v>
      </c>
      <c r="G1786" s="95">
        <v>3</v>
      </c>
      <c r="H1786" s="95">
        <v>302</v>
      </c>
      <c r="I1786" s="95">
        <v>80.23</v>
      </c>
      <c r="J1786" s="95">
        <v>63.73</v>
      </c>
      <c r="K1786" s="95" t="s">
        <v>1129</v>
      </c>
      <c r="L1786" s="95" t="s">
        <v>70</v>
      </c>
      <c r="M1786" s="95" t="s">
        <v>1113</v>
      </c>
    </row>
    <row r="1787" spans="1:13" ht="27" customHeight="1">
      <c r="A1787" s="93">
        <v>1785</v>
      </c>
      <c r="B1787" s="94" t="s">
        <v>1095</v>
      </c>
      <c r="C1787" s="95"/>
      <c r="D1787" s="95" t="s">
        <v>1170</v>
      </c>
      <c r="E1787" s="95">
        <v>2</v>
      </c>
      <c r="F1787" s="95">
        <v>11</v>
      </c>
      <c r="G1787" s="95">
        <v>4</v>
      </c>
      <c r="H1787" s="95">
        <v>401</v>
      </c>
      <c r="I1787" s="95">
        <v>80.23</v>
      </c>
      <c r="J1787" s="95">
        <v>63.73</v>
      </c>
      <c r="K1787" s="95" t="s">
        <v>1129</v>
      </c>
      <c r="L1787" s="95" t="s">
        <v>70</v>
      </c>
      <c r="M1787" s="95" t="s">
        <v>1113</v>
      </c>
    </row>
    <row r="1788" spans="1:13" ht="27" customHeight="1">
      <c r="A1788" s="93">
        <v>1786</v>
      </c>
      <c r="B1788" s="94" t="s">
        <v>1095</v>
      </c>
      <c r="C1788" s="95"/>
      <c r="D1788" s="95" t="s">
        <v>1170</v>
      </c>
      <c r="E1788" s="95">
        <v>2</v>
      </c>
      <c r="F1788" s="95">
        <v>11</v>
      </c>
      <c r="G1788" s="95">
        <v>4</v>
      </c>
      <c r="H1788" s="95">
        <v>402</v>
      </c>
      <c r="I1788" s="95">
        <v>80.23</v>
      </c>
      <c r="J1788" s="95">
        <v>63.73</v>
      </c>
      <c r="K1788" s="95" t="s">
        <v>1129</v>
      </c>
      <c r="L1788" s="95" t="s">
        <v>70</v>
      </c>
      <c r="M1788" s="95" t="s">
        <v>1113</v>
      </c>
    </row>
    <row r="1789" spans="1:13" ht="27" customHeight="1">
      <c r="A1789" s="93">
        <v>1787</v>
      </c>
      <c r="B1789" s="94" t="s">
        <v>1095</v>
      </c>
      <c r="C1789" s="95"/>
      <c r="D1789" s="95" t="s">
        <v>1170</v>
      </c>
      <c r="E1789" s="95">
        <v>2</v>
      </c>
      <c r="F1789" s="95">
        <v>11</v>
      </c>
      <c r="G1789" s="95">
        <v>5</v>
      </c>
      <c r="H1789" s="95">
        <v>501</v>
      </c>
      <c r="I1789" s="95">
        <v>80.23</v>
      </c>
      <c r="J1789" s="95">
        <v>63.73</v>
      </c>
      <c r="K1789" s="95" t="s">
        <v>1129</v>
      </c>
      <c r="L1789" s="95" t="s">
        <v>70</v>
      </c>
      <c r="M1789" s="95" t="s">
        <v>1113</v>
      </c>
    </row>
    <row r="1790" spans="1:13" ht="27" customHeight="1">
      <c r="A1790" s="93">
        <v>1788</v>
      </c>
      <c r="B1790" s="94" t="s">
        <v>1095</v>
      </c>
      <c r="C1790" s="95"/>
      <c r="D1790" s="95" t="s">
        <v>1170</v>
      </c>
      <c r="E1790" s="95">
        <v>2</v>
      </c>
      <c r="F1790" s="95">
        <v>11</v>
      </c>
      <c r="G1790" s="95">
        <v>5</v>
      </c>
      <c r="H1790" s="95">
        <v>502</v>
      </c>
      <c r="I1790" s="95">
        <v>80.23</v>
      </c>
      <c r="J1790" s="95">
        <v>63.73</v>
      </c>
      <c r="K1790" s="95" t="s">
        <v>1129</v>
      </c>
      <c r="L1790" s="95" t="s">
        <v>70</v>
      </c>
      <c r="M1790" s="95" t="s">
        <v>1113</v>
      </c>
    </row>
    <row r="1791" spans="1:13" ht="27" customHeight="1">
      <c r="A1791" s="93">
        <v>1789</v>
      </c>
      <c r="B1791" s="94" t="s">
        <v>1095</v>
      </c>
      <c r="C1791" s="95"/>
      <c r="D1791" s="95" t="s">
        <v>1170</v>
      </c>
      <c r="E1791" s="95">
        <v>2</v>
      </c>
      <c r="F1791" s="95">
        <v>11</v>
      </c>
      <c r="G1791" s="95">
        <v>6</v>
      </c>
      <c r="H1791" s="95">
        <v>601</v>
      </c>
      <c r="I1791" s="95">
        <v>80.23</v>
      </c>
      <c r="J1791" s="95">
        <v>63.73</v>
      </c>
      <c r="K1791" s="95" t="s">
        <v>1129</v>
      </c>
      <c r="L1791" s="95" t="s">
        <v>70</v>
      </c>
      <c r="M1791" s="95" t="s">
        <v>1113</v>
      </c>
    </row>
    <row r="1792" spans="1:13" ht="27" customHeight="1">
      <c r="A1792" s="93">
        <v>1790</v>
      </c>
      <c r="B1792" s="94" t="s">
        <v>1095</v>
      </c>
      <c r="C1792" s="95"/>
      <c r="D1792" s="95" t="s">
        <v>1170</v>
      </c>
      <c r="E1792" s="95">
        <v>2</v>
      </c>
      <c r="F1792" s="95">
        <v>11</v>
      </c>
      <c r="G1792" s="95">
        <v>6</v>
      </c>
      <c r="H1792" s="95">
        <v>602</v>
      </c>
      <c r="I1792" s="95">
        <v>80.23</v>
      </c>
      <c r="J1792" s="95">
        <v>63.73</v>
      </c>
      <c r="K1792" s="95" t="s">
        <v>1129</v>
      </c>
      <c r="L1792" s="95" t="s">
        <v>70</v>
      </c>
      <c r="M1792" s="95" t="s">
        <v>1113</v>
      </c>
    </row>
    <row r="1793" spans="1:13" ht="27" customHeight="1">
      <c r="A1793" s="93">
        <v>1791</v>
      </c>
      <c r="B1793" s="94" t="s">
        <v>1095</v>
      </c>
      <c r="C1793" s="95"/>
      <c r="D1793" s="95" t="s">
        <v>1170</v>
      </c>
      <c r="E1793" s="95">
        <v>2</v>
      </c>
      <c r="F1793" s="95">
        <v>11</v>
      </c>
      <c r="G1793" s="95">
        <v>7</v>
      </c>
      <c r="H1793" s="95">
        <v>701</v>
      </c>
      <c r="I1793" s="95">
        <v>80.23</v>
      </c>
      <c r="J1793" s="95">
        <v>63.73</v>
      </c>
      <c r="K1793" s="95" t="s">
        <v>1129</v>
      </c>
      <c r="L1793" s="95" t="s">
        <v>70</v>
      </c>
      <c r="M1793" s="95" t="s">
        <v>1113</v>
      </c>
    </row>
    <row r="1794" spans="1:13" ht="27" customHeight="1">
      <c r="A1794" s="93">
        <v>1792</v>
      </c>
      <c r="B1794" s="94" t="s">
        <v>1095</v>
      </c>
      <c r="C1794" s="95"/>
      <c r="D1794" s="95" t="s">
        <v>1170</v>
      </c>
      <c r="E1794" s="95">
        <v>2</v>
      </c>
      <c r="F1794" s="95">
        <v>11</v>
      </c>
      <c r="G1794" s="95">
        <v>7</v>
      </c>
      <c r="H1794" s="95">
        <v>702</v>
      </c>
      <c r="I1794" s="95">
        <v>80.23</v>
      </c>
      <c r="J1794" s="95">
        <v>63.73</v>
      </c>
      <c r="K1794" s="95" t="s">
        <v>1129</v>
      </c>
      <c r="L1794" s="95" t="s">
        <v>70</v>
      </c>
      <c r="M1794" s="95" t="s">
        <v>1113</v>
      </c>
    </row>
    <row r="1795" spans="1:13" ht="27" customHeight="1">
      <c r="A1795" s="93">
        <v>1793</v>
      </c>
      <c r="B1795" s="94" t="s">
        <v>1095</v>
      </c>
      <c r="C1795" s="95"/>
      <c r="D1795" s="95" t="s">
        <v>1170</v>
      </c>
      <c r="E1795" s="95">
        <v>2</v>
      </c>
      <c r="F1795" s="95">
        <v>11</v>
      </c>
      <c r="G1795" s="95">
        <v>8</v>
      </c>
      <c r="H1795" s="95">
        <v>801</v>
      </c>
      <c r="I1795" s="95">
        <v>80.23</v>
      </c>
      <c r="J1795" s="95">
        <v>63.73</v>
      </c>
      <c r="K1795" s="95" t="s">
        <v>1129</v>
      </c>
      <c r="L1795" s="95" t="s">
        <v>70</v>
      </c>
      <c r="M1795" s="95" t="s">
        <v>1113</v>
      </c>
    </row>
    <row r="1796" spans="1:13" ht="27" customHeight="1">
      <c r="A1796" s="93">
        <v>1794</v>
      </c>
      <c r="B1796" s="94" t="s">
        <v>1095</v>
      </c>
      <c r="C1796" s="95"/>
      <c r="D1796" s="95" t="s">
        <v>1170</v>
      </c>
      <c r="E1796" s="95">
        <v>2</v>
      </c>
      <c r="F1796" s="95">
        <v>11</v>
      </c>
      <c r="G1796" s="95">
        <v>8</v>
      </c>
      <c r="H1796" s="95">
        <v>802</v>
      </c>
      <c r="I1796" s="95">
        <v>80.23</v>
      </c>
      <c r="J1796" s="95">
        <v>63.73</v>
      </c>
      <c r="K1796" s="95" t="s">
        <v>1129</v>
      </c>
      <c r="L1796" s="95" t="s">
        <v>70</v>
      </c>
      <c r="M1796" s="95" t="s">
        <v>1113</v>
      </c>
    </row>
    <row r="1797" spans="1:13" ht="27" customHeight="1">
      <c r="A1797" s="93">
        <v>1795</v>
      </c>
      <c r="B1797" s="94" t="s">
        <v>1095</v>
      </c>
      <c r="C1797" s="95"/>
      <c r="D1797" s="95" t="s">
        <v>1170</v>
      </c>
      <c r="E1797" s="95">
        <v>2</v>
      </c>
      <c r="F1797" s="95">
        <v>11</v>
      </c>
      <c r="G1797" s="95">
        <v>9</v>
      </c>
      <c r="H1797" s="95">
        <v>901</v>
      </c>
      <c r="I1797" s="95">
        <v>80.23</v>
      </c>
      <c r="J1797" s="95">
        <v>63.73</v>
      </c>
      <c r="K1797" s="95" t="s">
        <v>1129</v>
      </c>
      <c r="L1797" s="95" t="s">
        <v>70</v>
      </c>
      <c r="M1797" s="95" t="s">
        <v>1113</v>
      </c>
    </row>
    <row r="1798" spans="1:13" ht="27" customHeight="1">
      <c r="A1798" s="93">
        <v>1796</v>
      </c>
      <c r="B1798" s="94" t="s">
        <v>1095</v>
      </c>
      <c r="C1798" s="95"/>
      <c r="D1798" s="95" t="s">
        <v>1170</v>
      </c>
      <c r="E1798" s="95">
        <v>2</v>
      </c>
      <c r="F1798" s="95">
        <v>11</v>
      </c>
      <c r="G1798" s="95">
        <v>9</v>
      </c>
      <c r="H1798" s="95">
        <v>902</v>
      </c>
      <c r="I1798" s="95">
        <v>80.23</v>
      </c>
      <c r="J1798" s="95">
        <v>63.73</v>
      </c>
      <c r="K1798" s="95" t="s">
        <v>1129</v>
      </c>
      <c r="L1798" s="95" t="s">
        <v>70</v>
      </c>
      <c r="M1798" s="95" t="s">
        <v>1113</v>
      </c>
    </row>
    <row r="1799" spans="1:13" ht="27" customHeight="1">
      <c r="A1799" s="93">
        <v>1797</v>
      </c>
      <c r="B1799" s="94" t="s">
        <v>1095</v>
      </c>
      <c r="C1799" s="95"/>
      <c r="D1799" s="95" t="s">
        <v>1170</v>
      </c>
      <c r="E1799" s="95">
        <v>2</v>
      </c>
      <c r="F1799" s="95">
        <v>11</v>
      </c>
      <c r="G1799" s="95">
        <v>10</v>
      </c>
      <c r="H1799" s="95">
        <v>1001</v>
      </c>
      <c r="I1799" s="95">
        <v>80.23</v>
      </c>
      <c r="J1799" s="95">
        <v>63.73</v>
      </c>
      <c r="K1799" s="95" t="s">
        <v>1129</v>
      </c>
      <c r="L1799" s="95" t="s">
        <v>70</v>
      </c>
      <c r="M1799" s="95" t="s">
        <v>1113</v>
      </c>
    </row>
    <row r="1800" spans="1:13" ht="27" customHeight="1">
      <c r="A1800" s="93">
        <v>1798</v>
      </c>
      <c r="B1800" s="94" t="s">
        <v>1095</v>
      </c>
      <c r="C1800" s="95"/>
      <c r="D1800" s="95" t="s">
        <v>1170</v>
      </c>
      <c r="E1800" s="95">
        <v>2</v>
      </c>
      <c r="F1800" s="95">
        <v>11</v>
      </c>
      <c r="G1800" s="95">
        <v>10</v>
      </c>
      <c r="H1800" s="95">
        <v>1002</v>
      </c>
      <c r="I1800" s="95">
        <v>80.23</v>
      </c>
      <c r="J1800" s="95">
        <v>63.73</v>
      </c>
      <c r="K1800" s="95" t="s">
        <v>1129</v>
      </c>
      <c r="L1800" s="95" t="s">
        <v>70</v>
      </c>
      <c r="M1800" s="95" t="s">
        <v>1113</v>
      </c>
    </row>
    <row r="1801" spans="1:13" ht="27" customHeight="1">
      <c r="A1801" s="93">
        <v>1799</v>
      </c>
      <c r="B1801" s="94" t="s">
        <v>1095</v>
      </c>
      <c r="C1801" s="95"/>
      <c r="D1801" s="95" t="s">
        <v>1170</v>
      </c>
      <c r="E1801" s="95">
        <v>2</v>
      </c>
      <c r="F1801" s="95">
        <v>11</v>
      </c>
      <c r="G1801" s="95">
        <v>11</v>
      </c>
      <c r="H1801" s="95">
        <v>1101</v>
      </c>
      <c r="I1801" s="95">
        <v>80.23</v>
      </c>
      <c r="J1801" s="95">
        <v>63.73</v>
      </c>
      <c r="K1801" s="95" t="s">
        <v>1129</v>
      </c>
      <c r="L1801" s="95" t="s">
        <v>70</v>
      </c>
      <c r="M1801" s="95" t="s">
        <v>1113</v>
      </c>
    </row>
    <row r="1802" spans="1:13" ht="27" customHeight="1">
      <c r="A1802" s="93">
        <v>1800</v>
      </c>
      <c r="B1802" s="94" t="s">
        <v>1095</v>
      </c>
      <c r="C1802" s="95"/>
      <c r="D1802" s="95" t="s">
        <v>1170</v>
      </c>
      <c r="E1802" s="95">
        <v>2</v>
      </c>
      <c r="F1802" s="95">
        <v>11</v>
      </c>
      <c r="G1802" s="95">
        <v>11</v>
      </c>
      <c r="H1802" s="95">
        <v>1102</v>
      </c>
      <c r="I1802" s="95">
        <v>80.23</v>
      </c>
      <c r="J1802" s="95">
        <v>63.73</v>
      </c>
      <c r="K1802" s="95" t="s">
        <v>1129</v>
      </c>
      <c r="L1802" s="95" t="s">
        <v>70</v>
      </c>
      <c r="M1802" s="95" t="s">
        <v>1113</v>
      </c>
    </row>
    <row r="1803" spans="1:13" ht="27" customHeight="1">
      <c r="A1803" s="93">
        <v>1801</v>
      </c>
      <c r="B1803" s="94" t="s">
        <v>1095</v>
      </c>
      <c r="C1803" s="95"/>
      <c r="D1803" s="95" t="s">
        <v>1170</v>
      </c>
      <c r="E1803" s="95">
        <v>3</v>
      </c>
      <c r="F1803" s="95">
        <v>11</v>
      </c>
      <c r="G1803" s="95">
        <v>1</v>
      </c>
      <c r="H1803" s="95">
        <v>101</v>
      </c>
      <c r="I1803" s="95">
        <v>57.65</v>
      </c>
      <c r="J1803" s="95">
        <v>45.79</v>
      </c>
      <c r="K1803" s="95" t="s">
        <v>1131</v>
      </c>
      <c r="L1803" s="95" t="s">
        <v>70</v>
      </c>
      <c r="M1803" s="95" t="s">
        <v>1132</v>
      </c>
    </row>
    <row r="1804" spans="1:13" ht="27" customHeight="1">
      <c r="A1804" s="93">
        <v>1802</v>
      </c>
      <c r="B1804" s="94" t="s">
        <v>1095</v>
      </c>
      <c r="C1804" s="95"/>
      <c r="D1804" s="95" t="s">
        <v>1170</v>
      </c>
      <c r="E1804" s="95">
        <v>3</v>
      </c>
      <c r="F1804" s="95">
        <v>11</v>
      </c>
      <c r="G1804" s="95">
        <v>1</v>
      </c>
      <c r="H1804" s="95">
        <v>102</v>
      </c>
      <c r="I1804" s="95">
        <v>81.540000000000006</v>
      </c>
      <c r="J1804" s="95">
        <v>64.77</v>
      </c>
      <c r="K1804" s="95" t="s">
        <v>1129</v>
      </c>
      <c r="L1804" s="95" t="s">
        <v>70</v>
      </c>
      <c r="M1804" s="95" t="s">
        <v>1106</v>
      </c>
    </row>
    <row r="1805" spans="1:13" ht="27" customHeight="1">
      <c r="A1805" s="93">
        <v>1803</v>
      </c>
      <c r="B1805" s="94" t="s">
        <v>1095</v>
      </c>
      <c r="C1805" s="95"/>
      <c r="D1805" s="95" t="s">
        <v>1170</v>
      </c>
      <c r="E1805" s="95">
        <v>3</v>
      </c>
      <c r="F1805" s="95">
        <v>11</v>
      </c>
      <c r="G1805" s="95">
        <v>2</v>
      </c>
      <c r="H1805" s="95">
        <v>201</v>
      </c>
      <c r="I1805" s="95">
        <v>80.45</v>
      </c>
      <c r="J1805" s="95">
        <v>63.9</v>
      </c>
      <c r="K1805" s="95" t="s">
        <v>1129</v>
      </c>
      <c r="L1805" s="95" t="s">
        <v>70</v>
      </c>
      <c r="M1805" s="95" t="s">
        <v>1113</v>
      </c>
    </row>
    <row r="1806" spans="1:13" ht="27" customHeight="1">
      <c r="A1806" s="93">
        <v>1804</v>
      </c>
      <c r="B1806" s="94" t="s">
        <v>1095</v>
      </c>
      <c r="C1806" s="95"/>
      <c r="D1806" s="95" t="s">
        <v>1170</v>
      </c>
      <c r="E1806" s="95">
        <v>3</v>
      </c>
      <c r="F1806" s="95">
        <v>11</v>
      </c>
      <c r="G1806" s="95">
        <v>2</v>
      </c>
      <c r="H1806" s="95">
        <v>202</v>
      </c>
      <c r="I1806" s="95">
        <v>81.540000000000006</v>
      </c>
      <c r="J1806" s="95">
        <v>64.77</v>
      </c>
      <c r="K1806" s="95" t="s">
        <v>1129</v>
      </c>
      <c r="L1806" s="95" t="s">
        <v>70</v>
      </c>
      <c r="M1806" s="95" t="s">
        <v>1106</v>
      </c>
    </row>
    <row r="1807" spans="1:13" ht="27" customHeight="1">
      <c r="A1807" s="93">
        <v>1805</v>
      </c>
      <c r="B1807" s="94" t="s">
        <v>1095</v>
      </c>
      <c r="C1807" s="95"/>
      <c r="D1807" s="95" t="s">
        <v>1170</v>
      </c>
      <c r="E1807" s="95">
        <v>3</v>
      </c>
      <c r="F1807" s="95">
        <v>11</v>
      </c>
      <c r="G1807" s="95">
        <v>3</v>
      </c>
      <c r="H1807" s="95">
        <v>301</v>
      </c>
      <c r="I1807" s="95">
        <v>80.23</v>
      </c>
      <c r="J1807" s="95">
        <v>63.73</v>
      </c>
      <c r="K1807" s="95" t="s">
        <v>1129</v>
      </c>
      <c r="L1807" s="95" t="s">
        <v>70</v>
      </c>
      <c r="M1807" s="95" t="s">
        <v>1113</v>
      </c>
    </row>
    <row r="1808" spans="1:13" ht="27" customHeight="1">
      <c r="A1808" s="93">
        <v>1806</v>
      </c>
      <c r="B1808" s="94" t="s">
        <v>1095</v>
      </c>
      <c r="C1808" s="95"/>
      <c r="D1808" s="95" t="s">
        <v>1170</v>
      </c>
      <c r="E1808" s="95">
        <v>3</v>
      </c>
      <c r="F1808" s="95">
        <v>11</v>
      </c>
      <c r="G1808" s="95">
        <v>3</v>
      </c>
      <c r="H1808" s="95">
        <v>302</v>
      </c>
      <c r="I1808" s="95">
        <v>81.08</v>
      </c>
      <c r="J1808" s="95">
        <v>64.400000000000006</v>
      </c>
      <c r="K1808" s="95" t="s">
        <v>1129</v>
      </c>
      <c r="L1808" s="95" t="s">
        <v>70</v>
      </c>
      <c r="M1808" s="95" t="s">
        <v>1106</v>
      </c>
    </row>
    <row r="1809" spans="1:13" ht="27" customHeight="1">
      <c r="A1809" s="93">
        <v>1807</v>
      </c>
      <c r="B1809" s="94" t="s">
        <v>1095</v>
      </c>
      <c r="C1809" s="95"/>
      <c r="D1809" s="95" t="s">
        <v>1170</v>
      </c>
      <c r="E1809" s="95">
        <v>3</v>
      </c>
      <c r="F1809" s="95">
        <v>11</v>
      </c>
      <c r="G1809" s="95">
        <v>4</v>
      </c>
      <c r="H1809" s="95">
        <v>401</v>
      </c>
      <c r="I1809" s="95">
        <v>80.23</v>
      </c>
      <c r="J1809" s="95">
        <v>63.73</v>
      </c>
      <c r="K1809" s="95" t="s">
        <v>1129</v>
      </c>
      <c r="L1809" s="95" t="s">
        <v>70</v>
      </c>
      <c r="M1809" s="95" t="s">
        <v>1113</v>
      </c>
    </row>
    <row r="1810" spans="1:13" ht="27" customHeight="1">
      <c r="A1810" s="93">
        <v>1808</v>
      </c>
      <c r="B1810" s="94" t="s">
        <v>1095</v>
      </c>
      <c r="C1810" s="95"/>
      <c r="D1810" s="95" t="s">
        <v>1170</v>
      </c>
      <c r="E1810" s="95">
        <v>3</v>
      </c>
      <c r="F1810" s="95">
        <v>11</v>
      </c>
      <c r="G1810" s="95">
        <v>4</v>
      </c>
      <c r="H1810" s="95">
        <v>402</v>
      </c>
      <c r="I1810" s="95">
        <v>81.08</v>
      </c>
      <c r="J1810" s="95">
        <v>64.400000000000006</v>
      </c>
      <c r="K1810" s="95" t="s">
        <v>1129</v>
      </c>
      <c r="L1810" s="95" t="s">
        <v>70</v>
      </c>
      <c r="M1810" s="95" t="s">
        <v>1106</v>
      </c>
    </row>
    <row r="1811" spans="1:13" ht="27" customHeight="1">
      <c r="A1811" s="93">
        <v>1809</v>
      </c>
      <c r="B1811" s="94" t="s">
        <v>1095</v>
      </c>
      <c r="C1811" s="95"/>
      <c r="D1811" s="95" t="s">
        <v>1170</v>
      </c>
      <c r="E1811" s="95">
        <v>3</v>
      </c>
      <c r="F1811" s="95">
        <v>11</v>
      </c>
      <c r="G1811" s="95">
        <v>5</v>
      </c>
      <c r="H1811" s="95">
        <v>501</v>
      </c>
      <c r="I1811" s="95">
        <v>80.23</v>
      </c>
      <c r="J1811" s="95">
        <v>63.73</v>
      </c>
      <c r="K1811" s="95" t="s">
        <v>1129</v>
      </c>
      <c r="L1811" s="95" t="s">
        <v>70</v>
      </c>
      <c r="M1811" s="95" t="s">
        <v>1113</v>
      </c>
    </row>
    <row r="1812" spans="1:13" ht="27" customHeight="1">
      <c r="A1812" s="93">
        <v>1810</v>
      </c>
      <c r="B1812" s="94" t="s">
        <v>1095</v>
      </c>
      <c r="C1812" s="95"/>
      <c r="D1812" s="95" t="s">
        <v>1170</v>
      </c>
      <c r="E1812" s="95">
        <v>3</v>
      </c>
      <c r="F1812" s="95">
        <v>11</v>
      </c>
      <c r="G1812" s="95">
        <v>5</v>
      </c>
      <c r="H1812" s="95">
        <v>502</v>
      </c>
      <c r="I1812" s="95">
        <v>81.08</v>
      </c>
      <c r="J1812" s="95">
        <v>64.400000000000006</v>
      </c>
      <c r="K1812" s="95" t="s">
        <v>1129</v>
      </c>
      <c r="L1812" s="95" t="s">
        <v>70</v>
      </c>
      <c r="M1812" s="95" t="s">
        <v>1106</v>
      </c>
    </row>
    <row r="1813" spans="1:13" ht="27" customHeight="1">
      <c r="A1813" s="93">
        <v>1811</v>
      </c>
      <c r="B1813" s="94" t="s">
        <v>1095</v>
      </c>
      <c r="C1813" s="95"/>
      <c r="D1813" s="95" t="s">
        <v>1170</v>
      </c>
      <c r="E1813" s="95">
        <v>3</v>
      </c>
      <c r="F1813" s="95">
        <v>11</v>
      </c>
      <c r="G1813" s="95">
        <v>6</v>
      </c>
      <c r="H1813" s="95">
        <v>601</v>
      </c>
      <c r="I1813" s="95">
        <v>80.23</v>
      </c>
      <c r="J1813" s="95">
        <v>63.73</v>
      </c>
      <c r="K1813" s="95" t="s">
        <v>1129</v>
      </c>
      <c r="L1813" s="95" t="s">
        <v>70</v>
      </c>
      <c r="M1813" s="95" t="s">
        <v>1113</v>
      </c>
    </row>
    <row r="1814" spans="1:13" ht="27" customHeight="1">
      <c r="A1814" s="93">
        <v>1812</v>
      </c>
      <c r="B1814" s="94" t="s">
        <v>1095</v>
      </c>
      <c r="C1814" s="95"/>
      <c r="D1814" s="95" t="s">
        <v>1170</v>
      </c>
      <c r="E1814" s="95">
        <v>3</v>
      </c>
      <c r="F1814" s="95">
        <v>11</v>
      </c>
      <c r="G1814" s="95">
        <v>6</v>
      </c>
      <c r="H1814" s="95">
        <v>602</v>
      </c>
      <c r="I1814" s="95">
        <v>81.08</v>
      </c>
      <c r="J1814" s="95">
        <v>64.400000000000006</v>
      </c>
      <c r="K1814" s="95" t="s">
        <v>1129</v>
      </c>
      <c r="L1814" s="95" t="s">
        <v>70</v>
      </c>
      <c r="M1814" s="95" t="s">
        <v>1106</v>
      </c>
    </row>
    <row r="1815" spans="1:13" ht="27" customHeight="1">
      <c r="A1815" s="93">
        <v>1813</v>
      </c>
      <c r="B1815" s="94" t="s">
        <v>1095</v>
      </c>
      <c r="C1815" s="95"/>
      <c r="D1815" s="95" t="s">
        <v>1170</v>
      </c>
      <c r="E1815" s="95">
        <v>3</v>
      </c>
      <c r="F1815" s="95">
        <v>11</v>
      </c>
      <c r="G1815" s="95">
        <v>7</v>
      </c>
      <c r="H1815" s="95">
        <v>701</v>
      </c>
      <c r="I1815" s="95">
        <v>80.23</v>
      </c>
      <c r="J1815" s="95">
        <v>63.73</v>
      </c>
      <c r="K1815" s="95" t="s">
        <v>1129</v>
      </c>
      <c r="L1815" s="95" t="s">
        <v>70</v>
      </c>
      <c r="M1815" s="95" t="s">
        <v>1113</v>
      </c>
    </row>
    <row r="1816" spans="1:13" ht="27" customHeight="1">
      <c r="A1816" s="93">
        <v>1814</v>
      </c>
      <c r="B1816" s="94" t="s">
        <v>1095</v>
      </c>
      <c r="C1816" s="95"/>
      <c r="D1816" s="95" t="s">
        <v>1170</v>
      </c>
      <c r="E1816" s="95">
        <v>3</v>
      </c>
      <c r="F1816" s="95">
        <v>11</v>
      </c>
      <c r="G1816" s="95">
        <v>7</v>
      </c>
      <c r="H1816" s="95">
        <v>702</v>
      </c>
      <c r="I1816" s="95">
        <v>81.08</v>
      </c>
      <c r="J1816" s="95">
        <v>64.400000000000006</v>
      </c>
      <c r="K1816" s="95" t="s">
        <v>1129</v>
      </c>
      <c r="L1816" s="95" t="s">
        <v>70</v>
      </c>
      <c r="M1816" s="95" t="s">
        <v>1106</v>
      </c>
    </row>
    <row r="1817" spans="1:13" ht="27" customHeight="1">
      <c r="A1817" s="93">
        <v>1815</v>
      </c>
      <c r="B1817" s="94" t="s">
        <v>1095</v>
      </c>
      <c r="C1817" s="95"/>
      <c r="D1817" s="95" t="s">
        <v>1170</v>
      </c>
      <c r="E1817" s="95">
        <v>3</v>
      </c>
      <c r="F1817" s="95">
        <v>11</v>
      </c>
      <c r="G1817" s="95">
        <v>8</v>
      </c>
      <c r="H1817" s="95">
        <v>801</v>
      </c>
      <c r="I1817" s="95">
        <v>80.23</v>
      </c>
      <c r="J1817" s="95">
        <v>63.73</v>
      </c>
      <c r="K1817" s="95" t="s">
        <v>1129</v>
      </c>
      <c r="L1817" s="95" t="s">
        <v>70</v>
      </c>
      <c r="M1817" s="95" t="s">
        <v>1113</v>
      </c>
    </row>
    <row r="1818" spans="1:13" ht="27" customHeight="1">
      <c r="A1818" s="93">
        <v>1816</v>
      </c>
      <c r="B1818" s="94" t="s">
        <v>1095</v>
      </c>
      <c r="C1818" s="95"/>
      <c r="D1818" s="95" t="s">
        <v>1170</v>
      </c>
      <c r="E1818" s="95">
        <v>3</v>
      </c>
      <c r="F1818" s="95">
        <v>11</v>
      </c>
      <c r="G1818" s="95">
        <v>8</v>
      </c>
      <c r="H1818" s="95">
        <v>802</v>
      </c>
      <c r="I1818" s="95">
        <v>81.08</v>
      </c>
      <c r="J1818" s="95">
        <v>64.400000000000006</v>
      </c>
      <c r="K1818" s="95" t="s">
        <v>1129</v>
      </c>
      <c r="L1818" s="95" t="s">
        <v>70</v>
      </c>
      <c r="M1818" s="95" t="s">
        <v>1106</v>
      </c>
    </row>
    <row r="1819" spans="1:13" ht="27" customHeight="1">
      <c r="A1819" s="93">
        <v>1817</v>
      </c>
      <c r="B1819" s="94" t="s">
        <v>1095</v>
      </c>
      <c r="C1819" s="95"/>
      <c r="D1819" s="95" t="s">
        <v>1170</v>
      </c>
      <c r="E1819" s="95">
        <v>3</v>
      </c>
      <c r="F1819" s="95">
        <v>11</v>
      </c>
      <c r="G1819" s="95">
        <v>9</v>
      </c>
      <c r="H1819" s="95">
        <v>901</v>
      </c>
      <c r="I1819" s="95">
        <v>80.23</v>
      </c>
      <c r="J1819" s="95">
        <v>63.73</v>
      </c>
      <c r="K1819" s="95" t="s">
        <v>1129</v>
      </c>
      <c r="L1819" s="95" t="s">
        <v>70</v>
      </c>
      <c r="M1819" s="95" t="s">
        <v>1113</v>
      </c>
    </row>
    <row r="1820" spans="1:13" ht="27" customHeight="1">
      <c r="A1820" s="93">
        <v>1818</v>
      </c>
      <c r="B1820" s="94" t="s">
        <v>1095</v>
      </c>
      <c r="C1820" s="95"/>
      <c r="D1820" s="95" t="s">
        <v>1170</v>
      </c>
      <c r="E1820" s="95">
        <v>3</v>
      </c>
      <c r="F1820" s="95">
        <v>11</v>
      </c>
      <c r="G1820" s="95">
        <v>9</v>
      </c>
      <c r="H1820" s="95">
        <v>902</v>
      </c>
      <c r="I1820" s="95">
        <v>81.08</v>
      </c>
      <c r="J1820" s="95">
        <v>64.400000000000006</v>
      </c>
      <c r="K1820" s="95" t="s">
        <v>1129</v>
      </c>
      <c r="L1820" s="95" t="s">
        <v>70</v>
      </c>
      <c r="M1820" s="95" t="s">
        <v>1106</v>
      </c>
    </row>
    <row r="1821" spans="1:13" ht="27" customHeight="1">
      <c r="A1821" s="93">
        <v>1819</v>
      </c>
      <c r="B1821" s="94" t="s">
        <v>1095</v>
      </c>
      <c r="C1821" s="95"/>
      <c r="D1821" s="95" t="s">
        <v>1170</v>
      </c>
      <c r="E1821" s="95">
        <v>3</v>
      </c>
      <c r="F1821" s="95">
        <v>11</v>
      </c>
      <c r="G1821" s="95">
        <v>10</v>
      </c>
      <c r="H1821" s="95">
        <v>1001</v>
      </c>
      <c r="I1821" s="95">
        <v>80.23</v>
      </c>
      <c r="J1821" s="95">
        <v>63.73</v>
      </c>
      <c r="K1821" s="95" t="s">
        <v>1129</v>
      </c>
      <c r="L1821" s="95" t="s">
        <v>70</v>
      </c>
      <c r="M1821" s="95" t="s">
        <v>1113</v>
      </c>
    </row>
    <row r="1822" spans="1:13" ht="27" customHeight="1">
      <c r="A1822" s="93">
        <v>1820</v>
      </c>
      <c r="B1822" s="94" t="s">
        <v>1095</v>
      </c>
      <c r="C1822" s="95"/>
      <c r="D1822" s="95" t="s">
        <v>1170</v>
      </c>
      <c r="E1822" s="95">
        <v>3</v>
      </c>
      <c r="F1822" s="95">
        <v>11</v>
      </c>
      <c r="G1822" s="95">
        <v>10</v>
      </c>
      <c r="H1822" s="95">
        <v>1002</v>
      </c>
      <c r="I1822" s="95">
        <v>81.08</v>
      </c>
      <c r="J1822" s="95">
        <v>64.400000000000006</v>
      </c>
      <c r="K1822" s="95" t="s">
        <v>1129</v>
      </c>
      <c r="L1822" s="95" t="s">
        <v>70</v>
      </c>
      <c r="M1822" s="95" t="s">
        <v>1106</v>
      </c>
    </row>
    <row r="1823" spans="1:13" ht="27" customHeight="1">
      <c r="A1823" s="93">
        <v>1821</v>
      </c>
      <c r="B1823" s="94" t="s">
        <v>1095</v>
      </c>
      <c r="C1823" s="95"/>
      <c r="D1823" s="95" t="s">
        <v>1170</v>
      </c>
      <c r="E1823" s="95">
        <v>3</v>
      </c>
      <c r="F1823" s="95">
        <v>11</v>
      </c>
      <c r="G1823" s="95">
        <v>11</v>
      </c>
      <c r="H1823" s="95">
        <v>1101</v>
      </c>
      <c r="I1823" s="95">
        <v>80.23</v>
      </c>
      <c r="J1823" s="95">
        <v>63.73</v>
      </c>
      <c r="K1823" s="95" t="s">
        <v>1129</v>
      </c>
      <c r="L1823" s="95" t="s">
        <v>70</v>
      </c>
      <c r="M1823" s="95" t="s">
        <v>1113</v>
      </c>
    </row>
    <row r="1824" spans="1:13" ht="27" customHeight="1">
      <c r="A1824" s="93">
        <v>1822</v>
      </c>
      <c r="B1824" s="94" t="s">
        <v>1095</v>
      </c>
      <c r="C1824" s="95"/>
      <c r="D1824" s="95" t="s">
        <v>1170</v>
      </c>
      <c r="E1824" s="95">
        <v>3</v>
      </c>
      <c r="F1824" s="95">
        <v>11</v>
      </c>
      <c r="G1824" s="95">
        <v>11</v>
      </c>
      <c r="H1824" s="95">
        <v>1102</v>
      </c>
      <c r="I1824" s="95">
        <v>81.08</v>
      </c>
      <c r="J1824" s="95">
        <v>64.400000000000006</v>
      </c>
      <c r="K1824" s="95" t="s">
        <v>1129</v>
      </c>
      <c r="L1824" s="95" t="s">
        <v>70</v>
      </c>
      <c r="M1824" s="95" t="s">
        <v>1106</v>
      </c>
    </row>
    <row r="1825" spans="1:13" ht="27" customHeight="1">
      <c r="A1825" s="93">
        <v>1823</v>
      </c>
      <c r="B1825" s="94" t="s">
        <v>1095</v>
      </c>
      <c r="C1825" s="95"/>
      <c r="D1825" s="95" t="s">
        <v>1171</v>
      </c>
      <c r="E1825" s="95">
        <v>1</v>
      </c>
      <c r="F1825" s="95">
        <v>11</v>
      </c>
      <c r="G1825" s="95">
        <v>1</v>
      </c>
      <c r="H1825" s="95">
        <v>101</v>
      </c>
      <c r="I1825" s="95">
        <v>81.180000000000007</v>
      </c>
      <c r="J1825" s="95">
        <v>64.77</v>
      </c>
      <c r="K1825" s="95" t="s">
        <v>1129</v>
      </c>
      <c r="L1825" s="95" t="s">
        <v>70</v>
      </c>
      <c r="M1825" s="95" t="s">
        <v>1106</v>
      </c>
    </row>
    <row r="1826" spans="1:13" ht="27" customHeight="1">
      <c r="A1826" s="93">
        <v>1824</v>
      </c>
      <c r="B1826" s="94" t="s">
        <v>1095</v>
      </c>
      <c r="C1826" s="95"/>
      <c r="D1826" s="95" t="s">
        <v>1171</v>
      </c>
      <c r="E1826" s="95">
        <v>1</v>
      </c>
      <c r="F1826" s="95">
        <v>11</v>
      </c>
      <c r="G1826" s="95">
        <v>1</v>
      </c>
      <c r="H1826" s="95">
        <v>102</v>
      </c>
      <c r="I1826" s="95">
        <v>80.09</v>
      </c>
      <c r="J1826" s="95">
        <v>63.9</v>
      </c>
      <c r="K1826" s="95" t="s">
        <v>1129</v>
      </c>
      <c r="L1826" s="95" t="s">
        <v>70</v>
      </c>
      <c r="M1826" s="95" t="s">
        <v>1113</v>
      </c>
    </row>
    <row r="1827" spans="1:13" ht="27" customHeight="1">
      <c r="A1827" s="93">
        <v>1825</v>
      </c>
      <c r="B1827" s="94" t="s">
        <v>1095</v>
      </c>
      <c r="C1827" s="95"/>
      <c r="D1827" s="95" t="s">
        <v>1171</v>
      </c>
      <c r="E1827" s="95">
        <v>1</v>
      </c>
      <c r="F1827" s="95">
        <v>11</v>
      </c>
      <c r="G1827" s="95">
        <v>2</v>
      </c>
      <c r="H1827" s="95">
        <v>201</v>
      </c>
      <c r="I1827" s="95">
        <v>81.180000000000007</v>
      </c>
      <c r="J1827" s="95">
        <v>64.77</v>
      </c>
      <c r="K1827" s="95" t="s">
        <v>1129</v>
      </c>
      <c r="L1827" s="95" t="s">
        <v>70</v>
      </c>
      <c r="M1827" s="95" t="s">
        <v>1106</v>
      </c>
    </row>
    <row r="1828" spans="1:13" ht="27" customHeight="1">
      <c r="A1828" s="93">
        <v>1826</v>
      </c>
      <c r="B1828" s="94" t="s">
        <v>1095</v>
      </c>
      <c r="C1828" s="95"/>
      <c r="D1828" s="95" t="s">
        <v>1171</v>
      </c>
      <c r="E1828" s="95">
        <v>1</v>
      </c>
      <c r="F1828" s="95">
        <v>11</v>
      </c>
      <c r="G1828" s="95">
        <v>2</v>
      </c>
      <c r="H1828" s="95">
        <v>202</v>
      </c>
      <c r="I1828" s="95">
        <v>80.09</v>
      </c>
      <c r="J1828" s="95">
        <v>63.9</v>
      </c>
      <c r="K1828" s="95" t="s">
        <v>1129</v>
      </c>
      <c r="L1828" s="95" t="s">
        <v>70</v>
      </c>
      <c r="M1828" s="95" t="s">
        <v>1113</v>
      </c>
    </row>
    <row r="1829" spans="1:13" ht="27" customHeight="1">
      <c r="A1829" s="93">
        <v>1827</v>
      </c>
      <c r="B1829" s="94" t="s">
        <v>1095</v>
      </c>
      <c r="C1829" s="95"/>
      <c r="D1829" s="95" t="s">
        <v>1171</v>
      </c>
      <c r="E1829" s="95">
        <v>1</v>
      </c>
      <c r="F1829" s="95">
        <v>11</v>
      </c>
      <c r="G1829" s="95">
        <v>3</v>
      </c>
      <c r="H1829" s="95">
        <v>301</v>
      </c>
      <c r="I1829" s="95">
        <v>80.72</v>
      </c>
      <c r="J1829" s="95">
        <v>64.400000000000006</v>
      </c>
      <c r="K1829" s="95" t="s">
        <v>1129</v>
      </c>
      <c r="L1829" s="95" t="s">
        <v>70</v>
      </c>
      <c r="M1829" s="95" t="s">
        <v>1106</v>
      </c>
    </row>
    <row r="1830" spans="1:13" ht="27" customHeight="1">
      <c r="A1830" s="93">
        <v>1828</v>
      </c>
      <c r="B1830" s="94" t="s">
        <v>1095</v>
      </c>
      <c r="C1830" s="95"/>
      <c r="D1830" s="95" t="s">
        <v>1171</v>
      </c>
      <c r="E1830" s="95">
        <v>1</v>
      </c>
      <c r="F1830" s="95">
        <v>11</v>
      </c>
      <c r="G1830" s="95">
        <v>3</v>
      </c>
      <c r="H1830" s="95">
        <v>302</v>
      </c>
      <c r="I1830" s="95">
        <v>79.88</v>
      </c>
      <c r="J1830" s="95">
        <v>63.73</v>
      </c>
      <c r="K1830" s="95" t="s">
        <v>1129</v>
      </c>
      <c r="L1830" s="95" t="s">
        <v>70</v>
      </c>
      <c r="M1830" s="95" t="s">
        <v>1113</v>
      </c>
    </row>
    <row r="1831" spans="1:13" ht="27" customHeight="1">
      <c r="A1831" s="93">
        <v>1829</v>
      </c>
      <c r="B1831" s="94" t="s">
        <v>1095</v>
      </c>
      <c r="C1831" s="95"/>
      <c r="D1831" s="95" t="s">
        <v>1171</v>
      </c>
      <c r="E1831" s="95">
        <v>1</v>
      </c>
      <c r="F1831" s="95">
        <v>11</v>
      </c>
      <c r="G1831" s="95">
        <v>4</v>
      </c>
      <c r="H1831" s="95">
        <v>401</v>
      </c>
      <c r="I1831" s="95">
        <v>80.72</v>
      </c>
      <c r="J1831" s="95">
        <v>64.400000000000006</v>
      </c>
      <c r="K1831" s="95" t="s">
        <v>1129</v>
      </c>
      <c r="L1831" s="95" t="s">
        <v>70</v>
      </c>
      <c r="M1831" s="95" t="s">
        <v>1106</v>
      </c>
    </row>
    <row r="1832" spans="1:13" ht="27" customHeight="1">
      <c r="A1832" s="93">
        <v>1830</v>
      </c>
      <c r="B1832" s="94" t="s">
        <v>1095</v>
      </c>
      <c r="C1832" s="95"/>
      <c r="D1832" s="95" t="s">
        <v>1171</v>
      </c>
      <c r="E1832" s="95">
        <v>1</v>
      </c>
      <c r="F1832" s="95">
        <v>11</v>
      </c>
      <c r="G1832" s="95">
        <v>4</v>
      </c>
      <c r="H1832" s="95">
        <v>402</v>
      </c>
      <c r="I1832" s="95">
        <v>79.88</v>
      </c>
      <c r="J1832" s="95">
        <v>63.73</v>
      </c>
      <c r="K1832" s="95" t="s">
        <v>1129</v>
      </c>
      <c r="L1832" s="95" t="s">
        <v>70</v>
      </c>
      <c r="M1832" s="95" t="s">
        <v>1113</v>
      </c>
    </row>
    <row r="1833" spans="1:13" ht="27" customHeight="1">
      <c r="A1833" s="93">
        <v>1831</v>
      </c>
      <c r="B1833" s="94" t="s">
        <v>1095</v>
      </c>
      <c r="C1833" s="95"/>
      <c r="D1833" s="95" t="s">
        <v>1171</v>
      </c>
      <c r="E1833" s="95">
        <v>1</v>
      </c>
      <c r="F1833" s="95">
        <v>11</v>
      </c>
      <c r="G1833" s="95">
        <v>5</v>
      </c>
      <c r="H1833" s="95">
        <v>501</v>
      </c>
      <c r="I1833" s="95">
        <v>80.72</v>
      </c>
      <c r="J1833" s="95">
        <v>64.400000000000006</v>
      </c>
      <c r="K1833" s="95" t="s">
        <v>1129</v>
      </c>
      <c r="L1833" s="95" t="s">
        <v>70</v>
      </c>
      <c r="M1833" s="95" t="s">
        <v>1106</v>
      </c>
    </row>
    <row r="1834" spans="1:13" ht="27" customHeight="1">
      <c r="A1834" s="93">
        <v>1832</v>
      </c>
      <c r="B1834" s="94" t="s">
        <v>1095</v>
      </c>
      <c r="C1834" s="95"/>
      <c r="D1834" s="95" t="s">
        <v>1171</v>
      </c>
      <c r="E1834" s="95">
        <v>1</v>
      </c>
      <c r="F1834" s="95">
        <v>11</v>
      </c>
      <c r="G1834" s="95">
        <v>5</v>
      </c>
      <c r="H1834" s="95">
        <v>502</v>
      </c>
      <c r="I1834" s="95">
        <v>79.88</v>
      </c>
      <c r="J1834" s="95">
        <v>63.73</v>
      </c>
      <c r="K1834" s="95" t="s">
        <v>1129</v>
      </c>
      <c r="L1834" s="95" t="s">
        <v>70</v>
      </c>
      <c r="M1834" s="95" t="s">
        <v>1113</v>
      </c>
    </row>
    <row r="1835" spans="1:13" ht="27" customHeight="1">
      <c r="A1835" s="93">
        <v>1833</v>
      </c>
      <c r="B1835" s="94" t="s">
        <v>1095</v>
      </c>
      <c r="C1835" s="95"/>
      <c r="D1835" s="95" t="s">
        <v>1171</v>
      </c>
      <c r="E1835" s="95">
        <v>1</v>
      </c>
      <c r="F1835" s="95">
        <v>11</v>
      </c>
      <c r="G1835" s="95">
        <v>6</v>
      </c>
      <c r="H1835" s="95">
        <v>601</v>
      </c>
      <c r="I1835" s="95">
        <v>80.72</v>
      </c>
      <c r="J1835" s="95">
        <v>64.400000000000006</v>
      </c>
      <c r="K1835" s="95" t="s">
        <v>1129</v>
      </c>
      <c r="L1835" s="95" t="s">
        <v>70</v>
      </c>
      <c r="M1835" s="95" t="s">
        <v>1106</v>
      </c>
    </row>
    <row r="1836" spans="1:13" ht="27" customHeight="1">
      <c r="A1836" s="93">
        <v>1834</v>
      </c>
      <c r="B1836" s="94" t="s">
        <v>1095</v>
      </c>
      <c r="C1836" s="95"/>
      <c r="D1836" s="95" t="s">
        <v>1171</v>
      </c>
      <c r="E1836" s="95">
        <v>1</v>
      </c>
      <c r="F1836" s="95">
        <v>11</v>
      </c>
      <c r="G1836" s="95">
        <v>6</v>
      </c>
      <c r="H1836" s="95">
        <v>602</v>
      </c>
      <c r="I1836" s="95">
        <v>79.88</v>
      </c>
      <c r="J1836" s="95">
        <v>63.73</v>
      </c>
      <c r="K1836" s="95" t="s">
        <v>1129</v>
      </c>
      <c r="L1836" s="95" t="s">
        <v>70</v>
      </c>
      <c r="M1836" s="95" t="s">
        <v>1113</v>
      </c>
    </row>
    <row r="1837" spans="1:13" ht="27" customHeight="1">
      <c r="A1837" s="93">
        <v>1835</v>
      </c>
      <c r="B1837" s="94" t="s">
        <v>1095</v>
      </c>
      <c r="C1837" s="95"/>
      <c r="D1837" s="95" t="s">
        <v>1171</v>
      </c>
      <c r="E1837" s="95">
        <v>1</v>
      </c>
      <c r="F1837" s="95">
        <v>11</v>
      </c>
      <c r="G1837" s="95">
        <v>7</v>
      </c>
      <c r="H1837" s="95">
        <v>701</v>
      </c>
      <c r="I1837" s="95">
        <v>80.72</v>
      </c>
      <c r="J1837" s="95">
        <v>64.400000000000006</v>
      </c>
      <c r="K1837" s="95" t="s">
        <v>1129</v>
      </c>
      <c r="L1837" s="95" t="s">
        <v>70</v>
      </c>
      <c r="M1837" s="95" t="s">
        <v>1106</v>
      </c>
    </row>
    <row r="1838" spans="1:13" ht="27" customHeight="1">
      <c r="A1838" s="93">
        <v>1836</v>
      </c>
      <c r="B1838" s="94" t="s">
        <v>1095</v>
      </c>
      <c r="C1838" s="95"/>
      <c r="D1838" s="95" t="s">
        <v>1171</v>
      </c>
      <c r="E1838" s="95">
        <v>1</v>
      </c>
      <c r="F1838" s="95">
        <v>11</v>
      </c>
      <c r="G1838" s="95">
        <v>7</v>
      </c>
      <c r="H1838" s="95">
        <v>702</v>
      </c>
      <c r="I1838" s="95">
        <v>79.88</v>
      </c>
      <c r="J1838" s="95">
        <v>63.73</v>
      </c>
      <c r="K1838" s="95" t="s">
        <v>1129</v>
      </c>
      <c r="L1838" s="95" t="s">
        <v>70</v>
      </c>
      <c r="M1838" s="95" t="s">
        <v>1113</v>
      </c>
    </row>
    <row r="1839" spans="1:13" ht="27" customHeight="1">
      <c r="A1839" s="93">
        <v>1837</v>
      </c>
      <c r="B1839" s="94" t="s">
        <v>1095</v>
      </c>
      <c r="C1839" s="95"/>
      <c r="D1839" s="95" t="s">
        <v>1171</v>
      </c>
      <c r="E1839" s="95">
        <v>1</v>
      </c>
      <c r="F1839" s="95">
        <v>11</v>
      </c>
      <c r="G1839" s="95">
        <v>8</v>
      </c>
      <c r="H1839" s="95">
        <v>801</v>
      </c>
      <c r="I1839" s="95">
        <v>80.72</v>
      </c>
      <c r="J1839" s="95">
        <v>64.400000000000006</v>
      </c>
      <c r="K1839" s="95" t="s">
        <v>1129</v>
      </c>
      <c r="L1839" s="95" t="s">
        <v>70</v>
      </c>
      <c r="M1839" s="95" t="s">
        <v>1106</v>
      </c>
    </row>
    <row r="1840" spans="1:13" ht="27" customHeight="1">
      <c r="A1840" s="93">
        <v>1838</v>
      </c>
      <c r="B1840" s="94" t="s">
        <v>1095</v>
      </c>
      <c r="C1840" s="95"/>
      <c r="D1840" s="95" t="s">
        <v>1171</v>
      </c>
      <c r="E1840" s="95">
        <v>1</v>
      </c>
      <c r="F1840" s="95">
        <v>11</v>
      </c>
      <c r="G1840" s="95">
        <v>8</v>
      </c>
      <c r="H1840" s="95">
        <v>802</v>
      </c>
      <c r="I1840" s="95">
        <v>79.88</v>
      </c>
      <c r="J1840" s="95">
        <v>63.73</v>
      </c>
      <c r="K1840" s="95" t="s">
        <v>1129</v>
      </c>
      <c r="L1840" s="95" t="s">
        <v>70</v>
      </c>
      <c r="M1840" s="95" t="s">
        <v>1113</v>
      </c>
    </row>
    <row r="1841" spans="1:13" ht="27" customHeight="1">
      <c r="A1841" s="93">
        <v>1839</v>
      </c>
      <c r="B1841" s="94" t="s">
        <v>1095</v>
      </c>
      <c r="C1841" s="95"/>
      <c r="D1841" s="95" t="s">
        <v>1171</v>
      </c>
      <c r="E1841" s="95">
        <v>1</v>
      </c>
      <c r="F1841" s="95">
        <v>11</v>
      </c>
      <c r="G1841" s="95">
        <v>9</v>
      </c>
      <c r="H1841" s="95">
        <v>901</v>
      </c>
      <c r="I1841" s="95">
        <v>80.72</v>
      </c>
      <c r="J1841" s="95">
        <v>64.400000000000006</v>
      </c>
      <c r="K1841" s="95" t="s">
        <v>1129</v>
      </c>
      <c r="L1841" s="95" t="s">
        <v>70</v>
      </c>
      <c r="M1841" s="95" t="s">
        <v>1106</v>
      </c>
    </row>
    <row r="1842" spans="1:13" ht="27" customHeight="1">
      <c r="A1842" s="93">
        <v>1840</v>
      </c>
      <c r="B1842" s="94" t="s">
        <v>1095</v>
      </c>
      <c r="C1842" s="95"/>
      <c r="D1842" s="95" t="s">
        <v>1171</v>
      </c>
      <c r="E1842" s="95">
        <v>1</v>
      </c>
      <c r="F1842" s="95">
        <v>11</v>
      </c>
      <c r="G1842" s="95">
        <v>9</v>
      </c>
      <c r="H1842" s="95">
        <v>902</v>
      </c>
      <c r="I1842" s="95">
        <v>79.88</v>
      </c>
      <c r="J1842" s="95">
        <v>63.73</v>
      </c>
      <c r="K1842" s="95" t="s">
        <v>1129</v>
      </c>
      <c r="L1842" s="95" t="s">
        <v>70</v>
      </c>
      <c r="M1842" s="95" t="s">
        <v>1113</v>
      </c>
    </row>
    <row r="1843" spans="1:13" ht="27" customHeight="1">
      <c r="A1843" s="93">
        <v>1841</v>
      </c>
      <c r="B1843" s="94" t="s">
        <v>1095</v>
      </c>
      <c r="C1843" s="95"/>
      <c r="D1843" s="95" t="s">
        <v>1171</v>
      </c>
      <c r="E1843" s="95">
        <v>1</v>
      </c>
      <c r="F1843" s="95">
        <v>11</v>
      </c>
      <c r="G1843" s="95">
        <v>10</v>
      </c>
      <c r="H1843" s="95">
        <v>1001</v>
      </c>
      <c r="I1843" s="95">
        <v>80.72</v>
      </c>
      <c r="J1843" s="95">
        <v>64.400000000000006</v>
      </c>
      <c r="K1843" s="95" t="s">
        <v>1129</v>
      </c>
      <c r="L1843" s="95" t="s">
        <v>70</v>
      </c>
      <c r="M1843" s="95" t="s">
        <v>1106</v>
      </c>
    </row>
    <row r="1844" spans="1:13" ht="27" customHeight="1">
      <c r="A1844" s="93">
        <v>1842</v>
      </c>
      <c r="B1844" s="94" t="s">
        <v>1095</v>
      </c>
      <c r="C1844" s="95"/>
      <c r="D1844" s="95" t="s">
        <v>1171</v>
      </c>
      <c r="E1844" s="95">
        <v>1</v>
      </c>
      <c r="F1844" s="95">
        <v>11</v>
      </c>
      <c r="G1844" s="95">
        <v>10</v>
      </c>
      <c r="H1844" s="95">
        <v>1002</v>
      </c>
      <c r="I1844" s="95">
        <v>79.88</v>
      </c>
      <c r="J1844" s="95">
        <v>63.73</v>
      </c>
      <c r="K1844" s="95" t="s">
        <v>1129</v>
      </c>
      <c r="L1844" s="95" t="s">
        <v>70</v>
      </c>
      <c r="M1844" s="95" t="s">
        <v>1113</v>
      </c>
    </row>
    <row r="1845" spans="1:13" ht="27" customHeight="1">
      <c r="A1845" s="93">
        <v>1843</v>
      </c>
      <c r="B1845" s="94" t="s">
        <v>1095</v>
      </c>
      <c r="C1845" s="95"/>
      <c r="D1845" s="95" t="s">
        <v>1171</v>
      </c>
      <c r="E1845" s="95">
        <v>1</v>
      </c>
      <c r="F1845" s="95">
        <v>11</v>
      </c>
      <c r="G1845" s="95">
        <v>11</v>
      </c>
      <c r="H1845" s="95">
        <v>1101</v>
      </c>
      <c r="I1845" s="95">
        <v>80.72</v>
      </c>
      <c r="J1845" s="95">
        <v>64.400000000000006</v>
      </c>
      <c r="K1845" s="95" t="s">
        <v>1129</v>
      </c>
      <c r="L1845" s="95" t="s">
        <v>70</v>
      </c>
      <c r="M1845" s="95" t="s">
        <v>1106</v>
      </c>
    </row>
    <row r="1846" spans="1:13" ht="27" customHeight="1">
      <c r="A1846" s="93">
        <v>1844</v>
      </c>
      <c r="B1846" s="94" t="s">
        <v>1095</v>
      </c>
      <c r="C1846" s="95"/>
      <c r="D1846" s="95" t="s">
        <v>1171</v>
      </c>
      <c r="E1846" s="95">
        <v>1</v>
      </c>
      <c r="F1846" s="95">
        <v>11</v>
      </c>
      <c r="G1846" s="95">
        <v>11</v>
      </c>
      <c r="H1846" s="95">
        <v>1102</v>
      </c>
      <c r="I1846" s="95">
        <v>79.88</v>
      </c>
      <c r="J1846" s="95">
        <v>63.73</v>
      </c>
      <c r="K1846" s="95" t="s">
        <v>1129</v>
      </c>
      <c r="L1846" s="95" t="s">
        <v>70</v>
      </c>
      <c r="M1846" s="95" t="s">
        <v>1113</v>
      </c>
    </row>
    <row r="1847" spans="1:13" ht="27" customHeight="1">
      <c r="A1847" s="93">
        <v>1845</v>
      </c>
      <c r="B1847" s="94" t="s">
        <v>1095</v>
      </c>
      <c r="C1847" s="95"/>
      <c r="D1847" s="95" t="s">
        <v>1171</v>
      </c>
      <c r="E1847" s="95">
        <v>2</v>
      </c>
      <c r="F1847" s="95">
        <v>11</v>
      </c>
      <c r="G1847" s="95">
        <v>1</v>
      </c>
      <c r="H1847" s="95">
        <v>101</v>
      </c>
      <c r="I1847" s="95">
        <v>80.09</v>
      </c>
      <c r="J1847" s="95">
        <v>63.9</v>
      </c>
      <c r="K1847" s="95" t="s">
        <v>1129</v>
      </c>
      <c r="L1847" s="95" t="s">
        <v>70</v>
      </c>
      <c r="M1847" s="95" t="s">
        <v>1113</v>
      </c>
    </row>
    <row r="1848" spans="1:13" ht="27" customHeight="1">
      <c r="A1848" s="93">
        <v>1846</v>
      </c>
      <c r="B1848" s="94" t="s">
        <v>1095</v>
      </c>
      <c r="C1848" s="95"/>
      <c r="D1848" s="95" t="s">
        <v>1171</v>
      </c>
      <c r="E1848" s="95">
        <v>2</v>
      </c>
      <c r="F1848" s="95">
        <v>11</v>
      </c>
      <c r="G1848" s="95">
        <v>1</v>
      </c>
      <c r="H1848" s="95">
        <v>102</v>
      </c>
      <c r="I1848" s="95">
        <v>80.09</v>
      </c>
      <c r="J1848" s="95">
        <v>63.9</v>
      </c>
      <c r="K1848" s="95" t="s">
        <v>1129</v>
      </c>
      <c r="L1848" s="95" t="s">
        <v>70</v>
      </c>
      <c r="M1848" s="95" t="s">
        <v>1113</v>
      </c>
    </row>
    <row r="1849" spans="1:13" ht="27" customHeight="1">
      <c r="A1849" s="93">
        <v>1847</v>
      </c>
      <c r="B1849" s="94" t="s">
        <v>1095</v>
      </c>
      <c r="C1849" s="95"/>
      <c r="D1849" s="95" t="s">
        <v>1171</v>
      </c>
      <c r="E1849" s="95">
        <v>2</v>
      </c>
      <c r="F1849" s="95">
        <v>11</v>
      </c>
      <c r="G1849" s="95">
        <v>2</v>
      </c>
      <c r="H1849" s="95">
        <v>201</v>
      </c>
      <c r="I1849" s="95">
        <v>80.09</v>
      </c>
      <c r="J1849" s="95">
        <v>63.9</v>
      </c>
      <c r="K1849" s="95" t="s">
        <v>1129</v>
      </c>
      <c r="L1849" s="95" t="s">
        <v>70</v>
      </c>
      <c r="M1849" s="95" t="s">
        <v>1113</v>
      </c>
    </row>
    <row r="1850" spans="1:13" ht="27" customHeight="1">
      <c r="A1850" s="93">
        <v>1848</v>
      </c>
      <c r="B1850" s="94" t="s">
        <v>1095</v>
      </c>
      <c r="C1850" s="95"/>
      <c r="D1850" s="95" t="s">
        <v>1171</v>
      </c>
      <c r="E1850" s="95">
        <v>2</v>
      </c>
      <c r="F1850" s="95">
        <v>11</v>
      </c>
      <c r="G1850" s="95">
        <v>2</v>
      </c>
      <c r="H1850" s="95">
        <v>202</v>
      </c>
      <c r="I1850" s="95">
        <v>80.09</v>
      </c>
      <c r="J1850" s="95">
        <v>63.9</v>
      </c>
      <c r="K1850" s="95" t="s">
        <v>1129</v>
      </c>
      <c r="L1850" s="95" t="s">
        <v>70</v>
      </c>
      <c r="M1850" s="95" t="s">
        <v>1113</v>
      </c>
    </row>
    <row r="1851" spans="1:13" ht="27" customHeight="1">
      <c r="A1851" s="93">
        <v>1849</v>
      </c>
      <c r="B1851" s="94" t="s">
        <v>1095</v>
      </c>
      <c r="C1851" s="95"/>
      <c r="D1851" s="95" t="s">
        <v>1171</v>
      </c>
      <c r="E1851" s="95">
        <v>2</v>
      </c>
      <c r="F1851" s="95">
        <v>11</v>
      </c>
      <c r="G1851" s="95">
        <v>3</v>
      </c>
      <c r="H1851" s="95">
        <v>301</v>
      </c>
      <c r="I1851" s="95">
        <v>79.88</v>
      </c>
      <c r="J1851" s="95">
        <v>63.73</v>
      </c>
      <c r="K1851" s="95" t="s">
        <v>1129</v>
      </c>
      <c r="L1851" s="95" t="s">
        <v>70</v>
      </c>
      <c r="M1851" s="95" t="s">
        <v>1113</v>
      </c>
    </row>
    <row r="1852" spans="1:13" ht="27" customHeight="1">
      <c r="A1852" s="93">
        <v>1850</v>
      </c>
      <c r="B1852" s="94" t="s">
        <v>1095</v>
      </c>
      <c r="C1852" s="95"/>
      <c r="D1852" s="95" t="s">
        <v>1171</v>
      </c>
      <c r="E1852" s="95">
        <v>2</v>
      </c>
      <c r="F1852" s="95">
        <v>11</v>
      </c>
      <c r="G1852" s="95">
        <v>3</v>
      </c>
      <c r="H1852" s="95">
        <v>302</v>
      </c>
      <c r="I1852" s="95">
        <v>79.88</v>
      </c>
      <c r="J1852" s="95">
        <v>63.73</v>
      </c>
      <c r="K1852" s="95" t="s">
        <v>1129</v>
      </c>
      <c r="L1852" s="95" t="s">
        <v>70</v>
      </c>
      <c r="M1852" s="95" t="s">
        <v>1113</v>
      </c>
    </row>
    <row r="1853" spans="1:13" ht="27" customHeight="1">
      <c r="A1853" s="93">
        <v>1851</v>
      </c>
      <c r="B1853" s="94" t="s">
        <v>1095</v>
      </c>
      <c r="C1853" s="95"/>
      <c r="D1853" s="95" t="s">
        <v>1171</v>
      </c>
      <c r="E1853" s="95">
        <v>2</v>
      </c>
      <c r="F1853" s="95">
        <v>11</v>
      </c>
      <c r="G1853" s="95">
        <v>4</v>
      </c>
      <c r="H1853" s="95">
        <v>401</v>
      </c>
      <c r="I1853" s="95">
        <v>79.88</v>
      </c>
      <c r="J1853" s="95">
        <v>63.73</v>
      </c>
      <c r="K1853" s="95" t="s">
        <v>1129</v>
      </c>
      <c r="L1853" s="95" t="s">
        <v>70</v>
      </c>
      <c r="M1853" s="95" t="s">
        <v>1113</v>
      </c>
    </row>
    <row r="1854" spans="1:13" ht="27" customHeight="1">
      <c r="A1854" s="93">
        <v>1852</v>
      </c>
      <c r="B1854" s="94" t="s">
        <v>1095</v>
      </c>
      <c r="C1854" s="95"/>
      <c r="D1854" s="95" t="s">
        <v>1171</v>
      </c>
      <c r="E1854" s="95">
        <v>2</v>
      </c>
      <c r="F1854" s="95">
        <v>11</v>
      </c>
      <c r="G1854" s="95">
        <v>4</v>
      </c>
      <c r="H1854" s="95">
        <v>402</v>
      </c>
      <c r="I1854" s="95">
        <v>79.88</v>
      </c>
      <c r="J1854" s="95">
        <v>63.73</v>
      </c>
      <c r="K1854" s="95" t="s">
        <v>1129</v>
      </c>
      <c r="L1854" s="95" t="s">
        <v>70</v>
      </c>
      <c r="M1854" s="95" t="s">
        <v>1113</v>
      </c>
    </row>
    <row r="1855" spans="1:13" ht="27" customHeight="1">
      <c r="A1855" s="93">
        <v>1853</v>
      </c>
      <c r="B1855" s="94" t="s">
        <v>1095</v>
      </c>
      <c r="C1855" s="95"/>
      <c r="D1855" s="95" t="s">
        <v>1171</v>
      </c>
      <c r="E1855" s="95">
        <v>2</v>
      </c>
      <c r="F1855" s="95">
        <v>11</v>
      </c>
      <c r="G1855" s="95">
        <v>5</v>
      </c>
      <c r="H1855" s="95">
        <v>501</v>
      </c>
      <c r="I1855" s="95">
        <v>79.88</v>
      </c>
      <c r="J1855" s="95">
        <v>63.73</v>
      </c>
      <c r="K1855" s="95" t="s">
        <v>1129</v>
      </c>
      <c r="L1855" s="95" t="s">
        <v>70</v>
      </c>
      <c r="M1855" s="95" t="s">
        <v>1113</v>
      </c>
    </row>
    <row r="1856" spans="1:13" ht="27" customHeight="1">
      <c r="A1856" s="93">
        <v>1854</v>
      </c>
      <c r="B1856" s="94" t="s">
        <v>1095</v>
      </c>
      <c r="C1856" s="95"/>
      <c r="D1856" s="95" t="s">
        <v>1171</v>
      </c>
      <c r="E1856" s="95">
        <v>2</v>
      </c>
      <c r="F1856" s="95">
        <v>11</v>
      </c>
      <c r="G1856" s="95">
        <v>5</v>
      </c>
      <c r="H1856" s="95">
        <v>502</v>
      </c>
      <c r="I1856" s="95">
        <v>79.88</v>
      </c>
      <c r="J1856" s="95">
        <v>63.73</v>
      </c>
      <c r="K1856" s="95" t="s">
        <v>1129</v>
      </c>
      <c r="L1856" s="95" t="s">
        <v>70</v>
      </c>
      <c r="M1856" s="95" t="s">
        <v>1113</v>
      </c>
    </row>
    <row r="1857" spans="1:13" ht="27" customHeight="1">
      <c r="A1857" s="93">
        <v>1855</v>
      </c>
      <c r="B1857" s="94" t="s">
        <v>1095</v>
      </c>
      <c r="C1857" s="95"/>
      <c r="D1857" s="95" t="s">
        <v>1171</v>
      </c>
      <c r="E1857" s="95">
        <v>2</v>
      </c>
      <c r="F1857" s="95">
        <v>11</v>
      </c>
      <c r="G1857" s="95">
        <v>6</v>
      </c>
      <c r="H1857" s="95">
        <v>601</v>
      </c>
      <c r="I1857" s="95">
        <v>79.88</v>
      </c>
      <c r="J1857" s="95">
        <v>63.73</v>
      </c>
      <c r="K1857" s="95" t="s">
        <v>1129</v>
      </c>
      <c r="L1857" s="95" t="s">
        <v>70</v>
      </c>
      <c r="M1857" s="95" t="s">
        <v>1113</v>
      </c>
    </row>
    <row r="1858" spans="1:13" ht="27" customHeight="1">
      <c r="A1858" s="93">
        <v>1856</v>
      </c>
      <c r="B1858" s="94" t="s">
        <v>1095</v>
      </c>
      <c r="C1858" s="95"/>
      <c r="D1858" s="95" t="s">
        <v>1171</v>
      </c>
      <c r="E1858" s="95">
        <v>2</v>
      </c>
      <c r="F1858" s="95">
        <v>11</v>
      </c>
      <c r="G1858" s="95">
        <v>6</v>
      </c>
      <c r="H1858" s="95">
        <v>602</v>
      </c>
      <c r="I1858" s="95">
        <v>79.88</v>
      </c>
      <c r="J1858" s="95">
        <v>63.73</v>
      </c>
      <c r="K1858" s="95" t="s">
        <v>1129</v>
      </c>
      <c r="L1858" s="95" t="s">
        <v>70</v>
      </c>
      <c r="M1858" s="95" t="s">
        <v>1113</v>
      </c>
    </row>
    <row r="1859" spans="1:13" ht="27" customHeight="1">
      <c r="A1859" s="93">
        <v>1857</v>
      </c>
      <c r="B1859" s="94" t="s">
        <v>1095</v>
      </c>
      <c r="C1859" s="95"/>
      <c r="D1859" s="95" t="s">
        <v>1171</v>
      </c>
      <c r="E1859" s="95">
        <v>2</v>
      </c>
      <c r="F1859" s="95">
        <v>11</v>
      </c>
      <c r="G1859" s="95">
        <v>7</v>
      </c>
      <c r="H1859" s="95">
        <v>701</v>
      </c>
      <c r="I1859" s="95">
        <v>79.88</v>
      </c>
      <c r="J1859" s="95">
        <v>63.73</v>
      </c>
      <c r="K1859" s="95" t="s">
        <v>1129</v>
      </c>
      <c r="L1859" s="95" t="s">
        <v>70</v>
      </c>
      <c r="M1859" s="95" t="s">
        <v>1113</v>
      </c>
    </row>
    <row r="1860" spans="1:13" ht="27" customHeight="1">
      <c r="A1860" s="93">
        <v>1858</v>
      </c>
      <c r="B1860" s="94" t="s">
        <v>1095</v>
      </c>
      <c r="C1860" s="95"/>
      <c r="D1860" s="95" t="s">
        <v>1171</v>
      </c>
      <c r="E1860" s="95">
        <v>2</v>
      </c>
      <c r="F1860" s="95">
        <v>11</v>
      </c>
      <c r="G1860" s="95">
        <v>7</v>
      </c>
      <c r="H1860" s="95">
        <v>702</v>
      </c>
      <c r="I1860" s="95">
        <v>79.88</v>
      </c>
      <c r="J1860" s="95">
        <v>63.73</v>
      </c>
      <c r="K1860" s="95" t="s">
        <v>1129</v>
      </c>
      <c r="L1860" s="95" t="s">
        <v>70</v>
      </c>
      <c r="M1860" s="95" t="s">
        <v>1113</v>
      </c>
    </row>
    <row r="1861" spans="1:13" ht="27" customHeight="1">
      <c r="A1861" s="93">
        <v>1859</v>
      </c>
      <c r="B1861" s="94" t="s">
        <v>1095</v>
      </c>
      <c r="C1861" s="95"/>
      <c r="D1861" s="95" t="s">
        <v>1171</v>
      </c>
      <c r="E1861" s="95">
        <v>2</v>
      </c>
      <c r="F1861" s="95">
        <v>11</v>
      </c>
      <c r="G1861" s="95">
        <v>8</v>
      </c>
      <c r="H1861" s="95">
        <v>801</v>
      </c>
      <c r="I1861" s="95">
        <v>79.88</v>
      </c>
      <c r="J1861" s="95">
        <v>63.73</v>
      </c>
      <c r="K1861" s="95" t="s">
        <v>1129</v>
      </c>
      <c r="L1861" s="95" t="s">
        <v>70</v>
      </c>
      <c r="M1861" s="95" t="s">
        <v>1113</v>
      </c>
    </row>
    <row r="1862" spans="1:13" ht="27" customHeight="1">
      <c r="A1862" s="93">
        <v>1860</v>
      </c>
      <c r="B1862" s="94" t="s">
        <v>1095</v>
      </c>
      <c r="C1862" s="95"/>
      <c r="D1862" s="95" t="s">
        <v>1171</v>
      </c>
      <c r="E1862" s="95">
        <v>2</v>
      </c>
      <c r="F1862" s="95">
        <v>11</v>
      </c>
      <c r="G1862" s="95">
        <v>8</v>
      </c>
      <c r="H1862" s="95">
        <v>802</v>
      </c>
      <c r="I1862" s="95">
        <v>79.88</v>
      </c>
      <c r="J1862" s="95">
        <v>63.73</v>
      </c>
      <c r="K1862" s="95" t="s">
        <v>1129</v>
      </c>
      <c r="L1862" s="95" t="s">
        <v>70</v>
      </c>
      <c r="M1862" s="95" t="s">
        <v>1113</v>
      </c>
    </row>
    <row r="1863" spans="1:13" ht="27" customHeight="1">
      <c r="A1863" s="93">
        <v>1861</v>
      </c>
      <c r="B1863" s="94" t="s">
        <v>1095</v>
      </c>
      <c r="C1863" s="95"/>
      <c r="D1863" s="95" t="s">
        <v>1171</v>
      </c>
      <c r="E1863" s="95">
        <v>2</v>
      </c>
      <c r="F1863" s="95">
        <v>11</v>
      </c>
      <c r="G1863" s="95">
        <v>9</v>
      </c>
      <c r="H1863" s="95">
        <v>901</v>
      </c>
      <c r="I1863" s="95">
        <v>79.88</v>
      </c>
      <c r="J1863" s="95">
        <v>63.73</v>
      </c>
      <c r="K1863" s="95" t="s">
        <v>1129</v>
      </c>
      <c r="L1863" s="95" t="s">
        <v>70</v>
      </c>
      <c r="M1863" s="95" t="s">
        <v>1113</v>
      </c>
    </row>
    <row r="1864" spans="1:13" ht="27" customHeight="1">
      <c r="A1864" s="93">
        <v>1862</v>
      </c>
      <c r="B1864" s="94" t="s">
        <v>1095</v>
      </c>
      <c r="C1864" s="95"/>
      <c r="D1864" s="95" t="s">
        <v>1171</v>
      </c>
      <c r="E1864" s="95">
        <v>2</v>
      </c>
      <c r="F1864" s="95">
        <v>11</v>
      </c>
      <c r="G1864" s="95">
        <v>9</v>
      </c>
      <c r="H1864" s="95">
        <v>902</v>
      </c>
      <c r="I1864" s="95">
        <v>79.88</v>
      </c>
      <c r="J1864" s="95">
        <v>63.73</v>
      </c>
      <c r="K1864" s="95" t="s">
        <v>1129</v>
      </c>
      <c r="L1864" s="95" t="s">
        <v>70</v>
      </c>
      <c r="M1864" s="95" t="s">
        <v>1113</v>
      </c>
    </row>
    <row r="1865" spans="1:13" ht="27" customHeight="1">
      <c r="A1865" s="93">
        <v>1863</v>
      </c>
      <c r="B1865" s="94" t="s">
        <v>1095</v>
      </c>
      <c r="C1865" s="95"/>
      <c r="D1865" s="95" t="s">
        <v>1171</v>
      </c>
      <c r="E1865" s="95">
        <v>2</v>
      </c>
      <c r="F1865" s="95">
        <v>11</v>
      </c>
      <c r="G1865" s="95">
        <v>10</v>
      </c>
      <c r="H1865" s="95">
        <v>1001</v>
      </c>
      <c r="I1865" s="95">
        <v>79.88</v>
      </c>
      <c r="J1865" s="95">
        <v>63.73</v>
      </c>
      <c r="K1865" s="95" t="s">
        <v>1129</v>
      </c>
      <c r="L1865" s="95" t="s">
        <v>70</v>
      </c>
      <c r="M1865" s="95" t="s">
        <v>1113</v>
      </c>
    </row>
    <row r="1866" spans="1:13" ht="27" customHeight="1">
      <c r="A1866" s="93">
        <v>1864</v>
      </c>
      <c r="B1866" s="94" t="s">
        <v>1095</v>
      </c>
      <c r="C1866" s="95"/>
      <c r="D1866" s="95" t="s">
        <v>1171</v>
      </c>
      <c r="E1866" s="95">
        <v>2</v>
      </c>
      <c r="F1866" s="95">
        <v>11</v>
      </c>
      <c r="G1866" s="95">
        <v>10</v>
      </c>
      <c r="H1866" s="95">
        <v>1002</v>
      </c>
      <c r="I1866" s="95">
        <v>79.88</v>
      </c>
      <c r="J1866" s="95">
        <v>63.73</v>
      </c>
      <c r="K1866" s="95" t="s">
        <v>1129</v>
      </c>
      <c r="L1866" s="95" t="s">
        <v>70</v>
      </c>
      <c r="M1866" s="95" t="s">
        <v>1113</v>
      </c>
    </row>
    <row r="1867" spans="1:13" ht="27" customHeight="1">
      <c r="A1867" s="93">
        <v>1865</v>
      </c>
      <c r="B1867" s="94" t="s">
        <v>1095</v>
      </c>
      <c r="C1867" s="95"/>
      <c r="D1867" s="95" t="s">
        <v>1171</v>
      </c>
      <c r="E1867" s="95">
        <v>2</v>
      </c>
      <c r="F1867" s="95">
        <v>11</v>
      </c>
      <c r="G1867" s="95">
        <v>11</v>
      </c>
      <c r="H1867" s="95">
        <v>1101</v>
      </c>
      <c r="I1867" s="95">
        <v>79.88</v>
      </c>
      <c r="J1867" s="95">
        <v>63.73</v>
      </c>
      <c r="K1867" s="95" t="s">
        <v>1129</v>
      </c>
      <c r="L1867" s="95" t="s">
        <v>70</v>
      </c>
      <c r="M1867" s="95" t="s">
        <v>1113</v>
      </c>
    </row>
    <row r="1868" spans="1:13" ht="27" customHeight="1">
      <c r="A1868" s="93">
        <v>1866</v>
      </c>
      <c r="B1868" s="94" t="s">
        <v>1095</v>
      </c>
      <c r="C1868" s="95"/>
      <c r="D1868" s="95" t="s">
        <v>1171</v>
      </c>
      <c r="E1868" s="95">
        <v>2</v>
      </c>
      <c r="F1868" s="95">
        <v>11</v>
      </c>
      <c r="G1868" s="95">
        <v>11</v>
      </c>
      <c r="H1868" s="95">
        <v>1102</v>
      </c>
      <c r="I1868" s="95">
        <v>79.88</v>
      </c>
      <c r="J1868" s="95">
        <v>63.73</v>
      </c>
      <c r="K1868" s="95" t="s">
        <v>1129</v>
      </c>
      <c r="L1868" s="95" t="s">
        <v>70</v>
      </c>
      <c r="M1868" s="95" t="s">
        <v>1113</v>
      </c>
    </row>
    <row r="1869" spans="1:13" ht="27" customHeight="1">
      <c r="A1869" s="93">
        <v>1867</v>
      </c>
      <c r="B1869" s="94" t="s">
        <v>1095</v>
      </c>
      <c r="C1869" s="95"/>
      <c r="D1869" s="95" t="s">
        <v>1171</v>
      </c>
      <c r="E1869" s="95">
        <v>3</v>
      </c>
      <c r="F1869" s="95">
        <v>11</v>
      </c>
      <c r="G1869" s="95">
        <v>1</v>
      </c>
      <c r="H1869" s="95">
        <v>101</v>
      </c>
      <c r="I1869" s="95">
        <v>80.09</v>
      </c>
      <c r="J1869" s="95">
        <v>63.9</v>
      </c>
      <c r="K1869" s="95" t="s">
        <v>1129</v>
      </c>
      <c r="L1869" s="95" t="s">
        <v>70</v>
      </c>
      <c r="M1869" s="95" t="s">
        <v>1113</v>
      </c>
    </row>
    <row r="1870" spans="1:13" ht="27" customHeight="1">
      <c r="A1870" s="93">
        <v>1868</v>
      </c>
      <c r="B1870" s="94" t="s">
        <v>1095</v>
      </c>
      <c r="C1870" s="95"/>
      <c r="D1870" s="95" t="s">
        <v>1171</v>
      </c>
      <c r="E1870" s="95">
        <v>3</v>
      </c>
      <c r="F1870" s="95">
        <v>11</v>
      </c>
      <c r="G1870" s="95">
        <v>1</v>
      </c>
      <c r="H1870" s="95">
        <v>102</v>
      </c>
      <c r="I1870" s="95">
        <v>81.180000000000007</v>
      </c>
      <c r="J1870" s="95">
        <v>64.77</v>
      </c>
      <c r="K1870" s="95" t="s">
        <v>1129</v>
      </c>
      <c r="L1870" s="95" t="s">
        <v>70</v>
      </c>
      <c r="M1870" s="95" t="s">
        <v>1106</v>
      </c>
    </row>
    <row r="1871" spans="1:13" ht="27" customHeight="1">
      <c r="A1871" s="93">
        <v>1869</v>
      </c>
      <c r="B1871" s="94" t="s">
        <v>1095</v>
      </c>
      <c r="C1871" s="95"/>
      <c r="D1871" s="95" t="s">
        <v>1171</v>
      </c>
      <c r="E1871" s="95">
        <v>3</v>
      </c>
      <c r="F1871" s="95">
        <v>11</v>
      </c>
      <c r="G1871" s="95">
        <v>2</v>
      </c>
      <c r="H1871" s="95">
        <v>201</v>
      </c>
      <c r="I1871" s="95">
        <v>80.09</v>
      </c>
      <c r="J1871" s="95">
        <v>63.9</v>
      </c>
      <c r="K1871" s="95" t="s">
        <v>1129</v>
      </c>
      <c r="L1871" s="95" t="s">
        <v>70</v>
      </c>
      <c r="M1871" s="95" t="s">
        <v>1113</v>
      </c>
    </row>
    <row r="1872" spans="1:13" ht="27" customHeight="1">
      <c r="A1872" s="93">
        <v>1870</v>
      </c>
      <c r="B1872" s="94" t="s">
        <v>1095</v>
      </c>
      <c r="C1872" s="95"/>
      <c r="D1872" s="95" t="s">
        <v>1171</v>
      </c>
      <c r="E1872" s="95">
        <v>3</v>
      </c>
      <c r="F1872" s="95">
        <v>11</v>
      </c>
      <c r="G1872" s="95">
        <v>2</v>
      </c>
      <c r="H1872" s="95">
        <v>202</v>
      </c>
      <c r="I1872" s="95">
        <v>81.180000000000007</v>
      </c>
      <c r="J1872" s="95">
        <v>64.77</v>
      </c>
      <c r="K1872" s="95" t="s">
        <v>1129</v>
      </c>
      <c r="L1872" s="95" t="s">
        <v>70</v>
      </c>
      <c r="M1872" s="95" t="s">
        <v>1106</v>
      </c>
    </row>
    <row r="1873" spans="1:13" ht="27" customHeight="1">
      <c r="A1873" s="93">
        <v>1871</v>
      </c>
      <c r="B1873" s="94" t="s">
        <v>1095</v>
      </c>
      <c r="C1873" s="95"/>
      <c r="D1873" s="95" t="s">
        <v>1171</v>
      </c>
      <c r="E1873" s="95">
        <v>3</v>
      </c>
      <c r="F1873" s="95">
        <v>11</v>
      </c>
      <c r="G1873" s="95">
        <v>3</v>
      </c>
      <c r="H1873" s="95">
        <v>301</v>
      </c>
      <c r="I1873" s="95">
        <v>79.88</v>
      </c>
      <c r="J1873" s="95">
        <v>63.73</v>
      </c>
      <c r="K1873" s="95" t="s">
        <v>1129</v>
      </c>
      <c r="L1873" s="95" t="s">
        <v>70</v>
      </c>
      <c r="M1873" s="95" t="s">
        <v>1113</v>
      </c>
    </row>
    <row r="1874" spans="1:13" ht="27" customHeight="1">
      <c r="A1874" s="93">
        <v>1872</v>
      </c>
      <c r="B1874" s="94" t="s">
        <v>1095</v>
      </c>
      <c r="C1874" s="95"/>
      <c r="D1874" s="95" t="s">
        <v>1171</v>
      </c>
      <c r="E1874" s="95">
        <v>3</v>
      </c>
      <c r="F1874" s="95">
        <v>11</v>
      </c>
      <c r="G1874" s="95">
        <v>3</v>
      </c>
      <c r="H1874" s="95">
        <v>302</v>
      </c>
      <c r="I1874" s="95">
        <v>80.72</v>
      </c>
      <c r="J1874" s="95">
        <v>64.400000000000006</v>
      </c>
      <c r="K1874" s="95" t="s">
        <v>1129</v>
      </c>
      <c r="L1874" s="95" t="s">
        <v>70</v>
      </c>
      <c r="M1874" s="95" t="s">
        <v>1106</v>
      </c>
    </row>
    <row r="1875" spans="1:13" ht="27" customHeight="1">
      <c r="A1875" s="93">
        <v>1873</v>
      </c>
      <c r="B1875" s="94" t="s">
        <v>1095</v>
      </c>
      <c r="C1875" s="95"/>
      <c r="D1875" s="95" t="s">
        <v>1171</v>
      </c>
      <c r="E1875" s="95">
        <v>3</v>
      </c>
      <c r="F1875" s="95">
        <v>11</v>
      </c>
      <c r="G1875" s="95">
        <v>4</v>
      </c>
      <c r="H1875" s="95">
        <v>401</v>
      </c>
      <c r="I1875" s="95">
        <v>79.88</v>
      </c>
      <c r="J1875" s="95">
        <v>63.73</v>
      </c>
      <c r="K1875" s="95" t="s">
        <v>1129</v>
      </c>
      <c r="L1875" s="95" t="s">
        <v>70</v>
      </c>
      <c r="M1875" s="95" t="s">
        <v>1113</v>
      </c>
    </row>
    <row r="1876" spans="1:13" ht="27" customHeight="1">
      <c r="A1876" s="93">
        <v>1874</v>
      </c>
      <c r="B1876" s="94" t="s">
        <v>1095</v>
      </c>
      <c r="C1876" s="95"/>
      <c r="D1876" s="95" t="s">
        <v>1171</v>
      </c>
      <c r="E1876" s="95">
        <v>3</v>
      </c>
      <c r="F1876" s="95">
        <v>11</v>
      </c>
      <c r="G1876" s="95">
        <v>4</v>
      </c>
      <c r="H1876" s="95">
        <v>402</v>
      </c>
      <c r="I1876" s="95">
        <v>80.72</v>
      </c>
      <c r="J1876" s="95">
        <v>64.400000000000006</v>
      </c>
      <c r="K1876" s="95" t="s">
        <v>1129</v>
      </c>
      <c r="L1876" s="95" t="s">
        <v>70</v>
      </c>
      <c r="M1876" s="95" t="s">
        <v>1106</v>
      </c>
    </row>
    <row r="1877" spans="1:13" ht="27" customHeight="1">
      <c r="A1877" s="93">
        <v>1875</v>
      </c>
      <c r="B1877" s="94" t="s">
        <v>1095</v>
      </c>
      <c r="C1877" s="95"/>
      <c r="D1877" s="95" t="s">
        <v>1171</v>
      </c>
      <c r="E1877" s="95">
        <v>3</v>
      </c>
      <c r="F1877" s="95">
        <v>11</v>
      </c>
      <c r="G1877" s="95">
        <v>5</v>
      </c>
      <c r="H1877" s="95">
        <v>501</v>
      </c>
      <c r="I1877" s="95">
        <v>79.88</v>
      </c>
      <c r="J1877" s="95">
        <v>63.73</v>
      </c>
      <c r="K1877" s="95" t="s">
        <v>1129</v>
      </c>
      <c r="L1877" s="95" t="s">
        <v>70</v>
      </c>
      <c r="M1877" s="95" t="s">
        <v>1113</v>
      </c>
    </row>
    <row r="1878" spans="1:13" ht="27" customHeight="1">
      <c r="A1878" s="93">
        <v>1876</v>
      </c>
      <c r="B1878" s="94" t="s">
        <v>1095</v>
      </c>
      <c r="C1878" s="95"/>
      <c r="D1878" s="95" t="s">
        <v>1171</v>
      </c>
      <c r="E1878" s="95">
        <v>3</v>
      </c>
      <c r="F1878" s="95">
        <v>11</v>
      </c>
      <c r="G1878" s="95">
        <v>5</v>
      </c>
      <c r="H1878" s="95">
        <v>502</v>
      </c>
      <c r="I1878" s="95">
        <v>80.72</v>
      </c>
      <c r="J1878" s="95">
        <v>64.400000000000006</v>
      </c>
      <c r="K1878" s="95" t="s">
        <v>1129</v>
      </c>
      <c r="L1878" s="95" t="s">
        <v>70</v>
      </c>
      <c r="M1878" s="95" t="s">
        <v>1106</v>
      </c>
    </row>
    <row r="1879" spans="1:13" ht="27" customHeight="1">
      <c r="A1879" s="93">
        <v>1877</v>
      </c>
      <c r="B1879" s="94" t="s">
        <v>1095</v>
      </c>
      <c r="C1879" s="95"/>
      <c r="D1879" s="95" t="s">
        <v>1171</v>
      </c>
      <c r="E1879" s="95">
        <v>3</v>
      </c>
      <c r="F1879" s="95">
        <v>11</v>
      </c>
      <c r="G1879" s="95">
        <v>6</v>
      </c>
      <c r="H1879" s="95">
        <v>601</v>
      </c>
      <c r="I1879" s="95">
        <v>79.88</v>
      </c>
      <c r="J1879" s="95">
        <v>63.73</v>
      </c>
      <c r="K1879" s="95" t="s">
        <v>1129</v>
      </c>
      <c r="L1879" s="95" t="s">
        <v>70</v>
      </c>
      <c r="M1879" s="95" t="s">
        <v>1113</v>
      </c>
    </row>
    <row r="1880" spans="1:13" ht="27" customHeight="1">
      <c r="A1880" s="93">
        <v>1878</v>
      </c>
      <c r="B1880" s="94" t="s">
        <v>1095</v>
      </c>
      <c r="C1880" s="95"/>
      <c r="D1880" s="95" t="s">
        <v>1171</v>
      </c>
      <c r="E1880" s="95">
        <v>3</v>
      </c>
      <c r="F1880" s="95">
        <v>11</v>
      </c>
      <c r="G1880" s="95">
        <v>6</v>
      </c>
      <c r="H1880" s="95">
        <v>602</v>
      </c>
      <c r="I1880" s="95">
        <v>80.72</v>
      </c>
      <c r="J1880" s="95">
        <v>64.400000000000006</v>
      </c>
      <c r="K1880" s="95" t="s">
        <v>1129</v>
      </c>
      <c r="L1880" s="95" t="s">
        <v>70</v>
      </c>
      <c r="M1880" s="95" t="s">
        <v>1106</v>
      </c>
    </row>
    <row r="1881" spans="1:13" ht="27" customHeight="1">
      <c r="A1881" s="93">
        <v>1879</v>
      </c>
      <c r="B1881" s="94" t="s">
        <v>1095</v>
      </c>
      <c r="C1881" s="95"/>
      <c r="D1881" s="95" t="s">
        <v>1171</v>
      </c>
      <c r="E1881" s="95">
        <v>3</v>
      </c>
      <c r="F1881" s="95">
        <v>11</v>
      </c>
      <c r="G1881" s="95">
        <v>7</v>
      </c>
      <c r="H1881" s="95">
        <v>701</v>
      </c>
      <c r="I1881" s="95">
        <v>79.88</v>
      </c>
      <c r="J1881" s="95">
        <v>63.73</v>
      </c>
      <c r="K1881" s="95" t="s">
        <v>1129</v>
      </c>
      <c r="L1881" s="95" t="s">
        <v>70</v>
      </c>
      <c r="M1881" s="95" t="s">
        <v>1113</v>
      </c>
    </row>
    <row r="1882" spans="1:13" ht="27" customHeight="1">
      <c r="A1882" s="93">
        <v>1880</v>
      </c>
      <c r="B1882" s="94" t="s">
        <v>1095</v>
      </c>
      <c r="C1882" s="95"/>
      <c r="D1882" s="95" t="s">
        <v>1171</v>
      </c>
      <c r="E1882" s="95">
        <v>3</v>
      </c>
      <c r="F1882" s="95">
        <v>11</v>
      </c>
      <c r="G1882" s="95">
        <v>7</v>
      </c>
      <c r="H1882" s="95">
        <v>702</v>
      </c>
      <c r="I1882" s="95">
        <v>80.72</v>
      </c>
      <c r="J1882" s="95">
        <v>64.400000000000006</v>
      </c>
      <c r="K1882" s="95" t="s">
        <v>1129</v>
      </c>
      <c r="L1882" s="95" t="s">
        <v>70</v>
      </c>
      <c r="M1882" s="95" t="s">
        <v>1106</v>
      </c>
    </row>
    <row r="1883" spans="1:13" ht="27" customHeight="1">
      <c r="A1883" s="93">
        <v>1881</v>
      </c>
      <c r="B1883" s="94" t="s">
        <v>1095</v>
      </c>
      <c r="C1883" s="95"/>
      <c r="D1883" s="95" t="s">
        <v>1171</v>
      </c>
      <c r="E1883" s="95">
        <v>3</v>
      </c>
      <c r="F1883" s="95">
        <v>11</v>
      </c>
      <c r="G1883" s="95">
        <v>8</v>
      </c>
      <c r="H1883" s="95">
        <v>801</v>
      </c>
      <c r="I1883" s="95">
        <v>79.88</v>
      </c>
      <c r="J1883" s="95">
        <v>63.73</v>
      </c>
      <c r="K1883" s="95" t="s">
        <v>1129</v>
      </c>
      <c r="L1883" s="95" t="s">
        <v>70</v>
      </c>
      <c r="M1883" s="95" t="s">
        <v>1113</v>
      </c>
    </row>
    <row r="1884" spans="1:13" ht="27" customHeight="1">
      <c r="A1884" s="93">
        <v>1882</v>
      </c>
      <c r="B1884" s="94" t="s">
        <v>1095</v>
      </c>
      <c r="C1884" s="95"/>
      <c r="D1884" s="95" t="s">
        <v>1171</v>
      </c>
      <c r="E1884" s="95">
        <v>3</v>
      </c>
      <c r="F1884" s="95">
        <v>11</v>
      </c>
      <c r="G1884" s="95">
        <v>8</v>
      </c>
      <c r="H1884" s="95">
        <v>802</v>
      </c>
      <c r="I1884" s="95">
        <v>80.72</v>
      </c>
      <c r="J1884" s="95">
        <v>64.400000000000006</v>
      </c>
      <c r="K1884" s="95" t="s">
        <v>1129</v>
      </c>
      <c r="L1884" s="95" t="s">
        <v>70</v>
      </c>
      <c r="M1884" s="95" t="s">
        <v>1106</v>
      </c>
    </row>
    <row r="1885" spans="1:13" ht="27" customHeight="1">
      <c r="A1885" s="93">
        <v>1883</v>
      </c>
      <c r="B1885" s="94" t="s">
        <v>1095</v>
      </c>
      <c r="C1885" s="95"/>
      <c r="D1885" s="95" t="s">
        <v>1171</v>
      </c>
      <c r="E1885" s="95">
        <v>3</v>
      </c>
      <c r="F1885" s="95">
        <v>11</v>
      </c>
      <c r="G1885" s="95">
        <v>9</v>
      </c>
      <c r="H1885" s="95">
        <v>901</v>
      </c>
      <c r="I1885" s="95">
        <v>79.88</v>
      </c>
      <c r="J1885" s="95">
        <v>63.73</v>
      </c>
      <c r="K1885" s="95" t="s">
        <v>1129</v>
      </c>
      <c r="L1885" s="95" t="s">
        <v>70</v>
      </c>
      <c r="M1885" s="95" t="s">
        <v>1113</v>
      </c>
    </row>
    <row r="1886" spans="1:13" ht="27" customHeight="1">
      <c r="A1886" s="93">
        <v>1884</v>
      </c>
      <c r="B1886" s="94" t="s">
        <v>1095</v>
      </c>
      <c r="C1886" s="95"/>
      <c r="D1886" s="95" t="s">
        <v>1171</v>
      </c>
      <c r="E1886" s="95">
        <v>3</v>
      </c>
      <c r="F1886" s="95">
        <v>11</v>
      </c>
      <c r="G1886" s="95">
        <v>9</v>
      </c>
      <c r="H1886" s="95">
        <v>902</v>
      </c>
      <c r="I1886" s="95">
        <v>80.72</v>
      </c>
      <c r="J1886" s="95">
        <v>64.400000000000006</v>
      </c>
      <c r="K1886" s="95" t="s">
        <v>1129</v>
      </c>
      <c r="L1886" s="95" t="s">
        <v>70</v>
      </c>
      <c r="M1886" s="95" t="s">
        <v>1106</v>
      </c>
    </row>
    <row r="1887" spans="1:13" ht="27" customHeight="1">
      <c r="A1887" s="93">
        <v>1885</v>
      </c>
      <c r="B1887" s="94" t="s">
        <v>1095</v>
      </c>
      <c r="C1887" s="95"/>
      <c r="D1887" s="95" t="s">
        <v>1171</v>
      </c>
      <c r="E1887" s="95">
        <v>3</v>
      </c>
      <c r="F1887" s="95">
        <v>11</v>
      </c>
      <c r="G1887" s="95">
        <v>10</v>
      </c>
      <c r="H1887" s="95">
        <v>1001</v>
      </c>
      <c r="I1887" s="95">
        <v>79.88</v>
      </c>
      <c r="J1887" s="95">
        <v>63.73</v>
      </c>
      <c r="K1887" s="95" t="s">
        <v>1129</v>
      </c>
      <c r="L1887" s="95" t="s">
        <v>70</v>
      </c>
      <c r="M1887" s="95" t="s">
        <v>1113</v>
      </c>
    </row>
    <row r="1888" spans="1:13" ht="27" customHeight="1">
      <c r="A1888" s="93">
        <v>1886</v>
      </c>
      <c r="B1888" s="94" t="s">
        <v>1095</v>
      </c>
      <c r="C1888" s="95"/>
      <c r="D1888" s="95" t="s">
        <v>1171</v>
      </c>
      <c r="E1888" s="95">
        <v>3</v>
      </c>
      <c r="F1888" s="95">
        <v>11</v>
      </c>
      <c r="G1888" s="95">
        <v>10</v>
      </c>
      <c r="H1888" s="95">
        <v>1002</v>
      </c>
      <c r="I1888" s="95">
        <v>80.72</v>
      </c>
      <c r="J1888" s="95">
        <v>64.400000000000006</v>
      </c>
      <c r="K1888" s="95" t="s">
        <v>1129</v>
      </c>
      <c r="L1888" s="95" t="s">
        <v>70</v>
      </c>
      <c r="M1888" s="95" t="s">
        <v>1106</v>
      </c>
    </row>
    <row r="1889" spans="1:13" ht="27" customHeight="1">
      <c r="A1889" s="93">
        <v>1887</v>
      </c>
      <c r="B1889" s="94" t="s">
        <v>1095</v>
      </c>
      <c r="C1889" s="95"/>
      <c r="D1889" s="95" t="s">
        <v>1171</v>
      </c>
      <c r="E1889" s="95">
        <v>3</v>
      </c>
      <c r="F1889" s="95">
        <v>11</v>
      </c>
      <c r="G1889" s="95">
        <v>11</v>
      </c>
      <c r="H1889" s="95">
        <v>1101</v>
      </c>
      <c r="I1889" s="95">
        <v>79.88</v>
      </c>
      <c r="J1889" s="95">
        <v>63.73</v>
      </c>
      <c r="K1889" s="95" t="s">
        <v>1129</v>
      </c>
      <c r="L1889" s="95" t="s">
        <v>70</v>
      </c>
      <c r="M1889" s="95" t="s">
        <v>1113</v>
      </c>
    </row>
    <row r="1890" spans="1:13" ht="27" customHeight="1">
      <c r="A1890" s="93">
        <v>1888</v>
      </c>
      <c r="B1890" s="94" t="s">
        <v>1095</v>
      </c>
      <c r="C1890" s="95"/>
      <c r="D1890" s="95" t="s">
        <v>1171</v>
      </c>
      <c r="E1890" s="95">
        <v>3</v>
      </c>
      <c r="F1890" s="95">
        <v>11</v>
      </c>
      <c r="G1890" s="95">
        <v>11</v>
      </c>
      <c r="H1890" s="95">
        <v>1102</v>
      </c>
      <c r="I1890" s="95">
        <v>80.72</v>
      </c>
      <c r="J1890" s="95">
        <v>64.400000000000006</v>
      </c>
      <c r="K1890" s="95" t="s">
        <v>1129</v>
      </c>
      <c r="L1890" s="95" t="s">
        <v>70</v>
      </c>
      <c r="M1890" s="95" t="s">
        <v>1106</v>
      </c>
    </row>
    <row r="1891" spans="1:13" ht="27" customHeight="1">
      <c r="A1891" s="93">
        <v>1889</v>
      </c>
      <c r="B1891" s="94" t="s">
        <v>1095</v>
      </c>
      <c r="C1891" s="95"/>
      <c r="D1891" s="95" t="s">
        <v>1172</v>
      </c>
      <c r="E1891" s="95">
        <v>1</v>
      </c>
      <c r="F1891" s="95">
        <v>11</v>
      </c>
      <c r="G1891" s="95">
        <v>1</v>
      </c>
      <c r="H1891" s="95">
        <v>101</v>
      </c>
      <c r="I1891" s="95">
        <v>115.03</v>
      </c>
      <c r="J1891" s="95">
        <v>97.26</v>
      </c>
      <c r="K1891" s="95" t="s">
        <v>1136</v>
      </c>
      <c r="L1891" s="95" t="s">
        <v>70</v>
      </c>
      <c r="M1891" s="95" t="s">
        <v>1137</v>
      </c>
    </row>
    <row r="1892" spans="1:13" ht="27" customHeight="1">
      <c r="A1892" s="93">
        <v>1890</v>
      </c>
      <c r="B1892" s="94" t="s">
        <v>1095</v>
      </c>
      <c r="C1892" s="95"/>
      <c r="D1892" s="95" t="s">
        <v>1172</v>
      </c>
      <c r="E1892" s="95">
        <v>1</v>
      </c>
      <c r="F1892" s="95">
        <v>11</v>
      </c>
      <c r="G1892" s="95">
        <v>1</v>
      </c>
      <c r="H1892" s="95">
        <v>102</v>
      </c>
      <c r="I1892" s="95">
        <v>114.35</v>
      </c>
      <c r="J1892" s="95">
        <v>96.68</v>
      </c>
      <c r="K1892" s="95" t="s">
        <v>1136</v>
      </c>
      <c r="L1892" s="95" t="s">
        <v>70</v>
      </c>
      <c r="M1892" s="95" t="s">
        <v>1138</v>
      </c>
    </row>
    <row r="1893" spans="1:13" ht="27" customHeight="1">
      <c r="A1893" s="93">
        <v>1891</v>
      </c>
      <c r="B1893" s="94" t="s">
        <v>1095</v>
      </c>
      <c r="C1893" s="95"/>
      <c r="D1893" s="95" t="s">
        <v>1172</v>
      </c>
      <c r="E1893" s="95">
        <v>1</v>
      </c>
      <c r="F1893" s="95">
        <v>11</v>
      </c>
      <c r="G1893" s="95">
        <v>2</v>
      </c>
      <c r="H1893" s="95">
        <v>201</v>
      </c>
      <c r="I1893" s="95">
        <v>115.03</v>
      </c>
      <c r="J1893" s="95">
        <v>97.26</v>
      </c>
      <c r="K1893" s="95" t="s">
        <v>1136</v>
      </c>
      <c r="L1893" s="95" t="s">
        <v>70</v>
      </c>
      <c r="M1893" s="95" t="s">
        <v>1137</v>
      </c>
    </row>
    <row r="1894" spans="1:13" ht="27" customHeight="1">
      <c r="A1894" s="93">
        <v>1892</v>
      </c>
      <c r="B1894" s="94" t="s">
        <v>1095</v>
      </c>
      <c r="C1894" s="95"/>
      <c r="D1894" s="95" t="s">
        <v>1172</v>
      </c>
      <c r="E1894" s="95">
        <v>1</v>
      </c>
      <c r="F1894" s="95">
        <v>11</v>
      </c>
      <c r="G1894" s="95">
        <v>2</v>
      </c>
      <c r="H1894" s="95">
        <v>202</v>
      </c>
      <c r="I1894" s="95">
        <v>114.35</v>
      </c>
      <c r="J1894" s="95">
        <v>96.68</v>
      </c>
      <c r="K1894" s="95" t="s">
        <v>1136</v>
      </c>
      <c r="L1894" s="95" t="s">
        <v>70</v>
      </c>
      <c r="M1894" s="95" t="s">
        <v>1138</v>
      </c>
    </row>
    <row r="1895" spans="1:13" ht="27" customHeight="1">
      <c r="A1895" s="93">
        <v>1893</v>
      </c>
      <c r="B1895" s="94" t="s">
        <v>1095</v>
      </c>
      <c r="C1895" s="95"/>
      <c r="D1895" s="95" t="s">
        <v>1172</v>
      </c>
      <c r="E1895" s="95">
        <v>1</v>
      </c>
      <c r="F1895" s="95">
        <v>11</v>
      </c>
      <c r="G1895" s="95">
        <v>3</v>
      </c>
      <c r="H1895" s="95">
        <v>301</v>
      </c>
      <c r="I1895" s="95">
        <v>114.42</v>
      </c>
      <c r="J1895" s="95">
        <v>96.74</v>
      </c>
      <c r="K1895" s="95" t="s">
        <v>1136</v>
      </c>
      <c r="L1895" s="95" t="s">
        <v>70</v>
      </c>
      <c r="M1895" s="95" t="s">
        <v>1137</v>
      </c>
    </row>
    <row r="1896" spans="1:13" ht="27" customHeight="1">
      <c r="A1896" s="93">
        <v>1894</v>
      </c>
      <c r="B1896" s="94" t="s">
        <v>1095</v>
      </c>
      <c r="C1896" s="95"/>
      <c r="D1896" s="95" t="s">
        <v>1172</v>
      </c>
      <c r="E1896" s="95">
        <v>1</v>
      </c>
      <c r="F1896" s="95">
        <v>11</v>
      </c>
      <c r="G1896" s="95">
        <v>3</v>
      </c>
      <c r="H1896" s="95">
        <v>302</v>
      </c>
      <c r="I1896" s="95">
        <v>113.9</v>
      </c>
      <c r="J1896" s="95">
        <v>96.3</v>
      </c>
      <c r="K1896" s="95" t="s">
        <v>1136</v>
      </c>
      <c r="L1896" s="95" t="s">
        <v>70</v>
      </c>
      <c r="M1896" s="95" t="s">
        <v>1138</v>
      </c>
    </row>
    <row r="1897" spans="1:13" ht="27" customHeight="1">
      <c r="A1897" s="93">
        <v>1895</v>
      </c>
      <c r="B1897" s="94" t="s">
        <v>1095</v>
      </c>
      <c r="C1897" s="95"/>
      <c r="D1897" s="95" t="s">
        <v>1172</v>
      </c>
      <c r="E1897" s="95">
        <v>1</v>
      </c>
      <c r="F1897" s="95">
        <v>11</v>
      </c>
      <c r="G1897" s="95">
        <v>4</v>
      </c>
      <c r="H1897" s="95">
        <v>401</v>
      </c>
      <c r="I1897" s="95">
        <v>114.42</v>
      </c>
      <c r="J1897" s="95">
        <v>96.74</v>
      </c>
      <c r="K1897" s="95" t="s">
        <v>1136</v>
      </c>
      <c r="L1897" s="95" t="s">
        <v>70</v>
      </c>
      <c r="M1897" s="95" t="s">
        <v>1137</v>
      </c>
    </row>
    <row r="1898" spans="1:13" ht="27" customHeight="1">
      <c r="A1898" s="93">
        <v>1896</v>
      </c>
      <c r="B1898" s="94" t="s">
        <v>1095</v>
      </c>
      <c r="C1898" s="95"/>
      <c r="D1898" s="95" t="s">
        <v>1172</v>
      </c>
      <c r="E1898" s="95">
        <v>1</v>
      </c>
      <c r="F1898" s="95">
        <v>11</v>
      </c>
      <c r="G1898" s="95">
        <v>4</v>
      </c>
      <c r="H1898" s="95">
        <v>402</v>
      </c>
      <c r="I1898" s="95">
        <v>113.9</v>
      </c>
      <c r="J1898" s="95">
        <v>96.3</v>
      </c>
      <c r="K1898" s="95" t="s">
        <v>1136</v>
      </c>
      <c r="L1898" s="95" t="s">
        <v>70</v>
      </c>
      <c r="M1898" s="95" t="s">
        <v>1138</v>
      </c>
    </row>
    <row r="1899" spans="1:13" ht="27" customHeight="1">
      <c r="A1899" s="93">
        <v>1897</v>
      </c>
      <c r="B1899" s="94" t="s">
        <v>1095</v>
      </c>
      <c r="C1899" s="95"/>
      <c r="D1899" s="95" t="s">
        <v>1172</v>
      </c>
      <c r="E1899" s="95">
        <v>1</v>
      </c>
      <c r="F1899" s="95">
        <v>11</v>
      </c>
      <c r="G1899" s="95">
        <v>5</v>
      </c>
      <c r="H1899" s="95">
        <v>501</v>
      </c>
      <c r="I1899" s="95">
        <v>114.42</v>
      </c>
      <c r="J1899" s="95">
        <v>96.74</v>
      </c>
      <c r="K1899" s="95" t="s">
        <v>1136</v>
      </c>
      <c r="L1899" s="95" t="s">
        <v>70</v>
      </c>
      <c r="M1899" s="95" t="s">
        <v>1137</v>
      </c>
    </row>
    <row r="1900" spans="1:13" ht="27" customHeight="1">
      <c r="A1900" s="93">
        <v>1898</v>
      </c>
      <c r="B1900" s="94" t="s">
        <v>1095</v>
      </c>
      <c r="C1900" s="95"/>
      <c r="D1900" s="95" t="s">
        <v>1172</v>
      </c>
      <c r="E1900" s="95">
        <v>1</v>
      </c>
      <c r="F1900" s="95">
        <v>11</v>
      </c>
      <c r="G1900" s="95">
        <v>5</v>
      </c>
      <c r="H1900" s="95">
        <v>502</v>
      </c>
      <c r="I1900" s="95">
        <v>113.9</v>
      </c>
      <c r="J1900" s="95">
        <v>96.3</v>
      </c>
      <c r="K1900" s="95" t="s">
        <v>1136</v>
      </c>
      <c r="L1900" s="95" t="s">
        <v>70</v>
      </c>
      <c r="M1900" s="95" t="s">
        <v>1138</v>
      </c>
    </row>
    <row r="1901" spans="1:13" ht="27" customHeight="1">
      <c r="A1901" s="93">
        <v>1899</v>
      </c>
      <c r="B1901" s="94" t="s">
        <v>1095</v>
      </c>
      <c r="C1901" s="95"/>
      <c r="D1901" s="95" t="s">
        <v>1172</v>
      </c>
      <c r="E1901" s="95">
        <v>1</v>
      </c>
      <c r="F1901" s="95">
        <v>11</v>
      </c>
      <c r="G1901" s="95">
        <v>6</v>
      </c>
      <c r="H1901" s="95">
        <v>601</v>
      </c>
      <c r="I1901" s="95">
        <v>114.42</v>
      </c>
      <c r="J1901" s="95">
        <v>96.74</v>
      </c>
      <c r="K1901" s="95" t="s">
        <v>1136</v>
      </c>
      <c r="L1901" s="95" t="s">
        <v>70</v>
      </c>
      <c r="M1901" s="95" t="s">
        <v>1137</v>
      </c>
    </row>
    <row r="1902" spans="1:13" ht="27" customHeight="1">
      <c r="A1902" s="93">
        <v>1900</v>
      </c>
      <c r="B1902" s="94" t="s">
        <v>1095</v>
      </c>
      <c r="C1902" s="95"/>
      <c r="D1902" s="95" t="s">
        <v>1172</v>
      </c>
      <c r="E1902" s="95">
        <v>1</v>
      </c>
      <c r="F1902" s="95">
        <v>11</v>
      </c>
      <c r="G1902" s="95">
        <v>6</v>
      </c>
      <c r="H1902" s="95">
        <v>602</v>
      </c>
      <c r="I1902" s="95">
        <v>113.9</v>
      </c>
      <c r="J1902" s="95">
        <v>96.3</v>
      </c>
      <c r="K1902" s="95" t="s">
        <v>1136</v>
      </c>
      <c r="L1902" s="95" t="s">
        <v>70</v>
      </c>
      <c r="M1902" s="95" t="s">
        <v>1138</v>
      </c>
    </row>
    <row r="1903" spans="1:13" ht="27" customHeight="1">
      <c r="A1903" s="93">
        <v>1901</v>
      </c>
      <c r="B1903" s="94" t="s">
        <v>1095</v>
      </c>
      <c r="C1903" s="95"/>
      <c r="D1903" s="95" t="s">
        <v>1172</v>
      </c>
      <c r="E1903" s="95">
        <v>1</v>
      </c>
      <c r="F1903" s="95">
        <v>11</v>
      </c>
      <c r="G1903" s="95">
        <v>7</v>
      </c>
      <c r="H1903" s="95">
        <v>701</v>
      </c>
      <c r="I1903" s="95">
        <v>114.42</v>
      </c>
      <c r="J1903" s="95">
        <v>96.74</v>
      </c>
      <c r="K1903" s="95" t="s">
        <v>1136</v>
      </c>
      <c r="L1903" s="95" t="s">
        <v>70</v>
      </c>
      <c r="M1903" s="95" t="s">
        <v>1137</v>
      </c>
    </row>
    <row r="1904" spans="1:13" ht="27" customHeight="1">
      <c r="A1904" s="93">
        <v>1902</v>
      </c>
      <c r="B1904" s="94" t="s">
        <v>1095</v>
      </c>
      <c r="C1904" s="95"/>
      <c r="D1904" s="95" t="s">
        <v>1172</v>
      </c>
      <c r="E1904" s="95">
        <v>1</v>
      </c>
      <c r="F1904" s="95">
        <v>11</v>
      </c>
      <c r="G1904" s="95">
        <v>7</v>
      </c>
      <c r="H1904" s="95">
        <v>702</v>
      </c>
      <c r="I1904" s="95">
        <v>113.9</v>
      </c>
      <c r="J1904" s="95">
        <v>96.3</v>
      </c>
      <c r="K1904" s="95" t="s">
        <v>1136</v>
      </c>
      <c r="L1904" s="95" t="s">
        <v>70</v>
      </c>
      <c r="M1904" s="95" t="s">
        <v>1138</v>
      </c>
    </row>
    <row r="1905" spans="1:13" ht="27" customHeight="1">
      <c r="A1905" s="93">
        <v>1903</v>
      </c>
      <c r="B1905" s="94" t="s">
        <v>1095</v>
      </c>
      <c r="C1905" s="95"/>
      <c r="D1905" s="95" t="s">
        <v>1172</v>
      </c>
      <c r="E1905" s="95">
        <v>1</v>
      </c>
      <c r="F1905" s="95">
        <v>11</v>
      </c>
      <c r="G1905" s="95">
        <v>8</v>
      </c>
      <c r="H1905" s="95">
        <v>801</v>
      </c>
      <c r="I1905" s="95">
        <v>114.42</v>
      </c>
      <c r="J1905" s="95">
        <v>96.74</v>
      </c>
      <c r="K1905" s="95" t="s">
        <v>1136</v>
      </c>
      <c r="L1905" s="95" t="s">
        <v>70</v>
      </c>
      <c r="M1905" s="95" t="s">
        <v>1137</v>
      </c>
    </row>
    <row r="1906" spans="1:13" ht="27" customHeight="1">
      <c r="A1906" s="93">
        <v>1904</v>
      </c>
      <c r="B1906" s="94" t="s">
        <v>1095</v>
      </c>
      <c r="C1906" s="95"/>
      <c r="D1906" s="95" t="s">
        <v>1172</v>
      </c>
      <c r="E1906" s="95">
        <v>1</v>
      </c>
      <c r="F1906" s="95">
        <v>11</v>
      </c>
      <c r="G1906" s="95">
        <v>8</v>
      </c>
      <c r="H1906" s="95">
        <v>802</v>
      </c>
      <c r="I1906" s="95">
        <v>113.9</v>
      </c>
      <c r="J1906" s="95">
        <v>96.3</v>
      </c>
      <c r="K1906" s="95" t="s">
        <v>1136</v>
      </c>
      <c r="L1906" s="95" t="s">
        <v>70</v>
      </c>
      <c r="M1906" s="95" t="s">
        <v>1138</v>
      </c>
    </row>
    <row r="1907" spans="1:13" ht="27" customHeight="1">
      <c r="A1907" s="93">
        <v>1905</v>
      </c>
      <c r="B1907" s="94" t="s">
        <v>1095</v>
      </c>
      <c r="C1907" s="95"/>
      <c r="D1907" s="95" t="s">
        <v>1172</v>
      </c>
      <c r="E1907" s="95">
        <v>1</v>
      </c>
      <c r="F1907" s="95">
        <v>11</v>
      </c>
      <c r="G1907" s="95">
        <v>9</v>
      </c>
      <c r="H1907" s="95">
        <v>901</v>
      </c>
      <c r="I1907" s="95">
        <v>114.42</v>
      </c>
      <c r="J1907" s="95">
        <v>96.74</v>
      </c>
      <c r="K1907" s="95" t="s">
        <v>1136</v>
      </c>
      <c r="L1907" s="95" t="s">
        <v>70</v>
      </c>
      <c r="M1907" s="95" t="s">
        <v>1137</v>
      </c>
    </row>
    <row r="1908" spans="1:13" ht="27" customHeight="1">
      <c r="A1908" s="93">
        <v>1906</v>
      </c>
      <c r="B1908" s="94" t="s">
        <v>1095</v>
      </c>
      <c r="C1908" s="95"/>
      <c r="D1908" s="95" t="s">
        <v>1172</v>
      </c>
      <c r="E1908" s="95">
        <v>1</v>
      </c>
      <c r="F1908" s="95">
        <v>11</v>
      </c>
      <c r="G1908" s="95">
        <v>9</v>
      </c>
      <c r="H1908" s="95">
        <v>902</v>
      </c>
      <c r="I1908" s="95">
        <v>113.9</v>
      </c>
      <c r="J1908" s="95">
        <v>96.3</v>
      </c>
      <c r="K1908" s="95" t="s">
        <v>1136</v>
      </c>
      <c r="L1908" s="95" t="s">
        <v>70</v>
      </c>
      <c r="M1908" s="95" t="s">
        <v>1138</v>
      </c>
    </row>
    <row r="1909" spans="1:13" ht="27" customHeight="1">
      <c r="A1909" s="93">
        <v>1907</v>
      </c>
      <c r="B1909" s="94" t="s">
        <v>1095</v>
      </c>
      <c r="C1909" s="95"/>
      <c r="D1909" s="95" t="s">
        <v>1172</v>
      </c>
      <c r="E1909" s="95">
        <v>1</v>
      </c>
      <c r="F1909" s="95">
        <v>11</v>
      </c>
      <c r="G1909" s="95">
        <v>10</v>
      </c>
      <c r="H1909" s="95">
        <v>1001</v>
      </c>
      <c r="I1909" s="95">
        <v>114.42</v>
      </c>
      <c r="J1909" s="95">
        <v>96.74</v>
      </c>
      <c r="K1909" s="95" t="s">
        <v>1136</v>
      </c>
      <c r="L1909" s="95" t="s">
        <v>70</v>
      </c>
      <c r="M1909" s="95" t="s">
        <v>1137</v>
      </c>
    </row>
    <row r="1910" spans="1:13" ht="27" customHeight="1">
      <c r="A1910" s="93">
        <v>1908</v>
      </c>
      <c r="B1910" s="94" t="s">
        <v>1095</v>
      </c>
      <c r="C1910" s="95"/>
      <c r="D1910" s="95" t="s">
        <v>1172</v>
      </c>
      <c r="E1910" s="95">
        <v>1</v>
      </c>
      <c r="F1910" s="95">
        <v>11</v>
      </c>
      <c r="G1910" s="95">
        <v>10</v>
      </c>
      <c r="H1910" s="95">
        <v>1002</v>
      </c>
      <c r="I1910" s="95">
        <v>113.9</v>
      </c>
      <c r="J1910" s="95">
        <v>96.3</v>
      </c>
      <c r="K1910" s="95" t="s">
        <v>1136</v>
      </c>
      <c r="L1910" s="95" t="s">
        <v>70</v>
      </c>
      <c r="M1910" s="95" t="s">
        <v>1138</v>
      </c>
    </row>
    <row r="1911" spans="1:13" ht="27" customHeight="1">
      <c r="A1911" s="93">
        <v>1909</v>
      </c>
      <c r="B1911" s="94" t="s">
        <v>1095</v>
      </c>
      <c r="C1911" s="95"/>
      <c r="D1911" s="95" t="s">
        <v>1172</v>
      </c>
      <c r="E1911" s="95">
        <v>1</v>
      </c>
      <c r="F1911" s="95">
        <v>11</v>
      </c>
      <c r="G1911" s="95">
        <v>11</v>
      </c>
      <c r="H1911" s="95">
        <v>1101</v>
      </c>
      <c r="I1911" s="95">
        <v>114.42</v>
      </c>
      <c r="J1911" s="95">
        <v>96.74</v>
      </c>
      <c r="K1911" s="95" t="s">
        <v>1136</v>
      </c>
      <c r="L1911" s="95" t="s">
        <v>70</v>
      </c>
      <c r="M1911" s="95" t="s">
        <v>1137</v>
      </c>
    </row>
    <row r="1912" spans="1:13" ht="27" customHeight="1">
      <c r="A1912" s="93">
        <v>1910</v>
      </c>
      <c r="B1912" s="94" t="s">
        <v>1095</v>
      </c>
      <c r="C1912" s="95"/>
      <c r="D1912" s="95" t="s">
        <v>1172</v>
      </c>
      <c r="E1912" s="95">
        <v>1</v>
      </c>
      <c r="F1912" s="95">
        <v>11</v>
      </c>
      <c r="G1912" s="95">
        <v>11</v>
      </c>
      <c r="H1912" s="95">
        <v>1102</v>
      </c>
      <c r="I1912" s="95">
        <v>113.9</v>
      </c>
      <c r="J1912" s="95">
        <v>96.3</v>
      </c>
      <c r="K1912" s="95" t="s">
        <v>1136</v>
      </c>
      <c r="L1912" s="95" t="s">
        <v>70</v>
      </c>
      <c r="M1912" s="95" t="s">
        <v>1138</v>
      </c>
    </row>
    <row r="1913" spans="1:13" ht="27" customHeight="1">
      <c r="A1913" s="93">
        <v>1911</v>
      </c>
      <c r="B1913" s="94" t="s">
        <v>1095</v>
      </c>
      <c r="C1913" s="95"/>
      <c r="D1913" s="95" t="s">
        <v>1172</v>
      </c>
      <c r="E1913" s="95">
        <v>2</v>
      </c>
      <c r="F1913" s="95">
        <v>11</v>
      </c>
      <c r="G1913" s="95">
        <v>1</v>
      </c>
      <c r="H1913" s="95">
        <v>101</v>
      </c>
      <c r="I1913" s="95">
        <v>114.35</v>
      </c>
      <c r="J1913" s="95">
        <v>96.68</v>
      </c>
      <c r="K1913" s="95" t="s">
        <v>1136</v>
      </c>
      <c r="L1913" s="95" t="s">
        <v>70</v>
      </c>
      <c r="M1913" s="95" t="s">
        <v>1138</v>
      </c>
    </row>
    <row r="1914" spans="1:13" ht="27" customHeight="1">
      <c r="A1914" s="93">
        <v>1912</v>
      </c>
      <c r="B1914" s="94" t="s">
        <v>1095</v>
      </c>
      <c r="C1914" s="95"/>
      <c r="D1914" s="95" t="s">
        <v>1172</v>
      </c>
      <c r="E1914" s="95">
        <v>2</v>
      </c>
      <c r="F1914" s="95">
        <v>11</v>
      </c>
      <c r="G1914" s="95">
        <v>1</v>
      </c>
      <c r="H1914" s="95">
        <v>102</v>
      </c>
      <c r="I1914" s="95">
        <v>115.03</v>
      </c>
      <c r="J1914" s="95">
        <v>97.26</v>
      </c>
      <c r="K1914" s="95" t="s">
        <v>1136</v>
      </c>
      <c r="L1914" s="95" t="s">
        <v>70</v>
      </c>
      <c r="M1914" s="95" t="s">
        <v>1137</v>
      </c>
    </row>
    <row r="1915" spans="1:13" ht="27" customHeight="1">
      <c r="A1915" s="93">
        <v>1913</v>
      </c>
      <c r="B1915" s="94" t="s">
        <v>1095</v>
      </c>
      <c r="C1915" s="95"/>
      <c r="D1915" s="95" t="s">
        <v>1172</v>
      </c>
      <c r="E1915" s="95">
        <v>2</v>
      </c>
      <c r="F1915" s="95">
        <v>11</v>
      </c>
      <c r="G1915" s="95">
        <v>2</v>
      </c>
      <c r="H1915" s="95">
        <v>201</v>
      </c>
      <c r="I1915" s="95">
        <v>114.35</v>
      </c>
      <c r="J1915" s="95">
        <v>96.68</v>
      </c>
      <c r="K1915" s="95" t="s">
        <v>1136</v>
      </c>
      <c r="L1915" s="95" t="s">
        <v>70</v>
      </c>
      <c r="M1915" s="95" t="s">
        <v>1138</v>
      </c>
    </row>
    <row r="1916" spans="1:13" ht="27" customHeight="1">
      <c r="A1916" s="93">
        <v>1914</v>
      </c>
      <c r="B1916" s="94" t="s">
        <v>1095</v>
      </c>
      <c r="C1916" s="95"/>
      <c r="D1916" s="95" t="s">
        <v>1172</v>
      </c>
      <c r="E1916" s="95">
        <v>2</v>
      </c>
      <c r="F1916" s="95">
        <v>11</v>
      </c>
      <c r="G1916" s="95">
        <v>2</v>
      </c>
      <c r="H1916" s="95">
        <v>202</v>
      </c>
      <c r="I1916" s="95">
        <v>115.03</v>
      </c>
      <c r="J1916" s="95">
        <v>97.26</v>
      </c>
      <c r="K1916" s="95" t="s">
        <v>1136</v>
      </c>
      <c r="L1916" s="95" t="s">
        <v>70</v>
      </c>
      <c r="M1916" s="95" t="s">
        <v>1137</v>
      </c>
    </row>
    <row r="1917" spans="1:13" ht="27" customHeight="1">
      <c r="A1917" s="93">
        <v>1915</v>
      </c>
      <c r="B1917" s="94" t="s">
        <v>1095</v>
      </c>
      <c r="C1917" s="95"/>
      <c r="D1917" s="95" t="s">
        <v>1172</v>
      </c>
      <c r="E1917" s="95">
        <v>2</v>
      </c>
      <c r="F1917" s="95">
        <v>11</v>
      </c>
      <c r="G1917" s="95">
        <v>3</v>
      </c>
      <c r="H1917" s="95">
        <v>301</v>
      </c>
      <c r="I1917" s="95">
        <v>113.9</v>
      </c>
      <c r="J1917" s="95">
        <v>96.3</v>
      </c>
      <c r="K1917" s="95" t="s">
        <v>1136</v>
      </c>
      <c r="L1917" s="95" t="s">
        <v>70</v>
      </c>
      <c r="M1917" s="95" t="s">
        <v>1138</v>
      </c>
    </row>
    <row r="1918" spans="1:13" ht="27" customHeight="1">
      <c r="A1918" s="93">
        <v>1916</v>
      </c>
      <c r="B1918" s="94" t="s">
        <v>1095</v>
      </c>
      <c r="C1918" s="95"/>
      <c r="D1918" s="95" t="s">
        <v>1172</v>
      </c>
      <c r="E1918" s="95">
        <v>2</v>
      </c>
      <c r="F1918" s="95">
        <v>11</v>
      </c>
      <c r="G1918" s="95">
        <v>3</v>
      </c>
      <c r="H1918" s="95">
        <v>302</v>
      </c>
      <c r="I1918" s="95">
        <v>114.42</v>
      </c>
      <c r="J1918" s="95">
        <v>96.74</v>
      </c>
      <c r="K1918" s="95" t="s">
        <v>1136</v>
      </c>
      <c r="L1918" s="95" t="s">
        <v>70</v>
      </c>
      <c r="M1918" s="95" t="s">
        <v>1137</v>
      </c>
    </row>
    <row r="1919" spans="1:13" ht="27" customHeight="1">
      <c r="A1919" s="93">
        <v>1917</v>
      </c>
      <c r="B1919" s="94" t="s">
        <v>1095</v>
      </c>
      <c r="C1919" s="95"/>
      <c r="D1919" s="95" t="s">
        <v>1172</v>
      </c>
      <c r="E1919" s="95">
        <v>2</v>
      </c>
      <c r="F1919" s="95">
        <v>11</v>
      </c>
      <c r="G1919" s="95">
        <v>4</v>
      </c>
      <c r="H1919" s="95">
        <v>401</v>
      </c>
      <c r="I1919" s="95">
        <v>113.9</v>
      </c>
      <c r="J1919" s="95">
        <v>96.3</v>
      </c>
      <c r="K1919" s="95" t="s">
        <v>1136</v>
      </c>
      <c r="L1919" s="95" t="s">
        <v>70</v>
      </c>
      <c r="M1919" s="95" t="s">
        <v>1138</v>
      </c>
    </row>
    <row r="1920" spans="1:13" ht="27" customHeight="1">
      <c r="A1920" s="93">
        <v>1918</v>
      </c>
      <c r="B1920" s="94" t="s">
        <v>1095</v>
      </c>
      <c r="C1920" s="95"/>
      <c r="D1920" s="95" t="s">
        <v>1172</v>
      </c>
      <c r="E1920" s="95">
        <v>2</v>
      </c>
      <c r="F1920" s="95">
        <v>11</v>
      </c>
      <c r="G1920" s="95">
        <v>4</v>
      </c>
      <c r="H1920" s="95">
        <v>402</v>
      </c>
      <c r="I1920" s="95">
        <v>114.42</v>
      </c>
      <c r="J1920" s="95">
        <v>96.74</v>
      </c>
      <c r="K1920" s="95" t="s">
        <v>1136</v>
      </c>
      <c r="L1920" s="95" t="s">
        <v>70</v>
      </c>
      <c r="M1920" s="95" t="s">
        <v>1137</v>
      </c>
    </row>
    <row r="1921" spans="1:13" ht="27" customHeight="1">
      <c r="A1921" s="93">
        <v>1919</v>
      </c>
      <c r="B1921" s="94" t="s">
        <v>1095</v>
      </c>
      <c r="C1921" s="95"/>
      <c r="D1921" s="95" t="s">
        <v>1172</v>
      </c>
      <c r="E1921" s="95">
        <v>2</v>
      </c>
      <c r="F1921" s="95">
        <v>11</v>
      </c>
      <c r="G1921" s="95">
        <v>5</v>
      </c>
      <c r="H1921" s="95">
        <v>501</v>
      </c>
      <c r="I1921" s="95">
        <v>113.9</v>
      </c>
      <c r="J1921" s="95">
        <v>96.3</v>
      </c>
      <c r="K1921" s="95" t="s">
        <v>1136</v>
      </c>
      <c r="L1921" s="95" t="s">
        <v>70</v>
      </c>
      <c r="M1921" s="95" t="s">
        <v>1138</v>
      </c>
    </row>
    <row r="1922" spans="1:13" ht="27" customHeight="1">
      <c r="A1922" s="93">
        <v>1920</v>
      </c>
      <c r="B1922" s="94" t="s">
        <v>1095</v>
      </c>
      <c r="C1922" s="95"/>
      <c r="D1922" s="95" t="s">
        <v>1172</v>
      </c>
      <c r="E1922" s="95">
        <v>2</v>
      </c>
      <c r="F1922" s="95">
        <v>11</v>
      </c>
      <c r="G1922" s="95">
        <v>5</v>
      </c>
      <c r="H1922" s="95">
        <v>502</v>
      </c>
      <c r="I1922" s="95">
        <v>114.42</v>
      </c>
      <c r="J1922" s="95">
        <v>96.74</v>
      </c>
      <c r="K1922" s="95" t="s">
        <v>1136</v>
      </c>
      <c r="L1922" s="95" t="s">
        <v>70</v>
      </c>
      <c r="M1922" s="95" t="s">
        <v>1137</v>
      </c>
    </row>
    <row r="1923" spans="1:13" ht="27" customHeight="1">
      <c r="A1923" s="93">
        <v>1921</v>
      </c>
      <c r="B1923" s="94" t="s">
        <v>1095</v>
      </c>
      <c r="C1923" s="95"/>
      <c r="D1923" s="95" t="s">
        <v>1172</v>
      </c>
      <c r="E1923" s="95">
        <v>2</v>
      </c>
      <c r="F1923" s="95">
        <v>11</v>
      </c>
      <c r="G1923" s="95">
        <v>6</v>
      </c>
      <c r="H1923" s="95">
        <v>601</v>
      </c>
      <c r="I1923" s="95">
        <v>113.9</v>
      </c>
      <c r="J1923" s="95">
        <v>96.3</v>
      </c>
      <c r="K1923" s="95" t="s">
        <v>1136</v>
      </c>
      <c r="L1923" s="95" t="s">
        <v>70</v>
      </c>
      <c r="M1923" s="95" t="s">
        <v>1138</v>
      </c>
    </row>
    <row r="1924" spans="1:13" ht="27" customHeight="1">
      <c r="A1924" s="93">
        <v>1922</v>
      </c>
      <c r="B1924" s="94" t="s">
        <v>1095</v>
      </c>
      <c r="C1924" s="95"/>
      <c r="D1924" s="95" t="s">
        <v>1172</v>
      </c>
      <c r="E1924" s="95">
        <v>2</v>
      </c>
      <c r="F1924" s="95">
        <v>11</v>
      </c>
      <c r="G1924" s="95">
        <v>6</v>
      </c>
      <c r="H1924" s="95">
        <v>602</v>
      </c>
      <c r="I1924" s="95">
        <v>114.42</v>
      </c>
      <c r="J1924" s="95">
        <v>96.74</v>
      </c>
      <c r="K1924" s="95" t="s">
        <v>1136</v>
      </c>
      <c r="L1924" s="95" t="s">
        <v>70</v>
      </c>
      <c r="M1924" s="95" t="s">
        <v>1137</v>
      </c>
    </row>
    <row r="1925" spans="1:13" ht="27" customHeight="1">
      <c r="A1925" s="93">
        <v>1923</v>
      </c>
      <c r="B1925" s="94" t="s">
        <v>1095</v>
      </c>
      <c r="C1925" s="95"/>
      <c r="D1925" s="95" t="s">
        <v>1172</v>
      </c>
      <c r="E1925" s="95">
        <v>2</v>
      </c>
      <c r="F1925" s="95">
        <v>11</v>
      </c>
      <c r="G1925" s="95">
        <v>7</v>
      </c>
      <c r="H1925" s="95">
        <v>701</v>
      </c>
      <c r="I1925" s="95">
        <v>113.9</v>
      </c>
      <c r="J1925" s="95">
        <v>96.3</v>
      </c>
      <c r="K1925" s="95" t="s">
        <v>1136</v>
      </c>
      <c r="L1925" s="95" t="s">
        <v>70</v>
      </c>
      <c r="M1925" s="95" t="s">
        <v>1138</v>
      </c>
    </row>
    <row r="1926" spans="1:13" ht="27" customHeight="1">
      <c r="A1926" s="93">
        <v>1924</v>
      </c>
      <c r="B1926" s="94" t="s">
        <v>1095</v>
      </c>
      <c r="C1926" s="95"/>
      <c r="D1926" s="95" t="s">
        <v>1172</v>
      </c>
      <c r="E1926" s="95">
        <v>2</v>
      </c>
      <c r="F1926" s="95">
        <v>11</v>
      </c>
      <c r="G1926" s="95">
        <v>7</v>
      </c>
      <c r="H1926" s="95">
        <v>702</v>
      </c>
      <c r="I1926" s="95">
        <v>114.42</v>
      </c>
      <c r="J1926" s="95">
        <v>96.74</v>
      </c>
      <c r="K1926" s="95" t="s">
        <v>1136</v>
      </c>
      <c r="L1926" s="95" t="s">
        <v>70</v>
      </c>
      <c r="M1926" s="95" t="s">
        <v>1137</v>
      </c>
    </row>
    <row r="1927" spans="1:13" ht="27" customHeight="1">
      <c r="A1927" s="93">
        <v>1925</v>
      </c>
      <c r="B1927" s="94" t="s">
        <v>1095</v>
      </c>
      <c r="C1927" s="95"/>
      <c r="D1927" s="95" t="s">
        <v>1172</v>
      </c>
      <c r="E1927" s="95">
        <v>2</v>
      </c>
      <c r="F1927" s="95">
        <v>11</v>
      </c>
      <c r="G1927" s="95">
        <v>8</v>
      </c>
      <c r="H1927" s="95">
        <v>801</v>
      </c>
      <c r="I1927" s="95">
        <v>113.9</v>
      </c>
      <c r="J1927" s="95">
        <v>96.3</v>
      </c>
      <c r="K1927" s="95" t="s">
        <v>1136</v>
      </c>
      <c r="L1927" s="95" t="s">
        <v>70</v>
      </c>
      <c r="M1927" s="95" t="s">
        <v>1138</v>
      </c>
    </row>
    <row r="1928" spans="1:13" ht="27" customHeight="1">
      <c r="A1928" s="93">
        <v>1926</v>
      </c>
      <c r="B1928" s="94" t="s">
        <v>1095</v>
      </c>
      <c r="C1928" s="95"/>
      <c r="D1928" s="95" t="s">
        <v>1172</v>
      </c>
      <c r="E1928" s="95">
        <v>2</v>
      </c>
      <c r="F1928" s="95">
        <v>11</v>
      </c>
      <c r="G1928" s="95">
        <v>8</v>
      </c>
      <c r="H1928" s="95">
        <v>802</v>
      </c>
      <c r="I1928" s="95">
        <v>114.42</v>
      </c>
      <c r="J1928" s="95">
        <v>96.74</v>
      </c>
      <c r="K1928" s="95" t="s">
        <v>1136</v>
      </c>
      <c r="L1928" s="95" t="s">
        <v>70</v>
      </c>
      <c r="M1928" s="95" t="s">
        <v>1137</v>
      </c>
    </row>
    <row r="1929" spans="1:13" ht="27" customHeight="1">
      <c r="A1929" s="93">
        <v>1927</v>
      </c>
      <c r="B1929" s="94" t="s">
        <v>1095</v>
      </c>
      <c r="C1929" s="95"/>
      <c r="D1929" s="95" t="s">
        <v>1172</v>
      </c>
      <c r="E1929" s="95">
        <v>2</v>
      </c>
      <c r="F1929" s="95">
        <v>11</v>
      </c>
      <c r="G1929" s="95">
        <v>9</v>
      </c>
      <c r="H1929" s="95">
        <v>901</v>
      </c>
      <c r="I1929" s="95">
        <v>113.9</v>
      </c>
      <c r="J1929" s="95">
        <v>96.3</v>
      </c>
      <c r="K1929" s="95" t="s">
        <v>1136</v>
      </c>
      <c r="L1929" s="95" t="s">
        <v>70</v>
      </c>
      <c r="M1929" s="95" t="s">
        <v>1138</v>
      </c>
    </row>
    <row r="1930" spans="1:13" ht="27" customHeight="1">
      <c r="A1930" s="93">
        <v>1928</v>
      </c>
      <c r="B1930" s="94" t="s">
        <v>1095</v>
      </c>
      <c r="C1930" s="95"/>
      <c r="D1930" s="95" t="s">
        <v>1172</v>
      </c>
      <c r="E1930" s="95">
        <v>2</v>
      </c>
      <c r="F1930" s="95">
        <v>11</v>
      </c>
      <c r="G1930" s="95">
        <v>9</v>
      </c>
      <c r="H1930" s="95">
        <v>902</v>
      </c>
      <c r="I1930" s="95">
        <v>114.42</v>
      </c>
      <c r="J1930" s="95">
        <v>96.74</v>
      </c>
      <c r="K1930" s="95" t="s">
        <v>1136</v>
      </c>
      <c r="L1930" s="95" t="s">
        <v>70</v>
      </c>
      <c r="M1930" s="95" t="s">
        <v>1137</v>
      </c>
    </row>
    <row r="1931" spans="1:13" ht="27" customHeight="1">
      <c r="A1931" s="93">
        <v>1929</v>
      </c>
      <c r="B1931" s="94" t="s">
        <v>1095</v>
      </c>
      <c r="C1931" s="95"/>
      <c r="D1931" s="95" t="s">
        <v>1172</v>
      </c>
      <c r="E1931" s="95">
        <v>2</v>
      </c>
      <c r="F1931" s="95">
        <v>11</v>
      </c>
      <c r="G1931" s="95">
        <v>10</v>
      </c>
      <c r="H1931" s="95">
        <v>1001</v>
      </c>
      <c r="I1931" s="95">
        <v>113.9</v>
      </c>
      <c r="J1931" s="95">
        <v>96.3</v>
      </c>
      <c r="K1931" s="95" t="s">
        <v>1136</v>
      </c>
      <c r="L1931" s="95" t="s">
        <v>70</v>
      </c>
      <c r="M1931" s="95" t="s">
        <v>1138</v>
      </c>
    </row>
    <row r="1932" spans="1:13" ht="27" customHeight="1">
      <c r="A1932" s="93">
        <v>1930</v>
      </c>
      <c r="B1932" s="94" t="s">
        <v>1095</v>
      </c>
      <c r="C1932" s="95"/>
      <c r="D1932" s="95" t="s">
        <v>1172</v>
      </c>
      <c r="E1932" s="95">
        <v>2</v>
      </c>
      <c r="F1932" s="95">
        <v>11</v>
      </c>
      <c r="G1932" s="95">
        <v>10</v>
      </c>
      <c r="H1932" s="95">
        <v>1002</v>
      </c>
      <c r="I1932" s="95">
        <v>114.42</v>
      </c>
      <c r="J1932" s="95">
        <v>96.74</v>
      </c>
      <c r="K1932" s="95" t="s">
        <v>1136</v>
      </c>
      <c r="L1932" s="95" t="s">
        <v>70</v>
      </c>
      <c r="M1932" s="95" t="s">
        <v>1137</v>
      </c>
    </row>
    <row r="1933" spans="1:13" ht="27" customHeight="1">
      <c r="A1933" s="93">
        <v>1931</v>
      </c>
      <c r="B1933" s="94" t="s">
        <v>1095</v>
      </c>
      <c r="C1933" s="95"/>
      <c r="D1933" s="95" t="s">
        <v>1172</v>
      </c>
      <c r="E1933" s="95">
        <v>2</v>
      </c>
      <c r="F1933" s="95">
        <v>11</v>
      </c>
      <c r="G1933" s="95">
        <v>11</v>
      </c>
      <c r="H1933" s="95">
        <v>1101</v>
      </c>
      <c r="I1933" s="95">
        <v>113.9</v>
      </c>
      <c r="J1933" s="95">
        <v>96.3</v>
      </c>
      <c r="K1933" s="95" t="s">
        <v>1136</v>
      </c>
      <c r="L1933" s="95" t="s">
        <v>70</v>
      </c>
      <c r="M1933" s="95" t="s">
        <v>1138</v>
      </c>
    </row>
    <row r="1934" spans="1:13" ht="27" customHeight="1">
      <c r="A1934" s="93">
        <v>1932</v>
      </c>
      <c r="B1934" s="94" t="s">
        <v>1095</v>
      </c>
      <c r="C1934" s="95"/>
      <c r="D1934" s="95" t="s">
        <v>1172</v>
      </c>
      <c r="E1934" s="95">
        <v>2</v>
      </c>
      <c r="F1934" s="95">
        <v>11</v>
      </c>
      <c r="G1934" s="95">
        <v>11</v>
      </c>
      <c r="H1934" s="95">
        <v>1102</v>
      </c>
      <c r="I1934" s="95">
        <v>114.42</v>
      </c>
      <c r="J1934" s="95">
        <v>96.74</v>
      </c>
      <c r="K1934" s="95" t="s">
        <v>1136</v>
      </c>
      <c r="L1934" s="95" t="s">
        <v>70</v>
      </c>
      <c r="M1934" s="95" t="s">
        <v>1137</v>
      </c>
    </row>
    <row r="1935" spans="1:13" ht="27" customHeight="1">
      <c r="A1935" s="93">
        <v>1933</v>
      </c>
      <c r="B1935" s="94" t="s">
        <v>1095</v>
      </c>
      <c r="C1935" s="95"/>
      <c r="D1935" s="95" t="s">
        <v>1173</v>
      </c>
      <c r="E1935" s="95">
        <v>1</v>
      </c>
      <c r="F1935" s="95">
        <v>11</v>
      </c>
      <c r="G1935" s="95">
        <v>1</v>
      </c>
      <c r="H1935" s="95">
        <v>101</v>
      </c>
      <c r="I1935" s="95">
        <v>115.03</v>
      </c>
      <c r="J1935" s="95">
        <v>97.26</v>
      </c>
      <c r="K1935" s="95" t="s">
        <v>1136</v>
      </c>
      <c r="L1935" s="95" t="s">
        <v>70</v>
      </c>
      <c r="M1935" s="95" t="s">
        <v>1137</v>
      </c>
    </row>
    <row r="1936" spans="1:13" ht="27" customHeight="1">
      <c r="A1936" s="93">
        <v>1934</v>
      </c>
      <c r="B1936" s="94" t="s">
        <v>1095</v>
      </c>
      <c r="C1936" s="95"/>
      <c r="D1936" s="95" t="s">
        <v>1173</v>
      </c>
      <c r="E1936" s="95">
        <v>1</v>
      </c>
      <c r="F1936" s="95">
        <v>11</v>
      </c>
      <c r="G1936" s="95">
        <v>1</v>
      </c>
      <c r="H1936" s="95">
        <v>102</v>
      </c>
      <c r="I1936" s="95">
        <v>114.35</v>
      </c>
      <c r="J1936" s="95">
        <v>96.68</v>
      </c>
      <c r="K1936" s="95" t="s">
        <v>1136</v>
      </c>
      <c r="L1936" s="95" t="s">
        <v>70</v>
      </c>
      <c r="M1936" s="95" t="s">
        <v>1138</v>
      </c>
    </row>
    <row r="1937" spans="1:13" ht="27" customHeight="1">
      <c r="A1937" s="93">
        <v>1935</v>
      </c>
      <c r="B1937" s="94" t="s">
        <v>1095</v>
      </c>
      <c r="C1937" s="95"/>
      <c r="D1937" s="95" t="s">
        <v>1173</v>
      </c>
      <c r="E1937" s="95">
        <v>1</v>
      </c>
      <c r="F1937" s="95">
        <v>11</v>
      </c>
      <c r="G1937" s="95">
        <v>2</v>
      </c>
      <c r="H1937" s="95">
        <v>201</v>
      </c>
      <c r="I1937" s="95">
        <v>115.03</v>
      </c>
      <c r="J1937" s="95">
        <v>97.26</v>
      </c>
      <c r="K1937" s="95" t="s">
        <v>1136</v>
      </c>
      <c r="L1937" s="95" t="s">
        <v>70</v>
      </c>
      <c r="M1937" s="95" t="s">
        <v>1137</v>
      </c>
    </row>
    <row r="1938" spans="1:13" ht="27" customHeight="1">
      <c r="A1938" s="93">
        <v>1936</v>
      </c>
      <c r="B1938" s="94" t="s">
        <v>1095</v>
      </c>
      <c r="C1938" s="95"/>
      <c r="D1938" s="95" t="s">
        <v>1173</v>
      </c>
      <c r="E1938" s="95">
        <v>1</v>
      </c>
      <c r="F1938" s="95">
        <v>11</v>
      </c>
      <c r="G1938" s="95">
        <v>2</v>
      </c>
      <c r="H1938" s="95">
        <v>202</v>
      </c>
      <c r="I1938" s="95">
        <v>114.35</v>
      </c>
      <c r="J1938" s="95">
        <v>96.68</v>
      </c>
      <c r="K1938" s="95" t="s">
        <v>1136</v>
      </c>
      <c r="L1938" s="95" t="s">
        <v>70</v>
      </c>
      <c r="M1938" s="95" t="s">
        <v>1138</v>
      </c>
    </row>
    <row r="1939" spans="1:13" ht="27" customHeight="1">
      <c r="A1939" s="93">
        <v>1937</v>
      </c>
      <c r="B1939" s="94" t="s">
        <v>1095</v>
      </c>
      <c r="C1939" s="95"/>
      <c r="D1939" s="95" t="s">
        <v>1173</v>
      </c>
      <c r="E1939" s="95">
        <v>1</v>
      </c>
      <c r="F1939" s="95">
        <v>11</v>
      </c>
      <c r="G1939" s="95">
        <v>3</v>
      </c>
      <c r="H1939" s="95">
        <v>301</v>
      </c>
      <c r="I1939" s="95">
        <v>114.42</v>
      </c>
      <c r="J1939" s="95">
        <v>96.74</v>
      </c>
      <c r="K1939" s="95" t="s">
        <v>1136</v>
      </c>
      <c r="L1939" s="95" t="s">
        <v>70</v>
      </c>
      <c r="M1939" s="95" t="s">
        <v>1137</v>
      </c>
    </row>
    <row r="1940" spans="1:13" ht="27" customHeight="1">
      <c r="A1940" s="93">
        <v>1938</v>
      </c>
      <c r="B1940" s="94" t="s">
        <v>1095</v>
      </c>
      <c r="C1940" s="95"/>
      <c r="D1940" s="95" t="s">
        <v>1173</v>
      </c>
      <c r="E1940" s="95">
        <v>1</v>
      </c>
      <c r="F1940" s="95">
        <v>11</v>
      </c>
      <c r="G1940" s="95">
        <v>3</v>
      </c>
      <c r="H1940" s="95">
        <v>302</v>
      </c>
      <c r="I1940" s="95">
        <v>113.9</v>
      </c>
      <c r="J1940" s="95">
        <v>96.3</v>
      </c>
      <c r="K1940" s="95" t="s">
        <v>1136</v>
      </c>
      <c r="L1940" s="95" t="s">
        <v>70</v>
      </c>
      <c r="M1940" s="95" t="s">
        <v>1138</v>
      </c>
    </row>
    <row r="1941" spans="1:13" ht="27" customHeight="1">
      <c r="A1941" s="93">
        <v>1939</v>
      </c>
      <c r="B1941" s="94" t="s">
        <v>1095</v>
      </c>
      <c r="C1941" s="95"/>
      <c r="D1941" s="95" t="s">
        <v>1173</v>
      </c>
      <c r="E1941" s="95">
        <v>1</v>
      </c>
      <c r="F1941" s="95">
        <v>11</v>
      </c>
      <c r="G1941" s="95">
        <v>4</v>
      </c>
      <c r="H1941" s="95">
        <v>401</v>
      </c>
      <c r="I1941" s="95">
        <v>114.42</v>
      </c>
      <c r="J1941" s="95">
        <v>96.74</v>
      </c>
      <c r="K1941" s="95" t="s">
        <v>1136</v>
      </c>
      <c r="L1941" s="95" t="s">
        <v>70</v>
      </c>
      <c r="M1941" s="95" t="s">
        <v>1137</v>
      </c>
    </row>
    <row r="1942" spans="1:13" ht="27" customHeight="1">
      <c r="A1942" s="93">
        <v>1940</v>
      </c>
      <c r="B1942" s="94" t="s">
        <v>1095</v>
      </c>
      <c r="C1942" s="95"/>
      <c r="D1942" s="95" t="s">
        <v>1173</v>
      </c>
      <c r="E1942" s="95">
        <v>1</v>
      </c>
      <c r="F1942" s="95">
        <v>11</v>
      </c>
      <c r="G1942" s="95">
        <v>4</v>
      </c>
      <c r="H1942" s="95">
        <v>402</v>
      </c>
      <c r="I1942" s="95">
        <v>113.9</v>
      </c>
      <c r="J1942" s="95">
        <v>96.3</v>
      </c>
      <c r="K1942" s="95" t="s">
        <v>1136</v>
      </c>
      <c r="L1942" s="95" t="s">
        <v>70</v>
      </c>
      <c r="M1942" s="95" t="s">
        <v>1138</v>
      </c>
    </row>
    <row r="1943" spans="1:13" ht="27" customHeight="1">
      <c r="A1943" s="93">
        <v>1941</v>
      </c>
      <c r="B1943" s="94" t="s">
        <v>1095</v>
      </c>
      <c r="C1943" s="95"/>
      <c r="D1943" s="95" t="s">
        <v>1173</v>
      </c>
      <c r="E1943" s="95">
        <v>1</v>
      </c>
      <c r="F1943" s="95">
        <v>11</v>
      </c>
      <c r="G1943" s="95">
        <v>5</v>
      </c>
      <c r="H1943" s="95">
        <v>501</v>
      </c>
      <c r="I1943" s="95">
        <v>114.42</v>
      </c>
      <c r="J1943" s="95">
        <v>96.74</v>
      </c>
      <c r="K1943" s="95" t="s">
        <v>1136</v>
      </c>
      <c r="L1943" s="95" t="s">
        <v>70</v>
      </c>
      <c r="M1943" s="95" t="s">
        <v>1137</v>
      </c>
    </row>
    <row r="1944" spans="1:13" ht="27" customHeight="1">
      <c r="A1944" s="93">
        <v>1942</v>
      </c>
      <c r="B1944" s="94" t="s">
        <v>1095</v>
      </c>
      <c r="C1944" s="95"/>
      <c r="D1944" s="95" t="s">
        <v>1173</v>
      </c>
      <c r="E1944" s="95">
        <v>1</v>
      </c>
      <c r="F1944" s="95">
        <v>11</v>
      </c>
      <c r="G1944" s="95">
        <v>5</v>
      </c>
      <c r="H1944" s="95">
        <v>502</v>
      </c>
      <c r="I1944" s="95">
        <v>113.9</v>
      </c>
      <c r="J1944" s="95">
        <v>96.3</v>
      </c>
      <c r="K1944" s="95" t="s">
        <v>1136</v>
      </c>
      <c r="L1944" s="95" t="s">
        <v>70</v>
      </c>
      <c r="M1944" s="95" t="s">
        <v>1138</v>
      </c>
    </row>
    <row r="1945" spans="1:13" ht="27" customHeight="1">
      <c r="A1945" s="93">
        <v>1943</v>
      </c>
      <c r="B1945" s="94" t="s">
        <v>1095</v>
      </c>
      <c r="C1945" s="95"/>
      <c r="D1945" s="95" t="s">
        <v>1173</v>
      </c>
      <c r="E1945" s="95">
        <v>1</v>
      </c>
      <c r="F1945" s="95">
        <v>11</v>
      </c>
      <c r="G1945" s="95">
        <v>6</v>
      </c>
      <c r="H1945" s="95">
        <v>601</v>
      </c>
      <c r="I1945" s="95">
        <v>114.42</v>
      </c>
      <c r="J1945" s="95">
        <v>96.74</v>
      </c>
      <c r="K1945" s="95" t="s">
        <v>1136</v>
      </c>
      <c r="L1945" s="95" t="s">
        <v>70</v>
      </c>
      <c r="M1945" s="95" t="s">
        <v>1137</v>
      </c>
    </row>
    <row r="1946" spans="1:13" ht="27" customHeight="1">
      <c r="A1946" s="93">
        <v>1944</v>
      </c>
      <c r="B1946" s="94" t="s">
        <v>1095</v>
      </c>
      <c r="C1946" s="95"/>
      <c r="D1946" s="95" t="s">
        <v>1173</v>
      </c>
      <c r="E1946" s="95">
        <v>1</v>
      </c>
      <c r="F1946" s="95">
        <v>11</v>
      </c>
      <c r="G1946" s="95">
        <v>6</v>
      </c>
      <c r="H1946" s="95">
        <v>602</v>
      </c>
      <c r="I1946" s="95">
        <v>113.9</v>
      </c>
      <c r="J1946" s="95">
        <v>96.3</v>
      </c>
      <c r="K1946" s="95" t="s">
        <v>1136</v>
      </c>
      <c r="L1946" s="95" t="s">
        <v>70</v>
      </c>
      <c r="M1946" s="95" t="s">
        <v>1138</v>
      </c>
    </row>
    <row r="1947" spans="1:13" ht="27" customHeight="1">
      <c r="A1947" s="93">
        <v>1945</v>
      </c>
      <c r="B1947" s="94" t="s">
        <v>1095</v>
      </c>
      <c r="C1947" s="95"/>
      <c r="D1947" s="95" t="s">
        <v>1173</v>
      </c>
      <c r="E1947" s="95">
        <v>1</v>
      </c>
      <c r="F1947" s="95">
        <v>11</v>
      </c>
      <c r="G1947" s="95">
        <v>7</v>
      </c>
      <c r="H1947" s="95">
        <v>701</v>
      </c>
      <c r="I1947" s="95">
        <v>114.42</v>
      </c>
      <c r="J1947" s="95">
        <v>96.74</v>
      </c>
      <c r="K1947" s="95" t="s">
        <v>1136</v>
      </c>
      <c r="L1947" s="95" t="s">
        <v>70</v>
      </c>
      <c r="M1947" s="95" t="s">
        <v>1137</v>
      </c>
    </row>
    <row r="1948" spans="1:13" ht="27" customHeight="1">
      <c r="A1948" s="93">
        <v>1946</v>
      </c>
      <c r="B1948" s="94" t="s">
        <v>1095</v>
      </c>
      <c r="C1948" s="95"/>
      <c r="D1948" s="95" t="s">
        <v>1173</v>
      </c>
      <c r="E1948" s="95">
        <v>1</v>
      </c>
      <c r="F1948" s="95">
        <v>11</v>
      </c>
      <c r="G1948" s="95">
        <v>7</v>
      </c>
      <c r="H1948" s="95">
        <v>702</v>
      </c>
      <c r="I1948" s="95">
        <v>113.9</v>
      </c>
      <c r="J1948" s="95">
        <v>96.3</v>
      </c>
      <c r="K1948" s="95" t="s">
        <v>1136</v>
      </c>
      <c r="L1948" s="95" t="s">
        <v>70</v>
      </c>
      <c r="M1948" s="95" t="s">
        <v>1138</v>
      </c>
    </row>
    <row r="1949" spans="1:13" ht="27" customHeight="1">
      <c r="A1949" s="93">
        <v>1947</v>
      </c>
      <c r="B1949" s="94" t="s">
        <v>1095</v>
      </c>
      <c r="C1949" s="95"/>
      <c r="D1949" s="95" t="s">
        <v>1173</v>
      </c>
      <c r="E1949" s="95">
        <v>1</v>
      </c>
      <c r="F1949" s="95">
        <v>11</v>
      </c>
      <c r="G1949" s="95">
        <v>8</v>
      </c>
      <c r="H1949" s="95">
        <v>801</v>
      </c>
      <c r="I1949" s="95">
        <v>114.42</v>
      </c>
      <c r="J1949" s="95">
        <v>96.74</v>
      </c>
      <c r="K1949" s="95" t="s">
        <v>1136</v>
      </c>
      <c r="L1949" s="95" t="s">
        <v>70</v>
      </c>
      <c r="M1949" s="95" t="s">
        <v>1137</v>
      </c>
    </row>
    <row r="1950" spans="1:13" ht="27" customHeight="1">
      <c r="A1950" s="93">
        <v>1948</v>
      </c>
      <c r="B1950" s="94" t="s">
        <v>1095</v>
      </c>
      <c r="C1950" s="95"/>
      <c r="D1950" s="95" t="s">
        <v>1173</v>
      </c>
      <c r="E1950" s="95">
        <v>1</v>
      </c>
      <c r="F1950" s="95">
        <v>11</v>
      </c>
      <c r="G1950" s="95">
        <v>8</v>
      </c>
      <c r="H1950" s="95">
        <v>802</v>
      </c>
      <c r="I1950" s="95">
        <v>113.9</v>
      </c>
      <c r="J1950" s="95">
        <v>96.3</v>
      </c>
      <c r="K1950" s="95" t="s">
        <v>1136</v>
      </c>
      <c r="L1950" s="95" t="s">
        <v>70</v>
      </c>
      <c r="M1950" s="95" t="s">
        <v>1138</v>
      </c>
    </row>
    <row r="1951" spans="1:13" ht="27" customHeight="1">
      <c r="A1951" s="93">
        <v>1949</v>
      </c>
      <c r="B1951" s="94" t="s">
        <v>1095</v>
      </c>
      <c r="C1951" s="95"/>
      <c r="D1951" s="95" t="s">
        <v>1173</v>
      </c>
      <c r="E1951" s="95">
        <v>1</v>
      </c>
      <c r="F1951" s="95">
        <v>11</v>
      </c>
      <c r="G1951" s="95">
        <v>9</v>
      </c>
      <c r="H1951" s="95">
        <v>901</v>
      </c>
      <c r="I1951" s="95">
        <v>114.42</v>
      </c>
      <c r="J1951" s="95">
        <v>96.74</v>
      </c>
      <c r="K1951" s="95" t="s">
        <v>1136</v>
      </c>
      <c r="L1951" s="95" t="s">
        <v>70</v>
      </c>
      <c r="M1951" s="95" t="s">
        <v>1137</v>
      </c>
    </row>
    <row r="1952" spans="1:13" ht="27" customHeight="1">
      <c r="A1952" s="93">
        <v>1950</v>
      </c>
      <c r="B1952" s="94" t="s">
        <v>1095</v>
      </c>
      <c r="C1952" s="95"/>
      <c r="D1952" s="95" t="s">
        <v>1173</v>
      </c>
      <c r="E1952" s="95">
        <v>1</v>
      </c>
      <c r="F1952" s="95">
        <v>11</v>
      </c>
      <c r="G1952" s="95">
        <v>9</v>
      </c>
      <c r="H1952" s="95">
        <v>902</v>
      </c>
      <c r="I1952" s="95">
        <v>113.9</v>
      </c>
      <c r="J1952" s="95">
        <v>96.3</v>
      </c>
      <c r="K1952" s="95" t="s">
        <v>1136</v>
      </c>
      <c r="L1952" s="95" t="s">
        <v>70</v>
      </c>
      <c r="M1952" s="95" t="s">
        <v>1138</v>
      </c>
    </row>
    <row r="1953" spans="1:13" ht="27" customHeight="1">
      <c r="A1953" s="93">
        <v>1951</v>
      </c>
      <c r="B1953" s="94" t="s">
        <v>1095</v>
      </c>
      <c r="C1953" s="95"/>
      <c r="D1953" s="95" t="s">
        <v>1173</v>
      </c>
      <c r="E1953" s="95">
        <v>1</v>
      </c>
      <c r="F1953" s="95">
        <v>11</v>
      </c>
      <c r="G1953" s="95">
        <v>10</v>
      </c>
      <c r="H1953" s="95">
        <v>1001</v>
      </c>
      <c r="I1953" s="95">
        <v>114.42</v>
      </c>
      <c r="J1953" s="95">
        <v>96.74</v>
      </c>
      <c r="K1953" s="95" t="s">
        <v>1136</v>
      </c>
      <c r="L1953" s="95" t="s">
        <v>70</v>
      </c>
      <c r="M1953" s="95" t="s">
        <v>1137</v>
      </c>
    </row>
    <row r="1954" spans="1:13" ht="27" customHeight="1">
      <c r="A1954" s="93">
        <v>1952</v>
      </c>
      <c r="B1954" s="94" t="s">
        <v>1095</v>
      </c>
      <c r="C1954" s="95"/>
      <c r="D1954" s="95" t="s">
        <v>1173</v>
      </c>
      <c r="E1954" s="95">
        <v>1</v>
      </c>
      <c r="F1954" s="95">
        <v>11</v>
      </c>
      <c r="G1954" s="95">
        <v>10</v>
      </c>
      <c r="H1954" s="95">
        <v>1002</v>
      </c>
      <c r="I1954" s="95">
        <v>113.9</v>
      </c>
      <c r="J1954" s="95">
        <v>96.3</v>
      </c>
      <c r="K1954" s="95" t="s">
        <v>1136</v>
      </c>
      <c r="L1954" s="95" t="s">
        <v>70</v>
      </c>
      <c r="M1954" s="95" t="s">
        <v>1138</v>
      </c>
    </row>
    <row r="1955" spans="1:13" ht="27" customHeight="1">
      <c r="A1955" s="93">
        <v>1953</v>
      </c>
      <c r="B1955" s="94" t="s">
        <v>1095</v>
      </c>
      <c r="C1955" s="95"/>
      <c r="D1955" s="95" t="s">
        <v>1173</v>
      </c>
      <c r="E1955" s="95">
        <v>1</v>
      </c>
      <c r="F1955" s="95">
        <v>11</v>
      </c>
      <c r="G1955" s="95">
        <v>11</v>
      </c>
      <c r="H1955" s="95">
        <v>1101</v>
      </c>
      <c r="I1955" s="95">
        <v>114.42</v>
      </c>
      <c r="J1955" s="95">
        <v>96.74</v>
      </c>
      <c r="K1955" s="95" t="s">
        <v>1136</v>
      </c>
      <c r="L1955" s="95" t="s">
        <v>70</v>
      </c>
      <c r="M1955" s="95" t="s">
        <v>1137</v>
      </c>
    </row>
    <row r="1956" spans="1:13" ht="27" customHeight="1">
      <c r="A1956" s="93">
        <v>1954</v>
      </c>
      <c r="B1956" s="94" t="s">
        <v>1095</v>
      </c>
      <c r="C1956" s="95"/>
      <c r="D1956" s="95" t="s">
        <v>1173</v>
      </c>
      <c r="E1956" s="95">
        <v>1</v>
      </c>
      <c r="F1956" s="95">
        <v>11</v>
      </c>
      <c r="G1956" s="95">
        <v>11</v>
      </c>
      <c r="H1956" s="95">
        <v>1102</v>
      </c>
      <c r="I1956" s="95">
        <v>113.9</v>
      </c>
      <c r="J1956" s="95">
        <v>96.3</v>
      </c>
      <c r="K1956" s="95" t="s">
        <v>1136</v>
      </c>
      <c r="L1956" s="95" t="s">
        <v>70</v>
      </c>
      <c r="M1956" s="95" t="s">
        <v>1138</v>
      </c>
    </row>
    <row r="1957" spans="1:13" ht="27" customHeight="1">
      <c r="A1957" s="93">
        <v>1955</v>
      </c>
      <c r="B1957" s="94" t="s">
        <v>1095</v>
      </c>
      <c r="C1957" s="95"/>
      <c r="D1957" s="95" t="s">
        <v>1173</v>
      </c>
      <c r="E1957" s="95">
        <v>2</v>
      </c>
      <c r="F1957" s="95">
        <v>11</v>
      </c>
      <c r="G1957" s="95">
        <v>1</v>
      </c>
      <c r="H1957" s="95">
        <v>101</v>
      </c>
      <c r="I1957" s="95">
        <v>114.35</v>
      </c>
      <c r="J1957" s="95">
        <v>96.68</v>
      </c>
      <c r="K1957" s="95" t="s">
        <v>1136</v>
      </c>
      <c r="L1957" s="95" t="s">
        <v>70</v>
      </c>
      <c r="M1957" s="95" t="s">
        <v>1138</v>
      </c>
    </row>
    <row r="1958" spans="1:13" ht="27" customHeight="1">
      <c r="A1958" s="93">
        <v>1956</v>
      </c>
      <c r="B1958" s="94" t="s">
        <v>1095</v>
      </c>
      <c r="C1958" s="95"/>
      <c r="D1958" s="95" t="s">
        <v>1173</v>
      </c>
      <c r="E1958" s="95">
        <v>2</v>
      </c>
      <c r="F1958" s="95">
        <v>11</v>
      </c>
      <c r="G1958" s="95">
        <v>1</v>
      </c>
      <c r="H1958" s="95">
        <v>102</v>
      </c>
      <c r="I1958" s="95">
        <v>115.03</v>
      </c>
      <c r="J1958" s="95">
        <v>97.26</v>
      </c>
      <c r="K1958" s="95" t="s">
        <v>1136</v>
      </c>
      <c r="L1958" s="95" t="s">
        <v>70</v>
      </c>
      <c r="M1958" s="95" t="s">
        <v>1137</v>
      </c>
    </row>
    <row r="1959" spans="1:13" ht="27" customHeight="1">
      <c r="A1959" s="93">
        <v>1957</v>
      </c>
      <c r="B1959" s="94" t="s">
        <v>1095</v>
      </c>
      <c r="C1959" s="95"/>
      <c r="D1959" s="95" t="s">
        <v>1173</v>
      </c>
      <c r="E1959" s="95">
        <v>2</v>
      </c>
      <c r="F1959" s="95">
        <v>11</v>
      </c>
      <c r="G1959" s="95">
        <v>2</v>
      </c>
      <c r="H1959" s="95">
        <v>201</v>
      </c>
      <c r="I1959" s="95">
        <v>114.35</v>
      </c>
      <c r="J1959" s="95">
        <v>96.68</v>
      </c>
      <c r="K1959" s="95" t="s">
        <v>1136</v>
      </c>
      <c r="L1959" s="95" t="s">
        <v>70</v>
      </c>
      <c r="M1959" s="95" t="s">
        <v>1138</v>
      </c>
    </row>
    <row r="1960" spans="1:13" ht="27" customHeight="1">
      <c r="A1960" s="93">
        <v>1958</v>
      </c>
      <c r="B1960" s="94" t="s">
        <v>1095</v>
      </c>
      <c r="C1960" s="95"/>
      <c r="D1960" s="95" t="s">
        <v>1173</v>
      </c>
      <c r="E1960" s="95">
        <v>2</v>
      </c>
      <c r="F1960" s="95">
        <v>11</v>
      </c>
      <c r="G1960" s="95">
        <v>2</v>
      </c>
      <c r="H1960" s="95">
        <v>202</v>
      </c>
      <c r="I1960" s="95">
        <v>115.03</v>
      </c>
      <c r="J1960" s="95">
        <v>97.26</v>
      </c>
      <c r="K1960" s="95" t="s">
        <v>1136</v>
      </c>
      <c r="L1960" s="95" t="s">
        <v>70</v>
      </c>
      <c r="M1960" s="95" t="s">
        <v>1137</v>
      </c>
    </row>
    <row r="1961" spans="1:13" ht="27" customHeight="1">
      <c r="A1961" s="93">
        <v>1959</v>
      </c>
      <c r="B1961" s="94" t="s">
        <v>1095</v>
      </c>
      <c r="C1961" s="95"/>
      <c r="D1961" s="95" t="s">
        <v>1173</v>
      </c>
      <c r="E1961" s="95">
        <v>2</v>
      </c>
      <c r="F1961" s="95">
        <v>11</v>
      </c>
      <c r="G1961" s="95">
        <v>3</v>
      </c>
      <c r="H1961" s="95">
        <v>301</v>
      </c>
      <c r="I1961" s="95">
        <v>113.9</v>
      </c>
      <c r="J1961" s="95">
        <v>96.3</v>
      </c>
      <c r="K1961" s="95" t="s">
        <v>1136</v>
      </c>
      <c r="L1961" s="95" t="s">
        <v>70</v>
      </c>
      <c r="M1961" s="95" t="s">
        <v>1138</v>
      </c>
    </row>
    <row r="1962" spans="1:13" ht="27" customHeight="1">
      <c r="A1962" s="93">
        <v>1960</v>
      </c>
      <c r="B1962" s="94" t="s">
        <v>1095</v>
      </c>
      <c r="C1962" s="95"/>
      <c r="D1962" s="95" t="s">
        <v>1173</v>
      </c>
      <c r="E1962" s="95">
        <v>2</v>
      </c>
      <c r="F1962" s="95">
        <v>11</v>
      </c>
      <c r="G1962" s="95">
        <v>3</v>
      </c>
      <c r="H1962" s="95">
        <v>302</v>
      </c>
      <c r="I1962" s="95">
        <v>114.42</v>
      </c>
      <c r="J1962" s="95">
        <v>96.74</v>
      </c>
      <c r="K1962" s="95" t="s">
        <v>1136</v>
      </c>
      <c r="L1962" s="95" t="s">
        <v>70</v>
      </c>
      <c r="M1962" s="95" t="s">
        <v>1137</v>
      </c>
    </row>
    <row r="1963" spans="1:13" ht="27" customHeight="1">
      <c r="A1963" s="93">
        <v>1961</v>
      </c>
      <c r="B1963" s="94" t="s">
        <v>1095</v>
      </c>
      <c r="C1963" s="95"/>
      <c r="D1963" s="95" t="s">
        <v>1173</v>
      </c>
      <c r="E1963" s="95">
        <v>2</v>
      </c>
      <c r="F1963" s="95">
        <v>11</v>
      </c>
      <c r="G1963" s="95">
        <v>4</v>
      </c>
      <c r="H1963" s="95">
        <v>401</v>
      </c>
      <c r="I1963" s="95">
        <v>113.9</v>
      </c>
      <c r="J1963" s="95">
        <v>96.3</v>
      </c>
      <c r="K1963" s="95" t="s">
        <v>1136</v>
      </c>
      <c r="L1963" s="95" t="s">
        <v>70</v>
      </c>
      <c r="M1963" s="95" t="s">
        <v>1138</v>
      </c>
    </row>
    <row r="1964" spans="1:13" ht="27" customHeight="1">
      <c r="A1964" s="93">
        <v>1962</v>
      </c>
      <c r="B1964" s="94" t="s">
        <v>1095</v>
      </c>
      <c r="C1964" s="95"/>
      <c r="D1964" s="95" t="s">
        <v>1173</v>
      </c>
      <c r="E1964" s="95">
        <v>2</v>
      </c>
      <c r="F1964" s="95">
        <v>11</v>
      </c>
      <c r="G1964" s="95">
        <v>4</v>
      </c>
      <c r="H1964" s="95">
        <v>402</v>
      </c>
      <c r="I1964" s="95">
        <v>114.42</v>
      </c>
      <c r="J1964" s="95">
        <v>96.74</v>
      </c>
      <c r="K1964" s="95" t="s">
        <v>1136</v>
      </c>
      <c r="L1964" s="95" t="s">
        <v>70</v>
      </c>
      <c r="M1964" s="95" t="s">
        <v>1137</v>
      </c>
    </row>
    <row r="1965" spans="1:13" ht="27" customHeight="1">
      <c r="A1965" s="93">
        <v>1963</v>
      </c>
      <c r="B1965" s="94" t="s">
        <v>1095</v>
      </c>
      <c r="C1965" s="95"/>
      <c r="D1965" s="95" t="s">
        <v>1173</v>
      </c>
      <c r="E1965" s="95">
        <v>2</v>
      </c>
      <c r="F1965" s="95">
        <v>11</v>
      </c>
      <c r="G1965" s="95">
        <v>5</v>
      </c>
      <c r="H1965" s="95">
        <v>501</v>
      </c>
      <c r="I1965" s="95">
        <v>113.9</v>
      </c>
      <c r="J1965" s="95">
        <v>96.3</v>
      </c>
      <c r="K1965" s="95" t="s">
        <v>1136</v>
      </c>
      <c r="L1965" s="95" t="s">
        <v>70</v>
      </c>
      <c r="M1965" s="95" t="s">
        <v>1138</v>
      </c>
    </row>
    <row r="1966" spans="1:13" ht="27" customHeight="1">
      <c r="A1966" s="93">
        <v>1964</v>
      </c>
      <c r="B1966" s="94" t="s">
        <v>1095</v>
      </c>
      <c r="C1966" s="95"/>
      <c r="D1966" s="95" t="s">
        <v>1173</v>
      </c>
      <c r="E1966" s="95">
        <v>2</v>
      </c>
      <c r="F1966" s="95">
        <v>11</v>
      </c>
      <c r="G1966" s="95">
        <v>5</v>
      </c>
      <c r="H1966" s="95">
        <v>502</v>
      </c>
      <c r="I1966" s="95">
        <v>114.42</v>
      </c>
      <c r="J1966" s="95">
        <v>96.74</v>
      </c>
      <c r="K1966" s="95" t="s">
        <v>1136</v>
      </c>
      <c r="L1966" s="95" t="s">
        <v>70</v>
      </c>
      <c r="M1966" s="95" t="s">
        <v>1137</v>
      </c>
    </row>
    <row r="1967" spans="1:13" ht="27" customHeight="1">
      <c r="A1967" s="93">
        <v>1965</v>
      </c>
      <c r="B1967" s="94" t="s">
        <v>1095</v>
      </c>
      <c r="C1967" s="95"/>
      <c r="D1967" s="95" t="s">
        <v>1173</v>
      </c>
      <c r="E1967" s="95">
        <v>2</v>
      </c>
      <c r="F1967" s="95">
        <v>11</v>
      </c>
      <c r="G1967" s="95">
        <v>6</v>
      </c>
      <c r="H1967" s="95">
        <v>601</v>
      </c>
      <c r="I1967" s="95">
        <v>113.9</v>
      </c>
      <c r="J1967" s="95">
        <v>96.3</v>
      </c>
      <c r="K1967" s="95" t="s">
        <v>1136</v>
      </c>
      <c r="L1967" s="95" t="s">
        <v>70</v>
      </c>
      <c r="M1967" s="95" t="s">
        <v>1138</v>
      </c>
    </row>
    <row r="1968" spans="1:13" ht="27" customHeight="1">
      <c r="A1968" s="93">
        <v>1966</v>
      </c>
      <c r="B1968" s="94" t="s">
        <v>1095</v>
      </c>
      <c r="C1968" s="95"/>
      <c r="D1968" s="95" t="s">
        <v>1173</v>
      </c>
      <c r="E1968" s="95">
        <v>2</v>
      </c>
      <c r="F1968" s="95">
        <v>11</v>
      </c>
      <c r="G1968" s="95">
        <v>6</v>
      </c>
      <c r="H1968" s="95">
        <v>602</v>
      </c>
      <c r="I1968" s="95">
        <v>114.42</v>
      </c>
      <c r="J1968" s="95">
        <v>96.74</v>
      </c>
      <c r="K1968" s="95" t="s">
        <v>1136</v>
      </c>
      <c r="L1968" s="95" t="s">
        <v>70</v>
      </c>
      <c r="M1968" s="95" t="s">
        <v>1137</v>
      </c>
    </row>
    <row r="1969" spans="1:13" ht="27" customHeight="1">
      <c r="A1969" s="93">
        <v>1967</v>
      </c>
      <c r="B1969" s="94" t="s">
        <v>1095</v>
      </c>
      <c r="C1969" s="95"/>
      <c r="D1969" s="95" t="s">
        <v>1173</v>
      </c>
      <c r="E1969" s="95">
        <v>2</v>
      </c>
      <c r="F1969" s="95">
        <v>11</v>
      </c>
      <c r="G1969" s="95">
        <v>7</v>
      </c>
      <c r="H1969" s="95">
        <v>701</v>
      </c>
      <c r="I1969" s="95">
        <v>113.9</v>
      </c>
      <c r="J1969" s="95">
        <v>96.3</v>
      </c>
      <c r="K1969" s="95" t="s">
        <v>1136</v>
      </c>
      <c r="L1969" s="95" t="s">
        <v>70</v>
      </c>
      <c r="M1969" s="95" t="s">
        <v>1138</v>
      </c>
    </row>
    <row r="1970" spans="1:13" ht="27" customHeight="1">
      <c r="A1970" s="93">
        <v>1968</v>
      </c>
      <c r="B1970" s="94" t="s">
        <v>1095</v>
      </c>
      <c r="C1970" s="95"/>
      <c r="D1970" s="95" t="s">
        <v>1173</v>
      </c>
      <c r="E1970" s="95">
        <v>2</v>
      </c>
      <c r="F1970" s="95">
        <v>11</v>
      </c>
      <c r="G1970" s="95">
        <v>7</v>
      </c>
      <c r="H1970" s="95">
        <v>702</v>
      </c>
      <c r="I1970" s="95">
        <v>114.42</v>
      </c>
      <c r="J1970" s="95">
        <v>96.74</v>
      </c>
      <c r="K1970" s="95" t="s">
        <v>1136</v>
      </c>
      <c r="L1970" s="95" t="s">
        <v>70</v>
      </c>
      <c r="M1970" s="95" t="s">
        <v>1137</v>
      </c>
    </row>
    <row r="1971" spans="1:13" ht="27" customHeight="1">
      <c r="A1971" s="93">
        <v>1969</v>
      </c>
      <c r="B1971" s="94" t="s">
        <v>1095</v>
      </c>
      <c r="C1971" s="95"/>
      <c r="D1971" s="95" t="s">
        <v>1173</v>
      </c>
      <c r="E1971" s="95">
        <v>2</v>
      </c>
      <c r="F1971" s="95">
        <v>11</v>
      </c>
      <c r="G1971" s="95">
        <v>8</v>
      </c>
      <c r="H1971" s="95">
        <v>801</v>
      </c>
      <c r="I1971" s="95">
        <v>113.9</v>
      </c>
      <c r="J1971" s="95">
        <v>96.3</v>
      </c>
      <c r="K1971" s="95" t="s">
        <v>1136</v>
      </c>
      <c r="L1971" s="95" t="s">
        <v>70</v>
      </c>
      <c r="M1971" s="95" t="s">
        <v>1138</v>
      </c>
    </row>
    <row r="1972" spans="1:13" ht="27" customHeight="1">
      <c r="A1972" s="93">
        <v>1970</v>
      </c>
      <c r="B1972" s="94" t="s">
        <v>1095</v>
      </c>
      <c r="C1972" s="95"/>
      <c r="D1972" s="95" t="s">
        <v>1173</v>
      </c>
      <c r="E1972" s="95">
        <v>2</v>
      </c>
      <c r="F1972" s="95">
        <v>11</v>
      </c>
      <c r="G1972" s="95">
        <v>8</v>
      </c>
      <c r="H1972" s="95">
        <v>802</v>
      </c>
      <c r="I1972" s="95">
        <v>114.42</v>
      </c>
      <c r="J1972" s="95">
        <v>96.74</v>
      </c>
      <c r="K1972" s="95" t="s">
        <v>1136</v>
      </c>
      <c r="L1972" s="95" t="s">
        <v>70</v>
      </c>
      <c r="M1972" s="95" t="s">
        <v>1137</v>
      </c>
    </row>
    <row r="1973" spans="1:13" ht="27" customHeight="1">
      <c r="A1973" s="93">
        <v>1971</v>
      </c>
      <c r="B1973" s="94" t="s">
        <v>1095</v>
      </c>
      <c r="C1973" s="95"/>
      <c r="D1973" s="95" t="s">
        <v>1173</v>
      </c>
      <c r="E1973" s="95">
        <v>2</v>
      </c>
      <c r="F1973" s="95">
        <v>11</v>
      </c>
      <c r="G1973" s="95">
        <v>9</v>
      </c>
      <c r="H1973" s="95">
        <v>901</v>
      </c>
      <c r="I1973" s="95">
        <v>113.9</v>
      </c>
      <c r="J1973" s="95">
        <v>96.3</v>
      </c>
      <c r="K1973" s="95" t="s">
        <v>1136</v>
      </c>
      <c r="L1973" s="95" t="s">
        <v>70</v>
      </c>
      <c r="M1973" s="95" t="s">
        <v>1138</v>
      </c>
    </row>
    <row r="1974" spans="1:13" ht="27" customHeight="1">
      <c r="A1974" s="93">
        <v>1972</v>
      </c>
      <c r="B1974" s="94" t="s">
        <v>1095</v>
      </c>
      <c r="C1974" s="95"/>
      <c r="D1974" s="95" t="s">
        <v>1173</v>
      </c>
      <c r="E1974" s="95">
        <v>2</v>
      </c>
      <c r="F1974" s="95">
        <v>11</v>
      </c>
      <c r="G1974" s="95">
        <v>9</v>
      </c>
      <c r="H1974" s="95">
        <v>902</v>
      </c>
      <c r="I1974" s="95">
        <v>114.42</v>
      </c>
      <c r="J1974" s="95">
        <v>96.74</v>
      </c>
      <c r="K1974" s="95" t="s">
        <v>1136</v>
      </c>
      <c r="L1974" s="95" t="s">
        <v>70</v>
      </c>
      <c r="M1974" s="95" t="s">
        <v>1137</v>
      </c>
    </row>
    <row r="1975" spans="1:13" ht="27" customHeight="1">
      <c r="A1975" s="93">
        <v>1973</v>
      </c>
      <c r="B1975" s="94" t="s">
        <v>1095</v>
      </c>
      <c r="C1975" s="95"/>
      <c r="D1975" s="95" t="s">
        <v>1173</v>
      </c>
      <c r="E1975" s="95">
        <v>2</v>
      </c>
      <c r="F1975" s="95">
        <v>11</v>
      </c>
      <c r="G1975" s="95">
        <v>10</v>
      </c>
      <c r="H1975" s="95">
        <v>1001</v>
      </c>
      <c r="I1975" s="95">
        <v>113.9</v>
      </c>
      <c r="J1975" s="95">
        <v>96.3</v>
      </c>
      <c r="K1975" s="95" t="s">
        <v>1136</v>
      </c>
      <c r="L1975" s="95" t="s">
        <v>70</v>
      </c>
      <c r="M1975" s="95" t="s">
        <v>1138</v>
      </c>
    </row>
    <row r="1976" spans="1:13" ht="27" customHeight="1">
      <c r="A1976" s="93">
        <v>1974</v>
      </c>
      <c r="B1976" s="94" t="s">
        <v>1095</v>
      </c>
      <c r="C1976" s="95"/>
      <c r="D1976" s="95" t="s">
        <v>1173</v>
      </c>
      <c r="E1976" s="95">
        <v>2</v>
      </c>
      <c r="F1976" s="95">
        <v>11</v>
      </c>
      <c r="G1976" s="95">
        <v>10</v>
      </c>
      <c r="H1976" s="95">
        <v>1002</v>
      </c>
      <c r="I1976" s="95">
        <v>114.42</v>
      </c>
      <c r="J1976" s="95">
        <v>96.74</v>
      </c>
      <c r="K1976" s="95" t="s">
        <v>1136</v>
      </c>
      <c r="L1976" s="95" t="s">
        <v>70</v>
      </c>
      <c r="M1976" s="95" t="s">
        <v>1137</v>
      </c>
    </row>
    <row r="1977" spans="1:13" ht="27" customHeight="1">
      <c r="A1977" s="93">
        <v>1975</v>
      </c>
      <c r="B1977" s="94" t="s">
        <v>1095</v>
      </c>
      <c r="C1977" s="95"/>
      <c r="D1977" s="95" t="s">
        <v>1173</v>
      </c>
      <c r="E1977" s="95">
        <v>2</v>
      </c>
      <c r="F1977" s="95">
        <v>11</v>
      </c>
      <c r="G1977" s="95">
        <v>11</v>
      </c>
      <c r="H1977" s="95">
        <v>1101</v>
      </c>
      <c r="I1977" s="95">
        <v>113.9</v>
      </c>
      <c r="J1977" s="95">
        <v>96.3</v>
      </c>
      <c r="K1977" s="95" t="s">
        <v>1136</v>
      </c>
      <c r="L1977" s="95" t="s">
        <v>70</v>
      </c>
      <c r="M1977" s="95" t="s">
        <v>1138</v>
      </c>
    </row>
    <row r="1978" spans="1:13" ht="27" customHeight="1">
      <c r="A1978" s="93">
        <v>1976</v>
      </c>
      <c r="B1978" s="94" t="s">
        <v>1095</v>
      </c>
      <c r="C1978" s="95"/>
      <c r="D1978" s="95" t="s">
        <v>1173</v>
      </c>
      <c r="E1978" s="95">
        <v>2</v>
      </c>
      <c r="F1978" s="95">
        <v>11</v>
      </c>
      <c r="G1978" s="95">
        <v>11</v>
      </c>
      <c r="H1978" s="95">
        <v>1102</v>
      </c>
      <c r="I1978" s="95">
        <v>114.42</v>
      </c>
      <c r="J1978" s="95">
        <v>96.74</v>
      </c>
      <c r="K1978" s="95" t="s">
        <v>1136</v>
      </c>
      <c r="L1978" s="95" t="s">
        <v>70</v>
      </c>
      <c r="M1978" s="95" t="s">
        <v>1137</v>
      </c>
    </row>
    <row r="1979" spans="1:13" ht="27" customHeight="1">
      <c r="A1979" s="93">
        <v>1977</v>
      </c>
      <c r="B1979" s="94" t="s">
        <v>1095</v>
      </c>
      <c r="C1979" s="95"/>
      <c r="D1979" s="95" t="s">
        <v>1174</v>
      </c>
      <c r="E1979" s="95">
        <v>1</v>
      </c>
      <c r="F1979" s="95">
        <v>9</v>
      </c>
      <c r="G1979" s="95">
        <v>1</v>
      </c>
      <c r="H1979" s="95">
        <v>101</v>
      </c>
      <c r="I1979" s="95">
        <v>90.27</v>
      </c>
      <c r="J1979" s="95">
        <v>69.260000000000005</v>
      </c>
      <c r="K1979" s="95" t="s">
        <v>1097</v>
      </c>
      <c r="L1979" s="95" t="s">
        <v>70</v>
      </c>
      <c r="M1979" s="95" t="s">
        <v>1098</v>
      </c>
    </row>
    <row r="1980" spans="1:13" ht="27" customHeight="1">
      <c r="A1980" s="93">
        <v>1978</v>
      </c>
      <c r="B1980" s="94" t="s">
        <v>1095</v>
      </c>
      <c r="C1980" s="95"/>
      <c r="D1980" s="95" t="s">
        <v>1174</v>
      </c>
      <c r="E1980" s="95">
        <v>1</v>
      </c>
      <c r="F1980" s="95">
        <v>9</v>
      </c>
      <c r="G1980" s="95">
        <v>1</v>
      </c>
      <c r="H1980" s="95">
        <v>102</v>
      </c>
      <c r="I1980" s="95">
        <v>72.650000000000006</v>
      </c>
      <c r="J1980" s="95">
        <v>55.74</v>
      </c>
      <c r="K1980" s="95" t="s">
        <v>1129</v>
      </c>
      <c r="L1980" s="95" t="s">
        <v>70</v>
      </c>
      <c r="M1980" s="95" t="s">
        <v>1120</v>
      </c>
    </row>
    <row r="1981" spans="1:13" ht="27" customHeight="1">
      <c r="A1981" s="93">
        <v>1979</v>
      </c>
      <c r="B1981" s="94" t="s">
        <v>1095</v>
      </c>
      <c r="C1981" s="95"/>
      <c r="D1981" s="95" t="s">
        <v>1174</v>
      </c>
      <c r="E1981" s="95">
        <v>1</v>
      </c>
      <c r="F1981" s="95">
        <v>9</v>
      </c>
      <c r="G1981" s="95">
        <v>2</v>
      </c>
      <c r="H1981" s="95">
        <v>201</v>
      </c>
      <c r="I1981" s="95">
        <v>89.71</v>
      </c>
      <c r="J1981" s="95">
        <v>68.83</v>
      </c>
      <c r="K1981" s="95" t="s">
        <v>1097</v>
      </c>
      <c r="L1981" s="95" t="s">
        <v>70</v>
      </c>
      <c r="M1981" s="95" t="s">
        <v>1098</v>
      </c>
    </row>
    <row r="1982" spans="1:13" ht="27" customHeight="1">
      <c r="A1982" s="93">
        <v>1980</v>
      </c>
      <c r="B1982" s="94" t="s">
        <v>1095</v>
      </c>
      <c r="C1982" s="95"/>
      <c r="D1982" s="95" t="s">
        <v>1174</v>
      </c>
      <c r="E1982" s="95">
        <v>1</v>
      </c>
      <c r="F1982" s="95">
        <v>9</v>
      </c>
      <c r="G1982" s="95">
        <v>2</v>
      </c>
      <c r="H1982" s="95">
        <v>202</v>
      </c>
      <c r="I1982" s="95">
        <v>89.18</v>
      </c>
      <c r="J1982" s="95">
        <v>68.42</v>
      </c>
      <c r="K1982" s="95" t="s">
        <v>1097</v>
      </c>
      <c r="L1982" s="95" t="s">
        <v>70</v>
      </c>
      <c r="M1982" s="95" t="s">
        <v>1099</v>
      </c>
    </row>
    <row r="1983" spans="1:13" ht="27" customHeight="1">
      <c r="A1983" s="93">
        <v>1981</v>
      </c>
      <c r="B1983" s="94" t="s">
        <v>1095</v>
      </c>
      <c r="C1983" s="95"/>
      <c r="D1983" s="95" t="s">
        <v>1174</v>
      </c>
      <c r="E1983" s="95">
        <v>1</v>
      </c>
      <c r="F1983" s="95">
        <v>9</v>
      </c>
      <c r="G1983" s="95">
        <v>3</v>
      </c>
      <c r="H1983" s="95">
        <v>301</v>
      </c>
      <c r="I1983" s="95">
        <v>89.71</v>
      </c>
      <c r="J1983" s="95">
        <v>68.83</v>
      </c>
      <c r="K1983" s="95" t="s">
        <v>1097</v>
      </c>
      <c r="L1983" s="95" t="s">
        <v>70</v>
      </c>
      <c r="M1983" s="95" t="s">
        <v>1098</v>
      </c>
    </row>
    <row r="1984" spans="1:13" ht="27" customHeight="1">
      <c r="A1984" s="93">
        <v>1982</v>
      </c>
      <c r="B1984" s="94" t="s">
        <v>1095</v>
      </c>
      <c r="C1984" s="95"/>
      <c r="D1984" s="95" t="s">
        <v>1174</v>
      </c>
      <c r="E1984" s="95">
        <v>1</v>
      </c>
      <c r="F1984" s="95">
        <v>9</v>
      </c>
      <c r="G1984" s="95">
        <v>3</v>
      </c>
      <c r="H1984" s="95">
        <v>302</v>
      </c>
      <c r="I1984" s="95">
        <v>89.18</v>
      </c>
      <c r="J1984" s="95">
        <v>68.42</v>
      </c>
      <c r="K1984" s="95" t="s">
        <v>1097</v>
      </c>
      <c r="L1984" s="95" t="s">
        <v>70</v>
      </c>
      <c r="M1984" s="95" t="s">
        <v>1099</v>
      </c>
    </row>
    <row r="1985" spans="1:13" ht="27" customHeight="1">
      <c r="A1985" s="93">
        <v>1983</v>
      </c>
      <c r="B1985" s="94" t="s">
        <v>1095</v>
      </c>
      <c r="C1985" s="95"/>
      <c r="D1985" s="95" t="s">
        <v>1174</v>
      </c>
      <c r="E1985" s="95">
        <v>1</v>
      </c>
      <c r="F1985" s="95">
        <v>9</v>
      </c>
      <c r="G1985" s="95">
        <v>4</v>
      </c>
      <c r="H1985" s="95">
        <v>401</v>
      </c>
      <c r="I1985" s="95">
        <v>89.71</v>
      </c>
      <c r="J1985" s="95">
        <v>68.83</v>
      </c>
      <c r="K1985" s="95" t="s">
        <v>1097</v>
      </c>
      <c r="L1985" s="95" t="s">
        <v>70</v>
      </c>
      <c r="M1985" s="95" t="s">
        <v>1098</v>
      </c>
    </row>
    <row r="1986" spans="1:13" ht="27" customHeight="1">
      <c r="A1986" s="93">
        <v>1984</v>
      </c>
      <c r="B1986" s="94" t="s">
        <v>1095</v>
      </c>
      <c r="C1986" s="95"/>
      <c r="D1986" s="95" t="s">
        <v>1174</v>
      </c>
      <c r="E1986" s="95">
        <v>1</v>
      </c>
      <c r="F1986" s="95">
        <v>9</v>
      </c>
      <c r="G1986" s="95">
        <v>4</v>
      </c>
      <c r="H1986" s="95">
        <v>402</v>
      </c>
      <c r="I1986" s="95">
        <v>89.18</v>
      </c>
      <c r="J1986" s="95">
        <v>68.42</v>
      </c>
      <c r="K1986" s="95" t="s">
        <v>1097</v>
      </c>
      <c r="L1986" s="95" t="s">
        <v>70</v>
      </c>
      <c r="M1986" s="95" t="s">
        <v>1099</v>
      </c>
    </row>
    <row r="1987" spans="1:13" ht="27" customHeight="1">
      <c r="A1987" s="93">
        <v>1985</v>
      </c>
      <c r="B1987" s="94" t="s">
        <v>1095</v>
      </c>
      <c r="C1987" s="95"/>
      <c r="D1987" s="95" t="s">
        <v>1174</v>
      </c>
      <c r="E1987" s="95">
        <v>1</v>
      </c>
      <c r="F1987" s="95">
        <v>9</v>
      </c>
      <c r="G1987" s="95">
        <v>5</v>
      </c>
      <c r="H1987" s="95">
        <v>501</v>
      </c>
      <c r="I1987" s="95">
        <v>89.71</v>
      </c>
      <c r="J1987" s="95">
        <v>68.83</v>
      </c>
      <c r="K1987" s="95" t="s">
        <v>1097</v>
      </c>
      <c r="L1987" s="95" t="s">
        <v>70</v>
      </c>
      <c r="M1987" s="95" t="s">
        <v>1098</v>
      </c>
    </row>
    <row r="1988" spans="1:13" ht="27" customHeight="1">
      <c r="A1988" s="93">
        <v>1986</v>
      </c>
      <c r="B1988" s="94" t="s">
        <v>1095</v>
      </c>
      <c r="C1988" s="95"/>
      <c r="D1988" s="95" t="s">
        <v>1174</v>
      </c>
      <c r="E1988" s="95">
        <v>1</v>
      </c>
      <c r="F1988" s="95">
        <v>9</v>
      </c>
      <c r="G1988" s="95">
        <v>5</v>
      </c>
      <c r="H1988" s="95">
        <v>502</v>
      </c>
      <c r="I1988" s="95">
        <v>89.18</v>
      </c>
      <c r="J1988" s="95">
        <v>68.42</v>
      </c>
      <c r="K1988" s="95" t="s">
        <v>1097</v>
      </c>
      <c r="L1988" s="95" t="s">
        <v>70</v>
      </c>
      <c r="M1988" s="95" t="s">
        <v>1099</v>
      </c>
    </row>
    <row r="1989" spans="1:13" ht="27" customHeight="1">
      <c r="A1989" s="93">
        <v>1987</v>
      </c>
      <c r="B1989" s="94" t="s">
        <v>1095</v>
      </c>
      <c r="C1989" s="95"/>
      <c r="D1989" s="95" t="s">
        <v>1174</v>
      </c>
      <c r="E1989" s="95">
        <v>1</v>
      </c>
      <c r="F1989" s="95">
        <v>9</v>
      </c>
      <c r="G1989" s="95">
        <v>6</v>
      </c>
      <c r="H1989" s="95">
        <v>601</v>
      </c>
      <c r="I1989" s="95">
        <v>89.71</v>
      </c>
      <c r="J1989" s="95">
        <v>68.83</v>
      </c>
      <c r="K1989" s="95" t="s">
        <v>1097</v>
      </c>
      <c r="L1989" s="95" t="s">
        <v>70</v>
      </c>
      <c r="M1989" s="95" t="s">
        <v>1098</v>
      </c>
    </row>
    <row r="1990" spans="1:13" ht="27" customHeight="1">
      <c r="A1990" s="93">
        <v>1988</v>
      </c>
      <c r="B1990" s="94" t="s">
        <v>1095</v>
      </c>
      <c r="C1990" s="95"/>
      <c r="D1990" s="95" t="s">
        <v>1174</v>
      </c>
      <c r="E1990" s="95">
        <v>1</v>
      </c>
      <c r="F1990" s="95">
        <v>9</v>
      </c>
      <c r="G1990" s="95">
        <v>6</v>
      </c>
      <c r="H1990" s="95">
        <v>602</v>
      </c>
      <c r="I1990" s="95">
        <v>89.18</v>
      </c>
      <c r="J1990" s="95">
        <v>68.42</v>
      </c>
      <c r="K1990" s="95" t="s">
        <v>1097</v>
      </c>
      <c r="L1990" s="95" t="s">
        <v>70</v>
      </c>
      <c r="M1990" s="95" t="s">
        <v>1099</v>
      </c>
    </row>
    <row r="1991" spans="1:13" ht="27" customHeight="1">
      <c r="A1991" s="93">
        <v>1989</v>
      </c>
      <c r="B1991" s="94" t="s">
        <v>1095</v>
      </c>
      <c r="C1991" s="95"/>
      <c r="D1991" s="95" t="s">
        <v>1174</v>
      </c>
      <c r="E1991" s="95">
        <v>1</v>
      </c>
      <c r="F1991" s="95">
        <v>9</v>
      </c>
      <c r="G1991" s="95">
        <v>7</v>
      </c>
      <c r="H1991" s="95">
        <v>701</v>
      </c>
      <c r="I1991" s="95">
        <v>89.71</v>
      </c>
      <c r="J1991" s="95">
        <v>68.83</v>
      </c>
      <c r="K1991" s="95" t="s">
        <v>1097</v>
      </c>
      <c r="L1991" s="95" t="s">
        <v>70</v>
      </c>
      <c r="M1991" s="95" t="s">
        <v>1098</v>
      </c>
    </row>
    <row r="1992" spans="1:13" ht="27" customHeight="1">
      <c r="A1992" s="93">
        <v>1990</v>
      </c>
      <c r="B1992" s="94" t="s">
        <v>1095</v>
      </c>
      <c r="C1992" s="95"/>
      <c r="D1992" s="95" t="s">
        <v>1174</v>
      </c>
      <c r="E1992" s="95">
        <v>1</v>
      </c>
      <c r="F1992" s="95">
        <v>9</v>
      </c>
      <c r="G1992" s="95">
        <v>7</v>
      </c>
      <c r="H1992" s="95">
        <v>702</v>
      </c>
      <c r="I1992" s="95">
        <v>89.18</v>
      </c>
      <c r="J1992" s="95">
        <v>68.42</v>
      </c>
      <c r="K1992" s="95" t="s">
        <v>1097</v>
      </c>
      <c r="L1992" s="95" t="s">
        <v>70</v>
      </c>
      <c r="M1992" s="95" t="s">
        <v>1099</v>
      </c>
    </row>
    <row r="1993" spans="1:13" ht="27" customHeight="1">
      <c r="A1993" s="93">
        <v>1991</v>
      </c>
      <c r="B1993" s="94" t="s">
        <v>1095</v>
      </c>
      <c r="C1993" s="95"/>
      <c r="D1993" s="95" t="s">
        <v>1174</v>
      </c>
      <c r="E1993" s="95">
        <v>1</v>
      </c>
      <c r="F1993" s="95">
        <v>9</v>
      </c>
      <c r="G1993" s="95">
        <v>8</v>
      </c>
      <c r="H1993" s="95">
        <v>801</v>
      </c>
      <c r="I1993" s="95">
        <v>89.71</v>
      </c>
      <c r="J1993" s="95">
        <v>68.83</v>
      </c>
      <c r="K1993" s="95" t="s">
        <v>1097</v>
      </c>
      <c r="L1993" s="95" t="s">
        <v>70</v>
      </c>
      <c r="M1993" s="95" t="s">
        <v>1098</v>
      </c>
    </row>
    <row r="1994" spans="1:13" ht="27" customHeight="1">
      <c r="A1994" s="93">
        <v>1992</v>
      </c>
      <c r="B1994" s="94" t="s">
        <v>1095</v>
      </c>
      <c r="C1994" s="95"/>
      <c r="D1994" s="95" t="s">
        <v>1174</v>
      </c>
      <c r="E1994" s="95">
        <v>1</v>
      </c>
      <c r="F1994" s="95">
        <v>9</v>
      </c>
      <c r="G1994" s="95">
        <v>8</v>
      </c>
      <c r="H1994" s="95">
        <v>802</v>
      </c>
      <c r="I1994" s="95">
        <v>89.18</v>
      </c>
      <c r="J1994" s="95">
        <v>68.42</v>
      </c>
      <c r="K1994" s="95" t="s">
        <v>1097</v>
      </c>
      <c r="L1994" s="95" t="s">
        <v>70</v>
      </c>
      <c r="M1994" s="95" t="s">
        <v>1099</v>
      </c>
    </row>
    <row r="1995" spans="1:13" ht="27" customHeight="1">
      <c r="A1995" s="93">
        <v>1993</v>
      </c>
      <c r="B1995" s="94" t="s">
        <v>1095</v>
      </c>
      <c r="C1995" s="95"/>
      <c r="D1995" s="95" t="s">
        <v>1174</v>
      </c>
      <c r="E1995" s="95">
        <v>1</v>
      </c>
      <c r="F1995" s="95">
        <v>9</v>
      </c>
      <c r="G1995" s="95">
        <v>9</v>
      </c>
      <c r="H1995" s="95">
        <v>901</v>
      </c>
      <c r="I1995" s="95">
        <v>89.71</v>
      </c>
      <c r="J1995" s="95">
        <v>68.83</v>
      </c>
      <c r="K1995" s="95" t="s">
        <v>1097</v>
      </c>
      <c r="L1995" s="95" t="s">
        <v>70</v>
      </c>
      <c r="M1995" s="95" t="s">
        <v>1098</v>
      </c>
    </row>
    <row r="1996" spans="1:13" ht="27" customHeight="1">
      <c r="A1996" s="93">
        <v>1994</v>
      </c>
      <c r="B1996" s="94" t="s">
        <v>1095</v>
      </c>
      <c r="C1996" s="95"/>
      <c r="D1996" s="95" t="s">
        <v>1174</v>
      </c>
      <c r="E1996" s="95">
        <v>1</v>
      </c>
      <c r="F1996" s="95">
        <v>9</v>
      </c>
      <c r="G1996" s="95">
        <v>9</v>
      </c>
      <c r="H1996" s="95">
        <v>902</v>
      </c>
      <c r="I1996" s="95">
        <v>89.18</v>
      </c>
      <c r="J1996" s="95">
        <v>68.42</v>
      </c>
      <c r="K1996" s="95" t="s">
        <v>1097</v>
      </c>
      <c r="L1996" s="95" t="s">
        <v>70</v>
      </c>
      <c r="M1996" s="95" t="s">
        <v>1099</v>
      </c>
    </row>
    <row r="1997" spans="1:13" ht="27" customHeight="1">
      <c r="A1997" s="93">
        <v>1995</v>
      </c>
      <c r="B1997" s="94" t="s">
        <v>1095</v>
      </c>
      <c r="C1997" s="95"/>
      <c r="D1997" s="95" t="s">
        <v>1174</v>
      </c>
      <c r="E1997" s="95">
        <v>2</v>
      </c>
      <c r="F1997" s="95">
        <v>9</v>
      </c>
      <c r="G1997" s="95">
        <v>1</v>
      </c>
      <c r="H1997" s="95">
        <v>101</v>
      </c>
      <c r="I1997" s="95">
        <v>72.650000000000006</v>
      </c>
      <c r="J1997" s="95">
        <v>55.74</v>
      </c>
      <c r="K1997" s="95" t="s">
        <v>1129</v>
      </c>
      <c r="L1997" s="95" t="s">
        <v>70</v>
      </c>
      <c r="M1997" s="95" t="s">
        <v>1120</v>
      </c>
    </row>
    <row r="1998" spans="1:13" ht="27" customHeight="1">
      <c r="A1998" s="93">
        <v>1996</v>
      </c>
      <c r="B1998" s="94" t="s">
        <v>1095</v>
      </c>
      <c r="C1998" s="95"/>
      <c r="D1998" s="95" t="s">
        <v>1174</v>
      </c>
      <c r="E1998" s="95">
        <v>2</v>
      </c>
      <c r="F1998" s="95">
        <v>9</v>
      </c>
      <c r="G1998" s="95">
        <v>1</v>
      </c>
      <c r="H1998" s="95">
        <v>102</v>
      </c>
      <c r="I1998" s="95">
        <v>90.27</v>
      </c>
      <c r="J1998" s="95">
        <v>69.260000000000005</v>
      </c>
      <c r="K1998" s="95" t="s">
        <v>1097</v>
      </c>
      <c r="L1998" s="95" t="s">
        <v>70</v>
      </c>
      <c r="M1998" s="95" t="s">
        <v>1098</v>
      </c>
    </row>
    <row r="1999" spans="1:13" ht="27" customHeight="1">
      <c r="A1999" s="93">
        <v>1997</v>
      </c>
      <c r="B1999" s="94" t="s">
        <v>1095</v>
      </c>
      <c r="C1999" s="95"/>
      <c r="D1999" s="95" t="s">
        <v>1174</v>
      </c>
      <c r="E1999" s="95">
        <v>2</v>
      </c>
      <c r="F1999" s="95">
        <v>9</v>
      </c>
      <c r="G1999" s="95">
        <v>2</v>
      </c>
      <c r="H1999" s="95">
        <v>201</v>
      </c>
      <c r="I1999" s="95">
        <v>89.18</v>
      </c>
      <c r="J1999" s="95">
        <v>68.42</v>
      </c>
      <c r="K1999" s="95" t="s">
        <v>1097</v>
      </c>
      <c r="L1999" s="95" t="s">
        <v>70</v>
      </c>
      <c r="M1999" s="95" t="s">
        <v>1099</v>
      </c>
    </row>
    <row r="2000" spans="1:13" ht="27" customHeight="1">
      <c r="A2000" s="93">
        <v>1998</v>
      </c>
      <c r="B2000" s="94" t="s">
        <v>1095</v>
      </c>
      <c r="C2000" s="95"/>
      <c r="D2000" s="95" t="s">
        <v>1174</v>
      </c>
      <c r="E2000" s="95">
        <v>2</v>
      </c>
      <c r="F2000" s="95">
        <v>9</v>
      </c>
      <c r="G2000" s="95">
        <v>2</v>
      </c>
      <c r="H2000" s="95">
        <v>202</v>
      </c>
      <c r="I2000" s="95">
        <v>89.71</v>
      </c>
      <c r="J2000" s="95">
        <v>68.83</v>
      </c>
      <c r="K2000" s="95" t="s">
        <v>1097</v>
      </c>
      <c r="L2000" s="95" t="s">
        <v>70</v>
      </c>
      <c r="M2000" s="95" t="s">
        <v>1098</v>
      </c>
    </row>
    <row r="2001" spans="1:13" ht="27" customHeight="1">
      <c r="A2001" s="93">
        <v>1999</v>
      </c>
      <c r="B2001" s="94" t="s">
        <v>1095</v>
      </c>
      <c r="C2001" s="95"/>
      <c r="D2001" s="95" t="s">
        <v>1174</v>
      </c>
      <c r="E2001" s="95">
        <v>2</v>
      </c>
      <c r="F2001" s="95">
        <v>9</v>
      </c>
      <c r="G2001" s="95">
        <v>3</v>
      </c>
      <c r="H2001" s="95">
        <v>301</v>
      </c>
      <c r="I2001" s="95">
        <v>89.18</v>
      </c>
      <c r="J2001" s="95">
        <v>68.42</v>
      </c>
      <c r="K2001" s="95" t="s">
        <v>1097</v>
      </c>
      <c r="L2001" s="95" t="s">
        <v>70</v>
      </c>
      <c r="M2001" s="95" t="s">
        <v>1099</v>
      </c>
    </row>
    <row r="2002" spans="1:13" ht="27" customHeight="1">
      <c r="A2002" s="93">
        <v>2000</v>
      </c>
      <c r="B2002" s="94" t="s">
        <v>1095</v>
      </c>
      <c r="C2002" s="95"/>
      <c r="D2002" s="95" t="s">
        <v>1174</v>
      </c>
      <c r="E2002" s="95">
        <v>2</v>
      </c>
      <c r="F2002" s="95">
        <v>9</v>
      </c>
      <c r="G2002" s="95">
        <v>3</v>
      </c>
      <c r="H2002" s="95">
        <v>302</v>
      </c>
      <c r="I2002" s="95">
        <v>89.71</v>
      </c>
      <c r="J2002" s="95">
        <v>68.83</v>
      </c>
      <c r="K2002" s="95" t="s">
        <v>1097</v>
      </c>
      <c r="L2002" s="95" t="s">
        <v>70</v>
      </c>
      <c r="M2002" s="95" t="s">
        <v>1098</v>
      </c>
    </row>
    <row r="2003" spans="1:13" ht="27" customHeight="1">
      <c r="A2003" s="93">
        <v>2001</v>
      </c>
      <c r="B2003" s="94" t="s">
        <v>1095</v>
      </c>
      <c r="C2003" s="95"/>
      <c r="D2003" s="95" t="s">
        <v>1174</v>
      </c>
      <c r="E2003" s="95">
        <v>2</v>
      </c>
      <c r="F2003" s="95">
        <v>9</v>
      </c>
      <c r="G2003" s="95">
        <v>4</v>
      </c>
      <c r="H2003" s="95">
        <v>401</v>
      </c>
      <c r="I2003" s="95">
        <v>89.18</v>
      </c>
      <c r="J2003" s="95">
        <v>68.42</v>
      </c>
      <c r="K2003" s="95" t="s">
        <v>1097</v>
      </c>
      <c r="L2003" s="95" t="s">
        <v>70</v>
      </c>
      <c r="M2003" s="95" t="s">
        <v>1099</v>
      </c>
    </row>
    <row r="2004" spans="1:13" ht="27" customHeight="1">
      <c r="A2004" s="93">
        <v>2002</v>
      </c>
      <c r="B2004" s="94" t="s">
        <v>1095</v>
      </c>
      <c r="C2004" s="95"/>
      <c r="D2004" s="95" t="s">
        <v>1174</v>
      </c>
      <c r="E2004" s="95">
        <v>2</v>
      </c>
      <c r="F2004" s="95">
        <v>9</v>
      </c>
      <c r="G2004" s="95">
        <v>4</v>
      </c>
      <c r="H2004" s="95">
        <v>402</v>
      </c>
      <c r="I2004" s="95">
        <v>89.71</v>
      </c>
      <c r="J2004" s="95">
        <v>68.83</v>
      </c>
      <c r="K2004" s="95" t="s">
        <v>1097</v>
      </c>
      <c r="L2004" s="95" t="s">
        <v>70</v>
      </c>
      <c r="M2004" s="95" t="s">
        <v>1098</v>
      </c>
    </row>
    <row r="2005" spans="1:13" ht="27" customHeight="1">
      <c r="A2005" s="93">
        <v>2003</v>
      </c>
      <c r="B2005" s="94" t="s">
        <v>1095</v>
      </c>
      <c r="C2005" s="95"/>
      <c r="D2005" s="95" t="s">
        <v>1174</v>
      </c>
      <c r="E2005" s="95">
        <v>2</v>
      </c>
      <c r="F2005" s="95">
        <v>9</v>
      </c>
      <c r="G2005" s="95">
        <v>5</v>
      </c>
      <c r="H2005" s="95">
        <v>501</v>
      </c>
      <c r="I2005" s="95">
        <v>89.18</v>
      </c>
      <c r="J2005" s="95">
        <v>68.42</v>
      </c>
      <c r="K2005" s="95" t="s">
        <v>1097</v>
      </c>
      <c r="L2005" s="95" t="s">
        <v>70</v>
      </c>
      <c r="M2005" s="95" t="s">
        <v>1099</v>
      </c>
    </row>
    <row r="2006" spans="1:13" ht="27" customHeight="1">
      <c r="A2006" s="93">
        <v>2004</v>
      </c>
      <c r="B2006" s="94" t="s">
        <v>1095</v>
      </c>
      <c r="C2006" s="95"/>
      <c r="D2006" s="95" t="s">
        <v>1174</v>
      </c>
      <c r="E2006" s="95">
        <v>2</v>
      </c>
      <c r="F2006" s="95">
        <v>9</v>
      </c>
      <c r="G2006" s="95">
        <v>5</v>
      </c>
      <c r="H2006" s="95">
        <v>502</v>
      </c>
      <c r="I2006" s="95">
        <v>89.71</v>
      </c>
      <c r="J2006" s="95">
        <v>68.83</v>
      </c>
      <c r="K2006" s="95" t="s">
        <v>1097</v>
      </c>
      <c r="L2006" s="95" t="s">
        <v>70</v>
      </c>
      <c r="M2006" s="95" t="s">
        <v>1098</v>
      </c>
    </row>
    <row r="2007" spans="1:13" ht="27" customHeight="1">
      <c r="A2007" s="93">
        <v>2005</v>
      </c>
      <c r="B2007" s="94" t="s">
        <v>1095</v>
      </c>
      <c r="C2007" s="95"/>
      <c r="D2007" s="95" t="s">
        <v>1174</v>
      </c>
      <c r="E2007" s="95">
        <v>2</v>
      </c>
      <c r="F2007" s="95">
        <v>9</v>
      </c>
      <c r="G2007" s="95">
        <v>6</v>
      </c>
      <c r="H2007" s="95">
        <v>601</v>
      </c>
      <c r="I2007" s="95">
        <v>89.18</v>
      </c>
      <c r="J2007" s="95">
        <v>68.42</v>
      </c>
      <c r="K2007" s="95" t="s">
        <v>1097</v>
      </c>
      <c r="L2007" s="95" t="s">
        <v>70</v>
      </c>
      <c r="M2007" s="95" t="s">
        <v>1099</v>
      </c>
    </row>
    <row r="2008" spans="1:13" ht="27" customHeight="1">
      <c r="A2008" s="93">
        <v>2006</v>
      </c>
      <c r="B2008" s="94" t="s">
        <v>1095</v>
      </c>
      <c r="C2008" s="95"/>
      <c r="D2008" s="95" t="s">
        <v>1174</v>
      </c>
      <c r="E2008" s="95">
        <v>2</v>
      </c>
      <c r="F2008" s="95">
        <v>9</v>
      </c>
      <c r="G2008" s="95">
        <v>6</v>
      </c>
      <c r="H2008" s="95">
        <v>602</v>
      </c>
      <c r="I2008" s="95">
        <v>89.71</v>
      </c>
      <c r="J2008" s="95">
        <v>68.83</v>
      </c>
      <c r="K2008" s="95" t="s">
        <v>1097</v>
      </c>
      <c r="L2008" s="95" t="s">
        <v>70</v>
      </c>
      <c r="M2008" s="95" t="s">
        <v>1098</v>
      </c>
    </row>
    <row r="2009" spans="1:13" ht="27" customHeight="1">
      <c r="A2009" s="93">
        <v>2007</v>
      </c>
      <c r="B2009" s="94" t="s">
        <v>1095</v>
      </c>
      <c r="C2009" s="95"/>
      <c r="D2009" s="95" t="s">
        <v>1174</v>
      </c>
      <c r="E2009" s="95">
        <v>2</v>
      </c>
      <c r="F2009" s="95">
        <v>9</v>
      </c>
      <c r="G2009" s="95">
        <v>7</v>
      </c>
      <c r="H2009" s="95">
        <v>701</v>
      </c>
      <c r="I2009" s="95">
        <v>89.18</v>
      </c>
      <c r="J2009" s="95">
        <v>68.42</v>
      </c>
      <c r="K2009" s="95" t="s">
        <v>1097</v>
      </c>
      <c r="L2009" s="95" t="s">
        <v>70</v>
      </c>
      <c r="M2009" s="95" t="s">
        <v>1099</v>
      </c>
    </row>
    <row r="2010" spans="1:13" ht="27" customHeight="1">
      <c r="A2010" s="93">
        <v>2008</v>
      </c>
      <c r="B2010" s="94" t="s">
        <v>1095</v>
      </c>
      <c r="C2010" s="95"/>
      <c r="D2010" s="95" t="s">
        <v>1174</v>
      </c>
      <c r="E2010" s="95">
        <v>2</v>
      </c>
      <c r="F2010" s="95">
        <v>9</v>
      </c>
      <c r="G2010" s="95">
        <v>7</v>
      </c>
      <c r="H2010" s="95">
        <v>702</v>
      </c>
      <c r="I2010" s="95">
        <v>89.71</v>
      </c>
      <c r="J2010" s="95">
        <v>68.83</v>
      </c>
      <c r="K2010" s="95" t="s">
        <v>1097</v>
      </c>
      <c r="L2010" s="95" t="s">
        <v>70</v>
      </c>
      <c r="M2010" s="95" t="s">
        <v>1098</v>
      </c>
    </row>
    <row r="2011" spans="1:13" ht="27" customHeight="1">
      <c r="A2011" s="93">
        <v>2009</v>
      </c>
      <c r="B2011" s="94" t="s">
        <v>1095</v>
      </c>
      <c r="C2011" s="95"/>
      <c r="D2011" s="95" t="s">
        <v>1174</v>
      </c>
      <c r="E2011" s="95">
        <v>2</v>
      </c>
      <c r="F2011" s="95">
        <v>9</v>
      </c>
      <c r="G2011" s="95">
        <v>8</v>
      </c>
      <c r="H2011" s="95">
        <v>801</v>
      </c>
      <c r="I2011" s="95">
        <v>89.18</v>
      </c>
      <c r="J2011" s="95">
        <v>68.42</v>
      </c>
      <c r="K2011" s="95" t="s">
        <v>1097</v>
      </c>
      <c r="L2011" s="95" t="s">
        <v>70</v>
      </c>
      <c r="M2011" s="95" t="s">
        <v>1099</v>
      </c>
    </row>
    <row r="2012" spans="1:13" ht="27" customHeight="1">
      <c r="A2012" s="93">
        <v>2010</v>
      </c>
      <c r="B2012" s="94" t="s">
        <v>1095</v>
      </c>
      <c r="C2012" s="95"/>
      <c r="D2012" s="95" t="s">
        <v>1174</v>
      </c>
      <c r="E2012" s="95">
        <v>2</v>
      </c>
      <c r="F2012" s="95">
        <v>9</v>
      </c>
      <c r="G2012" s="95">
        <v>8</v>
      </c>
      <c r="H2012" s="95">
        <v>802</v>
      </c>
      <c r="I2012" s="95">
        <v>89.71</v>
      </c>
      <c r="J2012" s="95">
        <v>68.83</v>
      </c>
      <c r="K2012" s="95" t="s">
        <v>1097</v>
      </c>
      <c r="L2012" s="95" t="s">
        <v>70</v>
      </c>
      <c r="M2012" s="95" t="s">
        <v>1098</v>
      </c>
    </row>
    <row r="2013" spans="1:13" ht="27" customHeight="1">
      <c r="A2013" s="93">
        <v>2011</v>
      </c>
      <c r="B2013" s="94" t="s">
        <v>1095</v>
      </c>
      <c r="C2013" s="95"/>
      <c r="D2013" s="95" t="s">
        <v>1174</v>
      </c>
      <c r="E2013" s="95">
        <v>2</v>
      </c>
      <c r="F2013" s="95">
        <v>9</v>
      </c>
      <c r="G2013" s="95">
        <v>9</v>
      </c>
      <c r="H2013" s="95">
        <v>901</v>
      </c>
      <c r="I2013" s="95">
        <v>89.18</v>
      </c>
      <c r="J2013" s="95">
        <v>68.42</v>
      </c>
      <c r="K2013" s="95" t="s">
        <v>1097</v>
      </c>
      <c r="L2013" s="95" t="s">
        <v>70</v>
      </c>
      <c r="M2013" s="95" t="s">
        <v>1099</v>
      </c>
    </row>
    <row r="2014" spans="1:13" ht="27" customHeight="1">
      <c r="A2014" s="93">
        <v>2012</v>
      </c>
      <c r="B2014" s="94" t="s">
        <v>1095</v>
      </c>
      <c r="C2014" s="95"/>
      <c r="D2014" s="95" t="s">
        <v>1174</v>
      </c>
      <c r="E2014" s="95">
        <v>2</v>
      </c>
      <c r="F2014" s="95">
        <v>9</v>
      </c>
      <c r="G2014" s="95">
        <v>9</v>
      </c>
      <c r="H2014" s="95">
        <v>902</v>
      </c>
      <c r="I2014" s="95">
        <v>89.71</v>
      </c>
      <c r="J2014" s="95">
        <v>68.83</v>
      </c>
      <c r="K2014" s="95" t="s">
        <v>1097</v>
      </c>
      <c r="L2014" s="95" t="s">
        <v>70</v>
      </c>
      <c r="M2014" s="95" t="s">
        <v>1098</v>
      </c>
    </row>
    <row r="2015" spans="1:13" ht="27" customHeight="1">
      <c r="A2015" s="93">
        <v>2013</v>
      </c>
      <c r="B2015" s="94" t="s">
        <v>1095</v>
      </c>
      <c r="C2015" s="95"/>
      <c r="D2015" s="95" t="s">
        <v>1175</v>
      </c>
      <c r="E2015" s="95">
        <v>1</v>
      </c>
      <c r="F2015" s="95">
        <v>9</v>
      </c>
      <c r="G2015" s="95">
        <v>1</v>
      </c>
      <c r="H2015" s="95">
        <v>101</v>
      </c>
      <c r="I2015" s="95">
        <v>90.09</v>
      </c>
      <c r="J2015" s="95">
        <v>69.260000000000005</v>
      </c>
      <c r="K2015" s="95" t="s">
        <v>1097</v>
      </c>
      <c r="L2015" s="95" t="s">
        <v>70</v>
      </c>
      <c r="M2015" s="95" t="s">
        <v>1098</v>
      </c>
    </row>
    <row r="2016" spans="1:13" ht="27" customHeight="1">
      <c r="A2016" s="93">
        <v>2014</v>
      </c>
      <c r="B2016" s="94" t="s">
        <v>1095</v>
      </c>
      <c r="C2016" s="95"/>
      <c r="D2016" s="95" t="s">
        <v>1175</v>
      </c>
      <c r="E2016" s="95">
        <v>1</v>
      </c>
      <c r="F2016" s="95">
        <v>9</v>
      </c>
      <c r="G2016" s="95">
        <v>1</v>
      </c>
      <c r="H2016" s="95">
        <v>102</v>
      </c>
      <c r="I2016" s="95">
        <v>89.37</v>
      </c>
      <c r="J2016" s="95">
        <v>68.709999999999994</v>
      </c>
      <c r="K2016" s="95" t="s">
        <v>1097</v>
      </c>
      <c r="L2016" s="95" t="s">
        <v>70</v>
      </c>
      <c r="M2016" s="95" t="s">
        <v>1099</v>
      </c>
    </row>
    <row r="2017" spans="1:13" ht="27" customHeight="1">
      <c r="A2017" s="93">
        <v>2015</v>
      </c>
      <c r="B2017" s="94" t="s">
        <v>1095</v>
      </c>
      <c r="C2017" s="95"/>
      <c r="D2017" s="95" t="s">
        <v>1175</v>
      </c>
      <c r="E2017" s="95">
        <v>1</v>
      </c>
      <c r="F2017" s="95">
        <v>9</v>
      </c>
      <c r="G2017" s="95">
        <v>2</v>
      </c>
      <c r="H2017" s="95">
        <v>201</v>
      </c>
      <c r="I2017" s="95">
        <v>89.53</v>
      </c>
      <c r="J2017" s="95">
        <v>68.83</v>
      </c>
      <c r="K2017" s="95" t="s">
        <v>1097</v>
      </c>
      <c r="L2017" s="95" t="s">
        <v>70</v>
      </c>
      <c r="M2017" s="95" t="s">
        <v>1098</v>
      </c>
    </row>
    <row r="2018" spans="1:13" ht="27" customHeight="1">
      <c r="A2018" s="93">
        <v>2016</v>
      </c>
      <c r="B2018" s="94" t="s">
        <v>1095</v>
      </c>
      <c r="C2018" s="95"/>
      <c r="D2018" s="95" t="s">
        <v>1175</v>
      </c>
      <c r="E2018" s="95">
        <v>1</v>
      </c>
      <c r="F2018" s="95">
        <v>9</v>
      </c>
      <c r="G2018" s="95">
        <v>2</v>
      </c>
      <c r="H2018" s="95">
        <v>202</v>
      </c>
      <c r="I2018" s="95">
        <v>89</v>
      </c>
      <c r="J2018" s="95">
        <v>68.42</v>
      </c>
      <c r="K2018" s="95" t="s">
        <v>1097</v>
      </c>
      <c r="L2018" s="95" t="s">
        <v>70</v>
      </c>
      <c r="M2018" s="95" t="s">
        <v>1099</v>
      </c>
    </row>
    <row r="2019" spans="1:13" ht="27" customHeight="1">
      <c r="A2019" s="93">
        <v>2017</v>
      </c>
      <c r="B2019" s="94" t="s">
        <v>1095</v>
      </c>
      <c r="C2019" s="95"/>
      <c r="D2019" s="95" t="s">
        <v>1175</v>
      </c>
      <c r="E2019" s="95">
        <v>1</v>
      </c>
      <c r="F2019" s="95">
        <v>9</v>
      </c>
      <c r="G2019" s="95">
        <v>3</v>
      </c>
      <c r="H2019" s="95">
        <v>301</v>
      </c>
      <c r="I2019" s="95">
        <v>89.53</v>
      </c>
      <c r="J2019" s="95">
        <v>68.83</v>
      </c>
      <c r="K2019" s="95" t="s">
        <v>1097</v>
      </c>
      <c r="L2019" s="95" t="s">
        <v>70</v>
      </c>
      <c r="M2019" s="95" t="s">
        <v>1098</v>
      </c>
    </row>
    <row r="2020" spans="1:13" ht="27" customHeight="1">
      <c r="A2020" s="93">
        <v>2018</v>
      </c>
      <c r="B2020" s="94" t="s">
        <v>1095</v>
      </c>
      <c r="C2020" s="95"/>
      <c r="D2020" s="95" t="s">
        <v>1175</v>
      </c>
      <c r="E2020" s="95">
        <v>1</v>
      </c>
      <c r="F2020" s="95">
        <v>9</v>
      </c>
      <c r="G2020" s="95">
        <v>3</v>
      </c>
      <c r="H2020" s="95">
        <v>302</v>
      </c>
      <c r="I2020" s="95">
        <v>89</v>
      </c>
      <c r="J2020" s="95">
        <v>68.42</v>
      </c>
      <c r="K2020" s="95" t="s">
        <v>1097</v>
      </c>
      <c r="L2020" s="95" t="s">
        <v>70</v>
      </c>
      <c r="M2020" s="95" t="s">
        <v>1099</v>
      </c>
    </row>
    <row r="2021" spans="1:13" ht="27" customHeight="1">
      <c r="A2021" s="93">
        <v>2019</v>
      </c>
      <c r="B2021" s="94" t="s">
        <v>1095</v>
      </c>
      <c r="C2021" s="95"/>
      <c r="D2021" s="95" t="s">
        <v>1175</v>
      </c>
      <c r="E2021" s="95">
        <v>1</v>
      </c>
      <c r="F2021" s="95">
        <v>9</v>
      </c>
      <c r="G2021" s="95">
        <v>4</v>
      </c>
      <c r="H2021" s="95">
        <v>401</v>
      </c>
      <c r="I2021" s="95">
        <v>89.53</v>
      </c>
      <c r="J2021" s="95">
        <v>68.83</v>
      </c>
      <c r="K2021" s="95" t="s">
        <v>1097</v>
      </c>
      <c r="L2021" s="95" t="s">
        <v>70</v>
      </c>
      <c r="M2021" s="95" t="s">
        <v>1098</v>
      </c>
    </row>
    <row r="2022" spans="1:13" ht="27" customHeight="1">
      <c r="A2022" s="93">
        <v>2020</v>
      </c>
      <c r="B2022" s="94" t="s">
        <v>1095</v>
      </c>
      <c r="C2022" s="95"/>
      <c r="D2022" s="95" t="s">
        <v>1175</v>
      </c>
      <c r="E2022" s="95">
        <v>1</v>
      </c>
      <c r="F2022" s="95">
        <v>9</v>
      </c>
      <c r="G2022" s="95">
        <v>4</v>
      </c>
      <c r="H2022" s="95">
        <v>402</v>
      </c>
      <c r="I2022" s="95">
        <v>89</v>
      </c>
      <c r="J2022" s="95">
        <v>68.42</v>
      </c>
      <c r="K2022" s="95" t="s">
        <v>1097</v>
      </c>
      <c r="L2022" s="95" t="s">
        <v>70</v>
      </c>
      <c r="M2022" s="95" t="s">
        <v>1099</v>
      </c>
    </row>
    <row r="2023" spans="1:13" ht="27" customHeight="1">
      <c r="A2023" s="93">
        <v>2021</v>
      </c>
      <c r="B2023" s="94" t="s">
        <v>1095</v>
      </c>
      <c r="C2023" s="95"/>
      <c r="D2023" s="95" t="s">
        <v>1175</v>
      </c>
      <c r="E2023" s="95">
        <v>1</v>
      </c>
      <c r="F2023" s="95">
        <v>9</v>
      </c>
      <c r="G2023" s="95">
        <v>5</v>
      </c>
      <c r="H2023" s="95">
        <v>501</v>
      </c>
      <c r="I2023" s="95">
        <v>89.53</v>
      </c>
      <c r="J2023" s="95">
        <v>68.83</v>
      </c>
      <c r="K2023" s="95" t="s">
        <v>1097</v>
      </c>
      <c r="L2023" s="95" t="s">
        <v>70</v>
      </c>
      <c r="M2023" s="95" t="s">
        <v>1098</v>
      </c>
    </row>
    <row r="2024" spans="1:13" ht="27" customHeight="1">
      <c r="A2024" s="93">
        <v>2022</v>
      </c>
      <c r="B2024" s="94" t="s">
        <v>1095</v>
      </c>
      <c r="C2024" s="95"/>
      <c r="D2024" s="95" t="s">
        <v>1175</v>
      </c>
      <c r="E2024" s="95">
        <v>1</v>
      </c>
      <c r="F2024" s="95">
        <v>9</v>
      </c>
      <c r="G2024" s="95">
        <v>5</v>
      </c>
      <c r="H2024" s="95">
        <v>502</v>
      </c>
      <c r="I2024" s="95">
        <v>89</v>
      </c>
      <c r="J2024" s="95">
        <v>68.42</v>
      </c>
      <c r="K2024" s="95" t="s">
        <v>1097</v>
      </c>
      <c r="L2024" s="95" t="s">
        <v>70</v>
      </c>
      <c r="M2024" s="95" t="s">
        <v>1099</v>
      </c>
    </row>
    <row r="2025" spans="1:13" ht="27" customHeight="1">
      <c r="A2025" s="93">
        <v>2023</v>
      </c>
      <c r="B2025" s="94" t="s">
        <v>1095</v>
      </c>
      <c r="C2025" s="95"/>
      <c r="D2025" s="95" t="s">
        <v>1175</v>
      </c>
      <c r="E2025" s="95">
        <v>1</v>
      </c>
      <c r="F2025" s="95">
        <v>9</v>
      </c>
      <c r="G2025" s="95">
        <v>6</v>
      </c>
      <c r="H2025" s="95">
        <v>601</v>
      </c>
      <c r="I2025" s="95">
        <v>89.53</v>
      </c>
      <c r="J2025" s="95">
        <v>68.83</v>
      </c>
      <c r="K2025" s="95" t="s">
        <v>1097</v>
      </c>
      <c r="L2025" s="95" t="s">
        <v>70</v>
      </c>
      <c r="M2025" s="95" t="s">
        <v>1098</v>
      </c>
    </row>
    <row r="2026" spans="1:13" ht="27" customHeight="1">
      <c r="A2026" s="93">
        <v>2024</v>
      </c>
      <c r="B2026" s="94" t="s">
        <v>1095</v>
      </c>
      <c r="C2026" s="95"/>
      <c r="D2026" s="95" t="s">
        <v>1175</v>
      </c>
      <c r="E2026" s="95">
        <v>1</v>
      </c>
      <c r="F2026" s="95">
        <v>9</v>
      </c>
      <c r="G2026" s="95">
        <v>6</v>
      </c>
      <c r="H2026" s="95">
        <v>602</v>
      </c>
      <c r="I2026" s="95">
        <v>89</v>
      </c>
      <c r="J2026" s="95">
        <v>68.42</v>
      </c>
      <c r="K2026" s="95" t="s">
        <v>1097</v>
      </c>
      <c r="L2026" s="95" t="s">
        <v>70</v>
      </c>
      <c r="M2026" s="95" t="s">
        <v>1099</v>
      </c>
    </row>
    <row r="2027" spans="1:13" ht="27" customHeight="1">
      <c r="A2027" s="93">
        <v>2025</v>
      </c>
      <c r="B2027" s="94" t="s">
        <v>1095</v>
      </c>
      <c r="C2027" s="95"/>
      <c r="D2027" s="95" t="s">
        <v>1175</v>
      </c>
      <c r="E2027" s="95">
        <v>1</v>
      </c>
      <c r="F2027" s="95">
        <v>9</v>
      </c>
      <c r="G2027" s="95">
        <v>7</v>
      </c>
      <c r="H2027" s="95">
        <v>701</v>
      </c>
      <c r="I2027" s="95">
        <v>89.53</v>
      </c>
      <c r="J2027" s="95">
        <v>68.83</v>
      </c>
      <c r="K2027" s="95" t="s">
        <v>1097</v>
      </c>
      <c r="L2027" s="95" t="s">
        <v>70</v>
      </c>
      <c r="M2027" s="95" t="s">
        <v>1098</v>
      </c>
    </row>
    <row r="2028" spans="1:13" ht="27" customHeight="1">
      <c r="A2028" s="93">
        <v>2026</v>
      </c>
      <c r="B2028" s="94" t="s">
        <v>1095</v>
      </c>
      <c r="C2028" s="95"/>
      <c r="D2028" s="95" t="s">
        <v>1175</v>
      </c>
      <c r="E2028" s="95">
        <v>1</v>
      </c>
      <c r="F2028" s="95">
        <v>9</v>
      </c>
      <c r="G2028" s="95">
        <v>7</v>
      </c>
      <c r="H2028" s="95">
        <v>702</v>
      </c>
      <c r="I2028" s="95">
        <v>89</v>
      </c>
      <c r="J2028" s="95">
        <v>68.42</v>
      </c>
      <c r="K2028" s="95" t="s">
        <v>1097</v>
      </c>
      <c r="L2028" s="95" t="s">
        <v>70</v>
      </c>
      <c r="M2028" s="95" t="s">
        <v>1099</v>
      </c>
    </row>
    <row r="2029" spans="1:13" ht="27" customHeight="1">
      <c r="A2029" s="93">
        <v>2027</v>
      </c>
      <c r="B2029" s="94" t="s">
        <v>1095</v>
      </c>
      <c r="C2029" s="95"/>
      <c r="D2029" s="95" t="s">
        <v>1175</v>
      </c>
      <c r="E2029" s="95">
        <v>1</v>
      </c>
      <c r="F2029" s="95">
        <v>9</v>
      </c>
      <c r="G2029" s="95">
        <v>8</v>
      </c>
      <c r="H2029" s="95">
        <v>801</v>
      </c>
      <c r="I2029" s="95">
        <v>89.53</v>
      </c>
      <c r="J2029" s="95">
        <v>68.83</v>
      </c>
      <c r="K2029" s="95" t="s">
        <v>1097</v>
      </c>
      <c r="L2029" s="95" t="s">
        <v>70</v>
      </c>
      <c r="M2029" s="95" t="s">
        <v>1098</v>
      </c>
    </row>
    <row r="2030" spans="1:13" ht="27" customHeight="1">
      <c r="A2030" s="93">
        <v>2028</v>
      </c>
      <c r="B2030" s="94" t="s">
        <v>1095</v>
      </c>
      <c r="C2030" s="95"/>
      <c r="D2030" s="95" t="s">
        <v>1175</v>
      </c>
      <c r="E2030" s="95">
        <v>1</v>
      </c>
      <c r="F2030" s="95">
        <v>9</v>
      </c>
      <c r="G2030" s="95">
        <v>8</v>
      </c>
      <c r="H2030" s="95">
        <v>802</v>
      </c>
      <c r="I2030" s="95">
        <v>89</v>
      </c>
      <c r="J2030" s="95">
        <v>68.42</v>
      </c>
      <c r="K2030" s="95" t="s">
        <v>1097</v>
      </c>
      <c r="L2030" s="95" t="s">
        <v>70</v>
      </c>
      <c r="M2030" s="95" t="s">
        <v>1099</v>
      </c>
    </row>
    <row r="2031" spans="1:13" ht="27" customHeight="1">
      <c r="A2031" s="93">
        <v>2029</v>
      </c>
      <c r="B2031" s="94" t="s">
        <v>1095</v>
      </c>
      <c r="C2031" s="95"/>
      <c r="D2031" s="95" t="s">
        <v>1175</v>
      </c>
      <c r="E2031" s="95">
        <v>1</v>
      </c>
      <c r="F2031" s="95">
        <v>9</v>
      </c>
      <c r="G2031" s="95">
        <v>9</v>
      </c>
      <c r="H2031" s="95">
        <v>901</v>
      </c>
      <c r="I2031" s="95">
        <v>89.53</v>
      </c>
      <c r="J2031" s="95">
        <v>68.83</v>
      </c>
      <c r="K2031" s="95" t="s">
        <v>1097</v>
      </c>
      <c r="L2031" s="95" t="s">
        <v>70</v>
      </c>
      <c r="M2031" s="95" t="s">
        <v>1098</v>
      </c>
    </row>
    <row r="2032" spans="1:13" ht="27" customHeight="1">
      <c r="A2032" s="93">
        <v>2030</v>
      </c>
      <c r="B2032" s="94" t="s">
        <v>1095</v>
      </c>
      <c r="C2032" s="95"/>
      <c r="D2032" s="95" t="s">
        <v>1175</v>
      </c>
      <c r="E2032" s="95">
        <v>1</v>
      </c>
      <c r="F2032" s="95">
        <v>9</v>
      </c>
      <c r="G2032" s="95">
        <v>9</v>
      </c>
      <c r="H2032" s="95">
        <v>902</v>
      </c>
      <c r="I2032" s="95">
        <v>89</v>
      </c>
      <c r="J2032" s="95">
        <v>68.42</v>
      </c>
      <c r="K2032" s="95" t="s">
        <v>1097</v>
      </c>
      <c r="L2032" s="95" t="s">
        <v>70</v>
      </c>
      <c r="M2032" s="95" t="s">
        <v>1099</v>
      </c>
    </row>
    <row r="2033" spans="1:13" ht="27" customHeight="1">
      <c r="A2033" s="93">
        <v>2031</v>
      </c>
      <c r="B2033" s="94" t="s">
        <v>1095</v>
      </c>
      <c r="C2033" s="95"/>
      <c r="D2033" s="95" t="s">
        <v>1175</v>
      </c>
      <c r="E2033" s="95">
        <v>2</v>
      </c>
      <c r="F2033" s="95">
        <v>9</v>
      </c>
      <c r="G2033" s="95">
        <v>1</v>
      </c>
      <c r="H2033" s="95">
        <v>101</v>
      </c>
      <c r="I2033" s="95">
        <v>89.37</v>
      </c>
      <c r="J2033" s="95">
        <v>68.709999999999994</v>
      </c>
      <c r="K2033" s="95" t="s">
        <v>1097</v>
      </c>
      <c r="L2033" s="95" t="s">
        <v>70</v>
      </c>
      <c r="M2033" s="95" t="s">
        <v>1099</v>
      </c>
    </row>
    <row r="2034" spans="1:13" ht="27" customHeight="1">
      <c r="A2034" s="93">
        <v>2032</v>
      </c>
      <c r="B2034" s="94" t="s">
        <v>1095</v>
      </c>
      <c r="C2034" s="95"/>
      <c r="D2034" s="95" t="s">
        <v>1175</v>
      </c>
      <c r="E2034" s="95">
        <v>2</v>
      </c>
      <c r="F2034" s="95">
        <v>9</v>
      </c>
      <c r="G2034" s="95">
        <v>1</v>
      </c>
      <c r="H2034" s="95">
        <v>102</v>
      </c>
      <c r="I2034" s="95">
        <v>90.09</v>
      </c>
      <c r="J2034" s="95">
        <v>69.260000000000005</v>
      </c>
      <c r="K2034" s="95" t="s">
        <v>1097</v>
      </c>
      <c r="L2034" s="95" t="s">
        <v>70</v>
      </c>
      <c r="M2034" s="95" t="s">
        <v>1098</v>
      </c>
    </row>
    <row r="2035" spans="1:13" ht="27" customHeight="1">
      <c r="A2035" s="93">
        <v>2033</v>
      </c>
      <c r="B2035" s="94" t="s">
        <v>1095</v>
      </c>
      <c r="C2035" s="95"/>
      <c r="D2035" s="95" t="s">
        <v>1175</v>
      </c>
      <c r="E2035" s="95">
        <v>2</v>
      </c>
      <c r="F2035" s="95">
        <v>9</v>
      </c>
      <c r="G2035" s="95">
        <v>2</v>
      </c>
      <c r="H2035" s="95">
        <v>201</v>
      </c>
      <c r="I2035" s="95">
        <v>89</v>
      </c>
      <c r="J2035" s="95">
        <v>68.42</v>
      </c>
      <c r="K2035" s="95" t="s">
        <v>1097</v>
      </c>
      <c r="L2035" s="95" t="s">
        <v>70</v>
      </c>
      <c r="M2035" s="95" t="s">
        <v>1099</v>
      </c>
    </row>
    <row r="2036" spans="1:13" ht="27" customHeight="1">
      <c r="A2036" s="93">
        <v>2034</v>
      </c>
      <c r="B2036" s="94" t="s">
        <v>1095</v>
      </c>
      <c r="C2036" s="95"/>
      <c r="D2036" s="95" t="s">
        <v>1175</v>
      </c>
      <c r="E2036" s="95">
        <v>2</v>
      </c>
      <c r="F2036" s="95">
        <v>9</v>
      </c>
      <c r="G2036" s="95">
        <v>2</v>
      </c>
      <c r="H2036" s="95">
        <v>202</v>
      </c>
      <c r="I2036" s="95">
        <v>89.53</v>
      </c>
      <c r="J2036" s="95">
        <v>68.83</v>
      </c>
      <c r="K2036" s="95" t="s">
        <v>1097</v>
      </c>
      <c r="L2036" s="95" t="s">
        <v>70</v>
      </c>
      <c r="M2036" s="95" t="s">
        <v>1098</v>
      </c>
    </row>
    <row r="2037" spans="1:13" ht="27" customHeight="1">
      <c r="A2037" s="93">
        <v>2035</v>
      </c>
      <c r="B2037" s="94" t="s">
        <v>1095</v>
      </c>
      <c r="C2037" s="95"/>
      <c r="D2037" s="95" t="s">
        <v>1175</v>
      </c>
      <c r="E2037" s="95">
        <v>2</v>
      </c>
      <c r="F2037" s="95">
        <v>9</v>
      </c>
      <c r="G2037" s="95">
        <v>3</v>
      </c>
      <c r="H2037" s="95">
        <v>301</v>
      </c>
      <c r="I2037" s="95">
        <v>89</v>
      </c>
      <c r="J2037" s="95">
        <v>68.42</v>
      </c>
      <c r="K2037" s="95" t="s">
        <v>1097</v>
      </c>
      <c r="L2037" s="95" t="s">
        <v>70</v>
      </c>
      <c r="M2037" s="95" t="s">
        <v>1099</v>
      </c>
    </row>
    <row r="2038" spans="1:13" ht="27" customHeight="1">
      <c r="A2038" s="93">
        <v>2036</v>
      </c>
      <c r="B2038" s="94" t="s">
        <v>1095</v>
      </c>
      <c r="C2038" s="95"/>
      <c r="D2038" s="95" t="s">
        <v>1175</v>
      </c>
      <c r="E2038" s="95">
        <v>2</v>
      </c>
      <c r="F2038" s="95">
        <v>9</v>
      </c>
      <c r="G2038" s="95">
        <v>3</v>
      </c>
      <c r="H2038" s="95">
        <v>302</v>
      </c>
      <c r="I2038" s="95">
        <v>89.53</v>
      </c>
      <c r="J2038" s="95">
        <v>68.83</v>
      </c>
      <c r="K2038" s="95" t="s">
        <v>1097</v>
      </c>
      <c r="L2038" s="95" t="s">
        <v>70</v>
      </c>
      <c r="M2038" s="95" t="s">
        <v>1098</v>
      </c>
    </row>
    <row r="2039" spans="1:13" ht="27" customHeight="1">
      <c r="A2039" s="93">
        <v>2037</v>
      </c>
      <c r="B2039" s="94" t="s">
        <v>1095</v>
      </c>
      <c r="C2039" s="95"/>
      <c r="D2039" s="95" t="s">
        <v>1175</v>
      </c>
      <c r="E2039" s="95">
        <v>2</v>
      </c>
      <c r="F2039" s="95">
        <v>9</v>
      </c>
      <c r="G2039" s="95">
        <v>4</v>
      </c>
      <c r="H2039" s="95">
        <v>401</v>
      </c>
      <c r="I2039" s="95">
        <v>89</v>
      </c>
      <c r="J2039" s="95">
        <v>68.42</v>
      </c>
      <c r="K2039" s="95" t="s">
        <v>1097</v>
      </c>
      <c r="L2039" s="95" t="s">
        <v>70</v>
      </c>
      <c r="M2039" s="95" t="s">
        <v>1099</v>
      </c>
    </row>
    <row r="2040" spans="1:13" ht="27" customHeight="1">
      <c r="A2040" s="93">
        <v>2038</v>
      </c>
      <c r="B2040" s="94" t="s">
        <v>1095</v>
      </c>
      <c r="C2040" s="95"/>
      <c r="D2040" s="95" t="s">
        <v>1175</v>
      </c>
      <c r="E2040" s="95">
        <v>2</v>
      </c>
      <c r="F2040" s="95">
        <v>9</v>
      </c>
      <c r="G2040" s="95">
        <v>4</v>
      </c>
      <c r="H2040" s="95">
        <v>402</v>
      </c>
      <c r="I2040" s="95">
        <v>89.53</v>
      </c>
      <c r="J2040" s="95">
        <v>68.83</v>
      </c>
      <c r="K2040" s="95" t="s">
        <v>1097</v>
      </c>
      <c r="L2040" s="95" t="s">
        <v>70</v>
      </c>
      <c r="M2040" s="95" t="s">
        <v>1098</v>
      </c>
    </row>
    <row r="2041" spans="1:13" ht="27" customHeight="1">
      <c r="A2041" s="93">
        <v>2039</v>
      </c>
      <c r="B2041" s="94" t="s">
        <v>1095</v>
      </c>
      <c r="C2041" s="95"/>
      <c r="D2041" s="95" t="s">
        <v>1175</v>
      </c>
      <c r="E2041" s="95">
        <v>2</v>
      </c>
      <c r="F2041" s="95">
        <v>9</v>
      </c>
      <c r="G2041" s="95">
        <v>5</v>
      </c>
      <c r="H2041" s="95">
        <v>501</v>
      </c>
      <c r="I2041" s="95">
        <v>89</v>
      </c>
      <c r="J2041" s="95">
        <v>68.42</v>
      </c>
      <c r="K2041" s="95" t="s">
        <v>1097</v>
      </c>
      <c r="L2041" s="95" t="s">
        <v>70</v>
      </c>
      <c r="M2041" s="95" t="s">
        <v>1099</v>
      </c>
    </row>
    <row r="2042" spans="1:13" ht="27" customHeight="1">
      <c r="A2042" s="93">
        <v>2040</v>
      </c>
      <c r="B2042" s="94" t="s">
        <v>1095</v>
      </c>
      <c r="C2042" s="95"/>
      <c r="D2042" s="95" t="s">
        <v>1175</v>
      </c>
      <c r="E2042" s="95">
        <v>2</v>
      </c>
      <c r="F2042" s="95">
        <v>9</v>
      </c>
      <c r="G2042" s="95">
        <v>5</v>
      </c>
      <c r="H2042" s="95">
        <v>502</v>
      </c>
      <c r="I2042" s="95">
        <v>89.53</v>
      </c>
      <c r="J2042" s="95">
        <v>68.83</v>
      </c>
      <c r="K2042" s="95" t="s">
        <v>1097</v>
      </c>
      <c r="L2042" s="95" t="s">
        <v>70</v>
      </c>
      <c r="M2042" s="95" t="s">
        <v>1098</v>
      </c>
    </row>
    <row r="2043" spans="1:13" ht="27" customHeight="1">
      <c r="A2043" s="93">
        <v>2041</v>
      </c>
      <c r="B2043" s="94" t="s">
        <v>1095</v>
      </c>
      <c r="C2043" s="95"/>
      <c r="D2043" s="95" t="s">
        <v>1175</v>
      </c>
      <c r="E2043" s="95">
        <v>2</v>
      </c>
      <c r="F2043" s="95">
        <v>9</v>
      </c>
      <c r="G2043" s="95">
        <v>6</v>
      </c>
      <c r="H2043" s="95">
        <v>601</v>
      </c>
      <c r="I2043" s="95">
        <v>89</v>
      </c>
      <c r="J2043" s="95">
        <v>68.42</v>
      </c>
      <c r="K2043" s="95" t="s">
        <v>1097</v>
      </c>
      <c r="L2043" s="95" t="s">
        <v>70</v>
      </c>
      <c r="M2043" s="95" t="s">
        <v>1099</v>
      </c>
    </row>
    <row r="2044" spans="1:13" ht="27" customHeight="1">
      <c r="A2044" s="93">
        <v>2042</v>
      </c>
      <c r="B2044" s="94" t="s">
        <v>1095</v>
      </c>
      <c r="C2044" s="95"/>
      <c r="D2044" s="95" t="s">
        <v>1175</v>
      </c>
      <c r="E2044" s="95">
        <v>2</v>
      </c>
      <c r="F2044" s="95">
        <v>9</v>
      </c>
      <c r="G2044" s="95">
        <v>6</v>
      </c>
      <c r="H2044" s="95">
        <v>602</v>
      </c>
      <c r="I2044" s="95">
        <v>89.53</v>
      </c>
      <c r="J2044" s="95">
        <v>68.83</v>
      </c>
      <c r="K2044" s="95" t="s">
        <v>1097</v>
      </c>
      <c r="L2044" s="95" t="s">
        <v>70</v>
      </c>
      <c r="M2044" s="95" t="s">
        <v>1098</v>
      </c>
    </row>
    <row r="2045" spans="1:13" ht="27" customHeight="1">
      <c r="A2045" s="93">
        <v>2043</v>
      </c>
      <c r="B2045" s="94" t="s">
        <v>1095</v>
      </c>
      <c r="C2045" s="95"/>
      <c r="D2045" s="95" t="s">
        <v>1175</v>
      </c>
      <c r="E2045" s="95">
        <v>2</v>
      </c>
      <c r="F2045" s="95">
        <v>9</v>
      </c>
      <c r="G2045" s="95">
        <v>7</v>
      </c>
      <c r="H2045" s="95">
        <v>701</v>
      </c>
      <c r="I2045" s="95">
        <v>89</v>
      </c>
      <c r="J2045" s="95">
        <v>68.42</v>
      </c>
      <c r="K2045" s="95" t="s">
        <v>1097</v>
      </c>
      <c r="L2045" s="95" t="s">
        <v>70</v>
      </c>
      <c r="M2045" s="95" t="s">
        <v>1099</v>
      </c>
    </row>
    <row r="2046" spans="1:13" ht="27" customHeight="1">
      <c r="A2046" s="93">
        <v>2044</v>
      </c>
      <c r="B2046" s="94" t="s">
        <v>1095</v>
      </c>
      <c r="C2046" s="95"/>
      <c r="D2046" s="95" t="s">
        <v>1175</v>
      </c>
      <c r="E2046" s="95">
        <v>2</v>
      </c>
      <c r="F2046" s="95">
        <v>9</v>
      </c>
      <c r="G2046" s="95">
        <v>7</v>
      </c>
      <c r="H2046" s="95">
        <v>702</v>
      </c>
      <c r="I2046" s="95">
        <v>89.53</v>
      </c>
      <c r="J2046" s="95">
        <v>68.83</v>
      </c>
      <c r="K2046" s="95" t="s">
        <v>1097</v>
      </c>
      <c r="L2046" s="95" t="s">
        <v>70</v>
      </c>
      <c r="M2046" s="95" t="s">
        <v>1098</v>
      </c>
    </row>
    <row r="2047" spans="1:13" ht="27" customHeight="1">
      <c r="A2047" s="93">
        <v>2045</v>
      </c>
      <c r="B2047" s="94" t="s">
        <v>1095</v>
      </c>
      <c r="C2047" s="95"/>
      <c r="D2047" s="95" t="s">
        <v>1175</v>
      </c>
      <c r="E2047" s="95">
        <v>2</v>
      </c>
      <c r="F2047" s="95">
        <v>9</v>
      </c>
      <c r="G2047" s="95">
        <v>8</v>
      </c>
      <c r="H2047" s="95">
        <v>801</v>
      </c>
      <c r="I2047" s="95">
        <v>89</v>
      </c>
      <c r="J2047" s="95">
        <v>68.42</v>
      </c>
      <c r="K2047" s="95" t="s">
        <v>1097</v>
      </c>
      <c r="L2047" s="95" t="s">
        <v>70</v>
      </c>
      <c r="M2047" s="95" t="s">
        <v>1099</v>
      </c>
    </row>
    <row r="2048" spans="1:13" ht="27" customHeight="1">
      <c r="A2048" s="93">
        <v>2046</v>
      </c>
      <c r="B2048" s="94" t="s">
        <v>1095</v>
      </c>
      <c r="C2048" s="95"/>
      <c r="D2048" s="95" t="s">
        <v>1175</v>
      </c>
      <c r="E2048" s="95">
        <v>2</v>
      </c>
      <c r="F2048" s="95">
        <v>9</v>
      </c>
      <c r="G2048" s="95">
        <v>8</v>
      </c>
      <c r="H2048" s="95">
        <v>802</v>
      </c>
      <c r="I2048" s="95">
        <v>89.53</v>
      </c>
      <c r="J2048" s="95">
        <v>68.83</v>
      </c>
      <c r="K2048" s="95" t="s">
        <v>1097</v>
      </c>
      <c r="L2048" s="95" t="s">
        <v>70</v>
      </c>
      <c r="M2048" s="95" t="s">
        <v>1098</v>
      </c>
    </row>
    <row r="2049" spans="1:13" ht="27" customHeight="1">
      <c r="A2049" s="93">
        <v>2047</v>
      </c>
      <c r="B2049" s="94" t="s">
        <v>1095</v>
      </c>
      <c r="C2049" s="95"/>
      <c r="D2049" s="95" t="s">
        <v>1175</v>
      </c>
      <c r="E2049" s="95">
        <v>2</v>
      </c>
      <c r="F2049" s="95">
        <v>9</v>
      </c>
      <c r="G2049" s="95">
        <v>9</v>
      </c>
      <c r="H2049" s="95">
        <v>901</v>
      </c>
      <c r="I2049" s="95">
        <v>89</v>
      </c>
      <c r="J2049" s="95">
        <v>68.42</v>
      </c>
      <c r="K2049" s="95" t="s">
        <v>1097</v>
      </c>
      <c r="L2049" s="95" t="s">
        <v>70</v>
      </c>
      <c r="M2049" s="95" t="s">
        <v>1099</v>
      </c>
    </row>
    <row r="2050" spans="1:13" ht="27" customHeight="1">
      <c r="A2050" s="93">
        <v>2048</v>
      </c>
      <c r="B2050" s="94" t="s">
        <v>1095</v>
      </c>
      <c r="C2050" s="95"/>
      <c r="D2050" s="95" t="s">
        <v>1175</v>
      </c>
      <c r="E2050" s="95">
        <v>2</v>
      </c>
      <c r="F2050" s="95">
        <v>9</v>
      </c>
      <c r="G2050" s="95">
        <v>9</v>
      </c>
      <c r="H2050" s="95">
        <v>902</v>
      </c>
      <c r="I2050" s="95">
        <v>89.53</v>
      </c>
      <c r="J2050" s="95">
        <v>68.83</v>
      </c>
      <c r="K2050" s="95" t="s">
        <v>1097</v>
      </c>
      <c r="L2050" s="95" t="s">
        <v>70</v>
      </c>
      <c r="M2050" s="95" t="s">
        <v>1098</v>
      </c>
    </row>
    <row r="2051" spans="1:13" ht="27" customHeight="1">
      <c r="A2051" s="93">
        <v>2049</v>
      </c>
      <c r="B2051" s="94" t="s">
        <v>1095</v>
      </c>
      <c r="C2051" s="95"/>
      <c r="D2051" s="95" t="s">
        <v>1176</v>
      </c>
      <c r="E2051" s="95">
        <v>1</v>
      </c>
      <c r="F2051" s="95">
        <v>9</v>
      </c>
      <c r="G2051" s="95">
        <v>1</v>
      </c>
      <c r="H2051" s="95">
        <v>101</v>
      </c>
      <c r="I2051" s="95">
        <v>90.24</v>
      </c>
      <c r="J2051" s="95">
        <v>69.260000000000005</v>
      </c>
      <c r="K2051" s="95" t="s">
        <v>1097</v>
      </c>
      <c r="L2051" s="95" t="s">
        <v>70</v>
      </c>
      <c r="M2051" s="95" t="s">
        <v>1098</v>
      </c>
    </row>
    <row r="2052" spans="1:13" ht="27" customHeight="1">
      <c r="A2052" s="93">
        <v>2050</v>
      </c>
      <c r="B2052" s="94" t="s">
        <v>1095</v>
      </c>
      <c r="C2052" s="95"/>
      <c r="D2052" s="95" t="s">
        <v>1176</v>
      </c>
      <c r="E2052" s="95">
        <v>1</v>
      </c>
      <c r="F2052" s="95">
        <v>9</v>
      </c>
      <c r="G2052" s="95">
        <v>1</v>
      </c>
      <c r="H2052" s="95">
        <v>102</v>
      </c>
      <c r="I2052" s="95">
        <v>89.52</v>
      </c>
      <c r="J2052" s="95">
        <v>68.709999999999994</v>
      </c>
      <c r="K2052" s="95" t="s">
        <v>1097</v>
      </c>
      <c r="L2052" s="95" t="s">
        <v>70</v>
      </c>
      <c r="M2052" s="95" t="s">
        <v>1099</v>
      </c>
    </row>
    <row r="2053" spans="1:13" ht="27" customHeight="1">
      <c r="A2053" s="93">
        <v>2051</v>
      </c>
      <c r="B2053" s="94" t="s">
        <v>1095</v>
      </c>
      <c r="C2053" s="95"/>
      <c r="D2053" s="95" t="s">
        <v>1176</v>
      </c>
      <c r="E2053" s="95">
        <v>1</v>
      </c>
      <c r="F2053" s="95">
        <v>9</v>
      </c>
      <c r="G2053" s="95">
        <v>2</v>
      </c>
      <c r="H2053" s="95">
        <v>201</v>
      </c>
      <c r="I2053" s="95">
        <v>89.68</v>
      </c>
      <c r="J2053" s="95">
        <v>68.83</v>
      </c>
      <c r="K2053" s="95" t="s">
        <v>1097</v>
      </c>
      <c r="L2053" s="95" t="s">
        <v>70</v>
      </c>
      <c r="M2053" s="95" t="s">
        <v>1098</v>
      </c>
    </row>
    <row r="2054" spans="1:13" ht="27" customHeight="1">
      <c r="A2054" s="93">
        <v>2052</v>
      </c>
      <c r="B2054" s="94" t="s">
        <v>1095</v>
      </c>
      <c r="C2054" s="95"/>
      <c r="D2054" s="95" t="s">
        <v>1176</v>
      </c>
      <c r="E2054" s="95">
        <v>1</v>
      </c>
      <c r="F2054" s="95">
        <v>9</v>
      </c>
      <c r="G2054" s="95">
        <v>2</v>
      </c>
      <c r="H2054" s="95">
        <v>202</v>
      </c>
      <c r="I2054" s="95">
        <v>89.14</v>
      </c>
      <c r="J2054" s="95">
        <v>68.42</v>
      </c>
      <c r="K2054" s="95" t="s">
        <v>1097</v>
      </c>
      <c r="L2054" s="95" t="s">
        <v>70</v>
      </c>
      <c r="M2054" s="95" t="s">
        <v>1099</v>
      </c>
    </row>
    <row r="2055" spans="1:13" ht="27" customHeight="1">
      <c r="A2055" s="93">
        <v>2053</v>
      </c>
      <c r="B2055" s="94" t="s">
        <v>1095</v>
      </c>
      <c r="C2055" s="95"/>
      <c r="D2055" s="95" t="s">
        <v>1176</v>
      </c>
      <c r="E2055" s="95">
        <v>1</v>
      </c>
      <c r="F2055" s="95">
        <v>9</v>
      </c>
      <c r="G2055" s="95">
        <v>3</v>
      </c>
      <c r="H2055" s="95">
        <v>301</v>
      </c>
      <c r="I2055" s="95">
        <v>89.68</v>
      </c>
      <c r="J2055" s="95">
        <v>68.83</v>
      </c>
      <c r="K2055" s="95" t="s">
        <v>1097</v>
      </c>
      <c r="L2055" s="95" t="s">
        <v>70</v>
      </c>
      <c r="M2055" s="95" t="s">
        <v>1098</v>
      </c>
    </row>
    <row r="2056" spans="1:13" ht="27" customHeight="1">
      <c r="A2056" s="93">
        <v>2054</v>
      </c>
      <c r="B2056" s="94" t="s">
        <v>1095</v>
      </c>
      <c r="C2056" s="95"/>
      <c r="D2056" s="95" t="s">
        <v>1176</v>
      </c>
      <c r="E2056" s="95">
        <v>1</v>
      </c>
      <c r="F2056" s="95">
        <v>9</v>
      </c>
      <c r="G2056" s="95">
        <v>3</v>
      </c>
      <c r="H2056" s="95">
        <v>302</v>
      </c>
      <c r="I2056" s="95">
        <v>89.14</v>
      </c>
      <c r="J2056" s="95">
        <v>68.42</v>
      </c>
      <c r="K2056" s="95" t="s">
        <v>1097</v>
      </c>
      <c r="L2056" s="95" t="s">
        <v>70</v>
      </c>
      <c r="M2056" s="95" t="s">
        <v>1099</v>
      </c>
    </row>
    <row r="2057" spans="1:13" ht="27" customHeight="1">
      <c r="A2057" s="93">
        <v>2055</v>
      </c>
      <c r="B2057" s="94" t="s">
        <v>1095</v>
      </c>
      <c r="C2057" s="95"/>
      <c r="D2057" s="95" t="s">
        <v>1176</v>
      </c>
      <c r="E2057" s="95">
        <v>1</v>
      </c>
      <c r="F2057" s="95">
        <v>9</v>
      </c>
      <c r="G2057" s="95">
        <v>4</v>
      </c>
      <c r="H2057" s="95">
        <v>401</v>
      </c>
      <c r="I2057" s="95">
        <v>89.68</v>
      </c>
      <c r="J2057" s="95">
        <v>68.83</v>
      </c>
      <c r="K2057" s="95" t="s">
        <v>1097</v>
      </c>
      <c r="L2057" s="95" t="s">
        <v>70</v>
      </c>
      <c r="M2057" s="95" t="s">
        <v>1098</v>
      </c>
    </row>
    <row r="2058" spans="1:13" ht="27" customHeight="1">
      <c r="A2058" s="93">
        <v>2056</v>
      </c>
      <c r="B2058" s="94" t="s">
        <v>1095</v>
      </c>
      <c r="C2058" s="95"/>
      <c r="D2058" s="95" t="s">
        <v>1176</v>
      </c>
      <c r="E2058" s="95">
        <v>1</v>
      </c>
      <c r="F2058" s="95">
        <v>9</v>
      </c>
      <c r="G2058" s="95">
        <v>4</v>
      </c>
      <c r="H2058" s="95">
        <v>402</v>
      </c>
      <c r="I2058" s="95">
        <v>89.14</v>
      </c>
      <c r="J2058" s="95">
        <v>68.42</v>
      </c>
      <c r="K2058" s="95" t="s">
        <v>1097</v>
      </c>
      <c r="L2058" s="95" t="s">
        <v>70</v>
      </c>
      <c r="M2058" s="95" t="s">
        <v>1099</v>
      </c>
    </row>
    <row r="2059" spans="1:13" ht="27" customHeight="1">
      <c r="A2059" s="93">
        <v>2057</v>
      </c>
      <c r="B2059" s="94" t="s">
        <v>1095</v>
      </c>
      <c r="C2059" s="95"/>
      <c r="D2059" s="95" t="s">
        <v>1176</v>
      </c>
      <c r="E2059" s="95">
        <v>1</v>
      </c>
      <c r="F2059" s="95">
        <v>9</v>
      </c>
      <c r="G2059" s="95">
        <v>5</v>
      </c>
      <c r="H2059" s="95">
        <v>501</v>
      </c>
      <c r="I2059" s="95">
        <v>89.68</v>
      </c>
      <c r="J2059" s="95">
        <v>68.83</v>
      </c>
      <c r="K2059" s="95" t="s">
        <v>1097</v>
      </c>
      <c r="L2059" s="95" t="s">
        <v>70</v>
      </c>
      <c r="M2059" s="95" t="s">
        <v>1098</v>
      </c>
    </row>
    <row r="2060" spans="1:13" ht="27" customHeight="1">
      <c r="A2060" s="93">
        <v>2058</v>
      </c>
      <c r="B2060" s="94" t="s">
        <v>1095</v>
      </c>
      <c r="C2060" s="95"/>
      <c r="D2060" s="95" t="s">
        <v>1176</v>
      </c>
      <c r="E2060" s="95">
        <v>1</v>
      </c>
      <c r="F2060" s="95">
        <v>9</v>
      </c>
      <c r="G2060" s="95">
        <v>5</v>
      </c>
      <c r="H2060" s="95">
        <v>502</v>
      </c>
      <c r="I2060" s="95">
        <v>89.14</v>
      </c>
      <c r="J2060" s="95">
        <v>68.42</v>
      </c>
      <c r="K2060" s="95" t="s">
        <v>1097</v>
      </c>
      <c r="L2060" s="95" t="s">
        <v>70</v>
      </c>
      <c r="M2060" s="95" t="s">
        <v>1099</v>
      </c>
    </row>
    <row r="2061" spans="1:13" ht="27" customHeight="1">
      <c r="A2061" s="93">
        <v>2059</v>
      </c>
      <c r="B2061" s="94" t="s">
        <v>1095</v>
      </c>
      <c r="C2061" s="95"/>
      <c r="D2061" s="95" t="s">
        <v>1176</v>
      </c>
      <c r="E2061" s="95">
        <v>1</v>
      </c>
      <c r="F2061" s="95">
        <v>9</v>
      </c>
      <c r="G2061" s="95">
        <v>6</v>
      </c>
      <c r="H2061" s="95">
        <v>601</v>
      </c>
      <c r="I2061" s="95">
        <v>89.68</v>
      </c>
      <c r="J2061" s="95">
        <v>68.83</v>
      </c>
      <c r="K2061" s="95" t="s">
        <v>1097</v>
      </c>
      <c r="L2061" s="95" t="s">
        <v>70</v>
      </c>
      <c r="M2061" s="95" t="s">
        <v>1098</v>
      </c>
    </row>
    <row r="2062" spans="1:13" ht="27" customHeight="1">
      <c r="A2062" s="93">
        <v>2060</v>
      </c>
      <c r="B2062" s="94" t="s">
        <v>1095</v>
      </c>
      <c r="C2062" s="95"/>
      <c r="D2062" s="95" t="s">
        <v>1176</v>
      </c>
      <c r="E2062" s="95">
        <v>1</v>
      </c>
      <c r="F2062" s="95">
        <v>9</v>
      </c>
      <c r="G2062" s="95">
        <v>6</v>
      </c>
      <c r="H2062" s="95">
        <v>602</v>
      </c>
      <c r="I2062" s="95">
        <v>89.14</v>
      </c>
      <c r="J2062" s="95">
        <v>68.42</v>
      </c>
      <c r="K2062" s="95" t="s">
        <v>1097</v>
      </c>
      <c r="L2062" s="95" t="s">
        <v>70</v>
      </c>
      <c r="M2062" s="95" t="s">
        <v>1099</v>
      </c>
    </row>
    <row r="2063" spans="1:13" ht="27" customHeight="1">
      <c r="A2063" s="93">
        <v>2061</v>
      </c>
      <c r="B2063" s="94" t="s">
        <v>1095</v>
      </c>
      <c r="C2063" s="95"/>
      <c r="D2063" s="95" t="s">
        <v>1176</v>
      </c>
      <c r="E2063" s="95">
        <v>1</v>
      </c>
      <c r="F2063" s="95">
        <v>9</v>
      </c>
      <c r="G2063" s="95">
        <v>7</v>
      </c>
      <c r="H2063" s="95">
        <v>701</v>
      </c>
      <c r="I2063" s="95">
        <v>89.68</v>
      </c>
      <c r="J2063" s="95">
        <v>68.83</v>
      </c>
      <c r="K2063" s="95" t="s">
        <v>1097</v>
      </c>
      <c r="L2063" s="95" t="s">
        <v>70</v>
      </c>
      <c r="M2063" s="95" t="s">
        <v>1098</v>
      </c>
    </row>
    <row r="2064" spans="1:13" ht="27" customHeight="1">
      <c r="A2064" s="93">
        <v>2062</v>
      </c>
      <c r="B2064" s="94" t="s">
        <v>1095</v>
      </c>
      <c r="C2064" s="95"/>
      <c r="D2064" s="95" t="s">
        <v>1176</v>
      </c>
      <c r="E2064" s="95">
        <v>1</v>
      </c>
      <c r="F2064" s="95">
        <v>9</v>
      </c>
      <c r="G2064" s="95">
        <v>7</v>
      </c>
      <c r="H2064" s="95">
        <v>702</v>
      </c>
      <c r="I2064" s="95">
        <v>89.14</v>
      </c>
      <c r="J2064" s="95">
        <v>68.42</v>
      </c>
      <c r="K2064" s="95" t="s">
        <v>1097</v>
      </c>
      <c r="L2064" s="95" t="s">
        <v>70</v>
      </c>
      <c r="M2064" s="95" t="s">
        <v>1099</v>
      </c>
    </row>
    <row r="2065" spans="1:13" ht="27" customHeight="1">
      <c r="A2065" s="93">
        <v>2063</v>
      </c>
      <c r="B2065" s="94" t="s">
        <v>1095</v>
      </c>
      <c r="C2065" s="95"/>
      <c r="D2065" s="95" t="s">
        <v>1176</v>
      </c>
      <c r="E2065" s="95">
        <v>1</v>
      </c>
      <c r="F2065" s="95">
        <v>9</v>
      </c>
      <c r="G2065" s="95">
        <v>8</v>
      </c>
      <c r="H2065" s="95">
        <v>801</v>
      </c>
      <c r="I2065" s="95">
        <v>89.68</v>
      </c>
      <c r="J2065" s="95">
        <v>68.83</v>
      </c>
      <c r="K2065" s="95" t="s">
        <v>1097</v>
      </c>
      <c r="L2065" s="95" t="s">
        <v>70</v>
      </c>
      <c r="M2065" s="95" t="s">
        <v>1098</v>
      </c>
    </row>
    <row r="2066" spans="1:13" ht="27" customHeight="1">
      <c r="A2066" s="93">
        <v>2064</v>
      </c>
      <c r="B2066" s="94" t="s">
        <v>1095</v>
      </c>
      <c r="C2066" s="95"/>
      <c r="D2066" s="95" t="s">
        <v>1176</v>
      </c>
      <c r="E2066" s="95">
        <v>1</v>
      </c>
      <c r="F2066" s="95">
        <v>9</v>
      </c>
      <c r="G2066" s="95">
        <v>8</v>
      </c>
      <c r="H2066" s="95">
        <v>802</v>
      </c>
      <c r="I2066" s="95">
        <v>89.14</v>
      </c>
      <c r="J2066" s="95">
        <v>68.42</v>
      </c>
      <c r="K2066" s="95" t="s">
        <v>1097</v>
      </c>
      <c r="L2066" s="95" t="s">
        <v>70</v>
      </c>
      <c r="M2066" s="95" t="s">
        <v>1099</v>
      </c>
    </row>
    <row r="2067" spans="1:13" ht="27" customHeight="1">
      <c r="A2067" s="93">
        <v>2065</v>
      </c>
      <c r="B2067" s="94" t="s">
        <v>1095</v>
      </c>
      <c r="C2067" s="95"/>
      <c r="D2067" s="95" t="s">
        <v>1176</v>
      </c>
      <c r="E2067" s="95">
        <v>1</v>
      </c>
      <c r="F2067" s="95">
        <v>9</v>
      </c>
      <c r="G2067" s="95">
        <v>9</v>
      </c>
      <c r="H2067" s="95">
        <v>901</v>
      </c>
      <c r="I2067" s="95">
        <v>89.68</v>
      </c>
      <c r="J2067" s="95">
        <v>68.83</v>
      </c>
      <c r="K2067" s="95" t="s">
        <v>1097</v>
      </c>
      <c r="L2067" s="95" t="s">
        <v>70</v>
      </c>
      <c r="M2067" s="95" t="s">
        <v>1098</v>
      </c>
    </row>
    <row r="2068" spans="1:13" ht="27" customHeight="1">
      <c r="A2068" s="93">
        <v>2066</v>
      </c>
      <c r="B2068" s="94" t="s">
        <v>1095</v>
      </c>
      <c r="C2068" s="95"/>
      <c r="D2068" s="95" t="s">
        <v>1176</v>
      </c>
      <c r="E2068" s="95">
        <v>1</v>
      </c>
      <c r="F2068" s="95">
        <v>9</v>
      </c>
      <c r="G2068" s="95">
        <v>9</v>
      </c>
      <c r="H2068" s="95">
        <v>902</v>
      </c>
      <c r="I2068" s="95">
        <v>89.14</v>
      </c>
      <c r="J2068" s="95">
        <v>68.42</v>
      </c>
      <c r="K2068" s="95" t="s">
        <v>1097</v>
      </c>
      <c r="L2068" s="95" t="s">
        <v>70</v>
      </c>
      <c r="M2068" s="95" t="s">
        <v>1099</v>
      </c>
    </row>
    <row r="2069" spans="1:13" ht="27" customHeight="1">
      <c r="A2069" s="93">
        <v>2067</v>
      </c>
      <c r="B2069" s="94" t="s">
        <v>1095</v>
      </c>
      <c r="C2069" s="95"/>
      <c r="D2069" s="95" t="s">
        <v>1176</v>
      </c>
      <c r="E2069" s="95">
        <v>2</v>
      </c>
      <c r="F2069" s="95">
        <v>9</v>
      </c>
      <c r="G2069" s="95">
        <v>1</v>
      </c>
      <c r="H2069" s="95">
        <v>101</v>
      </c>
      <c r="I2069" s="95">
        <v>89.52</v>
      </c>
      <c r="J2069" s="95">
        <v>68.709999999999994</v>
      </c>
      <c r="K2069" s="95" t="s">
        <v>1097</v>
      </c>
      <c r="L2069" s="95" t="s">
        <v>70</v>
      </c>
      <c r="M2069" s="95" t="s">
        <v>1099</v>
      </c>
    </row>
    <row r="2070" spans="1:13" ht="27" customHeight="1">
      <c r="A2070" s="93">
        <v>2068</v>
      </c>
      <c r="B2070" s="94" t="s">
        <v>1095</v>
      </c>
      <c r="C2070" s="95"/>
      <c r="D2070" s="95" t="s">
        <v>1176</v>
      </c>
      <c r="E2070" s="95">
        <v>2</v>
      </c>
      <c r="F2070" s="95">
        <v>9</v>
      </c>
      <c r="G2070" s="95">
        <v>1</v>
      </c>
      <c r="H2070" s="95">
        <v>102</v>
      </c>
      <c r="I2070" s="95">
        <v>90.24</v>
      </c>
      <c r="J2070" s="95">
        <v>69.260000000000005</v>
      </c>
      <c r="K2070" s="95" t="s">
        <v>1097</v>
      </c>
      <c r="L2070" s="95" t="s">
        <v>70</v>
      </c>
      <c r="M2070" s="95" t="s">
        <v>1098</v>
      </c>
    </row>
    <row r="2071" spans="1:13" ht="27" customHeight="1">
      <c r="A2071" s="93">
        <v>2069</v>
      </c>
      <c r="B2071" s="94" t="s">
        <v>1095</v>
      </c>
      <c r="C2071" s="95"/>
      <c r="D2071" s="95" t="s">
        <v>1176</v>
      </c>
      <c r="E2071" s="95">
        <v>2</v>
      </c>
      <c r="F2071" s="95">
        <v>9</v>
      </c>
      <c r="G2071" s="95">
        <v>2</v>
      </c>
      <c r="H2071" s="95">
        <v>201</v>
      </c>
      <c r="I2071" s="95">
        <v>89.14</v>
      </c>
      <c r="J2071" s="95">
        <v>68.42</v>
      </c>
      <c r="K2071" s="95" t="s">
        <v>1097</v>
      </c>
      <c r="L2071" s="95" t="s">
        <v>70</v>
      </c>
      <c r="M2071" s="95" t="s">
        <v>1099</v>
      </c>
    </row>
    <row r="2072" spans="1:13" ht="27" customHeight="1">
      <c r="A2072" s="93">
        <v>2070</v>
      </c>
      <c r="B2072" s="94" t="s">
        <v>1095</v>
      </c>
      <c r="C2072" s="95"/>
      <c r="D2072" s="95" t="s">
        <v>1176</v>
      </c>
      <c r="E2072" s="95">
        <v>2</v>
      </c>
      <c r="F2072" s="95">
        <v>9</v>
      </c>
      <c r="G2072" s="95">
        <v>2</v>
      </c>
      <c r="H2072" s="95">
        <v>202</v>
      </c>
      <c r="I2072" s="95">
        <v>89.68</v>
      </c>
      <c r="J2072" s="95">
        <v>68.83</v>
      </c>
      <c r="K2072" s="95" t="s">
        <v>1097</v>
      </c>
      <c r="L2072" s="95" t="s">
        <v>70</v>
      </c>
      <c r="M2072" s="95" t="s">
        <v>1098</v>
      </c>
    </row>
    <row r="2073" spans="1:13" ht="27" customHeight="1">
      <c r="A2073" s="93">
        <v>2071</v>
      </c>
      <c r="B2073" s="94" t="s">
        <v>1095</v>
      </c>
      <c r="C2073" s="95"/>
      <c r="D2073" s="95" t="s">
        <v>1176</v>
      </c>
      <c r="E2073" s="95">
        <v>2</v>
      </c>
      <c r="F2073" s="95">
        <v>9</v>
      </c>
      <c r="G2073" s="95">
        <v>3</v>
      </c>
      <c r="H2073" s="95">
        <v>301</v>
      </c>
      <c r="I2073" s="95">
        <v>89.14</v>
      </c>
      <c r="J2073" s="95">
        <v>68.42</v>
      </c>
      <c r="K2073" s="95" t="s">
        <v>1097</v>
      </c>
      <c r="L2073" s="95" t="s">
        <v>70</v>
      </c>
      <c r="M2073" s="95" t="s">
        <v>1099</v>
      </c>
    </row>
    <row r="2074" spans="1:13" ht="27" customHeight="1">
      <c r="A2074" s="93">
        <v>2072</v>
      </c>
      <c r="B2074" s="94" t="s">
        <v>1095</v>
      </c>
      <c r="C2074" s="95"/>
      <c r="D2074" s="95" t="s">
        <v>1176</v>
      </c>
      <c r="E2074" s="95">
        <v>2</v>
      </c>
      <c r="F2074" s="95">
        <v>9</v>
      </c>
      <c r="G2074" s="95">
        <v>3</v>
      </c>
      <c r="H2074" s="95">
        <v>302</v>
      </c>
      <c r="I2074" s="95">
        <v>89.68</v>
      </c>
      <c r="J2074" s="95">
        <v>68.83</v>
      </c>
      <c r="K2074" s="95" t="s">
        <v>1097</v>
      </c>
      <c r="L2074" s="95" t="s">
        <v>70</v>
      </c>
      <c r="M2074" s="95" t="s">
        <v>1098</v>
      </c>
    </row>
    <row r="2075" spans="1:13" ht="27" customHeight="1">
      <c r="A2075" s="93">
        <v>2073</v>
      </c>
      <c r="B2075" s="94" t="s">
        <v>1095</v>
      </c>
      <c r="C2075" s="95"/>
      <c r="D2075" s="95" t="s">
        <v>1176</v>
      </c>
      <c r="E2075" s="95">
        <v>2</v>
      </c>
      <c r="F2075" s="95">
        <v>9</v>
      </c>
      <c r="G2075" s="95">
        <v>4</v>
      </c>
      <c r="H2075" s="95">
        <v>401</v>
      </c>
      <c r="I2075" s="95">
        <v>89.14</v>
      </c>
      <c r="J2075" s="95">
        <v>68.42</v>
      </c>
      <c r="K2075" s="95" t="s">
        <v>1097</v>
      </c>
      <c r="L2075" s="95" t="s">
        <v>70</v>
      </c>
      <c r="M2075" s="95" t="s">
        <v>1099</v>
      </c>
    </row>
    <row r="2076" spans="1:13" ht="27" customHeight="1">
      <c r="A2076" s="93">
        <v>2074</v>
      </c>
      <c r="B2076" s="94" t="s">
        <v>1095</v>
      </c>
      <c r="C2076" s="95"/>
      <c r="D2076" s="95" t="s">
        <v>1176</v>
      </c>
      <c r="E2076" s="95">
        <v>2</v>
      </c>
      <c r="F2076" s="95">
        <v>9</v>
      </c>
      <c r="G2076" s="95">
        <v>4</v>
      </c>
      <c r="H2076" s="95">
        <v>402</v>
      </c>
      <c r="I2076" s="95">
        <v>89.68</v>
      </c>
      <c r="J2076" s="95">
        <v>68.83</v>
      </c>
      <c r="K2076" s="95" t="s">
        <v>1097</v>
      </c>
      <c r="L2076" s="95" t="s">
        <v>70</v>
      </c>
      <c r="M2076" s="95" t="s">
        <v>1098</v>
      </c>
    </row>
    <row r="2077" spans="1:13" ht="27" customHeight="1">
      <c r="A2077" s="93">
        <v>2075</v>
      </c>
      <c r="B2077" s="94" t="s">
        <v>1095</v>
      </c>
      <c r="C2077" s="95"/>
      <c r="D2077" s="95" t="s">
        <v>1176</v>
      </c>
      <c r="E2077" s="95">
        <v>2</v>
      </c>
      <c r="F2077" s="95">
        <v>9</v>
      </c>
      <c r="G2077" s="95">
        <v>5</v>
      </c>
      <c r="H2077" s="95">
        <v>501</v>
      </c>
      <c r="I2077" s="95">
        <v>89.14</v>
      </c>
      <c r="J2077" s="95">
        <v>68.42</v>
      </c>
      <c r="K2077" s="95" t="s">
        <v>1097</v>
      </c>
      <c r="L2077" s="95" t="s">
        <v>70</v>
      </c>
      <c r="M2077" s="95" t="s">
        <v>1099</v>
      </c>
    </row>
    <row r="2078" spans="1:13" ht="27" customHeight="1">
      <c r="A2078" s="93">
        <v>2076</v>
      </c>
      <c r="B2078" s="94" t="s">
        <v>1095</v>
      </c>
      <c r="C2078" s="95"/>
      <c r="D2078" s="95" t="s">
        <v>1176</v>
      </c>
      <c r="E2078" s="95">
        <v>2</v>
      </c>
      <c r="F2078" s="95">
        <v>9</v>
      </c>
      <c r="G2078" s="95">
        <v>5</v>
      </c>
      <c r="H2078" s="95">
        <v>502</v>
      </c>
      <c r="I2078" s="95">
        <v>89.68</v>
      </c>
      <c r="J2078" s="95">
        <v>68.83</v>
      </c>
      <c r="K2078" s="95" t="s">
        <v>1097</v>
      </c>
      <c r="L2078" s="95" t="s">
        <v>70</v>
      </c>
      <c r="M2078" s="95" t="s">
        <v>1098</v>
      </c>
    </row>
    <row r="2079" spans="1:13" ht="27" customHeight="1">
      <c r="A2079" s="93">
        <v>2077</v>
      </c>
      <c r="B2079" s="94" t="s">
        <v>1095</v>
      </c>
      <c r="C2079" s="95"/>
      <c r="D2079" s="95" t="s">
        <v>1176</v>
      </c>
      <c r="E2079" s="95">
        <v>2</v>
      </c>
      <c r="F2079" s="95">
        <v>9</v>
      </c>
      <c r="G2079" s="95">
        <v>6</v>
      </c>
      <c r="H2079" s="95">
        <v>601</v>
      </c>
      <c r="I2079" s="95">
        <v>89.14</v>
      </c>
      <c r="J2079" s="95">
        <v>68.42</v>
      </c>
      <c r="K2079" s="95" t="s">
        <v>1097</v>
      </c>
      <c r="L2079" s="95" t="s">
        <v>70</v>
      </c>
      <c r="M2079" s="95" t="s">
        <v>1099</v>
      </c>
    </row>
    <row r="2080" spans="1:13" ht="27" customHeight="1">
      <c r="A2080" s="93">
        <v>2078</v>
      </c>
      <c r="B2080" s="94" t="s">
        <v>1095</v>
      </c>
      <c r="C2080" s="95"/>
      <c r="D2080" s="95" t="s">
        <v>1176</v>
      </c>
      <c r="E2080" s="95">
        <v>2</v>
      </c>
      <c r="F2080" s="95">
        <v>9</v>
      </c>
      <c r="G2080" s="95">
        <v>6</v>
      </c>
      <c r="H2080" s="95">
        <v>602</v>
      </c>
      <c r="I2080" s="95">
        <v>89.68</v>
      </c>
      <c r="J2080" s="95">
        <v>68.83</v>
      </c>
      <c r="K2080" s="95" t="s">
        <v>1097</v>
      </c>
      <c r="L2080" s="95" t="s">
        <v>70</v>
      </c>
      <c r="M2080" s="95" t="s">
        <v>1098</v>
      </c>
    </row>
    <row r="2081" spans="1:13" ht="27" customHeight="1">
      <c r="A2081" s="93">
        <v>2079</v>
      </c>
      <c r="B2081" s="94" t="s">
        <v>1095</v>
      </c>
      <c r="C2081" s="95"/>
      <c r="D2081" s="95" t="s">
        <v>1176</v>
      </c>
      <c r="E2081" s="95">
        <v>2</v>
      </c>
      <c r="F2081" s="95">
        <v>9</v>
      </c>
      <c r="G2081" s="95">
        <v>7</v>
      </c>
      <c r="H2081" s="95">
        <v>701</v>
      </c>
      <c r="I2081" s="95">
        <v>89.14</v>
      </c>
      <c r="J2081" s="95">
        <v>68.42</v>
      </c>
      <c r="K2081" s="95" t="s">
        <v>1097</v>
      </c>
      <c r="L2081" s="95" t="s">
        <v>70</v>
      </c>
      <c r="M2081" s="95" t="s">
        <v>1099</v>
      </c>
    </row>
    <row r="2082" spans="1:13" ht="27" customHeight="1">
      <c r="A2082" s="93">
        <v>2080</v>
      </c>
      <c r="B2082" s="94" t="s">
        <v>1095</v>
      </c>
      <c r="C2082" s="95"/>
      <c r="D2082" s="95" t="s">
        <v>1176</v>
      </c>
      <c r="E2082" s="95">
        <v>2</v>
      </c>
      <c r="F2082" s="95">
        <v>9</v>
      </c>
      <c r="G2082" s="95">
        <v>7</v>
      </c>
      <c r="H2082" s="95">
        <v>702</v>
      </c>
      <c r="I2082" s="95">
        <v>89.68</v>
      </c>
      <c r="J2082" s="95">
        <v>68.83</v>
      </c>
      <c r="K2082" s="95" t="s">
        <v>1097</v>
      </c>
      <c r="L2082" s="95" t="s">
        <v>70</v>
      </c>
      <c r="M2082" s="95" t="s">
        <v>1098</v>
      </c>
    </row>
    <row r="2083" spans="1:13" ht="27" customHeight="1">
      <c r="A2083" s="93">
        <v>2081</v>
      </c>
      <c r="B2083" s="94" t="s">
        <v>1095</v>
      </c>
      <c r="C2083" s="95"/>
      <c r="D2083" s="95" t="s">
        <v>1176</v>
      </c>
      <c r="E2083" s="95">
        <v>2</v>
      </c>
      <c r="F2083" s="95">
        <v>9</v>
      </c>
      <c r="G2083" s="95">
        <v>8</v>
      </c>
      <c r="H2083" s="95">
        <v>801</v>
      </c>
      <c r="I2083" s="95">
        <v>89.14</v>
      </c>
      <c r="J2083" s="95">
        <v>68.42</v>
      </c>
      <c r="K2083" s="95" t="s">
        <v>1097</v>
      </c>
      <c r="L2083" s="95" t="s">
        <v>70</v>
      </c>
      <c r="M2083" s="95" t="s">
        <v>1099</v>
      </c>
    </row>
    <row r="2084" spans="1:13" ht="27" customHeight="1">
      <c r="A2084" s="93">
        <v>2082</v>
      </c>
      <c r="B2084" s="94" t="s">
        <v>1095</v>
      </c>
      <c r="C2084" s="95"/>
      <c r="D2084" s="95" t="s">
        <v>1176</v>
      </c>
      <c r="E2084" s="95">
        <v>2</v>
      </c>
      <c r="F2084" s="95">
        <v>9</v>
      </c>
      <c r="G2084" s="95">
        <v>8</v>
      </c>
      <c r="H2084" s="95">
        <v>802</v>
      </c>
      <c r="I2084" s="95">
        <v>89.68</v>
      </c>
      <c r="J2084" s="95">
        <v>68.83</v>
      </c>
      <c r="K2084" s="95" t="s">
        <v>1097</v>
      </c>
      <c r="L2084" s="95" t="s">
        <v>70</v>
      </c>
      <c r="M2084" s="95" t="s">
        <v>1098</v>
      </c>
    </row>
    <row r="2085" spans="1:13" ht="27" customHeight="1">
      <c r="A2085" s="93">
        <v>2083</v>
      </c>
      <c r="B2085" s="94" t="s">
        <v>1095</v>
      </c>
      <c r="C2085" s="95"/>
      <c r="D2085" s="95" t="s">
        <v>1176</v>
      </c>
      <c r="E2085" s="95">
        <v>2</v>
      </c>
      <c r="F2085" s="95">
        <v>9</v>
      </c>
      <c r="G2085" s="95">
        <v>9</v>
      </c>
      <c r="H2085" s="95">
        <v>901</v>
      </c>
      <c r="I2085" s="95">
        <v>89.14</v>
      </c>
      <c r="J2085" s="95">
        <v>68.42</v>
      </c>
      <c r="K2085" s="95" t="s">
        <v>1097</v>
      </c>
      <c r="L2085" s="95" t="s">
        <v>70</v>
      </c>
      <c r="M2085" s="95" t="s">
        <v>1099</v>
      </c>
    </row>
    <row r="2086" spans="1:13" ht="27" customHeight="1">
      <c r="A2086" s="93">
        <v>2084</v>
      </c>
      <c r="B2086" s="94" t="s">
        <v>1095</v>
      </c>
      <c r="C2086" s="95"/>
      <c r="D2086" s="95" t="s">
        <v>1176</v>
      </c>
      <c r="E2086" s="95">
        <v>2</v>
      </c>
      <c r="F2086" s="95">
        <v>9</v>
      </c>
      <c r="G2086" s="95">
        <v>9</v>
      </c>
      <c r="H2086" s="95">
        <v>902</v>
      </c>
      <c r="I2086" s="95">
        <v>89.68</v>
      </c>
      <c r="J2086" s="95">
        <v>68.83</v>
      </c>
      <c r="K2086" s="95" t="s">
        <v>1097</v>
      </c>
      <c r="L2086" s="95" t="s">
        <v>70</v>
      </c>
      <c r="M2086" s="95" t="s">
        <v>1098</v>
      </c>
    </row>
    <row r="2087" spans="1:13" ht="27" customHeight="1">
      <c r="A2087" s="93">
        <v>2085</v>
      </c>
      <c r="B2087" s="94" t="s">
        <v>1095</v>
      </c>
      <c r="C2087" s="95"/>
      <c r="D2087" s="95" t="s">
        <v>1177</v>
      </c>
      <c r="E2087" s="95">
        <v>1</v>
      </c>
      <c r="F2087" s="95">
        <v>9</v>
      </c>
      <c r="G2087" s="95">
        <v>1</v>
      </c>
      <c r="H2087" s="95">
        <v>101</v>
      </c>
      <c r="I2087" s="95">
        <v>116</v>
      </c>
      <c r="J2087" s="95">
        <v>97.26</v>
      </c>
      <c r="K2087" s="95" t="s">
        <v>1136</v>
      </c>
      <c r="L2087" s="95" t="s">
        <v>70</v>
      </c>
      <c r="M2087" s="95" t="s">
        <v>1137</v>
      </c>
    </row>
    <row r="2088" spans="1:13" ht="27" customHeight="1">
      <c r="A2088" s="93">
        <v>2086</v>
      </c>
      <c r="B2088" s="94" t="s">
        <v>1095</v>
      </c>
      <c r="C2088" s="95"/>
      <c r="D2088" s="95" t="s">
        <v>1177</v>
      </c>
      <c r="E2088" s="95">
        <v>1</v>
      </c>
      <c r="F2088" s="95">
        <v>9</v>
      </c>
      <c r="G2088" s="95">
        <v>1</v>
      </c>
      <c r="H2088" s="95">
        <v>102</v>
      </c>
      <c r="I2088" s="95">
        <v>115.3</v>
      </c>
      <c r="J2088" s="95">
        <v>96.68</v>
      </c>
      <c r="K2088" s="95" t="s">
        <v>1136</v>
      </c>
      <c r="L2088" s="95" t="s">
        <v>70</v>
      </c>
      <c r="M2088" s="95" t="s">
        <v>1138</v>
      </c>
    </row>
    <row r="2089" spans="1:13" ht="27" customHeight="1">
      <c r="A2089" s="93">
        <v>2087</v>
      </c>
      <c r="B2089" s="94" t="s">
        <v>1095</v>
      </c>
      <c r="C2089" s="95"/>
      <c r="D2089" s="95" t="s">
        <v>1177</v>
      </c>
      <c r="E2089" s="95">
        <v>1</v>
      </c>
      <c r="F2089" s="95">
        <v>9</v>
      </c>
      <c r="G2089" s="95">
        <v>2</v>
      </c>
      <c r="H2089" s="95">
        <v>201</v>
      </c>
      <c r="I2089" s="95">
        <v>115.38</v>
      </c>
      <c r="J2089" s="95">
        <v>96.74</v>
      </c>
      <c r="K2089" s="95" t="s">
        <v>1136</v>
      </c>
      <c r="L2089" s="95" t="s">
        <v>70</v>
      </c>
      <c r="M2089" s="95" t="s">
        <v>1137</v>
      </c>
    </row>
    <row r="2090" spans="1:13" ht="27" customHeight="1">
      <c r="A2090" s="93">
        <v>2088</v>
      </c>
      <c r="B2090" s="94" t="s">
        <v>1095</v>
      </c>
      <c r="C2090" s="95"/>
      <c r="D2090" s="95" t="s">
        <v>1177</v>
      </c>
      <c r="E2090" s="95">
        <v>1</v>
      </c>
      <c r="F2090" s="95">
        <v>9</v>
      </c>
      <c r="G2090" s="95">
        <v>2</v>
      </c>
      <c r="H2090" s="95">
        <v>202</v>
      </c>
      <c r="I2090" s="95">
        <v>114.85</v>
      </c>
      <c r="J2090" s="95">
        <v>96.3</v>
      </c>
      <c r="K2090" s="95" t="s">
        <v>1136</v>
      </c>
      <c r="L2090" s="95" t="s">
        <v>70</v>
      </c>
      <c r="M2090" s="95" t="s">
        <v>1138</v>
      </c>
    </row>
    <row r="2091" spans="1:13" ht="27" customHeight="1">
      <c r="A2091" s="93">
        <v>2089</v>
      </c>
      <c r="B2091" s="94" t="s">
        <v>1095</v>
      </c>
      <c r="C2091" s="95"/>
      <c r="D2091" s="95" t="s">
        <v>1177</v>
      </c>
      <c r="E2091" s="95">
        <v>1</v>
      </c>
      <c r="F2091" s="95">
        <v>9</v>
      </c>
      <c r="G2091" s="95">
        <v>3</v>
      </c>
      <c r="H2091" s="95">
        <v>301</v>
      </c>
      <c r="I2091" s="95">
        <v>115.38</v>
      </c>
      <c r="J2091" s="95">
        <v>96.74</v>
      </c>
      <c r="K2091" s="95" t="s">
        <v>1136</v>
      </c>
      <c r="L2091" s="95" t="s">
        <v>70</v>
      </c>
      <c r="M2091" s="95" t="s">
        <v>1137</v>
      </c>
    </row>
    <row r="2092" spans="1:13" ht="27" customHeight="1">
      <c r="A2092" s="93">
        <v>2090</v>
      </c>
      <c r="B2092" s="94" t="s">
        <v>1095</v>
      </c>
      <c r="C2092" s="95"/>
      <c r="D2092" s="95" t="s">
        <v>1177</v>
      </c>
      <c r="E2092" s="95">
        <v>1</v>
      </c>
      <c r="F2092" s="95">
        <v>9</v>
      </c>
      <c r="G2092" s="95">
        <v>3</v>
      </c>
      <c r="H2092" s="95">
        <v>302</v>
      </c>
      <c r="I2092" s="95">
        <v>114.85</v>
      </c>
      <c r="J2092" s="95">
        <v>96.3</v>
      </c>
      <c r="K2092" s="95" t="s">
        <v>1136</v>
      </c>
      <c r="L2092" s="95" t="s">
        <v>70</v>
      </c>
      <c r="M2092" s="95" t="s">
        <v>1138</v>
      </c>
    </row>
    <row r="2093" spans="1:13" ht="27" customHeight="1">
      <c r="A2093" s="93">
        <v>2091</v>
      </c>
      <c r="B2093" s="94" t="s">
        <v>1095</v>
      </c>
      <c r="C2093" s="95"/>
      <c r="D2093" s="95" t="s">
        <v>1177</v>
      </c>
      <c r="E2093" s="95">
        <v>1</v>
      </c>
      <c r="F2093" s="95">
        <v>9</v>
      </c>
      <c r="G2093" s="95">
        <v>4</v>
      </c>
      <c r="H2093" s="95">
        <v>401</v>
      </c>
      <c r="I2093" s="95">
        <v>115.38</v>
      </c>
      <c r="J2093" s="95">
        <v>96.74</v>
      </c>
      <c r="K2093" s="95" t="s">
        <v>1136</v>
      </c>
      <c r="L2093" s="95" t="s">
        <v>70</v>
      </c>
      <c r="M2093" s="95" t="s">
        <v>1137</v>
      </c>
    </row>
    <row r="2094" spans="1:13" ht="27" customHeight="1">
      <c r="A2094" s="93">
        <v>2092</v>
      </c>
      <c r="B2094" s="94" t="s">
        <v>1095</v>
      </c>
      <c r="C2094" s="95"/>
      <c r="D2094" s="95" t="s">
        <v>1177</v>
      </c>
      <c r="E2094" s="95">
        <v>1</v>
      </c>
      <c r="F2094" s="95">
        <v>9</v>
      </c>
      <c r="G2094" s="95">
        <v>4</v>
      </c>
      <c r="H2094" s="95">
        <v>402</v>
      </c>
      <c r="I2094" s="95">
        <v>114.85</v>
      </c>
      <c r="J2094" s="95">
        <v>96.3</v>
      </c>
      <c r="K2094" s="95" t="s">
        <v>1136</v>
      </c>
      <c r="L2094" s="95" t="s">
        <v>70</v>
      </c>
      <c r="M2094" s="95" t="s">
        <v>1138</v>
      </c>
    </row>
    <row r="2095" spans="1:13" ht="27" customHeight="1">
      <c r="A2095" s="93">
        <v>2093</v>
      </c>
      <c r="B2095" s="94" t="s">
        <v>1095</v>
      </c>
      <c r="C2095" s="95"/>
      <c r="D2095" s="95" t="s">
        <v>1177</v>
      </c>
      <c r="E2095" s="95">
        <v>1</v>
      </c>
      <c r="F2095" s="95">
        <v>9</v>
      </c>
      <c r="G2095" s="95">
        <v>5</v>
      </c>
      <c r="H2095" s="95">
        <v>501</v>
      </c>
      <c r="I2095" s="95">
        <v>115.38</v>
      </c>
      <c r="J2095" s="95">
        <v>96.74</v>
      </c>
      <c r="K2095" s="95" t="s">
        <v>1136</v>
      </c>
      <c r="L2095" s="95" t="s">
        <v>70</v>
      </c>
      <c r="M2095" s="95" t="s">
        <v>1137</v>
      </c>
    </row>
    <row r="2096" spans="1:13" ht="27" customHeight="1">
      <c r="A2096" s="93">
        <v>2094</v>
      </c>
      <c r="B2096" s="94" t="s">
        <v>1095</v>
      </c>
      <c r="C2096" s="95"/>
      <c r="D2096" s="95" t="s">
        <v>1177</v>
      </c>
      <c r="E2096" s="95">
        <v>1</v>
      </c>
      <c r="F2096" s="95">
        <v>9</v>
      </c>
      <c r="G2096" s="95">
        <v>5</v>
      </c>
      <c r="H2096" s="95">
        <v>502</v>
      </c>
      <c r="I2096" s="95">
        <v>114.85</v>
      </c>
      <c r="J2096" s="95">
        <v>96.3</v>
      </c>
      <c r="K2096" s="95" t="s">
        <v>1136</v>
      </c>
      <c r="L2096" s="95" t="s">
        <v>70</v>
      </c>
      <c r="M2096" s="95" t="s">
        <v>1138</v>
      </c>
    </row>
    <row r="2097" spans="1:13" ht="27" customHeight="1">
      <c r="A2097" s="93">
        <v>2095</v>
      </c>
      <c r="B2097" s="94" t="s">
        <v>1095</v>
      </c>
      <c r="C2097" s="95"/>
      <c r="D2097" s="95" t="s">
        <v>1177</v>
      </c>
      <c r="E2097" s="95">
        <v>1</v>
      </c>
      <c r="F2097" s="95">
        <v>9</v>
      </c>
      <c r="G2097" s="95">
        <v>6</v>
      </c>
      <c r="H2097" s="95">
        <v>601</v>
      </c>
      <c r="I2097" s="95">
        <v>115.38</v>
      </c>
      <c r="J2097" s="95">
        <v>96.74</v>
      </c>
      <c r="K2097" s="95" t="s">
        <v>1136</v>
      </c>
      <c r="L2097" s="95" t="s">
        <v>70</v>
      </c>
      <c r="M2097" s="95" t="s">
        <v>1137</v>
      </c>
    </row>
    <row r="2098" spans="1:13" ht="27" customHeight="1">
      <c r="A2098" s="93">
        <v>2096</v>
      </c>
      <c r="B2098" s="94" t="s">
        <v>1095</v>
      </c>
      <c r="C2098" s="95"/>
      <c r="D2098" s="95" t="s">
        <v>1177</v>
      </c>
      <c r="E2098" s="95">
        <v>1</v>
      </c>
      <c r="F2098" s="95">
        <v>9</v>
      </c>
      <c r="G2098" s="95">
        <v>6</v>
      </c>
      <c r="H2098" s="95">
        <v>602</v>
      </c>
      <c r="I2098" s="95">
        <v>114.85</v>
      </c>
      <c r="J2098" s="95">
        <v>96.3</v>
      </c>
      <c r="K2098" s="95" t="s">
        <v>1136</v>
      </c>
      <c r="L2098" s="95" t="s">
        <v>70</v>
      </c>
      <c r="M2098" s="95" t="s">
        <v>1138</v>
      </c>
    </row>
    <row r="2099" spans="1:13" ht="27" customHeight="1">
      <c r="A2099" s="93">
        <v>2097</v>
      </c>
      <c r="B2099" s="94" t="s">
        <v>1095</v>
      </c>
      <c r="C2099" s="95"/>
      <c r="D2099" s="95" t="s">
        <v>1177</v>
      </c>
      <c r="E2099" s="95">
        <v>1</v>
      </c>
      <c r="F2099" s="95">
        <v>9</v>
      </c>
      <c r="G2099" s="95">
        <v>7</v>
      </c>
      <c r="H2099" s="95">
        <v>701</v>
      </c>
      <c r="I2099" s="95">
        <v>115.38</v>
      </c>
      <c r="J2099" s="95">
        <v>96.74</v>
      </c>
      <c r="K2099" s="95" t="s">
        <v>1136</v>
      </c>
      <c r="L2099" s="95" t="s">
        <v>70</v>
      </c>
      <c r="M2099" s="95" t="s">
        <v>1137</v>
      </c>
    </row>
    <row r="2100" spans="1:13" ht="27" customHeight="1">
      <c r="A2100" s="93">
        <v>2098</v>
      </c>
      <c r="B2100" s="94" t="s">
        <v>1095</v>
      </c>
      <c r="C2100" s="95"/>
      <c r="D2100" s="95" t="s">
        <v>1177</v>
      </c>
      <c r="E2100" s="95">
        <v>1</v>
      </c>
      <c r="F2100" s="95">
        <v>9</v>
      </c>
      <c r="G2100" s="95">
        <v>7</v>
      </c>
      <c r="H2100" s="95">
        <v>702</v>
      </c>
      <c r="I2100" s="95">
        <v>114.85</v>
      </c>
      <c r="J2100" s="95">
        <v>96.3</v>
      </c>
      <c r="K2100" s="95" t="s">
        <v>1136</v>
      </c>
      <c r="L2100" s="95" t="s">
        <v>70</v>
      </c>
      <c r="M2100" s="95" t="s">
        <v>1138</v>
      </c>
    </row>
    <row r="2101" spans="1:13" ht="27" customHeight="1">
      <c r="A2101" s="93">
        <v>2099</v>
      </c>
      <c r="B2101" s="94" t="s">
        <v>1095</v>
      </c>
      <c r="C2101" s="95"/>
      <c r="D2101" s="95" t="s">
        <v>1177</v>
      </c>
      <c r="E2101" s="95">
        <v>1</v>
      </c>
      <c r="F2101" s="95">
        <v>9</v>
      </c>
      <c r="G2101" s="95">
        <v>8</v>
      </c>
      <c r="H2101" s="95">
        <v>801</v>
      </c>
      <c r="I2101" s="95">
        <v>115.38</v>
      </c>
      <c r="J2101" s="95">
        <v>96.74</v>
      </c>
      <c r="K2101" s="95" t="s">
        <v>1136</v>
      </c>
      <c r="L2101" s="95" t="s">
        <v>70</v>
      </c>
      <c r="M2101" s="95" t="s">
        <v>1137</v>
      </c>
    </row>
    <row r="2102" spans="1:13" ht="27" customHeight="1">
      <c r="A2102" s="93">
        <v>2100</v>
      </c>
      <c r="B2102" s="94" t="s">
        <v>1095</v>
      </c>
      <c r="C2102" s="95"/>
      <c r="D2102" s="95" t="s">
        <v>1177</v>
      </c>
      <c r="E2102" s="95">
        <v>1</v>
      </c>
      <c r="F2102" s="95">
        <v>9</v>
      </c>
      <c r="G2102" s="95">
        <v>8</v>
      </c>
      <c r="H2102" s="95">
        <v>802</v>
      </c>
      <c r="I2102" s="95">
        <v>114.85</v>
      </c>
      <c r="J2102" s="95">
        <v>96.3</v>
      </c>
      <c r="K2102" s="95" t="s">
        <v>1136</v>
      </c>
      <c r="L2102" s="95" t="s">
        <v>70</v>
      </c>
      <c r="M2102" s="95" t="s">
        <v>1138</v>
      </c>
    </row>
    <row r="2103" spans="1:13" ht="27" customHeight="1">
      <c r="A2103" s="93">
        <v>2101</v>
      </c>
      <c r="B2103" s="94" t="s">
        <v>1095</v>
      </c>
      <c r="C2103" s="95"/>
      <c r="D2103" s="95" t="s">
        <v>1177</v>
      </c>
      <c r="E2103" s="95">
        <v>1</v>
      </c>
      <c r="F2103" s="95">
        <v>9</v>
      </c>
      <c r="G2103" s="95">
        <v>9</v>
      </c>
      <c r="H2103" s="95">
        <v>901</v>
      </c>
      <c r="I2103" s="95">
        <v>115.38</v>
      </c>
      <c r="J2103" s="95">
        <v>96.74</v>
      </c>
      <c r="K2103" s="95" t="s">
        <v>1136</v>
      </c>
      <c r="L2103" s="95" t="s">
        <v>70</v>
      </c>
      <c r="M2103" s="95" t="s">
        <v>1137</v>
      </c>
    </row>
    <row r="2104" spans="1:13" ht="27" customHeight="1">
      <c r="A2104" s="93">
        <v>2102</v>
      </c>
      <c r="B2104" s="94" t="s">
        <v>1095</v>
      </c>
      <c r="C2104" s="95"/>
      <c r="D2104" s="95" t="s">
        <v>1177</v>
      </c>
      <c r="E2104" s="95">
        <v>1</v>
      </c>
      <c r="F2104" s="95">
        <v>9</v>
      </c>
      <c r="G2104" s="95">
        <v>9</v>
      </c>
      <c r="H2104" s="95">
        <v>902</v>
      </c>
      <c r="I2104" s="95">
        <v>114.85</v>
      </c>
      <c r="J2104" s="95">
        <v>96.3</v>
      </c>
      <c r="K2104" s="95" t="s">
        <v>1136</v>
      </c>
      <c r="L2104" s="95" t="s">
        <v>70</v>
      </c>
      <c r="M2104" s="95" t="s">
        <v>1138</v>
      </c>
    </row>
    <row r="2105" spans="1:13" ht="27" customHeight="1">
      <c r="A2105" s="93">
        <v>2103</v>
      </c>
      <c r="B2105" s="94" t="s">
        <v>1095</v>
      </c>
      <c r="C2105" s="95"/>
      <c r="D2105" s="95" t="s">
        <v>1177</v>
      </c>
      <c r="E2105" s="95">
        <v>2</v>
      </c>
      <c r="F2105" s="95">
        <v>9</v>
      </c>
      <c r="G2105" s="95">
        <v>1</v>
      </c>
      <c r="H2105" s="95">
        <v>101</v>
      </c>
      <c r="I2105" s="95">
        <v>115.3</v>
      </c>
      <c r="J2105" s="95">
        <v>96.68</v>
      </c>
      <c r="K2105" s="95" t="s">
        <v>1136</v>
      </c>
      <c r="L2105" s="95" t="s">
        <v>70</v>
      </c>
      <c r="M2105" s="95" t="s">
        <v>1138</v>
      </c>
    </row>
    <row r="2106" spans="1:13" ht="27" customHeight="1">
      <c r="A2106" s="93">
        <v>2104</v>
      </c>
      <c r="B2106" s="94" t="s">
        <v>1095</v>
      </c>
      <c r="C2106" s="95"/>
      <c r="D2106" s="95" t="s">
        <v>1177</v>
      </c>
      <c r="E2106" s="95">
        <v>2</v>
      </c>
      <c r="F2106" s="95">
        <v>9</v>
      </c>
      <c r="G2106" s="95">
        <v>1</v>
      </c>
      <c r="H2106" s="95">
        <v>102</v>
      </c>
      <c r="I2106" s="95">
        <v>116</v>
      </c>
      <c r="J2106" s="95">
        <v>97.26</v>
      </c>
      <c r="K2106" s="95" t="s">
        <v>1136</v>
      </c>
      <c r="L2106" s="95" t="s">
        <v>70</v>
      </c>
      <c r="M2106" s="95" t="s">
        <v>1137</v>
      </c>
    </row>
    <row r="2107" spans="1:13" ht="27" customHeight="1">
      <c r="A2107" s="93">
        <v>2105</v>
      </c>
      <c r="B2107" s="94" t="s">
        <v>1095</v>
      </c>
      <c r="C2107" s="95"/>
      <c r="D2107" s="95" t="s">
        <v>1177</v>
      </c>
      <c r="E2107" s="95">
        <v>2</v>
      </c>
      <c r="F2107" s="95">
        <v>9</v>
      </c>
      <c r="G2107" s="95">
        <v>2</v>
      </c>
      <c r="H2107" s="95">
        <v>201</v>
      </c>
      <c r="I2107" s="95">
        <v>114.85</v>
      </c>
      <c r="J2107" s="95">
        <v>96.3</v>
      </c>
      <c r="K2107" s="95" t="s">
        <v>1136</v>
      </c>
      <c r="L2107" s="95" t="s">
        <v>70</v>
      </c>
      <c r="M2107" s="95" t="s">
        <v>1138</v>
      </c>
    </row>
    <row r="2108" spans="1:13" ht="27" customHeight="1">
      <c r="A2108" s="93">
        <v>2106</v>
      </c>
      <c r="B2108" s="94" t="s">
        <v>1095</v>
      </c>
      <c r="C2108" s="95"/>
      <c r="D2108" s="95" t="s">
        <v>1177</v>
      </c>
      <c r="E2108" s="95">
        <v>2</v>
      </c>
      <c r="F2108" s="95">
        <v>9</v>
      </c>
      <c r="G2108" s="95">
        <v>2</v>
      </c>
      <c r="H2108" s="95">
        <v>202</v>
      </c>
      <c r="I2108" s="95">
        <v>115.38</v>
      </c>
      <c r="J2108" s="95">
        <v>96.74</v>
      </c>
      <c r="K2108" s="95" t="s">
        <v>1136</v>
      </c>
      <c r="L2108" s="95" t="s">
        <v>70</v>
      </c>
      <c r="M2108" s="95" t="s">
        <v>1137</v>
      </c>
    </row>
    <row r="2109" spans="1:13" ht="27" customHeight="1">
      <c r="A2109" s="93">
        <v>2107</v>
      </c>
      <c r="B2109" s="94" t="s">
        <v>1095</v>
      </c>
      <c r="C2109" s="95"/>
      <c r="D2109" s="95" t="s">
        <v>1177</v>
      </c>
      <c r="E2109" s="95">
        <v>2</v>
      </c>
      <c r="F2109" s="95">
        <v>9</v>
      </c>
      <c r="G2109" s="95">
        <v>3</v>
      </c>
      <c r="H2109" s="95">
        <v>301</v>
      </c>
      <c r="I2109" s="95">
        <v>114.85</v>
      </c>
      <c r="J2109" s="95">
        <v>96.3</v>
      </c>
      <c r="K2109" s="95" t="s">
        <v>1136</v>
      </c>
      <c r="L2109" s="95" t="s">
        <v>70</v>
      </c>
      <c r="M2109" s="95" t="s">
        <v>1138</v>
      </c>
    </row>
    <row r="2110" spans="1:13" ht="27" customHeight="1">
      <c r="A2110" s="93">
        <v>2108</v>
      </c>
      <c r="B2110" s="94" t="s">
        <v>1095</v>
      </c>
      <c r="C2110" s="95"/>
      <c r="D2110" s="95" t="s">
        <v>1177</v>
      </c>
      <c r="E2110" s="95">
        <v>2</v>
      </c>
      <c r="F2110" s="95">
        <v>9</v>
      </c>
      <c r="G2110" s="95">
        <v>3</v>
      </c>
      <c r="H2110" s="95">
        <v>302</v>
      </c>
      <c r="I2110" s="95">
        <v>115.38</v>
      </c>
      <c r="J2110" s="95">
        <v>96.74</v>
      </c>
      <c r="K2110" s="95" t="s">
        <v>1136</v>
      </c>
      <c r="L2110" s="95" t="s">
        <v>70</v>
      </c>
      <c r="M2110" s="95" t="s">
        <v>1137</v>
      </c>
    </row>
    <row r="2111" spans="1:13" ht="27" customHeight="1">
      <c r="A2111" s="93">
        <v>2109</v>
      </c>
      <c r="B2111" s="94" t="s">
        <v>1095</v>
      </c>
      <c r="C2111" s="95"/>
      <c r="D2111" s="95" t="s">
        <v>1177</v>
      </c>
      <c r="E2111" s="95">
        <v>2</v>
      </c>
      <c r="F2111" s="95">
        <v>9</v>
      </c>
      <c r="G2111" s="95">
        <v>4</v>
      </c>
      <c r="H2111" s="95">
        <v>401</v>
      </c>
      <c r="I2111" s="95">
        <v>114.85</v>
      </c>
      <c r="J2111" s="95">
        <v>96.3</v>
      </c>
      <c r="K2111" s="95" t="s">
        <v>1136</v>
      </c>
      <c r="L2111" s="95" t="s">
        <v>70</v>
      </c>
      <c r="M2111" s="95" t="s">
        <v>1138</v>
      </c>
    </row>
    <row r="2112" spans="1:13" ht="27" customHeight="1">
      <c r="A2112" s="93">
        <v>2110</v>
      </c>
      <c r="B2112" s="94" t="s">
        <v>1095</v>
      </c>
      <c r="C2112" s="95"/>
      <c r="D2112" s="95" t="s">
        <v>1177</v>
      </c>
      <c r="E2112" s="95">
        <v>2</v>
      </c>
      <c r="F2112" s="95">
        <v>9</v>
      </c>
      <c r="G2112" s="95">
        <v>4</v>
      </c>
      <c r="H2112" s="95">
        <v>402</v>
      </c>
      <c r="I2112" s="95">
        <v>115.38</v>
      </c>
      <c r="J2112" s="95">
        <v>96.74</v>
      </c>
      <c r="K2112" s="95" t="s">
        <v>1136</v>
      </c>
      <c r="L2112" s="95" t="s">
        <v>70</v>
      </c>
      <c r="M2112" s="95" t="s">
        <v>1137</v>
      </c>
    </row>
    <row r="2113" spans="1:13" ht="27" customHeight="1">
      <c r="A2113" s="93">
        <v>2111</v>
      </c>
      <c r="B2113" s="94" t="s">
        <v>1095</v>
      </c>
      <c r="C2113" s="95"/>
      <c r="D2113" s="95" t="s">
        <v>1177</v>
      </c>
      <c r="E2113" s="95">
        <v>2</v>
      </c>
      <c r="F2113" s="95">
        <v>9</v>
      </c>
      <c r="G2113" s="95">
        <v>5</v>
      </c>
      <c r="H2113" s="95">
        <v>501</v>
      </c>
      <c r="I2113" s="95">
        <v>114.85</v>
      </c>
      <c r="J2113" s="95">
        <v>96.3</v>
      </c>
      <c r="K2113" s="95" t="s">
        <v>1136</v>
      </c>
      <c r="L2113" s="95" t="s">
        <v>70</v>
      </c>
      <c r="M2113" s="95" t="s">
        <v>1138</v>
      </c>
    </row>
    <row r="2114" spans="1:13" ht="27" customHeight="1">
      <c r="A2114" s="93">
        <v>2112</v>
      </c>
      <c r="B2114" s="94" t="s">
        <v>1095</v>
      </c>
      <c r="C2114" s="95"/>
      <c r="D2114" s="95" t="s">
        <v>1177</v>
      </c>
      <c r="E2114" s="95">
        <v>2</v>
      </c>
      <c r="F2114" s="95">
        <v>9</v>
      </c>
      <c r="G2114" s="95">
        <v>5</v>
      </c>
      <c r="H2114" s="95">
        <v>502</v>
      </c>
      <c r="I2114" s="95">
        <v>115.38</v>
      </c>
      <c r="J2114" s="95">
        <v>96.74</v>
      </c>
      <c r="K2114" s="95" t="s">
        <v>1136</v>
      </c>
      <c r="L2114" s="95" t="s">
        <v>70</v>
      </c>
      <c r="M2114" s="95" t="s">
        <v>1137</v>
      </c>
    </row>
    <row r="2115" spans="1:13" ht="27" customHeight="1">
      <c r="A2115" s="93">
        <v>2113</v>
      </c>
      <c r="B2115" s="94" t="s">
        <v>1095</v>
      </c>
      <c r="C2115" s="95"/>
      <c r="D2115" s="95" t="s">
        <v>1177</v>
      </c>
      <c r="E2115" s="95">
        <v>2</v>
      </c>
      <c r="F2115" s="95">
        <v>9</v>
      </c>
      <c r="G2115" s="95">
        <v>6</v>
      </c>
      <c r="H2115" s="95">
        <v>601</v>
      </c>
      <c r="I2115" s="95">
        <v>114.85</v>
      </c>
      <c r="J2115" s="95">
        <v>96.3</v>
      </c>
      <c r="K2115" s="95" t="s">
        <v>1136</v>
      </c>
      <c r="L2115" s="95" t="s">
        <v>70</v>
      </c>
      <c r="M2115" s="95" t="s">
        <v>1138</v>
      </c>
    </row>
    <row r="2116" spans="1:13" ht="27" customHeight="1">
      <c r="A2116" s="93">
        <v>2114</v>
      </c>
      <c r="B2116" s="94" t="s">
        <v>1095</v>
      </c>
      <c r="C2116" s="95"/>
      <c r="D2116" s="95" t="s">
        <v>1177</v>
      </c>
      <c r="E2116" s="95">
        <v>2</v>
      </c>
      <c r="F2116" s="95">
        <v>9</v>
      </c>
      <c r="G2116" s="95">
        <v>6</v>
      </c>
      <c r="H2116" s="95">
        <v>602</v>
      </c>
      <c r="I2116" s="95">
        <v>115.38</v>
      </c>
      <c r="J2116" s="95">
        <v>96.74</v>
      </c>
      <c r="K2116" s="95" t="s">
        <v>1136</v>
      </c>
      <c r="L2116" s="95" t="s">
        <v>70</v>
      </c>
      <c r="M2116" s="95" t="s">
        <v>1137</v>
      </c>
    </row>
    <row r="2117" spans="1:13" ht="27" customHeight="1">
      <c r="A2117" s="93">
        <v>2115</v>
      </c>
      <c r="B2117" s="94" t="s">
        <v>1095</v>
      </c>
      <c r="C2117" s="95"/>
      <c r="D2117" s="95" t="s">
        <v>1177</v>
      </c>
      <c r="E2117" s="95">
        <v>2</v>
      </c>
      <c r="F2117" s="95">
        <v>9</v>
      </c>
      <c r="G2117" s="95">
        <v>7</v>
      </c>
      <c r="H2117" s="95">
        <v>701</v>
      </c>
      <c r="I2117" s="95">
        <v>114.85</v>
      </c>
      <c r="J2117" s="95">
        <v>96.3</v>
      </c>
      <c r="K2117" s="95" t="s">
        <v>1136</v>
      </c>
      <c r="L2117" s="95" t="s">
        <v>70</v>
      </c>
      <c r="M2117" s="95" t="s">
        <v>1138</v>
      </c>
    </row>
    <row r="2118" spans="1:13" ht="27" customHeight="1">
      <c r="A2118" s="93">
        <v>2116</v>
      </c>
      <c r="B2118" s="94" t="s">
        <v>1095</v>
      </c>
      <c r="C2118" s="95"/>
      <c r="D2118" s="95" t="s">
        <v>1177</v>
      </c>
      <c r="E2118" s="95">
        <v>2</v>
      </c>
      <c r="F2118" s="95">
        <v>9</v>
      </c>
      <c r="G2118" s="95">
        <v>7</v>
      </c>
      <c r="H2118" s="95">
        <v>702</v>
      </c>
      <c r="I2118" s="95">
        <v>115.38</v>
      </c>
      <c r="J2118" s="95">
        <v>96.74</v>
      </c>
      <c r="K2118" s="95" t="s">
        <v>1136</v>
      </c>
      <c r="L2118" s="95" t="s">
        <v>70</v>
      </c>
      <c r="M2118" s="95" t="s">
        <v>1137</v>
      </c>
    </row>
    <row r="2119" spans="1:13" ht="27" customHeight="1">
      <c r="A2119" s="93">
        <v>2117</v>
      </c>
      <c r="B2119" s="94" t="s">
        <v>1095</v>
      </c>
      <c r="C2119" s="95"/>
      <c r="D2119" s="95" t="s">
        <v>1177</v>
      </c>
      <c r="E2119" s="95">
        <v>2</v>
      </c>
      <c r="F2119" s="95">
        <v>9</v>
      </c>
      <c r="G2119" s="95">
        <v>8</v>
      </c>
      <c r="H2119" s="95">
        <v>801</v>
      </c>
      <c r="I2119" s="95">
        <v>114.85</v>
      </c>
      <c r="J2119" s="95">
        <v>96.3</v>
      </c>
      <c r="K2119" s="95" t="s">
        <v>1136</v>
      </c>
      <c r="L2119" s="95" t="s">
        <v>70</v>
      </c>
      <c r="M2119" s="95" t="s">
        <v>1138</v>
      </c>
    </row>
    <row r="2120" spans="1:13" ht="27" customHeight="1">
      <c r="A2120" s="93">
        <v>2118</v>
      </c>
      <c r="B2120" s="94" t="s">
        <v>1095</v>
      </c>
      <c r="C2120" s="95"/>
      <c r="D2120" s="95" t="s">
        <v>1177</v>
      </c>
      <c r="E2120" s="95">
        <v>2</v>
      </c>
      <c r="F2120" s="95">
        <v>9</v>
      </c>
      <c r="G2120" s="95">
        <v>8</v>
      </c>
      <c r="H2120" s="95">
        <v>802</v>
      </c>
      <c r="I2120" s="95">
        <v>115.38</v>
      </c>
      <c r="J2120" s="95">
        <v>96.74</v>
      </c>
      <c r="K2120" s="95" t="s">
        <v>1136</v>
      </c>
      <c r="L2120" s="95" t="s">
        <v>70</v>
      </c>
      <c r="M2120" s="95" t="s">
        <v>1137</v>
      </c>
    </row>
    <row r="2121" spans="1:13" ht="27" customHeight="1">
      <c r="A2121" s="93">
        <v>2119</v>
      </c>
      <c r="B2121" s="94" t="s">
        <v>1095</v>
      </c>
      <c r="C2121" s="95"/>
      <c r="D2121" s="95" t="s">
        <v>1177</v>
      </c>
      <c r="E2121" s="95">
        <v>2</v>
      </c>
      <c r="F2121" s="95">
        <v>9</v>
      </c>
      <c r="G2121" s="95">
        <v>9</v>
      </c>
      <c r="H2121" s="95">
        <v>901</v>
      </c>
      <c r="I2121" s="95">
        <v>114.85</v>
      </c>
      <c r="J2121" s="95">
        <v>96.3</v>
      </c>
      <c r="K2121" s="95" t="s">
        <v>1136</v>
      </c>
      <c r="L2121" s="95" t="s">
        <v>70</v>
      </c>
      <c r="M2121" s="95" t="s">
        <v>1138</v>
      </c>
    </row>
    <row r="2122" spans="1:13" ht="27" customHeight="1">
      <c r="A2122" s="93">
        <v>2120</v>
      </c>
      <c r="B2122" s="94" t="s">
        <v>1095</v>
      </c>
      <c r="C2122" s="95"/>
      <c r="D2122" s="95" t="s">
        <v>1177</v>
      </c>
      <c r="E2122" s="95">
        <v>2</v>
      </c>
      <c r="F2122" s="95">
        <v>9</v>
      </c>
      <c r="G2122" s="95">
        <v>9</v>
      </c>
      <c r="H2122" s="95">
        <v>902</v>
      </c>
      <c r="I2122" s="95">
        <v>115.38</v>
      </c>
      <c r="J2122" s="95">
        <v>96.74</v>
      </c>
      <c r="K2122" s="95" t="s">
        <v>1136</v>
      </c>
      <c r="L2122" s="95" t="s">
        <v>70</v>
      </c>
      <c r="M2122" s="95" t="s">
        <v>1137</v>
      </c>
    </row>
    <row r="2123" spans="1:13" ht="27" customHeight="1">
      <c r="A2123" s="93">
        <v>2121</v>
      </c>
      <c r="B2123" s="94" t="s">
        <v>1095</v>
      </c>
      <c r="C2123" s="95"/>
      <c r="D2123" s="95" t="s">
        <v>1178</v>
      </c>
      <c r="E2123" s="95">
        <v>1</v>
      </c>
      <c r="F2123" s="95">
        <v>9</v>
      </c>
      <c r="G2123" s="95">
        <v>1</v>
      </c>
      <c r="H2123" s="95">
        <v>101</v>
      </c>
      <c r="I2123" s="95">
        <v>90.09</v>
      </c>
      <c r="J2123" s="95">
        <v>69.260000000000005</v>
      </c>
      <c r="K2123" s="95" t="s">
        <v>1097</v>
      </c>
      <c r="L2123" s="95" t="s">
        <v>70</v>
      </c>
      <c r="M2123" s="95" t="s">
        <v>1098</v>
      </c>
    </row>
    <row r="2124" spans="1:13" ht="27" customHeight="1">
      <c r="A2124" s="93">
        <v>2122</v>
      </c>
      <c r="B2124" s="94" t="s">
        <v>1095</v>
      </c>
      <c r="C2124" s="95"/>
      <c r="D2124" s="95" t="s">
        <v>1178</v>
      </c>
      <c r="E2124" s="95">
        <v>1</v>
      </c>
      <c r="F2124" s="95">
        <v>9</v>
      </c>
      <c r="G2124" s="95">
        <v>1</v>
      </c>
      <c r="H2124" s="95">
        <v>102</v>
      </c>
      <c r="I2124" s="95">
        <v>89.37</v>
      </c>
      <c r="J2124" s="95">
        <v>68.709999999999994</v>
      </c>
      <c r="K2124" s="95" t="s">
        <v>1097</v>
      </c>
      <c r="L2124" s="95" t="s">
        <v>70</v>
      </c>
      <c r="M2124" s="95" t="s">
        <v>1099</v>
      </c>
    </row>
    <row r="2125" spans="1:13" ht="27" customHeight="1">
      <c r="A2125" s="93">
        <v>2123</v>
      </c>
      <c r="B2125" s="94" t="s">
        <v>1095</v>
      </c>
      <c r="C2125" s="95"/>
      <c r="D2125" s="95" t="s">
        <v>1178</v>
      </c>
      <c r="E2125" s="95">
        <v>1</v>
      </c>
      <c r="F2125" s="95">
        <v>9</v>
      </c>
      <c r="G2125" s="95">
        <v>2</v>
      </c>
      <c r="H2125" s="95">
        <v>201</v>
      </c>
      <c r="I2125" s="95">
        <v>89.53</v>
      </c>
      <c r="J2125" s="95">
        <v>68.83</v>
      </c>
      <c r="K2125" s="95" t="s">
        <v>1097</v>
      </c>
      <c r="L2125" s="95" t="s">
        <v>70</v>
      </c>
      <c r="M2125" s="95" t="s">
        <v>1098</v>
      </c>
    </row>
    <row r="2126" spans="1:13" ht="27" customHeight="1">
      <c r="A2126" s="93">
        <v>2124</v>
      </c>
      <c r="B2126" s="94" t="s">
        <v>1095</v>
      </c>
      <c r="C2126" s="95"/>
      <c r="D2126" s="95" t="s">
        <v>1178</v>
      </c>
      <c r="E2126" s="95">
        <v>1</v>
      </c>
      <c r="F2126" s="95">
        <v>9</v>
      </c>
      <c r="G2126" s="95">
        <v>2</v>
      </c>
      <c r="H2126" s="95">
        <v>202</v>
      </c>
      <c r="I2126" s="95">
        <v>89</v>
      </c>
      <c r="J2126" s="95">
        <v>68.42</v>
      </c>
      <c r="K2126" s="95" t="s">
        <v>1097</v>
      </c>
      <c r="L2126" s="95" t="s">
        <v>70</v>
      </c>
      <c r="M2126" s="95" t="s">
        <v>1099</v>
      </c>
    </row>
    <row r="2127" spans="1:13" ht="27" customHeight="1">
      <c r="A2127" s="93">
        <v>2125</v>
      </c>
      <c r="B2127" s="94" t="s">
        <v>1095</v>
      </c>
      <c r="C2127" s="95"/>
      <c r="D2127" s="95" t="s">
        <v>1178</v>
      </c>
      <c r="E2127" s="95">
        <v>1</v>
      </c>
      <c r="F2127" s="95">
        <v>9</v>
      </c>
      <c r="G2127" s="95">
        <v>3</v>
      </c>
      <c r="H2127" s="95">
        <v>301</v>
      </c>
      <c r="I2127" s="95">
        <v>89.53</v>
      </c>
      <c r="J2127" s="95">
        <v>68.83</v>
      </c>
      <c r="K2127" s="95" t="s">
        <v>1097</v>
      </c>
      <c r="L2127" s="95" t="s">
        <v>70</v>
      </c>
      <c r="M2127" s="95" t="s">
        <v>1098</v>
      </c>
    </row>
    <row r="2128" spans="1:13" ht="27" customHeight="1">
      <c r="A2128" s="93">
        <v>2126</v>
      </c>
      <c r="B2128" s="94" t="s">
        <v>1095</v>
      </c>
      <c r="C2128" s="95"/>
      <c r="D2128" s="95" t="s">
        <v>1178</v>
      </c>
      <c r="E2128" s="95">
        <v>1</v>
      </c>
      <c r="F2128" s="95">
        <v>9</v>
      </c>
      <c r="G2128" s="95">
        <v>3</v>
      </c>
      <c r="H2128" s="95">
        <v>302</v>
      </c>
      <c r="I2128" s="95">
        <v>89</v>
      </c>
      <c r="J2128" s="95">
        <v>68.42</v>
      </c>
      <c r="K2128" s="95" t="s">
        <v>1097</v>
      </c>
      <c r="L2128" s="95" t="s">
        <v>70</v>
      </c>
      <c r="M2128" s="95" t="s">
        <v>1099</v>
      </c>
    </row>
    <row r="2129" spans="1:13" ht="27" customHeight="1">
      <c r="A2129" s="93">
        <v>2127</v>
      </c>
      <c r="B2129" s="94" t="s">
        <v>1095</v>
      </c>
      <c r="C2129" s="95"/>
      <c r="D2129" s="95" t="s">
        <v>1178</v>
      </c>
      <c r="E2129" s="95">
        <v>1</v>
      </c>
      <c r="F2129" s="95">
        <v>9</v>
      </c>
      <c r="G2129" s="95">
        <v>4</v>
      </c>
      <c r="H2129" s="95">
        <v>401</v>
      </c>
      <c r="I2129" s="95">
        <v>89.53</v>
      </c>
      <c r="J2129" s="95">
        <v>68.83</v>
      </c>
      <c r="K2129" s="95" t="s">
        <v>1097</v>
      </c>
      <c r="L2129" s="95" t="s">
        <v>70</v>
      </c>
      <c r="M2129" s="95" t="s">
        <v>1098</v>
      </c>
    </row>
    <row r="2130" spans="1:13" ht="27" customHeight="1">
      <c r="A2130" s="93">
        <v>2128</v>
      </c>
      <c r="B2130" s="94" t="s">
        <v>1095</v>
      </c>
      <c r="C2130" s="95"/>
      <c r="D2130" s="95" t="s">
        <v>1178</v>
      </c>
      <c r="E2130" s="95">
        <v>1</v>
      </c>
      <c r="F2130" s="95">
        <v>9</v>
      </c>
      <c r="G2130" s="95">
        <v>4</v>
      </c>
      <c r="H2130" s="95">
        <v>402</v>
      </c>
      <c r="I2130" s="95">
        <v>89</v>
      </c>
      <c r="J2130" s="95">
        <v>68.42</v>
      </c>
      <c r="K2130" s="95" t="s">
        <v>1097</v>
      </c>
      <c r="L2130" s="95" t="s">
        <v>70</v>
      </c>
      <c r="M2130" s="95" t="s">
        <v>1099</v>
      </c>
    </row>
    <row r="2131" spans="1:13" ht="27" customHeight="1">
      <c r="A2131" s="93">
        <v>2129</v>
      </c>
      <c r="B2131" s="94" t="s">
        <v>1095</v>
      </c>
      <c r="C2131" s="95"/>
      <c r="D2131" s="95" t="s">
        <v>1178</v>
      </c>
      <c r="E2131" s="95">
        <v>1</v>
      </c>
      <c r="F2131" s="95">
        <v>9</v>
      </c>
      <c r="G2131" s="95">
        <v>5</v>
      </c>
      <c r="H2131" s="95">
        <v>501</v>
      </c>
      <c r="I2131" s="95">
        <v>89.53</v>
      </c>
      <c r="J2131" s="95">
        <v>68.83</v>
      </c>
      <c r="K2131" s="95" t="s">
        <v>1097</v>
      </c>
      <c r="L2131" s="95" t="s">
        <v>70</v>
      </c>
      <c r="M2131" s="95" t="s">
        <v>1098</v>
      </c>
    </row>
    <row r="2132" spans="1:13" ht="27" customHeight="1">
      <c r="A2132" s="93">
        <v>2130</v>
      </c>
      <c r="B2132" s="94" t="s">
        <v>1095</v>
      </c>
      <c r="C2132" s="95"/>
      <c r="D2132" s="95" t="s">
        <v>1178</v>
      </c>
      <c r="E2132" s="95">
        <v>1</v>
      </c>
      <c r="F2132" s="95">
        <v>9</v>
      </c>
      <c r="G2132" s="95">
        <v>5</v>
      </c>
      <c r="H2132" s="95">
        <v>502</v>
      </c>
      <c r="I2132" s="95">
        <v>89</v>
      </c>
      <c r="J2132" s="95">
        <v>68.42</v>
      </c>
      <c r="K2132" s="95" t="s">
        <v>1097</v>
      </c>
      <c r="L2132" s="95" t="s">
        <v>70</v>
      </c>
      <c r="M2132" s="95" t="s">
        <v>1099</v>
      </c>
    </row>
    <row r="2133" spans="1:13" ht="27" customHeight="1">
      <c r="A2133" s="93">
        <v>2131</v>
      </c>
      <c r="B2133" s="94" t="s">
        <v>1095</v>
      </c>
      <c r="C2133" s="95"/>
      <c r="D2133" s="95" t="s">
        <v>1178</v>
      </c>
      <c r="E2133" s="95">
        <v>1</v>
      </c>
      <c r="F2133" s="95">
        <v>9</v>
      </c>
      <c r="G2133" s="95">
        <v>6</v>
      </c>
      <c r="H2133" s="95">
        <v>601</v>
      </c>
      <c r="I2133" s="95">
        <v>89.53</v>
      </c>
      <c r="J2133" s="95">
        <v>68.83</v>
      </c>
      <c r="K2133" s="95" t="s">
        <v>1097</v>
      </c>
      <c r="L2133" s="95" t="s">
        <v>70</v>
      </c>
      <c r="M2133" s="95" t="s">
        <v>1098</v>
      </c>
    </row>
    <row r="2134" spans="1:13" ht="27" customHeight="1">
      <c r="A2134" s="93">
        <v>2132</v>
      </c>
      <c r="B2134" s="94" t="s">
        <v>1095</v>
      </c>
      <c r="C2134" s="95"/>
      <c r="D2134" s="95" t="s">
        <v>1178</v>
      </c>
      <c r="E2134" s="95">
        <v>1</v>
      </c>
      <c r="F2134" s="95">
        <v>9</v>
      </c>
      <c r="G2134" s="95">
        <v>6</v>
      </c>
      <c r="H2134" s="95">
        <v>602</v>
      </c>
      <c r="I2134" s="95">
        <v>89</v>
      </c>
      <c r="J2134" s="95">
        <v>68.42</v>
      </c>
      <c r="K2134" s="95" t="s">
        <v>1097</v>
      </c>
      <c r="L2134" s="95" t="s">
        <v>70</v>
      </c>
      <c r="M2134" s="95" t="s">
        <v>1099</v>
      </c>
    </row>
    <row r="2135" spans="1:13" ht="27" customHeight="1">
      <c r="A2135" s="93">
        <v>2133</v>
      </c>
      <c r="B2135" s="94" t="s">
        <v>1095</v>
      </c>
      <c r="C2135" s="95"/>
      <c r="D2135" s="95" t="s">
        <v>1178</v>
      </c>
      <c r="E2135" s="95">
        <v>1</v>
      </c>
      <c r="F2135" s="95">
        <v>9</v>
      </c>
      <c r="G2135" s="95">
        <v>7</v>
      </c>
      <c r="H2135" s="95">
        <v>701</v>
      </c>
      <c r="I2135" s="95">
        <v>89.53</v>
      </c>
      <c r="J2135" s="95">
        <v>68.83</v>
      </c>
      <c r="K2135" s="95" t="s">
        <v>1097</v>
      </c>
      <c r="L2135" s="95" t="s">
        <v>70</v>
      </c>
      <c r="M2135" s="95" t="s">
        <v>1098</v>
      </c>
    </row>
    <row r="2136" spans="1:13" ht="27" customHeight="1">
      <c r="A2136" s="93">
        <v>2134</v>
      </c>
      <c r="B2136" s="94" t="s">
        <v>1095</v>
      </c>
      <c r="C2136" s="95"/>
      <c r="D2136" s="95" t="s">
        <v>1178</v>
      </c>
      <c r="E2136" s="95">
        <v>1</v>
      </c>
      <c r="F2136" s="95">
        <v>9</v>
      </c>
      <c r="G2136" s="95">
        <v>7</v>
      </c>
      <c r="H2136" s="95">
        <v>702</v>
      </c>
      <c r="I2136" s="95">
        <v>89</v>
      </c>
      <c r="J2136" s="95">
        <v>68.42</v>
      </c>
      <c r="K2136" s="95" t="s">
        <v>1097</v>
      </c>
      <c r="L2136" s="95" t="s">
        <v>70</v>
      </c>
      <c r="M2136" s="95" t="s">
        <v>1099</v>
      </c>
    </row>
    <row r="2137" spans="1:13" ht="27" customHeight="1">
      <c r="A2137" s="93">
        <v>2135</v>
      </c>
      <c r="B2137" s="94" t="s">
        <v>1095</v>
      </c>
      <c r="C2137" s="95"/>
      <c r="D2137" s="95" t="s">
        <v>1178</v>
      </c>
      <c r="E2137" s="95">
        <v>1</v>
      </c>
      <c r="F2137" s="95">
        <v>9</v>
      </c>
      <c r="G2137" s="95">
        <v>8</v>
      </c>
      <c r="H2137" s="95">
        <v>801</v>
      </c>
      <c r="I2137" s="95">
        <v>89.53</v>
      </c>
      <c r="J2137" s="95">
        <v>68.83</v>
      </c>
      <c r="K2137" s="95" t="s">
        <v>1097</v>
      </c>
      <c r="L2137" s="95" t="s">
        <v>70</v>
      </c>
      <c r="M2137" s="95" t="s">
        <v>1098</v>
      </c>
    </row>
    <row r="2138" spans="1:13" ht="27" customHeight="1">
      <c r="A2138" s="93">
        <v>2136</v>
      </c>
      <c r="B2138" s="94" t="s">
        <v>1095</v>
      </c>
      <c r="C2138" s="95"/>
      <c r="D2138" s="95" t="s">
        <v>1178</v>
      </c>
      <c r="E2138" s="95">
        <v>1</v>
      </c>
      <c r="F2138" s="95">
        <v>9</v>
      </c>
      <c r="G2138" s="95">
        <v>8</v>
      </c>
      <c r="H2138" s="95">
        <v>802</v>
      </c>
      <c r="I2138" s="95">
        <v>89</v>
      </c>
      <c r="J2138" s="95">
        <v>68.42</v>
      </c>
      <c r="K2138" s="95" t="s">
        <v>1097</v>
      </c>
      <c r="L2138" s="95" t="s">
        <v>70</v>
      </c>
      <c r="M2138" s="95" t="s">
        <v>1099</v>
      </c>
    </row>
    <row r="2139" spans="1:13" ht="27" customHeight="1">
      <c r="A2139" s="93">
        <v>2137</v>
      </c>
      <c r="B2139" s="94" t="s">
        <v>1095</v>
      </c>
      <c r="C2139" s="95"/>
      <c r="D2139" s="95" t="s">
        <v>1178</v>
      </c>
      <c r="E2139" s="95">
        <v>1</v>
      </c>
      <c r="F2139" s="95">
        <v>9</v>
      </c>
      <c r="G2139" s="95">
        <v>9</v>
      </c>
      <c r="H2139" s="95">
        <v>901</v>
      </c>
      <c r="I2139" s="95">
        <v>89.53</v>
      </c>
      <c r="J2139" s="95">
        <v>68.83</v>
      </c>
      <c r="K2139" s="95" t="s">
        <v>1097</v>
      </c>
      <c r="L2139" s="95" t="s">
        <v>70</v>
      </c>
      <c r="M2139" s="95" t="s">
        <v>1098</v>
      </c>
    </row>
    <row r="2140" spans="1:13" ht="27" customHeight="1">
      <c r="A2140" s="93">
        <v>2138</v>
      </c>
      <c r="B2140" s="94" t="s">
        <v>1095</v>
      </c>
      <c r="C2140" s="95"/>
      <c r="D2140" s="95" t="s">
        <v>1178</v>
      </c>
      <c r="E2140" s="95">
        <v>1</v>
      </c>
      <c r="F2140" s="95">
        <v>9</v>
      </c>
      <c r="G2140" s="95">
        <v>9</v>
      </c>
      <c r="H2140" s="95">
        <v>902</v>
      </c>
      <c r="I2140" s="95">
        <v>89</v>
      </c>
      <c r="J2140" s="95">
        <v>68.42</v>
      </c>
      <c r="K2140" s="95" t="s">
        <v>1097</v>
      </c>
      <c r="L2140" s="95" t="s">
        <v>70</v>
      </c>
      <c r="M2140" s="95" t="s">
        <v>1099</v>
      </c>
    </row>
    <row r="2141" spans="1:13" ht="27" customHeight="1">
      <c r="A2141" s="93">
        <v>2139</v>
      </c>
      <c r="B2141" s="94" t="s">
        <v>1095</v>
      </c>
      <c r="C2141" s="95"/>
      <c r="D2141" s="95" t="s">
        <v>1178</v>
      </c>
      <c r="E2141" s="95">
        <v>2</v>
      </c>
      <c r="F2141" s="95">
        <v>9</v>
      </c>
      <c r="G2141" s="95">
        <v>1</v>
      </c>
      <c r="H2141" s="95">
        <v>101</v>
      </c>
      <c r="I2141" s="95">
        <v>89.37</v>
      </c>
      <c r="J2141" s="95">
        <v>68.709999999999994</v>
      </c>
      <c r="K2141" s="95" t="s">
        <v>1097</v>
      </c>
      <c r="L2141" s="95" t="s">
        <v>70</v>
      </c>
      <c r="M2141" s="95" t="s">
        <v>1099</v>
      </c>
    </row>
    <row r="2142" spans="1:13" ht="27" customHeight="1">
      <c r="A2142" s="93">
        <v>2140</v>
      </c>
      <c r="B2142" s="94" t="s">
        <v>1095</v>
      </c>
      <c r="C2142" s="95"/>
      <c r="D2142" s="95" t="s">
        <v>1178</v>
      </c>
      <c r="E2142" s="95">
        <v>2</v>
      </c>
      <c r="F2142" s="95">
        <v>9</v>
      </c>
      <c r="G2142" s="95">
        <v>1</v>
      </c>
      <c r="H2142" s="95">
        <v>102</v>
      </c>
      <c r="I2142" s="95">
        <v>90.09</v>
      </c>
      <c r="J2142" s="95">
        <v>69.260000000000005</v>
      </c>
      <c r="K2142" s="95" t="s">
        <v>1097</v>
      </c>
      <c r="L2142" s="95" t="s">
        <v>70</v>
      </c>
      <c r="M2142" s="95" t="s">
        <v>1098</v>
      </c>
    </row>
    <row r="2143" spans="1:13" ht="27" customHeight="1">
      <c r="A2143" s="93">
        <v>2141</v>
      </c>
      <c r="B2143" s="94" t="s">
        <v>1095</v>
      </c>
      <c r="C2143" s="95"/>
      <c r="D2143" s="95" t="s">
        <v>1178</v>
      </c>
      <c r="E2143" s="95">
        <v>2</v>
      </c>
      <c r="F2143" s="95">
        <v>9</v>
      </c>
      <c r="G2143" s="95">
        <v>2</v>
      </c>
      <c r="H2143" s="95">
        <v>201</v>
      </c>
      <c r="I2143" s="95">
        <v>89</v>
      </c>
      <c r="J2143" s="95">
        <v>68.42</v>
      </c>
      <c r="K2143" s="95" t="s">
        <v>1097</v>
      </c>
      <c r="L2143" s="95" t="s">
        <v>70</v>
      </c>
      <c r="M2143" s="95" t="s">
        <v>1099</v>
      </c>
    </row>
    <row r="2144" spans="1:13" ht="27" customHeight="1">
      <c r="A2144" s="93">
        <v>2142</v>
      </c>
      <c r="B2144" s="94" t="s">
        <v>1095</v>
      </c>
      <c r="C2144" s="95"/>
      <c r="D2144" s="95" t="s">
        <v>1178</v>
      </c>
      <c r="E2144" s="95">
        <v>2</v>
      </c>
      <c r="F2144" s="95">
        <v>9</v>
      </c>
      <c r="G2144" s="95">
        <v>2</v>
      </c>
      <c r="H2144" s="95">
        <v>202</v>
      </c>
      <c r="I2144" s="95">
        <v>89.53</v>
      </c>
      <c r="J2144" s="95">
        <v>68.83</v>
      </c>
      <c r="K2144" s="95" t="s">
        <v>1097</v>
      </c>
      <c r="L2144" s="95" t="s">
        <v>70</v>
      </c>
      <c r="M2144" s="95" t="s">
        <v>1098</v>
      </c>
    </row>
    <row r="2145" spans="1:13" ht="27" customHeight="1">
      <c r="A2145" s="93">
        <v>2143</v>
      </c>
      <c r="B2145" s="94" t="s">
        <v>1095</v>
      </c>
      <c r="C2145" s="95"/>
      <c r="D2145" s="95" t="s">
        <v>1178</v>
      </c>
      <c r="E2145" s="95">
        <v>2</v>
      </c>
      <c r="F2145" s="95">
        <v>9</v>
      </c>
      <c r="G2145" s="95">
        <v>3</v>
      </c>
      <c r="H2145" s="95">
        <v>301</v>
      </c>
      <c r="I2145" s="95">
        <v>89</v>
      </c>
      <c r="J2145" s="95">
        <v>68.42</v>
      </c>
      <c r="K2145" s="95" t="s">
        <v>1097</v>
      </c>
      <c r="L2145" s="95" t="s">
        <v>70</v>
      </c>
      <c r="M2145" s="95" t="s">
        <v>1099</v>
      </c>
    </row>
    <row r="2146" spans="1:13" ht="27" customHeight="1">
      <c r="A2146" s="93">
        <v>2144</v>
      </c>
      <c r="B2146" s="94" t="s">
        <v>1095</v>
      </c>
      <c r="C2146" s="95"/>
      <c r="D2146" s="95" t="s">
        <v>1178</v>
      </c>
      <c r="E2146" s="95">
        <v>2</v>
      </c>
      <c r="F2146" s="95">
        <v>9</v>
      </c>
      <c r="G2146" s="95">
        <v>3</v>
      </c>
      <c r="H2146" s="95">
        <v>302</v>
      </c>
      <c r="I2146" s="95">
        <v>89.53</v>
      </c>
      <c r="J2146" s="95">
        <v>68.83</v>
      </c>
      <c r="K2146" s="95" t="s">
        <v>1097</v>
      </c>
      <c r="L2146" s="95" t="s">
        <v>70</v>
      </c>
      <c r="M2146" s="95" t="s">
        <v>1098</v>
      </c>
    </row>
    <row r="2147" spans="1:13" ht="27" customHeight="1">
      <c r="A2147" s="93">
        <v>2145</v>
      </c>
      <c r="B2147" s="94" t="s">
        <v>1095</v>
      </c>
      <c r="C2147" s="95"/>
      <c r="D2147" s="95" t="s">
        <v>1178</v>
      </c>
      <c r="E2147" s="95">
        <v>2</v>
      </c>
      <c r="F2147" s="95">
        <v>9</v>
      </c>
      <c r="G2147" s="95">
        <v>4</v>
      </c>
      <c r="H2147" s="95">
        <v>401</v>
      </c>
      <c r="I2147" s="95">
        <v>89</v>
      </c>
      <c r="J2147" s="95">
        <v>68.42</v>
      </c>
      <c r="K2147" s="95" t="s">
        <v>1097</v>
      </c>
      <c r="L2147" s="95" t="s">
        <v>70</v>
      </c>
      <c r="M2147" s="95" t="s">
        <v>1099</v>
      </c>
    </row>
    <row r="2148" spans="1:13" ht="27" customHeight="1">
      <c r="A2148" s="93">
        <v>2146</v>
      </c>
      <c r="B2148" s="94" t="s">
        <v>1095</v>
      </c>
      <c r="C2148" s="95"/>
      <c r="D2148" s="95" t="s">
        <v>1178</v>
      </c>
      <c r="E2148" s="95">
        <v>2</v>
      </c>
      <c r="F2148" s="95">
        <v>9</v>
      </c>
      <c r="G2148" s="95">
        <v>4</v>
      </c>
      <c r="H2148" s="95">
        <v>402</v>
      </c>
      <c r="I2148" s="95">
        <v>89.53</v>
      </c>
      <c r="J2148" s="95">
        <v>68.83</v>
      </c>
      <c r="K2148" s="95" t="s">
        <v>1097</v>
      </c>
      <c r="L2148" s="95" t="s">
        <v>70</v>
      </c>
      <c r="M2148" s="95" t="s">
        <v>1098</v>
      </c>
    </row>
    <row r="2149" spans="1:13" ht="27" customHeight="1">
      <c r="A2149" s="93">
        <v>2147</v>
      </c>
      <c r="B2149" s="94" t="s">
        <v>1095</v>
      </c>
      <c r="C2149" s="95"/>
      <c r="D2149" s="95" t="s">
        <v>1178</v>
      </c>
      <c r="E2149" s="95">
        <v>2</v>
      </c>
      <c r="F2149" s="95">
        <v>9</v>
      </c>
      <c r="G2149" s="95">
        <v>5</v>
      </c>
      <c r="H2149" s="95">
        <v>501</v>
      </c>
      <c r="I2149" s="95">
        <v>89</v>
      </c>
      <c r="J2149" s="95">
        <v>68.42</v>
      </c>
      <c r="K2149" s="95" t="s">
        <v>1097</v>
      </c>
      <c r="L2149" s="95" t="s">
        <v>70</v>
      </c>
      <c r="M2149" s="95" t="s">
        <v>1099</v>
      </c>
    </row>
    <row r="2150" spans="1:13" ht="27" customHeight="1">
      <c r="A2150" s="93">
        <v>2148</v>
      </c>
      <c r="B2150" s="94" t="s">
        <v>1095</v>
      </c>
      <c r="C2150" s="95"/>
      <c r="D2150" s="95" t="s">
        <v>1178</v>
      </c>
      <c r="E2150" s="95">
        <v>2</v>
      </c>
      <c r="F2150" s="95">
        <v>9</v>
      </c>
      <c r="G2150" s="95">
        <v>5</v>
      </c>
      <c r="H2150" s="95">
        <v>502</v>
      </c>
      <c r="I2150" s="95">
        <v>89.53</v>
      </c>
      <c r="J2150" s="95">
        <v>68.83</v>
      </c>
      <c r="K2150" s="95" t="s">
        <v>1097</v>
      </c>
      <c r="L2150" s="95" t="s">
        <v>70</v>
      </c>
      <c r="M2150" s="95" t="s">
        <v>1098</v>
      </c>
    </row>
    <row r="2151" spans="1:13" ht="27" customHeight="1">
      <c r="A2151" s="93">
        <v>2149</v>
      </c>
      <c r="B2151" s="94" t="s">
        <v>1095</v>
      </c>
      <c r="C2151" s="95"/>
      <c r="D2151" s="95" t="s">
        <v>1178</v>
      </c>
      <c r="E2151" s="95">
        <v>2</v>
      </c>
      <c r="F2151" s="95">
        <v>9</v>
      </c>
      <c r="G2151" s="95">
        <v>6</v>
      </c>
      <c r="H2151" s="95">
        <v>601</v>
      </c>
      <c r="I2151" s="95">
        <v>89</v>
      </c>
      <c r="J2151" s="95">
        <v>68.42</v>
      </c>
      <c r="K2151" s="95" t="s">
        <v>1097</v>
      </c>
      <c r="L2151" s="95" t="s">
        <v>70</v>
      </c>
      <c r="M2151" s="95" t="s">
        <v>1099</v>
      </c>
    </row>
    <row r="2152" spans="1:13" ht="27" customHeight="1">
      <c r="A2152" s="93">
        <v>2150</v>
      </c>
      <c r="B2152" s="94" t="s">
        <v>1095</v>
      </c>
      <c r="C2152" s="95"/>
      <c r="D2152" s="95" t="s">
        <v>1178</v>
      </c>
      <c r="E2152" s="95">
        <v>2</v>
      </c>
      <c r="F2152" s="95">
        <v>9</v>
      </c>
      <c r="G2152" s="95">
        <v>6</v>
      </c>
      <c r="H2152" s="95">
        <v>602</v>
      </c>
      <c r="I2152" s="95">
        <v>89.53</v>
      </c>
      <c r="J2152" s="95">
        <v>68.83</v>
      </c>
      <c r="K2152" s="95" t="s">
        <v>1097</v>
      </c>
      <c r="L2152" s="95" t="s">
        <v>70</v>
      </c>
      <c r="M2152" s="95" t="s">
        <v>1098</v>
      </c>
    </row>
    <row r="2153" spans="1:13" ht="27" customHeight="1">
      <c r="A2153" s="93">
        <v>2151</v>
      </c>
      <c r="B2153" s="94" t="s">
        <v>1095</v>
      </c>
      <c r="C2153" s="95"/>
      <c r="D2153" s="95" t="s">
        <v>1178</v>
      </c>
      <c r="E2153" s="95">
        <v>2</v>
      </c>
      <c r="F2153" s="95">
        <v>9</v>
      </c>
      <c r="G2153" s="95">
        <v>7</v>
      </c>
      <c r="H2153" s="95">
        <v>701</v>
      </c>
      <c r="I2153" s="95">
        <v>89</v>
      </c>
      <c r="J2153" s="95">
        <v>68.42</v>
      </c>
      <c r="K2153" s="95" t="s">
        <v>1097</v>
      </c>
      <c r="L2153" s="95" t="s">
        <v>70</v>
      </c>
      <c r="M2153" s="95" t="s">
        <v>1099</v>
      </c>
    </row>
    <row r="2154" spans="1:13" ht="27" customHeight="1">
      <c r="A2154" s="93">
        <v>2152</v>
      </c>
      <c r="B2154" s="94" t="s">
        <v>1095</v>
      </c>
      <c r="C2154" s="95"/>
      <c r="D2154" s="95" t="s">
        <v>1178</v>
      </c>
      <c r="E2154" s="95">
        <v>2</v>
      </c>
      <c r="F2154" s="95">
        <v>9</v>
      </c>
      <c r="G2154" s="95">
        <v>7</v>
      </c>
      <c r="H2154" s="95">
        <v>702</v>
      </c>
      <c r="I2154" s="95">
        <v>89.53</v>
      </c>
      <c r="J2154" s="95">
        <v>68.83</v>
      </c>
      <c r="K2154" s="95" t="s">
        <v>1097</v>
      </c>
      <c r="L2154" s="95" t="s">
        <v>70</v>
      </c>
      <c r="M2154" s="95" t="s">
        <v>1098</v>
      </c>
    </row>
    <row r="2155" spans="1:13" ht="27" customHeight="1">
      <c r="A2155" s="93">
        <v>2153</v>
      </c>
      <c r="B2155" s="94" t="s">
        <v>1095</v>
      </c>
      <c r="C2155" s="95"/>
      <c r="D2155" s="95" t="s">
        <v>1178</v>
      </c>
      <c r="E2155" s="95">
        <v>2</v>
      </c>
      <c r="F2155" s="95">
        <v>9</v>
      </c>
      <c r="G2155" s="95">
        <v>8</v>
      </c>
      <c r="H2155" s="95">
        <v>801</v>
      </c>
      <c r="I2155" s="95">
        <v>89</v>
      </c>
      <c r="J2155" s="95">
        <v>68.42</v>
      </c>
      <c r="K2155" s="95" t="s">
        <v>1097</v>
      </c>
      <c r="L2155" s="95" t="s">
        <v>70</v>
      </c>
      <c r="M2155" s="95" t="s">
        <v>1099</v>
      </c>
    </row>
    <row r="2156" spans="1:13" ht="27" customHeight="1">
      <c r="A2156" s="93">
        <v>2154</v>
      </c>
      <c r="B2156" s="94" t="s">
        <v>1095</v>
      </c>
      <c r="C2156" s="95"/>
      <c r="D2156" s="95" t="s">
        <v>1178</v>
      </c>
      <c r="E2156" s="95">
        <v>2</v>
      </c>
      <c r="F2156" s="95">
        <v>9</v>
      </c>
      <c r="G2156" s="95">
        <v>8</v>
      </c>
      <c r="H2156" s="95">
        <v>802</v>
      </c>
      <c r="I2156" s="95">
        <v>89.53</v>
      </c>
      <c r="J2156" s="95">
        <v>68.83</v>
      </c>
      <c r="K2156" s="95" t="s">
        <v>1097</v>
      </c>
      <c r="L2156" s="95" t="s">
        <v>70</v>
      </c>
      <c r="M2156" s="95" t="s">
        <v>1098</v>
      </c>
    </row>
    <row r="2157" spans="1:13" ht="27" customHeight="1">
      <c r="A2157" s="93">
        <v>2155</v>
      </c>
      <c r="B2157" s="94" t="s">
        <v>1095</v>
      </c>
      <c r="C2157" s="95"/>
      <c r="D2157" s="95" t="s">
        <v>1178</v>
      </c>
      <c r="E2157" s="95">
        <v>2</v>
      </c>
      <c r="F2157" s="95">
        <v>9</v>
      </c>
      <c r="G2157" s="95">
        <v>9</v>
      </c>
      <c r="H2157" s="95">
        <v>901</v>
      </c>
      <c r="I2157" s="95">
        <v>89</v>
      </c>
      <c r="J2157" s="95">
        <v>68.42</v>
      </c>
      <c r="K2157" s="95" t="s">
        <v>1097</v>
      </c>
      <c r="L2157" s="95" t="s">
        <v>70</v>
      </c>
      <c r="M2157" s="95" t="s">
        <v>1099</v>
      </c>
    </row>
    <row r="2158" spans="1:13" ht="27" customHeight="1">
      <c r="A2158" s="93">
        <v>2156</v>
      </c>
      <c r="B2158" s="94" t="s">
        <v>1095</v>
      </c>
      <c r="C2158" s="95"/>
      <c r="D2158" s="95" t="s">
        <v>1178</v>
      </c>
      <c r="E2158" s="95">
        <v>2</v>
      </c>
      <c r="F2158" s="95">
        <v>9</v>
      </c>
      <c r="G2158" s="95">
        <v>9</v>
      </c>
      <c r="H2158" s="95">
        <v>902</v>
      </c>
      <c r="I2158" s="95">
        <v>89.53</v>
      </c>
      <c r="J2158" s="95">
        <v>68.83</v>
      </c>
      <c r="K2158" s="95" t="s">
        <v>1097</v>
      </c>
      <c r="L2158" s="95" t="s">
        <v>70</v>
      </c>
      <c r="M2158" s="95" t="s">
        <v>1098</v>
      </c>
    </row>
    <row r="2159" spans="1:13" ht="27" customHeight="1">
      <c r="A2159" s="93">
        <v>2157</v>
      </c>
      <c r="B2159" s="94" t="s">
        <v>1095</v>
      </c>
      <c r="C2159" s="95"/>
      <c r="D2159" s="95" t="s">
        <v>1179</v>
      </c>
      <c r="E2159" s="95">
        <v>1</v>
      </c>
      <c r="F2159" s="95">
        <v>9</v>
      </c>
      <c r="G2159" s="95">
        <v>1</v>
      </c>
      <c r="H2159" s="95">
        <v>101</v>
      </c>
      <c r="I2159" s="95">
        <v>90.09</v>
      </c>
      <c r="J2159" s="95">
        <v>69.260000000000005</v>
      </c>
      <c r="K2159" s="95" t="s">
        <v>1097</v>
      </c>
      <c r="L2159" s="95" t="s">
        <v>70</v>
      </c>
      <c r="M2159" s="95" t="s">
        <v>1098</v>
      </c>
    </row>
    <row r="2160" spans="1:13" ht="27" customHeight="1">
      <c r="A2160" s="93">
        <v>2158</v>
      </c>
      <c r="B2160" s="94" t="s">
        <v>1095</v>
      </c>
      <c r="C2160" s="95"/>
      <c r="D2160" s="95" t="s">
        <v>1179</v>
      </c>
      <c r="E2160" s="95">
        <v>1</v>
      </c>
      <c r="F2160" s="95">
        <v>9</v>
      </c>
      <c r="G2160" s="95">
        <v>1</v>
      </c>
      <c r="H2160" s="95">
        <v>102</v>
      </c>
      <c r="I2160" s="95">
        <v>89.37</v>
      </c>
      <c r="J2160" s="95">
        <v>68.709999999999994</v>
      </c>
      <c r="K2160" s="95" t="s">
        <v>1097</v>
      </c>
      <c r="L2160" s="95" t="s">
        <v>70</v>
      </c>
      <c r="M2160" s="95" t="s">
        <v>1099</v>
      </c>
    </row>
    <row r="2161" spans="1:13" ht="27" customHeight="1">
      <c r="A2161" s="93">
        <v>2159</v>
      </c>
      <c r="B2161" s="94" t="s">
        <v>1095</v>
      </c>
      <c r="C2161" s="95"/>
      <c r="D2161" s="95" t="s">
        <v>1179</v>
      </c>
      <c r="E2161" s="95">
        <v>1</v>
      </c>
      <c r="F2161" s="95">
        <v>9</v>
      </c>
      <c r="G2161" s="95">
        <v>2</v>
      </c>
      <c r="H2161" s="95">
        <v>201</v>
      </c>
      <c r="I2161" s="95">
        <v>89.53</v>
      </c>
      <c r="J2161" s="95">
        <v>68.83</v>
      </c>
      <c r="K2161" s="95" t="s">
        <v>1097</v>
      </c>
      <c r="L2161" s="95" t="s">
        <v>70</v>
      </c>
      <c r="M2161" s="95" t="s">
        <v>1098</v>
      </c>
    </row>
    <row r="2162" spans="1:13" ht="27" customHeight="1">
      <c r="A2162" s="93">
        <v>2160</v>
      </c>
      <c r="B2162" s="94" t="s">
        <v>1095</v>
      </c>
      <c r="C2162" s="95"/>
      <c r="D2162" s="95" t="s">
        <v>1179</v>
      </c>
      <c r="E2162" s="95">
        <v>1</v>
      </c>
      <c r="F2162" s="95">
        <v>9</v>
      </c>
      <c r="G2162" s="95">
        <v>2</v>
      </c>
      <c r="H2162" s="95">
        <v>202</v>
      </c>
      <c r="I2162" s="95">
        <v>89</v>
      </c>
      <c r="J2162" s="95">
        <v>68.42</v>
      </c>
      <c r="K2162" s="95" t="s">
        <v>1097</v>
      </c>
      <c r="L2162" s="95" t="s">
        <v>70</v>
      </c>
      <c r="M2162" s="95" t="s">
        <v>1099</v>
      </c>
    </row>
    <row r="2163" spans="1:13" ht="27" customHeight="1">
      <c r="A2163" s="93">
        <v>2161</v>
      </c>
      <c r="B2163" s="94" t="s">
        <v>1095</v>
      </c>
      <c r="C2163" s="95"/>
      <c r="D2163" s="95" t="s">
        <v>1179</v>
      </c>
      <c r="E2163" s="95">
        <v>1</v>
      </c>
      <c r="F2163" s="95">
        <v>9</v>
      </c>
      <c r="G2163" s="95">
        <v>3</v>
      </c>
      <c r="H2163" s="95">
        <v>301</v>
      </c>
      <c r="I2163" s="95">
        <v>89.53</v>
      </c>
      <c r="J2163" s="95">
        <v>68.83</v>
      </c>
      <c r="K2163" s="95" t="s">
        <v>1097</v>
      </c>
      <c r="L2163" s="95" t="s">
        <v>70</v>
      </c>
      <c r="M2163" s="95" t="s">
        <v>1098</v>
      </c>
    </row>
    <row r="2164" spans="1:13" ht="27" customHeight="1">
      <c r="A2164" s="93">
        <v>2162</v>
      </c>
      <c r="B2164" s="94" t="s">
        <v>1095</v>
      </c>
      <c r="C2164" s="95"/>
      <c r="D2164" s="95" t="s">
        <v>1179</v>
      </c>
      <c r="E2164" s="95">
        <v>1</v>
      </c>
      <c r="F2164" s="95">
        <v>9</v>
      </c>
      <c r="G2164" s="95">
        <v>3</v>
      </c>
      <c r="H2164" s="95">
        <v>302</v>
      </c>
      <c r="I2164" s="95">
        <v>89</v>
      </c>
      <c r="J2164" s="95">
        <v>68.42</v>
      </c>
      <c r="K2164" s="95" t="s">
        <v>1097</v>
      </c>
      <c r="L2164" s="95" t="s">
        <v>70</v>
      </c>
      <c r="M2164" s="95" t="s">
        <v>1099</v>
      </c>
    </row>
    <row r="2165" spans="1:13" ht="27" customHeight="1">
      <c r="A2165" s="93">
        <v>2163</v>
      </c>
      <c r="B2165" s="94" t="s">
        <v>1095</v>
      </c>
      <c r="C2165" s="95"/>
      <c r="D2165" s="95" t="s">
        <v>1179</v>
      </c>
      <c r="E2165" s="95">
        <v>1</v>
      </c>
      <c r="F2165" s="95">
        <v>9</v>
      </c>
      <c r="G2165" s="95">
        <v>4</v>
      </c>
      <c r="H2165" s="95">
        <v>401</v>
      </c>
      <c r="I2165" s="95">
        <v>89.53</v>
      </c>
      <c r="J2165" s="95">
        <v>68.83</v>
      </c>
      <c r="K2165" s="95" t="s">
        <v>1097</v>
      </c>
      <c r="L2165" s="95" t="s">
        <v>70</v>
      </c>
      <c r="M2165" s="95" t="s">
        <v>1098</v>
      </c>
    </row>
    <row r="2166" spans="1:13" ht="27" customHeight="1">
      <c r="A2166" s="93">
        <v>2164</v>
      </c>
      <c r="B2166" s="94" t="s">
        <v>1095</v>
      </c>
      <c r="C2166" s="95"/>
      <c r="D2166" s="95" t="s">
        <v>1179</v>
      </c>
      <c r="E2166" s="95">
        <v>1</v>
      </c>
      <c r="F2166" s="95">
        <v>9</v>
      </c>
      <c r="G2166" s="95">
        <v>4</v>
      </c>
      <c r="H2166" s="95">
        <v>402</v>
      </c>
      <c r="I2166" s="95">
        <v>89</v>
      </c>
      <c r="J2166" s="95">
        <v>68.42</v>
      </c>
      <c r="K2166" s="95" t="s">
        <v>1097</v>
      </c>
      <c r="L2166" s="95" t="s">
        <v>70</v>
      </c>
      <c r="M2166" s="95" t="s">
        <v>1099</v>
      </c>
    </row>
    <row r="2167" spans="1:13" ht="27" customHeight="1">
      <c r="A2167" s="93">
        <v>2165</v>
      </c>
      <c r="B2167" s="94" t="s">
        <v>1095</v>
      </c>
      <c r="C2167" s="95"/>
      <c r="D2167" s="95" t="s">
        <v>1179</v>
      </c>
      <c r="E2167" s="95">
        <v>1</v>
      </c>
      <c r="F2167" s="95">
        <v>9</v>
      </c>
      <c r="G2167" s="95">
        <v>5</v>
      </c>
      <c r="H2167" s="95">
        <v>501</v>
      </c>
      <c r="I2167" s="95">
        <v>89.53</v>
      </c>
      <c r="J2167" s="95">
        <v>68.83</v>
      </c>
      <c r="K2167" s="95" t="s">
        <v>1097</v>
      </c>
      <c r="L2167" s="95" t="s">
        <v>70</v>
      </c>
      <c r="M2167" s="95" t="s">
        <v>1098</v>
      </c>
    </row>
    <row r="2168" spans="1:13" ht="27" customHeight="1">
      <c r="A2168" s="93">
        <v>2166</v>
      </c>
      <c r="B2168" s="94" t="s">
        <v>1095</v>
      </c>
      <c r="C2168" s="95"/>
      <c r="D2168" s="95" t="s">
        <v>1179</v>
      </c>
      <c r="E2168" s="95">
        <v>1</v>
      </c>
      <c r="F2168" s="95">
        <v>9</v>
      </c>
      <c r="G2168" s="95">
        <v>5</v>
      </c>
      <c r="H2168" s="95">
        <v>502</v>
      </c>
      <c r="I2168" s="95">
        <v>89</v>
      </c>
      <c r="J2168" s="95">
        <v>68.42</v>
      </c>
      <c r="K2168" s="95" t="s">
        <v>1097</v>
      </c>
      <c r="L2168" s="95" t="s">
        <v>70</v>
      </c>
      <c r="M2168" s="95" t="s">
        <v>1099</v>
      </c>
    </row>
    <row r="2169" spans="1:13" ht="27" customHeight="1">
      <c r="A2169" s="93">
        <v>2167</v>
      </c>
      <c r="B2169" s="94" t="s">
        <v>1095</v>
      </c>
      <c r="C2169" s="95"/>
      <c r="D2169" s="95" t="s">
        <v>1179</v>
      </c>
      <c r="E2169" s="95">
        <v>1</v>
      </c>
      <c r="F2169" s="95">
        <v>9</v>
      </c>
      <c r="G2169" s="95">
        <v>6</v>
      </c>
      <c r="H2169" s="95">
        <v>601</v>
      </c>
      <c r="I2169" s="95">
        <v>89.53</v>
      </c>
      <c r="J2169" s="95">
        <v>68.83</v>
      </c>
      <c r="K2169" s="95" t="s">
        <v>1097</v>
      </c>
      <c r="L2169" s="95" t="s">
        <v>70</v>
      </c>
      <c r="M2169" s="95" t="s">
        <v>1098</v>
      </c>
    </row>
    <row r="2170" spans="1:13" ht="27" customHeight="1">
      <c r="A2170" s="93">
        <v>2168</v>
      </c>
      <c r="B2170" s="94" t="s">
        <v>1095</v>
      </c>
      <c r="C2170" s="95"/>
      <c r="D2170" s="95" t="s">
        <v>1179</v>
      </c>
      <c r="E2170" s="95">
        <v>1</v>
      </c>
      <c r="F2170" s="95">
        <v>9</v>
      </c>
      <c r="G2170" s="95">
        <v>6</v>
      </c>
      <c r="H2170" s="95">
        <v>602</v>
      </c>
      <c r="I2170" s="95">
        <v>89</v>
      </c>
      <c r="J2170" s="95">
        <v>68.42</v>
      </c>
      <c r="K2170" s="95" t="s">
        <v>1097</v>
      </c>
      <c r="L2170" s="95" t="s">
        <v>70</v>
      </c>
      <c r="M2170" s="95" t="s">
        <v>1099</v>
      </c>
    </row>
    <row r="2171" spans="1:13" ht="27" customHeight="1">
      <c r="A2171" s="93">
        <v>2169</v>
      </c>
      <c r="B2171" s="94" t="s">
        <v>1095</v>
      </c>
      <c r="C2171" s="95"/>
      <c r="D2171" s="95" t="s">
        <v>1179</v>
      </c>
      <c r="E2171" s="95">
        <v>1</v>
      </c>
      <c r="F2171" s="95">
        <v>9</v>
      </c>
      <c r="G2171" s="95">
        <v>7</v>
      </c>
      <c r="H2171" s="95">
        <v>701</v>
      </c>
      <c r="I2171" s="95">
        <v>89.53</v>
      </c>
      <c r="J2171" s="95">
        <v>68.83</v>
      </c>
      <c r="K2171" s="95" t="s">
        <v>1097</v>
      </c>
      <c r="L2171" s="95" t="s">
        <v>70</v>
      </c>
      <c r="M2171" s="95" t="s">
        <v>1098</v>
      </c>
    </row>
    <row r="2172" spans="1:13" ht="27" customHeight="1">
      <c r="A2172" s="93">
        <v>2170</v>
      </c>
      <c r="B2172" s="94" t="s">
        <v>1095</v>
      </c>
      <c r="C2172" s="95"/>
      <c r="D2172" s="95" t="s">
        <v>1179</v>
      </c>
      <c r="E2172" s="95">
        <v>1</v>
      </c>
      <c r="F2172" s="95">
        <v>9</v>
      </c>
      <c r="G2172" s="95">
        <v>7</v>
      </c>
      <c r="H2172" s="95">
        <v>702</v>
      </c>
      <c r="I2172" s="95">
        <v>89</v>
      </c>
      <c r="J2172" s="95">
        <v>68.42</v>
      </c>
      <c r="K2172" s="95" t="s">
        <v>1097</v>
      </c>
      <c r="L2172" s="95" t="s">
        <v>70</v>
      </c>
      <c r="M2172" s="95" t="s">
        <v>1099</v>
      </c>
    </row>
    <row r="2173" spans="1:13" ht="27" customHeight="1">
      <c r="A2173" s="93">
        <v>2171</v>
      </c>
      <c r="B2173" s="94" t="s">
        <v>1095</v>
      </c>
      <c r="C2173" s="95"/>
      <c r="D2173" s="95" t="s">
        <v>1179</v>
      </c>
      <c r="E2173" s="95">
        <v>1</v>
      </c>
      <c r="F2173" s="95">
        <v>9</v>
      </c>
      <c r="G2173" s="95">
        <v>8</v>
      </c>
      <c r="H2173" s="95">
        <v>801</v>
      </c>
      <c r="I2173" s="95">
        <v>89.53</v>
      </c>
      <c r="J2173" s="95">
        <v>68.83</v>
      </c>
      <c r="K2173" s="95" t="s">
        <v>1097</v>
      </c>
      <c r="L2173" s="95" t="s">
        <v>70</v>
      </c>
      <c r="M2173" s="95" t="s">
        <v>1098</v>
      </c>
    </row>
    <row r="2174" spans="1:13" ht="27" customHeight="1">
      <c r="A2174" s="93">
        <v>2172</v>
      </c>
      <c r="B2174" s="94" t="s">
        <v>1095</v>
      </c>
      <c r="C2174" s="95"/>
      <c r="D2174" s="95" t="s">
        <v>1179</v>
      </c>
      <c r="E2174" s="95">
        <v>1</v>
      </c>
      <c r="F2174" s="95">
        <v>9</v>
      </c>
      <c r="G2174" s="95">
        <v>8</v>
      </c>
      <c r="H2174" s="95">
        <v>802</v>
      </c>
      <c r="I2174" s="95">
        <v>89</v>
      </c>
      <c r="J2174" s="95">
        <v>68.42</v>
      </c>
      <c r="K2174" s="95" t="s">
        <v>1097</v>
      </c>
      <c r="L2174" s="95" t="s">
        <v>70</v>
      </c>
      <c r="M2174" s="95" t="s">
        <v>1099</v>
      </c>
    </row>
    <row r="2175" spans="1:13" ht="27" customHeight="1">
      <c r="A2175" s="93">
        <v>2173</v>
      </c>
      <c r="B2175" s="94" t="s">
        <v>1095</v>
      </c>
      <c r="C2175" s="95"/>
      <c r="D2175" s="95" t="s">
        <v>1179</v>
      </c>
      <c r="E2175" s="95">
        <v>1</v>
      </c>
      <c r="F2175" s="95">
        <v>9</v>
      </c>
      <c r="G2175" s="95">
        <v>9</v>
      </c>
      <c r="H2175" s="95">
        <v>901</v>
      </c>
      <c r="I2175" s="95">
        <v>89.53</v>
      </c>
      <c r="J2175" s="95">
        <v>68.83</v>
      </c>
      <c r="K2175" s="95" t="s">
        <v>1097</v>
      </c>
      <c r="L2175" s="95" t="s">
        <v>70</v>
      </c>
      <c r="M2175" s="95" t="s">
        <v>1098</v>
      </c>
    </row>
    <row r="2176" spans="1:13" ht="27" customHeight="1">
      <c r="A2176" s="93">
        <v>2174</v>
      </c>
      <c r="B2176" s="94" t="s">
        <v>1095</v>
      </c>
      <c r="C2176" s="95"/>
      <c r="D2176" s="95" t="s">
        <v>1179</v>
      </c>
      <c r="E2176" s="95">
        <v>1</v>
      </c>
      <c r="F2176" s="95">
        <v>9</v>
      </c>
      <c r="G2176" s="95">
        <v>9</v>
      </c>
      <c r="H2176" s="95">
        <v>902</v>
      </c>
      <c r="I2176" s="95">
        <v>89</v>
      </c>
      <c r="J2176" s="95">
        <v>68.42</v>
      </c>
      <c r="K2176" s="95" t="s">
        <v>1097</v>
      </c>
      <c r="L2176" s="95" t="s">
        <v>70</v>
      </c>
      <c r="M2176" s="95" t="s">
        <v>1099</v>
      </c>
    </row>
    <row r="2177" spans="1:13" ht="27" customHeight="1">
      <c r="A2177" s="93">
        <v>2175</v>
      </c>
      <c r="B2177" s="94" t="s">
        <v>1095</v>
      </c>
      <c r="C2177" s="95"/>
      <c r="D2177" s="95" t="s">
        <v>1179</v>
      </c>
      <c r="E2177" s="95">
        <v>2</v>
      </c>
      <c r="F2177" s="95">
        <v>9</v>
      </c>
      <c r="G2177" s="95">
        <v>1</v>
      </c>
      <c r="H2177" s="95">
        <v>101</v>
      </c>
      <c r="I2177" s="95">
        <v>89.37</v>
      </c>
      <c r="J2177" s="95">
        <v>68.709999999999994</v>
      </c>
      <c r="K2177" s="95" t="s">
        <v>1097</v>
      </c>
      <c r="L2177" s="95" t="s">
        <v>70</v>
      </c>
      <c r="M2177" s="95" t="s">
        <v>1099</v>
      </c>
    </row>
    <row r="2178" spans="1:13" ht="27" customHeight="1">
      <c r="A2178" s="93">
        <v>2176</v>
      </c>
      <c r="B2178" s="94" t="s">
        <v>1095</v>
      </c>
      <c r="C2178" s="95"/>
      <c r="D2178" s="95" t="s">
        <v>1179</v>
      </c>
      <c r="E2178" s="95">
        <v>2</v>
      </c>
      <c r="F2178" s="95">
        <v>9</v>
      </c>
      <c r="G2178" s="95">
        <v>1</v>
      </c>
      <c r="H2178" s="95">
        <v>102</v>
      </c>
      <c r="I2178" s="95">
        <v>90.09</v>
      </c>
      <c r="J2178" s="95">
        <v>69.260000000000005</v>
      </c>
      <c r="K2178" s="95" t="s">
        <v>1097</v>
      </c>
      <c r="L2178" s="95" t="s">
        <v>70</v>
      </c>
      <c r="M2178" s="95" t="s">
        <v>1098</v>
      </c>
    </row>
    <row r="2179" spans="1:13" ht="27" customHeight="1">
      <c r="A2179" s="93">
        <v>2177</v>
      </c>
      <c r="B2179" s="94" t="s">
        <v>1095</v>
      </c>
      <c r="C2179" s="95"/>
      <c r="D2179" s="95" t="s">
        <v>1179</v>
      </c>
      <c r="E2179" s="95">
        <v>2</v>
      </c>
      <c r="F2179" s="95">
        <v>9</v>
      </c>
      <c r="G2179" s="95">
        <v>2</v>
      </c>
      <c r="H2179" s="95">
        <v>201</v>
      </c>
      <c r="I2179" s="95">
        <v>89</v>
      </c>
      <c r="J2179" s="95">
        <v>68.42</v>
      </c>
      <c r="K2179" s="95" t="s">
        <v>1097</v>
      </c>
      <c r="L2179" s="95" t="s">
        <v>70</v>
      </c>
      <c r="M2179" s="95" t="s">
        <v>1099</v>
      </c>
    </row>
    <row r="2180" spans="1:13" ht="27" customHeight="1">
      <c r="A2180" s="93">
        <v>2178</v>
      </c>
      <c r="B2180" s="94" t="s">
        <v>1095</v>
      </c>
      <c r="C2180" s="95"/>
      <c r="D2180" s="95" t="s">
        <v>1179</v>
      </c>
      <c r="E2180" s="95">
        <v>2</v>
      </c>
      <c r="F2180" s="95">
        <v>9</v>
      </c>
      <c r="G2180" s="95">
        <v>2</v>
      </c>
      <c r="H2180" s="95">
        <v>202</v>
      </c>
      <c r="I2180" s="95">
        <v>89.53</v>
      </c>
      <c r="J2180" s="95">
        <v>68.83</v>
      </c>
      <c r="K2180" s="95" t="s">
        <v>1097</v>
      </c>
      <c r="L2180" s="95" t="s">
        <v>70</v>
      </c>
      <c r="M2180" s="95" t="s">
        <v>1098</v>
      </c>
    </row>
    <row r="2181" spans="1:13" ht="27" customHeight="1">
      <c r="A2181" s="93">
        <v>2179</v>
      </c>
      <c r="B2181" s="94" t="s">
        <v>1095</v>
      </c>
      <c r="C2181" s="95"/>
      <c r="D2181" s="95" t="s">
        <v>1179</v>
      </c>
      <c r="E2181" s="95">
        <v>2</v>
      </c>
      <c r="F2181" s="95">
        <v>9</v>
      </c>
      <c r="G2181" s="95">
        <v>3</v>
      </c>
      <c r="H2181" s="95">
        <v>301</v>
      </c>
      <c r="I2181" s="95">
        <v>89</v>
      </c>
      <c r="J2181" s="95">
        <v>68.42</v>
      </c>
      <c r="K2181" s="95" t="s">
        <v>1097</v>
      </c>
      <c r="L2181" s="95" t="s">
        <v>70</v>
      </c>
      <c r="M2181" s="95" t="s">
        <v>1099</v>
      </c>
    </row>
    <row r="2182" spans="1:13" ht="27" customHeight="1">
      <c r="A2182" s="93">
        <v>2180</v>
      </c>
      <c r="B2182" s="94" t="s">
        <v>1095</v>
      </c>
      <c r="C2182" s="95"/>
      <c r="D2182" s="95" t="s">
        <v>1179</v>
      </c>
      <c r="E2182" s="95">
        <v>2</v>
      </c>
      <c r="F2182" s="95">
        <v>9</v>
      </c>
      <c r="G2182" s="95">
        <v>3</v>
      </c>
      <c r="H2182" s="95">
        <v>302</v>
      </c>
      <c r="I2182" s="95">
        <v>89.53</v>
      </c>
      <c r="J2182" s="95">
        <v>68.83</v>
      </c>
      <c r="K2182" s="95" t="s">
        <v>1097</v>
      </c>
      <c r="L2182" s="95" t="s">
        <v>70</v>
      </c>
      <c r="M2182" s="95" t="s">
        <v>1098</v>
      </c>
    </row>
    <row r="2183" spans="1:13" ht="27" customHeight="1">
      <c r="A2183" s="93">
        <v>2181</v>
      </c>
      <c r="B2183" s="94" t="s">
        <v>1095</v>
      </c>
      <c r="C2183" s="95"/>
      <c r="D2183" s="95" t="s">
        <v>1179</v>
      </c>
      <c r="E2183" s="95">
        <v>2</v>
      </c>
      <c r="F2183" s="95">
        <v>9</v>
      </c>
      <c r="G2183" s="95">
        <v>4</v>
      </c>
      <c r="H2183" s="95">
        <v>401</v>
      </c>
      <c r="I2183" s="95">
        <v>89</v>
      </c>
      <c r="J2183" s="95">
        <v>68.42</v>
      </c>
      <c r="K2183" s="95" t="s">
        <v>1097</v>
      </c>
      <c r="L2183" s="95" t="s">
        <v>70</v>
      </c>
      <c r="M2183" s="95" t="s">
        <v>1099</v>
      </c>
    </row>
    <row r="2184" spans="1:13" ht="27" customHeight="1">
      <c r="A2184" s="93">
        <v>2182</v>
      </c>
      <c r="B2184" s="94" t="s">
        <v>1095</v>
      </c>
      <c r="C2184" s="95"/>
      <c r="D2184" s="95" t="s">
        <v>1179</v>
      </c>
      <c r="E2184" s="95">
        <v>2</v>
      </c>
      <c r="F2184" s="95">
        <v>9</v>
      </c>
      <c r="G2184" s="95">
        <v>4</v>
      </c>
      <c r="H2184" s="95">
        <v>402</v>
      </c>
      <c r="I2184" s="95">
        <v>89.53</v>
      </c>
      <c r="J2184" s="95">
        <v>68.83</v>
      </c>
      <c r="K2184" s="95" t="s">
        <v>1097</v>
      </c>
      <c r="L2184" s="95" t="s">
        <v>70</v>
      </c>
      <c r="M2184" s="95" t="s">
        <v>1098</v>
      </c>
    </row>
    <row r="2185" spans="1:13" ht="27" customHeight="1">
      <c r="A2185" s="93">
        <v>2183</v>
      </c>
      <c r="B2185" s="94" t="s">
        <v>1095</v>
      </c>
      <c r="C2185" s="95"/>
      <c r="D2185" s="95" t="s">
        <v>1179</v>
      </c>
      <c r="E2185" s="95">
        <v>2</v>
      </c>
      <c r="F2185" s="95">
        <v>9</v>
      </c>
      <c r="G2185" s="95">
        <v>5</v>
      </c>
      <c r="H2185" s="95">
        <v>501</v>
      </c>
      <c r="I2185" s="95">
        <v>89</v>
      </c>
      <c r="J2185" s="95">
        <v>68.42</v>
      </c>
      <c r="K2185" s="95" t="s">
        <v>1097</v>
      </c>
      <c r="L2185" s="95" t="s">
        <v>70</v>
      </c>
      <c r="M2185" s="95" t="s">
        <v>1099</v>
      </c>
    </row>
    <row r="2186" spans="1:13" ht="27" customHeight="1">
      <c r="A2186" s="93">
        <v>2184</v>
      </c>
      <c r="B2186" s="94" t="s">
        <v>1095</v>
      </c>
      <c r="C2186" s="95"/>
      <c r="D2186" s="95" t="s">
        <v>1179</v>
      </c>
      <c r="E2186" s="95">
        <v>2</v>
      </c>
      <c r="F2186" s="95">
        <v>9</v>
      </c>
      <c r="G2186" s="95">
        <v>5</v>
      </c>
      <c r="H2186" s="95">
        <v>502</v>
      </c>
      <c r="I2186" s="95">
        <v>89.53</v>
      </c>
      <c r="J2186" s="95">
        <v>68.83</v>
      </c>
      <c r="K2186" s="95" t="s">
        <v>1097</v>
      </c>
      <c r="L2186" s="95" t="s">
        <v>70</v>
      </c>
      <c r="M2186" s="95" t="s">
        <v>1098</v>
      </c>
    </row>
    <row r="2187" spans="1:13" ht="27" customHeight="1">
      <c r="A2187" s="93">
        <v>2185</v>
      </c>
      <c r="B2187" s="94" t="s">
        <v>1095</v>
      </c>
      <c r="C2187" s="95"/>
      <c r="D2187" s="95" t="s">
        <v>1179</v>
      </c>
      <c r="E2187" s="95">
        <v>2</v>
      </c>
      <c r="F2187" s="95">
        <v>9</v>
      </c>
      <c r="G2187" s="95">
        <v>6</v>
      </c>
      <c r="H2187" s="95">
        <v>601</v>
      </c>
      <c r="I2187" s="95">
        <v>89</v>
      </c>
      <c r="J2187" s="95">
        <v>68.42</v>
      </c>
      <c r="K2187" s="95" t="s">
        <v>1097</v>
      </c>
      <c r="L2187" s="95" t="s">
        <v>70</v>
      </c>
      <c r="M2187" s="95" t="s">
        <v>1099</v>
      </c>
    </row>
    <row r="2188" spans="1:13" ht="27" customHeight="1">
      <c r="A2188" s="93">
        <v>2186</v>
      </c>
      <c r="B2188" s="94" t="s">
        <v>1095</v>
      </c>
      <c r="C2188" s="95"/>
      <c r="D2188" s="95" t="s">
        <v>1179</v>
      </c>
      <c r="E2188" s="95">
        <v>2</v>
      </c>
      <c r="F2188" s="95">
        <v>9</v>
      </c>
      <c r="G2188" s="95">
        <v>6</v>
      </c>
      <c r="H2188" s="95">
        <v>602</v>
      </c>
      <c r="I2188" s="95">
        <v>89.53</v>
      </c>
      <c r="J2188" s="95">
        <v>68.83</v>
      </c>
      <c r="K2188" s="95" t="s">
        <v>1097</v>
      </c>
      <c r="L2188" s="95" t="s">
        <v>70</v>
      </c>
      <c r="M2188" s="95" t="s">
        <v>1098</v>
      </c>
    </row>
    <row r="2189" spans="1:13" ht="27" customHeight="1">
      <c r="A2189" s="93">
        <v>2187</v>
      </c>
      <c r="B2189" s="94" t="s">
        <v>1095</v>
      </c>
      <c r="C2189" s="95"/>
      <c r="D2189" s="95" t="s">
        <v>1179</v>
      </c>
      <c r="E2189" s="95">
        <v>2</v>
      </c>
      <c r="F2189" s="95">
        <v>9</v>
      </c>
      <c r="G2189" s="95">
        <v>7</v>
      </c>
      <c r="H2189" s="95">
        <v>701</v>
      </c>
      <c r="I2189" s="95">
        <v>89</v>
      </c>
      <c r="J2189" s="95">
        <v>68.42</v>
      </c>
      <c r="K2189" s="95" t="s">
        <v>1097</v>
      </c>
      <c r="L2189" s="95" t="s">
        <v>70</v>
      </c>
      <c r="M2189" s="95" t="s">
        <v>1099</v>
      </c>
    </row>
    <row r="2190" spans="1:13" ht="27" customHeight="1">
      <c r="A2190" s="93">
        <v>2188</v>
      </c>
      <c r="B2190" s="94" t="s">
        <v>1095</v>
      </c>
      <c r="C2190" s="95"/>
      <c r="D2190" s="95" t="s">
        <v>1179</v>
      </c>
      <c r="E2190" s="95">
        <v>2</v>
      </c>
      <c r="F2190" s="95">
        <v>9</v>
      </c>
      <c r="G2190" s="95">
        <v>7</v>
      </c>
      <c r="H2190" s="95">
        <v>702</v>
      </c>
      <c r="I2190" s="95">
        <v>89.53</v>
      </c>
      <c r="J2190" s="95">
        <v>68.83</v>
      </c>
      <c r="K2190" s="95" t="s">
        <v>1097</v>
      </c>
      <c r="L2190" s="95" t="s">
        <v>70</v>
      </c>
      <c r="M2190" s="95" t="s">
        <v>1098</v>
      </c>
    </row>
    <row r="2191" spans="1:13" ht="27" customHeight="1">
      <c r="A2191" s="93">
        <v>2189</v>
      </c>
      <c r="B2191" s="94" t="s">
        <v>1095</v>
      </c>
      <c r="C2191" s="95"/>
      <c r="D2191" s="95" t="s">
        <v>1179</v>
      </c>
      <c r="E2191" s="95">
        <v>2</v>
      </c>
      <c r="F2191" s="95">
        <v>9</v>
      </c>
      <c r="G2191" s="95">
        <v>8</v>
      </c>
      <c r="H2191" s="95">
        <v>801</v>
      </c>
      <c r="I2191" s="95">
        <v>89</v>
      </c>
      <c r="J2191" s="95">
        <v>68.42</v>
      </c>
      <c r="K2191" s="95" t="s">
        <v>1097</v>
      </c>
      <c r="L2191" s="95" t="s">
        <v>70</v>
      </c>
      <c r="M2191" s="95" t="s">
        <v>1099</v>
      </c>
    </row>
    <row r="2192" spans="1:13" ht="27" customHeight="1">
      <c r="A2192" s="93">
        <v>2190</v>
      </c>
      <c r="B2192" s="94" t="s">
        <v>1095</v>
      </c>
      <c r="C2192" s="95"/>
      <c r="D2192" s="95" t="s">
        <v>1179</v>
      </c>
      <c r="E2192" s="95">
        <v>2</v>
      </c>
      <c r="F2192" s="95">
        <v>9</v>
      </c>
      <c r="G2192" s="95">
        <v>8</v>
      </c>
      <c r="H2192" s="95">
        <v>802</v>
      </c>
      <c r="I2192" s="95">
        <v>89.53</v>
      </c>
      <c r="J2192" s="95">
        <v>68.83</v>
      </c>
      <c r="K2192" s="95" t="s">
        <v>1097</v>
      </c>
      <c r="L2192" s="95" t="s">
        <v>70</v>
      </c>
      <c r="M2192" s="95" t="s">
        <v>1098</v>
      </c>
    </row>
    <row r="2193" spans="1:13" ht="27" customHeight="1">
      <c r="A2193" s="93">
        <v>2191</v>
      </c>
      <c r="B2193" s="94" t="s">
        <v>1095</v>
      </c>
      <c r="C2193" s="95"/>
      <c r="D2193" s="95" t="s">
        <v>1179</v>
      </c>
      <c r="E2193" s="95">
        <v>2</v>
      </c>
      <c r="F2193" s="95">
        <v>9</v>
      </c>
      <c r="G2193" s="95">
        <v>9</v>
      </c>
      <c r="H2193" s="95">
        <v>901</v>
      </c>
      <c r="I2193" s="95">
        <v>89</v>
      </c>
      <c r="J2193" s="95">
        <v>68.42</v>
      </c>
      <c r="K2193" s="95" t="s">
        <v>1097</v>
      </c>
      <c r="L2193" s="95" t="s">
        <v>70</v>
      </c>
      <c r="M2193" s="95" t="s">
        <v>1099</v>
      </c>
    </row>
    <row r="2194" spans="1:13" ht="27" customHeight="1">
      <c r="A2194" s="93">
        <v>2192</v>
      </c>
      <c r="B2194" s="94" t="s">
        <v>1095</v>
      </c>
      <c r="C2194" s="95"/>
      <c r="D2194" s="95" t="s">
        <v>1179</v>
      </c>
      <c r="E2194" s="95">
        <v>2</v>
      </c>
      <c r="F2194" s="95">
        <v>9</v>
      </c>
      <c r="G2194" s="95">
        <v>9</v>
      </c>
      <c r="H2194" s="95">
        <v>902</v>
      </c>
      <c r="I2194" s="95">
        <v>89.53</v>
      </c>
      <c r="J2194" s="95">
        <v>68.83</v>
      </c>
      <c r="K2194" s="95" t="s">
        <v>1097</v>
      </c>
      <c r="L2194" s="95" t="s">
        <v>70</v>
      </c>
      <c r="M2194" s="95" t="s">
        <v>1098</v>
      </c>
    </row>
    <row r="2195" spans="1:13" ht="27" customHeight="1">
      <c r="A2195" s="93">
        <v>2193</v>
      </c>
      <c r="B2195" s="94" t="s">
        <v>1095</v>
      </c>
      <c r="C2195" s="95"/>
      <c r="D2195" s="95" t="s">
        <v>1180</v>
      </c>
      <c r="E2195" s="95">
        <v>1</v>
      </c>
      <c r="F2195" s="95">
        <v>9</v>
      </c>
      <c r="G2195" s="95">
        <v>1</v>
      </c>
      <c r="H2195" s="95">
        <v>101</v>
      </c>
      <c r="I2195" s="95">
        <v>90.13</v>
      </c>
      <c r="J2195" s="95">
        <v>69.260000000000005</v>
      </c>
      <c r="K2195" s="95" t="s">
        <v>1097</v>
      </c>
      <c r="L2195" s="95" t="s">
        <v>70</v>
      </c>
      <c r="M2195" s="95" t="s">
        <v>1098</v>
      </c>
    </row>
    <row r="2196" spans="1:13" ht="27" customHeight="1">
      <c r="A2196" s="93">
        <v>2194</v>
      </c>
      <c r="B2196" s="94" t="s">
        <v>1095</v>
      </c>
      <c r="C2196" s="95"/>
      <c r="D2196" s="95" t="s">
        <v>1180</v>
      </c>
      <c r="E2196" s="95">
        <v>1</v>
      </c>
      <c r="F2196" s="95">
        <v>9</v>
      </c>
      <c r="G2196" s="95">
        <v>1</v>
      </c>
      <c r="H2196" s="95">
        <v>102</v>
      </c>
      <c r="I2196" s="95">
        <v>89.41</v>
      </c>
      <c r="J2196" s="95">
        <v>68.709999999999994</v>
      </c>
      <c r="K2196" s="95" t="s">
        <v>1097</v>
      </c>
      <c r="L2196" s="95" t="s">
        <v>70</v>
      </c>
      <c r="M2196" s="95" t="s">
        <v>1099</v>
      </c>
    </row>
    <row r="2197" spans="1:13" ht="27" customHeight="1">
      <c r="A2197" s="93">
        <v>2195</v>
      </c>
      <c r="B2197" s="94" t="s">
        <v>1095</v>
      </c>
      <c r="C2197" s="95"/>
      <c r="D2197" s="95" t="s">
        <v>1180</v>
      </c>
      <c r="E2197" s="95">
        <v>1</v>
      </c>
      <c r="F2197" s="95">
        <v>9</v>
      </c>
      <c r="G2197" s="95">
        <v>2</v>
      </c>
      <c r="H2197" s="95">
        <v>201</v>
      </c>
      <c r="I2197" s="95">
        <v>89.57</v>
      </c>
      <c r="J2197" s="95">
        <v>68.83</v>
      </c>
      <c r="K2197" s="95" t="s">
        <v>1097</v>
      </c>
      <c r="L2197" s="95" t="s">
        <v>70</v>
      </c>
      <c r="M2197" s="95" t="s">
        <v>1098</v>
      </c>
    </row>
    <row r="2198" spans="1:13" ht="27" customHeight="1">
      <c r="A2198" s="93">
        <v>2196</v>
      </c>
      <c r="B2198" s="94" t="s">
        <v>1095</v>
      </c>
      <c r="C2198" s="95"/>
      <c r="D2198" s="95" t="s">
        <v>1180</v>
      </c>
      <c r="E2198" s="95">
        <v>1</v>
      </c>
      <c r="F2198" s="95">
        <v>9</v>
      </c>
      <c r="G2198" s="95">
        <v>2</v>
      </c>
      <c r="H2198" s="95">
        <v>202</v>
      </c>
      <c r="I2198" s="95">
        <v>89.04</v>
      </c>
      <c r="J2198" s="95">
        <v>68.42</v>
      </c>
      <c r="K2198" s="95" t="s">
        <v>1097</v>
      </c>
      <c r="L2198" s="95" t="s">
        <v>70</v>
      </c>
      <c r="M2198" s="95" t="s">
        <v>1099</v>
      </c>
    </row>
    <row r="2199" spans="1:13" ht="27" customHeight="1">
      <c r="A2199" s="93">
        <v>2197</v>
      </c>
      <c r="B2199" s="94" t="s">
        <v>1095</v>
      </c>
      <c r="C2199" s="95"/>
      <c r="D2199" s="95" t="s">
        <v>1180</v>
      </c>
      <c r="E2199" s="95">
        <v>1</v>
      </c>
      <c r="F2199" s="95">
        <v>9</v>
      </c>
      <c r="G2199" s="95">
        <v>3</v>
      </c>
      <c r="H2199" s="95">
        <v>301</v>
      </c>
      <c r="I2199" s="95">
        <v>89.57</v>
      </c>
      <c r="J2199" s="95">
        <v>68.83</v>
      </c>
      <c r="K2199" s="95" t="s">
        <v>1097</v>
      </c>
      <c r="L2199" s="95" t="s">
        <v>70</v>
      </c>
      <c r="M2199" s="95" t="s">
        <v>1098</v>
      </c>
    </row>
    <row r="2200" spans="1:13" ht="27" customHeight="1">
      <c r="A2200" s="93">
        <v>2198</v>
      </c>
      <c r="B2200" s="94" t="s">
        <v>1095</v>
      </c>
      <c r="C2200" s="95"/>
      <c r="D2200" s="95" t="s">
        <v>1180</v>
      </c>
      <c r="E2200" s="95">
        <v>1</v>
      </c>
      <c r="F2200" s="95">
        <v>9</v>
      </c>
      <c r="G2200" s="95">
        <v>3</v>
      </c>
      <c r="H2200" s="95">
        <v>302</v>
      </c>
      <c r="I2200" s="95">
        <v>89.04</v>
      </c>
      <c r="J2200" s="95">
        <v>68.42</v>
      </c>
      <c r="K2200" s="95" t="s">
        <v>1097</v>
      </c>
      <c r="L2200" s="95" t="s">
        <v>70</v>
      </c>
      <c r="M2200" s="95" t="s">
        <v>1099</v>
      </c>
    </row>
    <row r="2201" spans="1:13" ht="27" customHeight="1">
      <c r="A2201" s="93">
        <v>2199</v>
      </c>
      <c r="B2201" s="94" t="s">
        <v>1095</v>
      </c>
      <c r="C2201" s="95"/>
      <c r="D2201" s="95" t="s">
        <v>1180</v>
      </c>
      <c r="E2201" s="95">
        <v>1</v>
      </c>
      <c r="F2201" s="95">
        <v>9</v>
      </c>
      <c r="G2201" s="95">
        <v>4</v>
      </c>
      <c r="H2201" s="95">
        <v>401</v>
      </c>
      <c r="I2201" s="95">
        <v>89.57</v>
      </c>
      <c r="J2201" s="95">
        <v>68.83</v>
      </c>
      <c r="K2201" s="95" t="s">
        <v>1097</v>
      </c>
      <c r="L2201" s="95" t="s">
        <v>70</v>
      </c>
      <c r="M2201" s="95" t="s">
        <v>1098</v>
      </c>
    </row>
    <row r="2202" spans="1:13" ht="27" customHeight="1">
      <c r="A2202" s="93">
        <v>2200</v>
      </c>
      <c r="B2202" s="94" t="s">
        <v>1095</v>
      </c>
      <c r="C2202" s="95"/>
      <c r="D2202" s="95" t="s">
        <v>1180</v>
      </c>
      <c r="E2202" s="95">
        <v>1</v>
      </c>
      <c r="F2202" s="95">
        <v>9</v>
      </c>
      <c r="G2202" s="95">
        <v>4</v>
      </c>
      <c r="H2202" s="95">
        <v>402</v>
      </c>
      <c r="I2202" s="95">
        <v>89.04</v>
      </c>
      <c r="J2202" s="95">
        <v>68.42</v>
      </c>
      <c r="K2202" s="95" t="s">
        <v>1097</v>
      </c>
      <c r="L2202" s="95" t="s">
        <v>70</v>
      </c>
      <c r="M2202" s="95" t="s">
        <v>1099</v>
      </c>
    </row>
    <row r="2203" spans="1:13" ht="27" customHeight="1">
      <c r="A2203" s="93">
        <v>2201</v>
      </c>
      <c r="B2203" s="94" t="s">
        <v>1095</v>
      </c>
      <c r="C2203" s="95"/>
      <c r="D2203" s="95" t="s">
        <v>1180</v>
      </c>
      <c r="E2203" s="95">
        <v>1</v>
      </c>
      <c r="F2203" s="95">
        <v>9</v>
      </c>
      <c r="G2203" s="95">
        <v>5</v>
      </c>
      <c r="H2203" s="95">
        <v>501</v>
      </c>
      <c r="I2203" s="95">
        <v>89.57</v>
      </c>
      <c r="J2203" s="95">
        <v>68.83</v>
      </c>
      <c r="K2203" s="95" t="s">
        <v>1097</v>
      </c>
      <c r="L2203" s="95" t="s">
        <v>70</v>
      </c>
      <c r="M2203" s="95" t="s">
        <v>1098</v>
      </c>
    </row>
    <row r="2204" spans="1:13" ht="27" customHeight="1">
      <c r="A2204" s="93">
        <v>2202</v>
      </c>
      <c r="B2204" s="94" t="s">
        <v>1095</v>
      </c>
      <c r="C2204" s="95"/>
      <c r="D2204" s="95" t="s">
        <v>1180</v>
      </c>
      <c r="E2204" s="95">
        <v>1</v>
      </c>
      <c r="F2204" s="95">
        <v>9</v>
      </c>
      <c r="G2204" s="95">
        <v>5</v>
      </c>
      <c r="H2204" s="95">
        <v>502</v>
      </c>
      <c r="I2204" s="95">
        <v>89.04</v>
      </c>
      <c r="J2204" s="95">
        <v>68.42</v>
      </c>
      <c r="K2204" s="95" t="s">
        <v>1097</v>
      </c>
      <c r="L2204" s="95" t="s">
        <v>70</v>
      </c>
      <c r="M2204" s="95" t="s">
        <v>1099</v>
      </c>
    </row>
    <row r="2205" spans="1:13" ht="27" customHeight="1">
      <c r="A2205" s="93">
        <v>2203</v>
      </c>
      <c r="B2205" s="94" t="s">
        <v>1095</v>
      </c>
      <c r="C2205" s="95"/>
      <c r="D2205" s="95" t="s">
        <v>1180</v>
      </c>
      <c r="E2205" s="95">
        <v>1</v>
      </c>
      <c r="F2205" s="95">
        <v>9</v>
      </c>
      <c r="G2205" s="95">
        <v>6</v>
      </c>
      <c r="H2205" s="95">
        <v>601</v>
      </c>
      <c r="I2205" s="95">
        <v>89.57</v>
      </c>
      <c r="J2205" s="95">
        <v>68.83</v>
      </c>
      <c r="K2205" s="95" t="s">
        <v>1097</v>
      </c>
      <c r="L2205" s="95" t="s">
        <v>70</v>
      </c>
      <c r="M2205" s="95" t="s">
        <v>1098</v>
      </c>
    </row>
    <row r="2206" spans="1:13" ht="27" customHeight="1">
      <c r="A2206" s="93">
        <v>2204</v>
      </c>
      <c r="B2206" s="94" t="s">
        <v>1095</v>
      </c>
      <c r="C2206" s="95"/>
      <c r="D2206" s="95" t="s">
        <v>1180</v>
      </c>
      <c r="E2206" s="95">
        <v>1</v>
      </c>
      <c r="F2206" s="95">
        <v>9</v>
      </c>
      <c r="G2206" s="95">
        <v>6</v>
      </c>
      <c r="H2206" s="95">
        <v>602</v>
      </c>
      <c r="I2206" s="95">
        <v>89.04</v>
      </c>
      <c r="J2206" s="95">
        <v>68.42</v>
      </c>
      <c r="K2206" s="95" t="s">
        <v>1097</v>
      </c>
      <c r="L2206" s="95" t="s">
        <v>70</v>
      </c>
      <c r="M2206" s="95" t="s">
        <v>1099</v>
      </c>
    </row>
    <row r="2207" spans="1:13" ht="27" customHeight="1">
      <c r="A2207" s="93">
        <v>2205</v>
      </c>
      <c r="B2207" s="94" t="s">
        <v>1095</v>
      </c>
      <c r="C2207" s="95"/>
      <c r="D2207" s="95" t="s">
        <v>1180</v>
      </c>
      <c r="E2207" s="95">
        <v>1</v>
      </c>
      <c r="F2207" s="95">
        <v>9</v>
      </c>
      <c r="G2207" s="95">
        <v>7</v>
      </c>
      <c r="H2207" s="95">
        <v>701</v>
      </c>
      <c r="I2207" s="95">
        <v>89.57</v>
      </c>
      <c r="J2207" s="95">
        <v>68.83</v>
      </c>
      <c r="K2207" s="95" t="s">
        <v>1097</v>
      </c>
      <c r="L2207" s="95" t="s">
        <v>70</v>
      </c>
      <c r="M2207" s="95" t="s">
        <v>1098</v>
      </c>
    </row>
    <row r="2208" spans="1:13" ht="27" customHeight="1">
      <c r="A2208" s="93">
        <v>2206</v>
      </c>
      <c r="B2208" s="94" t="s">
        <v>1095</v>
      </c>
      <c r="C2208" s="95"/>
      <c r="D2208" s="95" t="s">
        <v>1180</v>
      </c>
      <c r="E2208" s="95">
        <v>1</v>
      </c>
      <c r="F2208" s="95">
        <v>9</v>
      </c>
      <c r="G2208" s="95">
        <v>7</v>
      </c>
      <c r="H2208" s="95">
        <v>702</v>
      </c>
      <c r="I2208" s="95">
        <v>89.04</v>
      </c>
      <c r="J2208" s="95">
        <v>68.42</v>
      </c>
      <c r="K2208" s="95" t="s">
        <v>1097</v>
      </c>
      <c r="L2208" s="95" t="s">
        <v>70</v>
      </c>
      <c r="M2208" s="95" t="s">
        <v>1099</v>
      </c>
    </row>
    <row r="2209" spans="1:13" ht="27" customHeight="1">
      <c r="A2209" s="93">
        <v>2207</v>
      </c>
      <c r="B2209" s="94" t="s">
        <v>1095</v>
      </c>
      <c r="C2209" s="95"/>
      <c r="D2209" s="95" t="s">
        <v>1180</v>
      </c>
      <c r="E2209" s="95">
        <v>1</v>
      </c>
      <c r="F2209" s="95">
        <v>9</v>
      </c>
      <c r="G2209" s="95">
        <v>8</v>
      </c>
      <c r="H2209" s="95">
        <v>801</v>
      </c>
      <c r="I2209" s="95">
        <v>89.57</v>
      </c>
      <c r="J2209" s="95">
        <v>68.83</v>
      </c>
      <c r="K2209" s="95" t="s">
        <v>1097</v>
      </c>
      <c r="L2209" s="95" t="s">
        <v>70</v>
      </c>
      <c r="M2209" s="95" t="s">
        <v>1098</v>
      </c>
    </row>
    <row r="2210" spans="1:13" ht="27" customHeight="1">
      <c r="A2210" s="93">
        <v>2208</v>
      </c>
      <c r="B2210" s="94" t="s">
        <v>1095</v>
      </c>
      <c r="C2210" s="95"/>
      <c r="D2210" s="95" t="s">
        <v>1180</v>
      </c>
      <c r="E2210" s="95">
        <v>1</v>
      </c>
      <c r="F2210" s="95">
        <v>9</v>
      </c>
      <c r="G2210" s="95">
        <v>8</v>
      </c>
      <c r="H2210" s="95">
        <v>802</v>
      </c>
      <c r="I2210" s="95">
        <v>89.04</v>
      </c>
      <c r="J2210" s="95">
        <v>68.42</v>
      </c>
      <c r="K2210" s="95" t="s">
        <v>1097</v>
      </c>
      <c r="L2210" s="95" t="s">
        <v>70</v>
      </c>
      <c r="M2210" s="95" t="s">
        <v>1099</v>
      </c>
    </row>
    <row r="2211" spans="1:13" ht="27" customHeight="1">
      <c r="A2211" s="93">
        <v>2209</v>
      </c>
      <c r="B2211" s="94" t="s">
        <v>1095</v>
      </c>
      <c r="C2211" s="95"/>
      <c r="D2211" s="95" t="s">
        <v>1180</v>
      </c>
      <c r="E2211" s="95">
        <v>1</v>
      </c>
      <c r="F2211" s="95">
        <v>9</v>
      </c>
      <c r="G2211" s="95">
        <v>9</v>
      </c>
      <c r="H2211" s="95">
        <v>901</v>
      </c>
      <c r="I2211" s="95">
        <v>89.57</v>
      </c>
      <c r="J2211" s="95">
        <v>68.83</v>
      </c>
      <c r="K2211" s="95" t="s">
        <v>1097</v>
      </c>
      <c r="L2211" s="95" t="s">
        <v>70</v>
      </c>
      <c r="M2211" s="95" t="s">
        <v>1098</v>
      </c>
    </row>
    <row r="2212" spans="1:13" ht="27" customHeight="1">
      <c r="A2212" s="93">
        <v>2210</v>
      </c>
      <c r="B2212" s="94" t="s">
        <v>1095</v>
      </c>
      <c r="C2212" s="95"/>
      <c r="D2212" s="95" t="s">
        <v>1180</v>
      </c>
      <c r="E2212" s="95">
        <v>1</v>
      </c>
      <c r="F2212" s="95">
        <v>9</v>
      </c>
      <c r="G2212" s="95">
        <v>9</v>
      </c>
      <c r="H2212" s="95">
        <v>902</v>
      </c>
      <c r="I2212" s="95">
        <v>89.04</v>
      </c>
      <c r="J2212" s="95">
        <v>68.42</v>
      </c>
      <c r="K2212" s="95" t="s">
        <v>1097</v>
      </c>
      <c r="L2212" s="95" t="s">
        <v>70</v>
      </c>
      <c r="M2212" s="95" t="s">
        <v>1099</v>
      </c>
    </row>
    <row r="2213" spans="1:13" ht="27" customHeight="1">
      <c r="A2213" s="93">
        <v>2211</v>
      </c>
      <c r="B2213" s="94" t="s">
        <v>1095</v>
      </c>
      <c r="C2213" s="95"/>
      <c r="D2213" s="95" t="s">
        <v>1180</v>
      </c>
      <c r="E2213" s="95">
        <v>2</v>
      </c>
      <c r="F2213" s="95">
        <v>9</v>
      </c>
      <c r="G2213" s="95">
        <v>1</v>
      </c>
      <c r="H2213" s="95">
        <v>101</v>
      </c>
      <c r="I2213" s="95">
        <v>89.41</v>
      </c>
      <c r="J2213" s="95">
        <v>68.709999999999994</v>
      </c>
      <c r="K2213" s="95" t="s">
        <v>1097</v>
      </c>
      <c r="L2213" s="95" t="s">
        <v>70</v>
      </c>
      <c r="M2213" s="95" t="s">
        <v>1099</v>
      </c>
    </row>
    <row r="2214" spans="1:13" ht="27" customHeight="1">
      <c r="A2214" s="93">
        <v>2212</v>
      </c>
      <c r="B2214" s="94" t="s">
        <v>1095</v>
      </c>
      <c r="C2214" s="95"/>
      <c r="D2214" s="95" t="s">
        <v>1180</v>
      </c>
      <c r="E2214" s="95">
        <v>2</v>
      </c>
      <c r="F2214" s="95">
        <v>9</v>
      </c>
      <c r="G2214" s="95">
        <v>1</v>
      </c>
      <c r="H2214" s="95">
        <v>102</v>
      </c>
      <c r="I2214" s="95">
        <v>90.13</v>
      </c>
      <c r="J2214" s="95">
        <v>69.260000000000005</v>
      </c>
      <c r="K2214" s="95" t="s">
        <v>1097</v>
      </c>
      <c r="L2214" s="95" t="s">
        <v>70</v>
      </c>
      <c r="M2214" s="95" t="s">
        <v>1098</v>
      </c>
    </row>
    <row r="2215" spans="1:13" ht="27" customHeight="1">
      <c r="A2215" s="93">
        <v>2213</v>
      </c>
      <c r="B2215" s="94" t="s">
        <v>1095</v>
      </c>
      <c r="C2215" s="95"/>
      <c r="D2215" s="95" t="s">
        <v>1180</v>
      </c>
      <c r="E2215" s="95">
        <v>2</v>
      </c>
      <c r="F2215" s="95">
        <v>9</v>
      </c>
      <c r="G2215" s="95">
        <v>2</v>
      </c>
      <c r="H2215" s="95">
        <v>201</v>
      </c>
      <c r="I2215" s="95">
        <v>89.04</v>
      </c>
      <c r="J2215" s="95">
        <v>68.42</v>
      </c>
      <c r="K2215" s="95" t="s">
        <v>1097</v>
      </c>
      <c r="L2215" s="95" t="s">
        <v>70</v>
      </c>
      <c r="M2215" s="95" t="s">
        <v>1099</v>
      </c>
    </row>
    <row r="2216" spans="1:13" ht="27" customHeight="1">
      <c r="A2216" s="93">
        <v>2214</v>
      </c>
      <c r="B2216" s="94" t="s">
        <v>1095</v>
      </c>
      <c r="C2216" s="95"/>
      <c r="D2216" s="95" t="s">
        <v>1180</v>
      </c>
      <c r="E2216" s="95">
        <v>2</v>
      </c>
      <c r="F2216" s="95">
        <v>9</v>
      </c>
      <c r="G2216" s="95">
        <v>2</v>
      </c>
      <c r="H2216" s="95">
        <v>202</v>
      </c>
      <c r="I2216" s="95">
        <v>89.57</v>
      </c>
      <c r="J2216" s="95">
        <v>68.83</v>
      </c>
      <c r="K2216" s="95" t="s">
        <v>1097</v>
      </c>
      <c r="L2216" s="95" t="s">
        <v>70</v>
      </c>
      <c r="M2216" s="95" t="s">
        <v>1098</v>
      </c>
    </row>
    <row r="2217" spans="1:13" ht="27" customHeight="1">
      <c r="A2217" s="93">
        <v>2215</v>
      </c>
      <c r="B2217" s="94" t="s">
        <v>1095</v>
      </c>
      <c r="C2217" s="95"/>
      <c r="D2217" s="95" t="s">
        <v>1180</v>
      </c>
      <c r="E2217" s="95">
        <v>2</v>
      </c>
      <c r="F2217" s="95">
        <v>9</v>
      </c>
      <c r="G2217" s="95">
        <v>3</v>
      </c>
      <c r="H2217" s="95">
        <v>301</v>
      </c>
      <c r="I2217" s="95">
        <v>89.04</v>
      </c>
      <c r="J2217" s="95">
        <v>68.42</v>
      </c>
      <c r="K2217" s="95" t="s">
        <v>1097</v>
      </c>
      <c r="L2217" s="95" t="s">
        <v>70</v>
      </c>
      <c r="M2217" s="95" t="s">
        <v>1099</v>
      </c>
    </row>
    <row r="2218" spans="1:13" ht="27" customHeight="1">
      <c r="A2218" s="93">
        <v>2216</v>
      </c>
      <c r="B2218" s="94" t="s">
        <v>1095</v>
      </c>
      <c r="C2218" s="95"/>
      <c r="D2218" s="95" t="s">
        <v>1180</v>
      </c>
      <c r="E2218" s="95">
        <v>2</v>
      </c>
      <c r="F2218" s="95">
        <v>9</v>
      </c>
      <c r="G2218" s="95">
        <v>3</v>
      </c>
      <c r="H2218" s="95">
        <v>302</v>
      </c>
      <c r="I2218" s="95">
        <v>89.57</v>
      </c>
      <c r="J2218" s="95">
        <v>68.83</v>
      </c>
      <c r="K2218" s="95" t="s">
        <v>1097</v>
      </c>
      <c r="L2218" s="95" t="s">
        <v>70</v>
      </c>
      <c r="M2218" s="95" t="s">
        <v>1098</v>
      </c>
    </row>
    <row r="2219" spans="1:13" ht="27" customHeight="1">
      <c r="A2219" s="93">
        <v>2217</v>
      </c>
      <c r="B2219" s="94" t="s">
        <v>1095</v>
      </c>
      <c r="C2219" s="95"/>
      <c r="D2219" s="95" t="s">
        <v>1180</v>
      </c>
      <c r="E2219" s="95">
        <v>2</v>
      </c>
      <c r="F2219" s="95">
        <v>9</v>
      </c>
      <c r="G2219" s="95">
        <v>4</v>
      </c>
      <c r="H2219" s="95">
        <v>401</v>
      </c>
      <c r="I2219" s="95">
        <v>89.04</v>
      </c>
      <c r="J2219" s="95">
        <v>68.42</v>
      </c>
      <c r="K2219" s="95" t="s">
        <v>1097</v>
      </c>
      <c r="L2219" s="95" t="s">
        <v>70</v>
      </c>
      <c r="M2219" s="95" t="s">
        <v>1099</v>
      </c>
    </row>
    <row r="2220" spans="1:13" ht="27" customHeight="1">
      <c r="A2220" s="93">
        <v>2218</v>
      </c>
      <c r="B2220" s="94" t="s">
        <v>1095</v>
      </c>
      <c r="C2220" s="95"/>
      <c r="D2220" s="95" t="s">
        <v>1180</v>
      </c>
      <c r="E2220" s="95">
        <v>2</v>
      </c>
      <c r="F2220" s="95">
        <v>9</v>
      </c>
      <c r="G2220" s="95">
        <v>4</v>
      </c>
      <c r="H2220" s="95">
        <v>402</v>
      </c>
      <c r="I2220" s="95">
        <v>89.57</v>
      </c>
      <c r="J2220" s="95">
        <v>68.83</v>
      </c>
      <c r="K2220" s="95" t="s">
        <v>1097</v>
      </c>
      <c r="L2220" s="95" t="s">
        <v>70</v>
      </c>
      <c r="M2220" s="95" t="s">
        <v>1098</v>
      </c>
    </row>
    <row r="2221" spans="1:13" ht="27" customHeight="1">
      <c r="A2221" s="93">
        <v>2219</v>
      </c>
      <c r="B2221" s="94" t="s">
        <v>1095</v>
      </c>
      <c r="C2221" s="95"/>
      <c r="D2221" s="95" t="s">
        <v>1180</v>
      </c>
      <c r="E2221" s="95">
        <v>2</v>
      </c>
      <c r="F2221" s="95">
        <v>9</v>
      </c>
      <c r="G2221" s="95">
        <v>5</v>
      </c>
      <c r="H2221" s="95">
        <v>501</v>
      </c>
      <c r="I2221" s="95">
        <v>89.04</v>
      </c>
      <c r="J2221" s="95">
        <v>68.42</v>
      </c>
      <c r="K2221" s="95" t="s">
        <v>1097</v>
      </c>
      <c r="L2221" s="95" t="s">
        <v>70</v>
      </c>
      <c r="M2221" s="95" t="s">
        <v>1099</v>
      </c>
    </row>
    <row r="2222" spans="1:13" ht="27" customHeight="1">
      <c r="A2222" s="93">
        <v>2220</v>
      </c>
      <c r="B2222" s="94" t="s">
        <v>1095</v>
      </c>
      <c r="C2222" s="95"/>
      <c r="D2222" s="95" t="s">
        <v>1180</v>
      </c>
      <c r="E2222" s="95">
        <v>2</v>
      </c>
      <c r="F2222" s="95">
        <v>9</v>
      </c>
      <c r="G2222" s="95">
        <v>5</v>
      </c>
      <c r="H2222" s="95">
        <v>502</v>
      </c>
      <c r="I2222" s="95">
        <v>89.57</v>
      </c>
      <c r="J2222" s="95">
        <v>68.83</v>
      </c>
      <c r="K2222" s="95" t="s">
        <v>1097</v>
      </c>
      <c r="L2222" s="95" t="s">
        <v>70</v>
      </c>
      <c r="M2222" s="95" t="s">
        <v>1098</v>
      </c>
    </row>
    <row r="2223" spans="1:13" ht="27" customHeight="1">
      <c r="A2223" s="93">
        <v>2221</v>
      </c>
      <c r="B2223" s="94" t="s">
        <v>1095</v>
      </c>
      <c r="C2223" s="95"/>
      <c r="D2223" s="95" t="s">
        <v>1180</v>
      </c>
      <c r="E2223" s="95">
        <v>2</v>
      </c>
      <c r="F2223" s="95">
        <v>9</v>
      </c>
      <c r="G2223" s="95">
        <v>6</v>
      </c>
      <c r="H2223" s="95">
        <v>601</v>
      </c>
      <c r="I2223" s="95">
        <v>89.04</v>
      </c>
      <c r="J2223" s="95">
        <v>68.42</v>
      </c>
      <c r="K2223" s="95" t="s">
        <v>1097</v>
      </c>
      <c r="L2223" s="95" t="s">
        <v>70</v>
      </c>
      <c r="M2223" s="95" t="s">
        <v>1099</v>
      </c>
    </row>
    <row r="2224" spans="1:13" ht="27" customHeight="1">
      <c r="A2224" s="93">
        <v>2222</v>
      </c>
      <c r="B2224" s="94" t="s">
        <v>1095</v>
      </c>
      <c r="C2224" s="95"/>
      <c r="D2224" s="95" t="s">
        <v>1180</v>
      </c>
      <c r="E2224" s="95">
        <v>2</v>
      </c>
      <c r="F2224" s="95">
        <v>9</v>
      </c>
      <c r="G2224" s="95">
        <v>6</v>
      </c>
      <c r="H2224" s="95">
        <v>602</v>
      </c>
      <c r="I2224" s="95">
        <v>89.57</v>
      </c>
      <c r="J2224" s="95">
        <v>68.83</v>
      </c>
      <c r="K2224" s="95" t="s">
        <v>1097</v>
      </c>
      <c r="L2224" s="95" t="s">
        <v>70</v>
      </c>
      <c r="M2224" s="95" t="s">
        <v>1098</v>
      </c>
    </row>
    <row r="2225" spans="1:13" ht="27" customHeight="1">
      <c r="A2225" s="93">
        <v>2223</v>
      </c>
      <c r="B2225" s="94" t="s">
        <v>1095</v>
      </c>
      <c r="C2225" s="95"/>
      <c r="D2225" s="95" t="s">
        <v>1180</v>
      </c>
      <c r="E2225" s="95">
        <v>2</v>
      </c>
      <c r="F2225" s="95">
        <v>9</v>
      </c>
      <c r="G2225" s="95">
        <v>7</v>
      </c>
      <c r="H2225" s="95">
        <v>701</v>
      </c>
      <c r="I2225" s="95">
        <v>89.04</v>
      </c>
      <c r="J2225" s="95">
        <v>68.42</v>
      </c>
      <c r="K2225" s="95" t="s">
        <v>1097</v>
      </c>
      <c r="L2225" s="95" t="s">
        <v>70</v>
      </c>
      <c r="M2225" s="95" t="s">
        <v>1099</v>
      </c>
    </row>
    <row r="2226" spans="1:13" ht="27" customHeight="1">
      <c r="A2226" s="93">
        <v>2224</v>
      </c>
      <c r="B2226" s="94" t="s">
        <v>1095</v>
      </c>
      <c r="C2226" s="95"/>
      <c r="D2226" s="95" t="s">
        <v>1180</v>
      </c>
      <c r="E2226" s="95">
        <v>2</v>
      </c>
      <c r="F2226" s="95">
        <v>9</v>
      </c>
      <c r="G2226" s="95">
        <v>7</v>
      </c>
      <c r="H2226" s="95">
        <v>702</v>
      </c>
      <c r="I2226" s="95">
        <v>89.57</v>
      </c>
      <c r="J2226" s="95">
        <v>68.83</v>
      </c>
      <c r="K2226" s="95" t="s">
        <v>1097</v>
      </c>
      <c r="L2226" s="95" t="s">
        <v>70</v>
      </c>
      <c r="M2226" s="95" t="s">
        <v>1098</v>
      </c>
    </row>
    <row r="2227" spans="1:13" ht="27" customHeight="1">
      <c r="A2227" s="93">
        <v>2225</v>
      </c>
      <c r="B2227" s="94" t="s">
        <v>1095</v>
      </c>
      <c r="C2227" s="95"/>
      <c r="D2227" s="95" t="s">
        <v>1180</v>
      </c>
      <c r="E2227" s="95">
        <v>2</v>
      </c>
      <c r="F2227" s="95">
        <v>9</v>
      </c>
      <c r="G2227" s="95">
        <v>8</v>
      </c>
      <c r="H2227" s="95">
        <v>801</v>
      </c>
      <c r="I2227" s="95">
        <v>89.04</v>
      </c>
      <c r="J2227" s="95">
        <v>68.42</v>
      </c>
      <c r="K2227" s="95" t="s">
        <v>1097</v>
      </c>
      <c r="L2227" s="95" t="s">
        <v>70</v>
      </c>
      <c r="M2227" s="95" t="s">
        <v>1099</v>
      </c>
    </row>
    <row r="2228" spans="1:13" ht="27" customHeight="1">
      <c r="A2228" s="93">
        <v>2226</v>
      </c>
      <c r="B2228" s="94" t="s">
        <v>1095</v>
      </c>
      <c r="C2228" s="95"/>
      <c r="D2228" s="95" t="s">
        <v>1180</v>
      </c>
      <c r="E2228" s="95">
        <v>2</v>
      </c>
      <c r="F2228" s="95">
        <v>9</v>
      </c>
      <c r="G2228" s="95">
        <v>8</v>
      </c>
      <c r="H2228" s="95">
        <v>802</v>
      </c>
      <c r="I2228" s="95">
        <v>89.57</v>
      </c>
      <c r="J2228" s="95">
        <v>68.83</v>
      </c>
      <c r="K2228" s="95" t="s">
        <v>1097</v>
      </c>
      <c r="L2228" s="95" t="s">
        <v>70</v>
      </c>
      <c r="M2228" s="95" t="s">
        <v>1098</v>
      </c>
    </row>
    <row r="2229" spans="1:13" ht="27" customHeight="1">
      <c r="A2229" s="93">
        <v>2227</v>
      </c>
      <c r="B2229" s="94" t="s">
        <v>1095</v>
      </c>
      <c r="C2229" s="95"/>
      <c r="D2229" s="95" t="s">
        <v>1180</v>
      </c>
      <c r="E2229" s="95">
        <v>2</v>
      </c>
      <c r="F2229" s="95">
        <v>9</v>
      </c>
      <c r="G2229" s="95">
        <v>9</v>
      </c>
      <c r="H2229" s="95">
        <v>901</v>
      </c>
      <c r="I2229" s="95">
        <v>89.04</v>
      </c>
      <c r="J2229" s="95">
        <v>68.42</v>
      </c>
      <c r="K2229" s="95" t="s">
        <v>1097</v>
      </c>
      <c r="L2229" s="95" t="s">
        <v>70</v>
      </c>
      <c r="M2229" s="95" t="s">
        <v>1099</v>
      </c>
    </row>
    <row r="2230" spans="1:13" ht="27" customHeight="1">
      <c r="A2230" s="93">
        <v>2228</v>
      </c>
      <c r="B2230" s="94" t="s">
        <v>1095</v>
      </c>
      <c r="C2230" s="95"/>
      <c r="D2230" s="95" t="s">
        <v>1180</v>
      </c>
      <c r="E2230" s="95">
        <v>2</v>
      </c>
      <c r="F2230" s="95">
        <v>9</v>
      </c>
      <c r="G2230" s="95">
        <v>9</v>
      </c>
      <c r="H2230" s="95">
        <v>902</v>
      </c>
      <c r="I2230" s="95">
        <v>89.57</v>
      </c>
      <c r="J2230" s="95">
        <v>68.83</v>
      </c>
      <c r="K2230" s="95" t="s">
        <v>1097</v>
      </c>
      <c r="L2230" s="95" t="s">
        <v>70</v>
      </c>
      <c r="M2230" s="95" t="s">
        <v>1098</v>
      </c>
    </row>
    <row r="2231" spans="1:13" ht="27" customHeight="1">
      <c r="A2231" s="93">
        <v>2229</v>
      </c>
      <c r="B2231" s="94" t="s">
        <v>1095</v>
      </c>
      <c r="C2231" s="95"/>
      <c r="D2231" s="95" t="s">
        <v>1181</v>
      </c>
      <c r="E2231" s="95">
        <v>1</v>
      </c>
      <c r="F2231" s="95">
        <v>6</v>
      </c>
      <c r="G2231" s="95">
        <v>1</v>
      </c>
      <c r="H2231" s="95">
        <v>101</v>
      </c>
      <c r="I2231" s="95">
        <v>93.7</v>
      </c>
      <c r="J2231" s="95">
        <v>70.11</v>
      </c>
      <c r="K2231" s="95" t="s">
        <v>1097</v>
      </c>
      <c r="L2231" s="95" t="s">
        <v>70</v>
      </c>
      <c r="M2231" s="95" t="s">
        <v>1098</v>
      </c>
    </row>
    <row r="2232" spans="1:13" ht="27" customHeight="1">
      <c r="A2232" s="93">
        <v>2230</v>
      </c>
      <c r="B2232" s="94" t="s">
        <v>1095</v>
      </c>
      <c r="C2232" s="95"/>
      <c r="D2232" s="95" t="s">
        <v>1181</v>
      </c>
      <c r="E2232" s="95">
        <v>1</v>
      </c>
      <c r="F2232" s="95">
        <v>6</v>
      </c>
      <c r="G2232" s="95">
        <v>1</v>
      </c>
      <c r="H2232" s="95">
        <v>102</v>
      </c>
      <c r="I2232" s="95">
        <v>92.59</v>
      </c>
      <c r="J2232" s="95">
        <v>69.28</v>
      </c>
      <c r="K2232" s="95" t="s">
        <v>1097</v>
      </c>
      <c r="L2232" s="95" t="s">
        <v>70</v>
      </c>
      <c r="M2232" s="95" t="s">
        <v>1099</v>
      </c>
    </row>
    <row r="2233" spans="1:13" ht="27" customHeight="1">
      <c r="A2233" s="93">
        <v>2231</v>
      </c>
      <c r="B2233" s="94" t="s">
        <v>1095</v>
      </c>
      <c r="C2233" s="95"/>
      <c r="D2233" s="95" t="s">
        <v>1181</v>
      </c>
      <c r="E2233" s="95">
        <v>1</v>
      </c>
      <c r="F2233" s="95">
        <v>6</v>
      </c>
      <c r="G2233" s="95">
        <v>2</v>
      </c>
      <c r="H2233" s="95">
        <v>201</v>
      </c>
      <c r="I2233" s="95">
        <v>92.93</v>
      </c>
      <c r="J2233" s="95">
        <v>69.540000000000006</v>
      </c>
      <c r="K2233" s="95" t="s">
        <v>1097</v>
      </c>
      <c r="L2233" s="95" t="s">
        <v>70</v>
      </c>
      <c r="M2233" s="95" t="s">
        <v>1098</v>
      </c>
    </row>
    <row r="2234" spans="1:13" ht="27" customHeight="1">
      <c r="A2234" s="93">
        <v>2232</v>
      </c>
      <c r="B2234" s="94" t="s">
        <v>1095</v>
      </c>
      <c r="C2234" s="95"/>
      <c r="D2234" s="95" t="s">
        <v>1181</v>
      </c>
      <c r="E2234" s="95">
        <v>1</v>
      </c>
      <c r="F2234" s="95">
        <v>6</v>
      </c>
      <c r="G2234" s="95">
        <v>2</v>
      </c>
      <c r="H2234" s="95">
        <v>202</v>
      </c>
      <c r="I2234" s="95">
        <v>92.07</v>
      </c>
      <c r="J2234" s="95">
        <v>68.89</v>
      </c>
      <c r="K2234" s="95" t="s">
        <v>1097</v>
      </c>
      <c r="L2234" s="95" t="s">
        <v>70</v>
      </c>
      <c r="M2234" s="95" t="s">
        <v>1099</v>
      </c>
    </row>
    <row r="2235" spans="1:13" ht="27" customHeight="1">
      <c r="A2235" s="93">
        <v>2233</v>
      </c>
      <c r="B2235" s="94" t="s">
        <v>1095</v>
      </c>
      <c r="C2235" s="95"/>
      <c r="D2235" s="95" t="s">
        <v>1181</v>
      </c>
      <c r="E2235" s="95">
        <v>1</v>
      </c>
      <c r="F2235" s="95">
        <v>6</v>
      </c>
      <c r="G2235" s="95">
        <v>3</v>
      </c>
      <c r="H2235" s="95">
        <v>301</v>
      </c>
      <c r="I2235" s="95">
        <v>92.93</v>
      </c>
      <c r="J2235" s="95">
        <v>69.540000000000006</v>
      </c>
      <c r="K2235" s="95" t="s">
        <v>1097</v>
      </c>
      <c r="L2235" s="95" t="s">
        <v>70</v>
      </c>
      <c r="M2235" s="95" t="s">
        <v>1098</v>
      </c>
    </row>
    <row r="2236" spans="1:13" ht="27" customHeight="1">
      <c r="A2236" s="93">
        <v>2234</v>
      </c>
      <c r="B2236" s="94" t="s">
        <v>1095</v>
      </c>
      <c r="C2236" s="95"/>
      <c r="D2236" s="95" t="s">
        <v>1181</v>
      </c>
      <c r="E2236" s="95">
        <v>1</v>
      </c>
      <c r="F2236" s="95">
        <v>6</v>
      </c>
      <c r="G2236" s="95">
        <v>3</v>
      </c>
      <c r="H2236" s="95">
        <v>302</v>
      </c>
      <c r="I2236" s="95">
        <v>92.07</v>
      </c>
      <c r="J2236" s="95">
        <v>68.89</v>
      </c>
      <c r="K2236" s="95" t="s">
        <v>1097</v>
      </c>
      <c r="L2236" s="95" t="s">
        <v>70</v>
      </c>
      <c r="M2236" s="95" t="s">
        <v>1099</v>
      </c>
    </row>
    <row r="2237" spans="1:13" ht="27" customHeight="1">
      <c r="A2237" s="93">
        <v>2235</v>
      </c>
      <c r="B2237" s="94" t="s">
        <v>1095</v>
      </c>
      <c r="C2237" s="95"/>
      <c r="D2237" s="95" t="s">
        <v>1181</v>
      </c>
      <c r="E2237" s="95">
        <v>1</v>
      </c>
      <c r="F2237" s="95">
        <v>6</v>
      </c>
      <c r="G2237" s="95">
        <v>4</v>
      </c>
      <c r="H2237" s="95">
        <v>401</v>
      </c>
      <c r="I2237" s="95">
        <v>92.93</v>
      </c>
      <c r="J2237" s="95">
        <v>69.540000000000006</v>
      </c>
      <c r="K2237" s="95" t="s">
        <v>1097</v>
      </c>
      <c r="L2237" s="95" t="s">
        <v>70</v>
      </c>
      <c r="M2237" s="95" t="s">
        <v>1098</v>
      </c>
    </row>
    <row r="2238" spans="1:13" ht="27" customHeight="1">
      <c r="A2238" s="93">
        <v>2236</v>
      </c>
      <c r="B2238" s="94" t="s">
        <v>1095</v>
      </c>
      <c r="C2238" s="95"/>
      <c r="D2238" s="95" t="s">
        <v>1181</v>
      </c>
      <c r="E2238" s="95">
        <v>1</v>
      </c>
      <c r="F2238" s="95">
        <v>6</v>
      </c>
      <c r="G2238" s="95">
        <v>4</v>
      </c>
      <c r="H2238" s="95">
        <v>402</v>
      </c>
      <c r="I2238" s="95">
        <v>92.07</v>
      </c>
      <c r="J2238" s="95">
        <v>68.89</v>
      </c>
      <c r="K2238" s="95" t="s">
        <v>1097</v>
      </c>
      <c r="L2238" s="95" t="s">
        <v>70</v>
      </c>
      <c r="M2238" s="95" t="s">
        <v>1099</v>
      </c>
    </row>
    <row r="2239" spans="1:13" ht="27" customHeight="1">
      <c r="A2239" s="93">
        <v>2237</v>
      </c>
      <c r="B2239" s="94" t="s">
        <v>1095</v>
      </c>
      <c r="C2239" s="95"/>
      <c r="D2239" s="95" t="s">
        <v>1181</v>
      </c>
      <c r="E2239" s="95">
        <v>1</v>
      </c>
      <c r="F2239" s="95">
        <v>6</v>
      </c>
      <c r="G2239" s="95">
        <v>5</v>
      </c>
      <c r="H2239" s="95">
        <v>501</v>
      </c>
      <c r="I2239" s="95">
        <v>92.93</v>
      </c>
      <c r="J2239" s="95">
        <v>69.540000000000006</v>
      </c>
      <c r="K2239" s="95" t="s">
        <v>1097</v>
      </c>
      <c r="L2239" s="95" t="s">
        <v>70</v>
      </c>
      <c r="M2239" s="95" t="s">
        <v>1098</v>
      </c>
    </row>
    <row r="2240" spans="1:13" ht="27" customHeight="1">
      <c r="A2240" s="93">
        <v>2238</v>
      </c>
      <c r="B2240" s="94" t="s">
        <v>1095</v>
      </c>
      <c r="C2240" s="95"/>
      <c r="D2240" s="95" t="s">
        <v>1181</v>
      </c>
      <c r="E2240" s="95">
        <v>1</v>
      </c>
      <c r="F2240" s="95">
        <v>6</v>
      </c>
      <c r="G2240" s="95">
        <v>5</v>
      </c>
      <c r="H2240" s="95">
        <v>502</v>
      </c>
      <c r="I2240" s="95">
        <v>92.07</v>
      </c>
      <c r="J2240" s="95">
        <v>68.89</v>
      </c>
      <c r="K2240" s="95" t="s">
        <v>1097</v>
      </c>
      <c r="L2240" s="95" t="s">
        <v>70</v>
      </c>
      <c r="M2240" s="95" t="s">
        <v>1099</v>
      </c>
    </row>
    <row r="2241" spans="1:13" ht="27" customHeight="1">
      <c r="A2241" s="93">
        <v>2239</v>
      </c>
      <c r="B2241" s="94" t="s">
        <v>1095</v>
      </c>
      <c r="C2241" s="95"/>
      <c r="D2241" s="95" t="s">
        <v>1181</v>
      </c>
      <c r="E2241" s="95">
        <v>1</v>
      </c>
      <c r="F2241" s="95">
        <v>6</v>
      </c>
      <c r="G2241" s="95">
        <v>6</v>
      </c>
      <c r="H2241" s="95">
        <v>601</v>
      </c>
      <c r="I2241" s="95">
        <v>92.93</v>
      </c>
      <c r="J2241" s="95">
        <v>69.540000000000006</v>
      </c>
      <c r="K2241" s="95" t="s">
        <v>1097</v>
      </c>
      <c r="L2241" s="95" t="s">
        <v>70</v>
      </c>
      <c r="M2241" s="95" t="s">
        <v>1098</v>
      </c>
    </row>
    <row r="2242" spans="1:13" ht="27" customHeight="1">
      <c r="A2242" s="93">
        <v>2240</v>
      </c>
      <c r="B2242" s="94" t="s">
        <v>1095</v>
      </c>
      <c r="C2242" s="95"/>
      <c r="D2242" s="95" t="s">
        <v>1181</v>
      </c>
      <c r="E2242" s="95">
        <v>1</v>
      </c>
      <c r="F2242" s="95">
        <v>6</v>
      </c>
      <c r="G2242" s="95">
        <v>6</v>
      </c>
      <c r="H2242" s="95">
        <v>602</v>
      </c>
      <c r="I2242" s="95">
        <v>92.07</v>
      </c>
      <c r="J2242" s="95">
        <v>68.89</v>
      </c>
      <c r="K2242" s="95" t="s">
        <v>1097</v>
      </c>
      <c r="L2242" s="95" t="s">
        <v>70</v>
      </c>
      <c r="M2242" s="95" t="s">
        <v>1099</v>
      </c>
    </row>
    <row r="2243" spans="1:13" ht="27" customHeight="1">
      <c r="A2243" s="93">
        <v>2241</v>
      </c>
      <c r="B2243" s="94" t="s">
        <v>1095</v>
      </c>
      <c r="C2243" s="95"/>
      <c r="D2243" s="95" t="s">
        <v>1181</v>
      </c>
      <c r="E2243" s="95">
        <v>2</v>
      </c>
      <c r="F2243" s="95">
        <v>6</v>
      </c>
      <c r="G2243" s="95">
        <v>1</v>
      </c>
      <c r="H2243" s="95">
        <v>101</v>
      </c>
      <c r="I2243" s="95">
        <v>92.59</v>
      </c>
      <c r="J2243" s="95">
        <v>69.28</v>
      </c>
      <c r="K2243" s="95" t="s">
        <v>1097</v>
      </c>
      <c r="L2243" s="95" t="s">
        <v>70</v>
      </c>
      <c r="M2243" s="95" t="s">
        <v>1099</v>
      </c>
    </row>
    <row r="2244" spans="1:13" ht="27" customHeight="1">
      <c r="A2244" s="93">
        <v>2242</v>
      </c>
      <c r="B2244" s="94" t="s">
        <v>1095</v>
      </c>
      <c r="C2244" s="95"/>
      <c r="D2244" s="95" t="s">
        <v>1181</v>
      </c>
      <c r="E2244" s="95">
        <v>2</v>
      </c>
      <c r="F2244" s="95">
        <v>6</v>
      </c>
      <c r="G2244" s="95">
        <v>1</v>
      </c>
      <c r="H2244" s="95">
        <v>102</v>
      </c>
      <c r="I2244" s="95">
        <v>93.7</v>
      </c>
      <c r="J2244" s="95">
        <v>70.11</v>
      </c>
      <c r="K2244" s="95" t="s">
        <v>1097</v>
      </c>
      <c r="L2244" s="95" t="s">
        <v>70</v>
      </c>
      <c r="M2244" s="95" t="s">
        <v>1098</v>
      </c>
    </row>
    <row r="2245" spans="1:13" ht="27" customHeight="1">
      <c r="A2245" s="93">
        <v>2243</v>
      </c>
      <c r="B2245" s="94" t="s">
        <v>1095</v>
      </c>
      <c r="C2245" s="95"/>
      <c r="D2245" s="95" t="s">
        <v>1181</v>
      </c>
      <c r="E2245" s="95">
        <v>2</v>
      </c>
      <c r="F2245" s="95">
        <v>6</v>
      </c>
      <c r="G2245" s="95">
        <v>2</v>
      </c>
      <c r="H2245" s="95">
        <v>201</v>
      </c>
      <c r="I2245" s="95">
        <v>92.07</v>
      </c>
      <c r="J2245" s="95">
        <v>68.89</v>
      </c>
      <c r="K2245" s="95" t="s">
        <v>1097</v>
      </c>
      <c r="L2245" s="95" t="s">
        <v>70</v>
      </c>
      <c r="M2245" s="95" t="s">
        <v>1099</v>
      </c>
    </row>
    <row r="2246" spans="1:13" ht="27" customHeight="1">
      <c r="A2246" s="93">
        <v>2244</v>
      </c>
      <c r="B2246" s="94" t="s">
        <v>1095</v>
      </c>
      <c r="C2246" s="95"/>
      <c r="D2246" s="95" t="s">
        <v>1181</v>
      </c>
      <c r="E2246" s="95">
        <v>2</v>
      </c>
      <c r="F2246" s="95">
        <v>6</v>
      </c>
      <c r="G2246" s="95">
        <v>2</v>
      </c>
      <c r="H2246" s="95">
        <v>202</v>
      </c>
      <c r="I2246" s="95">
        <v>92.93</v>
      </c>
      <c r="J2246" s="95">
        <v>69.540000000000006</v>
      </c>
      <c r="K2246" s="95" t="s">
        <v>1097</v>
      </c>
      <c r="L2246" s="95" t="s">
        <v>70</v>
      </c>
      <c r="M2246" s="95" t="s">
        <v>1098</v>
      </c>
    </row>
    <row r="2247" spans="1:13" ht="27" customHeight="1">
      <c r="A2247" s="93">
        <v>2245</v>
      </c>
      <c r="B2247" s="94" t="s">
        <v>1095</v>
      </c>
      <c r="C2247" s="95"/>
      <c r="D2247" s="95" t="s">
        <v>1181</v>
      </c>
      <c r="E2247" s="95">
        <v>2</v>
      </c>
      <c r="F2247" s="95">
        <v>6</v>
      </c>
      <c r="G2247" s="95">
        <v>3</v>
      </c>
      <c r="H2247" s="95">
        <v>301</v>
      </c>
      <c r="I2247" s="95">
        <v>92.07</v>
      </c>
      <c r="J2247" s="95">
        <v>68.89</v>
      </c>
      <c r="K2247" s="95" t="s">
        <v>1097</v>
      </c>
      <c r="L2247" s="95" t="s">
        <v>70</v>
      </c>
      <c r="M2247" s="95" t="s">
        <v>1099</v>
      </c>
    </row>
    <row r="2248" spans="1:13" ht="27" customHeight="1">
      <c r="A2248" s="93">
        <v>2246</v>
      </c>
      <c r="B2248" s="94" t="s">
        <v>1095</v>
      </c>
      <c r="C2248" s="95"/>
      <c r="D2248" s="95" t="s">
        <v>1181</v>
      </c>
      <c r="E2248" s="95">
        <v>2</v>
      </c>
      <c r="F2248" s="95">
        <v>6</v>
      </c>
      <c r="G2248" s="95">
        <v>3</v>
      </c>
      <c r="H2248" s="95">
        <v>302</v>
      </c>
      <c r="I2248" s="95">
        <v>92.93</v>
      </c>
      <c r="J2248" s="95">
        <v>69.540000000000006</v>
      </c>
      <c r="K2248" s="95" t="s">
        <v>1097</v>
      </c>
      <c r="L2248" s="95" t="s">
        <v>70</v>
      </c>
      <c r="M2248" s="95" t="s">
        <v>1098</v>
      </c>
    </row>
    <row r="2249" spans="1:13" ht="27" customHeight="1">
      <c r="A2249" s="93">
        <v>2247</v>
      </c>
      <c r="B2249" s="94" t="s">
        <v>1095</v>
      </c>
      <c r="C2249" s="95"/>
      <c r="D2249" s="95" t="s">
        <v>1181</v>
      </c>
      <c r="E2249" s="95">
        <v>2</v>
      </c>
      <c r="F2249" s="95">
        <v>6</v>
      </c>
      <c r="G2249" s="95">
        <v>4</v>
      </c>
      <c r="H2249" s="95">
        <v>401</v>
      </c>
      <c r="I2249" s="95">
        <v>92.07</v>
      </c>
      <c r="J2249" s="95">
        <v>68.89</v>
      </c>
      <c r="K2249" s="95" t="s">
        <v>1097</v>
      </c>
      <c r="L2249" s="95" t="s">
        <v>70</v>
      </c>
      <c r="M2249" s="95" t="s">
        <v>1099</v>
      </c>
    </row>
    <row r="2250" spans="1:13" ht="27" customHeight="1">
      <c r="A2250" s="93">
        <v>2248</v>
      </c>
      <c r="B2250" s="94" t="s">
        <v>1095</v>
      </c>
      <c r="C2250" s="95"/>
      <c r="D2250" s="95" t="s">
        <v>1181</v>
      </c>
      <c r="E2250" s="95">
        <v>2</v>
      </c>
      <c r="F2250" s="95">
        <v>6</v>
      </c>
      <c r="G2250" s="95">
        <v>4</v>
      </c>
      <c r="H2250" s="95">
        <v>402</v>
      </c>
      <c r="I2250" s="95">
        <v>92.93</v>
      </c>
      <c r="J2250" s="95">
        <v>69.540000000000006</v>
      </c>
      <c r="K2250" s="95" t="s">
        <v>1097</v>
      </c>
      <c r="L2250" s="95" t="s">
        <v>70</v>
      </c>
      <c r="M2250" s="95" t="s">
        <v>1098</v>
      </c>
    </row>
    <row r="2251" spans="1:13" ht="27" customHeight="1">
      <c r="A2251" s="93">
        <v>2249</v>
      </c>
      <c r="B2251" s="94" t="s">
        <v>1095</v>
      </c>
      <c r="C2251" s="95"/>
      <c r="D2251" s="95" t="s">
        <v>1181</v>
      </c>
      <c r="E2251" s="95">
        <v>2</v>
      </c>
      <c r="F2251" s="95">
        <v>6</v>
      </c>
      <c r="G2251" s="95">
        <v>5</v>
      </c>
      <c r="H2251" s="95">
        <v>501</v>
      </c>
      <c r="I2251" s="95">
        <v>92.07</v>
      </c>
      <c r="J2251" s="95">
        <v>68.89</v>
      </c>
      <c r="K2251" s="95" t="s">
        <v>1097</v>
      </c>
      <c r="L2251" s="95" t="s">
        <v>70</v>
      </c>
      <c r="M2251" s="95" t="s">
        <v>1099</v>
      </c>
    </row>
    <row r="2252" spans="1:13" ht="27" customHeight="1">
      <c r="A2252" s="93">
        <v>2250</v>
      </c>
      <c r="B2252" s="94" t="s">
        <v>1095</v>
      </c>
      <c r="C2252" s="95"/>
      <c r="D2252" s="95" t="s">
        <v>1181</v>
      </c>
      <c r="E2252" s="95">
        <v>2</v>
      </c>
      <c r="F2252" s="95">
        <v>6</v>
      </c>
      <c r="G2252" s="95">
        <v>5</v>
      </c>
      <c r="H2252" s="95">
        <v>502</v>
      </c>
      <c r="I2252" s="95">
        <v>92.93</v>
      </c>
      <c r="J2252" s="95">
        <v>69.540000000000006</v>
      </c>
      <c r="K2252" s="95" t="s">
        <v>1097</v>
      </c>
      <c r="L2252" s="95" t="s">
        <v>70</v>
      </c>
      <c r="M2252" s="95" t="s">
        <v>1098</v>
      </c>
    </row>
    <row r="2253" spans="1:13" ht="27" customHeight="1">
      <c r="A2253" s="93">
        <v>2251</v>
      </c>
      <c r="B2253" s="94" t="s">
        <v>1095</v>
      </c>
      <c r="C2253" s="95"/>
      <c r="D2253" s="95" t="s">
        <v>1181</v>
      </c>
      <c r="E2253" s="95">
        <v>2</v>
      </c>
      <c r="F2253" s="95">
        <v>6</v>
      </c>
      <c r="G2253" s="95">
        <v>6</v>
      </c>
      <c r="H2253" s="95">
        <v>601</v>
      </c>
      <c r="I2253" s="95">
        <v>92.07</v>
      </c>
      <c r="J2253" s="95">
        <v>68.89</v>
      </c>
      <c r="K2253" s="95" t="s">
        <v>1097</v>
      </c>
      <c r="L2253" s="95" t="s">
        <v>70</v>
      </c>
      <c r="M2253" s="95" t="s">
        <v>1099</v>
      </c>
    </row>
    <row r="2254" spans="1:13" ht="27" customHeight="1">
      <c r="A2254" s="93">
        <v>2252</v>
      </c>
      <c r="B2254" s="94" t="s">
        <v>1095</v>
      </c>
      <c r="C2254" s="95"/>
      <c r="D2254" s="95" t="s">
        <v>1181</v>
      </c>
      <c r="E2254" s="95">
        <v>2</v>
      </c>
      <c r="F2254" s="95">
        <v>6</v>
      </c>
      <c r="G2254" s="95">
        <v>6</v>
      </c>
      <c r="H2254" s="95">
        <v>602</v>
      </c>
      <c r="I2254" s="95">
        <v>92.93</v>
      </c>
      <c r="J2254" s="95">
        <v>69.540000000000006</v>
      </c>
      <c r="K2254" s="95" t="s">
        <v>1097</v>
      </c>
      <c r="L2254" s="95" t="s">
        <v>70</v>
      </c>
      <c r="M2254" s="95" t="s">
        <v>1098</v>
      </c>
    </row>
  </sheetData>
  <autoFilter ref="A2:M2254" xr:uid="{96958EF5-C922-48FB-AC69-50CB18C63A2F}"/>
  <mergeCells count="1">
    <mergeCell ref="A1:M1"/>
  </mergeCells>
  <phoneticPr fontId="28" type="noConversion"/>
  <dataValidations count="2">
    <dataValidation type="list" allowBlank="1" showInputMessage="1" showErrorMessage="1" sqref="K683:K65536 JG683:JG65536 TC683:TC65536 ACY683:ACY65536 AMU683:AMU65536 AWQ683:AWQ65536 BGM683:BGM65536 BQI683:BQI65536 CAE683:CAE65536 CKA683:CKA65536 CTW683:CTW65536 DDS683:DDS65536 DNO683:DNO65536 DXK683:DXK65536 EHG683:EHG65536 ERC683:ERC65536 FAY683:FAY65536 FKU683:FKU65536 FUQ683:FUQ65536 GEM683:GEM65536 GOI683:GOI65536 GYE683:GYE65536 HIA683:HIA65536 HRW683:HRW65536 IBS683:IBS65536 ILO683:ILO65536 IVK683:IVK65536 JFG683:JFG65536 JPC683:JPC65536 JYY683:JYY65536 KIU683:KIU65536 KSQ683:KSQ65536 LCM683:LCM65536 LMI683:LMI65536 LWE683:LWE65536 MGA683:MGA65536 MPW683:MPW65536 MZS683:MZS65536 NJO683:NJO65536 NTK683:NTK65536 ODG683:ODG65536 ONC683:ONC65536 OWY683:OWY65536 PGU683:PGU65536 PQQ683:PQQ65536 QAM683:QAM65536 QKI683:QKI65536 QUE683:QUE65536 REA683:REA65536 RNW683:RNW65536 RXS683:RXS65536 SHO683:SHO65536 SRK683:SRK65536 TBG683:TBG65536 TLC683:TLC65536 TUY683:TUY65536 UEU683:UEU65536 UOQ683:UOQ65536 UYM683:UYM65536 VII683:VII65536 VSE683:VSE65536 WCA683:WCA65536 WLW683:WLW65536 WVS683:WVS65536 K66219:K131072 JG66219:JG131072 TC66219:TC131072 ACY66219:ACY131072 AMU66219:AMU131072 AWQ66219:AWQ131072 BGM66219:BGM131072 BQI66219:BQI131072 CAE66219:CAE131072 CKA66219:CKA131072 CTW66219:CTW131072 DDS66219:DDS131072 DNO66219:DNO131072 DXK66219:DXK131072 EHG66219:EHG131072 ERC66219:ERC131072 FAY66219:FAY131072 FKU66219:FKU131072 FUQ66219:FUQ131072 GEM66219:GEM131072 GOI66219:GOI131072 GYE66219:GYE131072 HIA66219:HIA131072 HRW66219:HRW131072 IBS66219:IBS131072 ILO66219:ILO131072 IVK66219:IVK131072 JFG66219:JFG131072 JPC66219:JPC131072 JYY66219:JYY131072 KIU66219:KIU131072 KSQ66219:KSQ131072 LCM66219:LCM131072 LMI66219:LMI131072 LWE66219:LWE131072 MGA66219:MGA131072 MPW66219:MPW131072 MZS66219:MZS131072 NJO66219:NJO131072 NTK66219:NTK131072 ODG66219:ODG131072 ONC66219:ONC131072 OWY66219:OWY131072 PGU66219:PGU131072 PQQ66219:PQQ131072 QAM66219:QAM131072 QKI66219:QKI131072 QUE66219:QUE131072 REA66219:REA131072 RNW66219:RNW131072 RXS66219:RXS131072 SHO66219:SHO131072 SRK66219:SRK131072 TBG66219:TBG131072 TLC66219:TLC131072 TUY66219:TUY131072 UEU66219:UEU131072 UOQ66219:UOQ131072 UYM66219:UYM131072 VII66219:VII131072 VSE66219:VSE131072 WCA66219:WCA131072 WLW66219:WLW131072 WVS66219:WVS131072 K131755:K196608 JG131755:JG196608 TC131755:TC196608 ACY131755:ACY196608 AMU131755:AMU196608 AWQ131755:AWQ196608 BGM131755:BGM196608 BQI131755:BQI196608 CAE131755:CAE196608 CKA131755:CKA196608 CTW131755:CTW196608 DDS131755:DDS196608 DNO131755:DNO196608 DXK131755:DXK196608 EHG131755:EHG196608 ERC131755:ERC196608 FAY131755:FAY196608 FKU131755:FKU196608 FUQ131755:FUQ196608 GEM131755:GEM196608 GOI131755:GOI196608 GYE131755:GYE196608 HIA131755:HIA196608 HRW131755:HRW196608 IBS131755:IBS196608 ILO131755:ILO196608 IVK131755:IVK196608 JFG131755:JFG196608 JPC131755:JPC196608 JYY131755:JYY196608 KIU131755:KIU196608 KSQ131755:KSQ196608 LCM131755:LCM196608 LMI131755:LMI196608 LWE131755:LWE196608 MGA131755:MGA196608 MPW131755:MPW196608 MZS131755:MZS196608 NJO131755:NJO196608 NTK131755:NTK196608 ODG131755:ODG196608 ONC131755:ONC196608 OWY131755:OWY196608 PGU131755:PGU196608 PQQ131755:PQQ196608 QAM131755:QAM196608 QKI131755:QKI196608 QUE131755:QUE196608 REA131755:REA196608 RNW131755:RNW196608 RXS131755:RXS196608 SHO131755:SHO196608 SRK131755:SRK196608 TBG131755:TBG196608 TLC131755:TLC196608 TUY131755:TUY196608 UEU131755:UEU196608 UOQ131755:UOQ196608 UYM131755:UYM196608 VII131755:VII196608 VSE131755:VSE196608 WCA131755:WCA196608 WLW131755:WLW196608 WVS131755:WVS196608 K197291:K262144 JG197291:JG262144 TC197291:TC262144 ACY197291:ACY262144 AMU197291:AMU262144 AWQ197291:AWQ262144 BGM197291:BGM262144 BQI197291:BQI262144 CAE197291:CAE262144 CKA197291:CKA262144 CTW197291:CTW262144 DDS197291:DDS262144 DNO197291:DNO262144 DXK197291:DXK262144 EHG197291:EHG262144 ERC197291:ERC262144 FAY197291:FAY262144 FKU197291:FKU262144 FUQ197291:FUQ262144 GEM197291:GEM262144 GOI197291:GOI262144 GYE197291:GYE262144 HIA197291:HIA262144 HRW197291:HRW262144 IBS197291:IBS262144 ILO197291:ILO262144 IVK197291:IVK262144 JFG197291:JFG262144 JPC197291:JPC262144 JYY197291:JYY262144 KIU197291:KIU262144 KSQ197291:KSQ262144 LCM197291:LCM262144 LMI197291:LMI262144 LWE197291:LWE262144 MGA197291:MGA262144 MPW197291:MPW262144 MZS197291:MZS262144 NJO197291:NJO262144 NTK197291:NTK262144 ODG197291:ODG262144 ONC197291:ONC262144 OWY197291:OWY262144 PGU197291:PGU262144 PQQ197291:PQQ262144 QAM197291:QAM262144 QKI197291:QKI262144 QUE197291:QUE262144 REA197291:REA262144 RNW197291:RNW262144 RXS197291:RXS262144 SHO197291:SHO262144 SRK197291:SRK262144 TBG197291:TBG262144 TLC197291:TLC262144 TUY197291:TUY262144 UEU197291:UEU262144 UOQ197291:UOQ262144 UYM197291:UYM262144 VII197291:VII262144 VSE197291:VSE262144 WCA197291:WCA262144 WLW197291:WLW262144 WVS197291:WVS262144 K262827:K327680 JG262827:JG327680 TC262827:TC327680 ACY262827:ACY327680 AMU262827:AMU327680 AWQ262827:AWQ327680 BGM262827:BGM327680 BQI262827:BQI327680 CAE262827:CAE327680 CKA262827:CKA327680 CTW262827:CTW327680 DDS262827:DDS327680 DNO262827:DNO327680 DXK262827:DXK327680 EHG262827:EHG327680 ERC262827:ERC327680 FAY262827:FAY327680 FKU262827:FKU327680 FUQ262827:FUQ327680 GEM262827:GEM327680 GOI262827:GOI327680 GYE262827:GYE327680 HIA262827:HIA327680 HRW262827:HRW327680 IBS262827:IBS327680 ILO262827:ILO327680 IVK262827:IVK327680 JFG262827:JFG327680 JPC262827:JPC327680 JYY262827:JYY327680 KIU262827:KIU327680 KSQ262827:KSQ327680 LCM262827:LCM327680 LMI262827:LMI327680 LWE262827:LWE327680 MGA262827:MGA327680 MPW262827:MPW327680 MZS262827:MZS327680 NJO262827:NJO327680 NTK262827:NTK327680 ODG262827:ODG327680 ONC262827:ONC327680 OWY262827:OWY327680 PGU262827:PGU327680 PQQ262827:PQQ327680 QAM262827:QAM327680 QKI262827:QKI327680 QUE262827:QUE327680 REA262827:REA327680 RNW262827:RNW327680 RXS262827:RXS327680 SHO262827:SHO327680 SRK262827:SRK327680 TBG262827:TBG327680 TLC262827:TLC327680 TUY262827:TUY327680 UEU262827:UEU327680 UOQ262827:UOQ327680 UYM262827:UYM327680 VII262827:VII327680 VSE262827:VSE327680 WCA262827:WCA327680 WLW262827:WLW327680 WVS262827:WVS327680 K328363:K393216 JG328363:JG393216 TC328363:TC393216 ACY328363:ACY393216 AMU328363:AMU393216 AWQ328363:AWQ393216 BGM328363:BGM393216 BQI328363:BQI393216 CAE328363:CAE393216 CKA328363:CKA393216 CTW328363:CTW393216 DDS328363:DDS393216 DNO328363:DNO393216 DXK328363:DXK393216 EHG328363:EHG393216 ERC328363:ERC393216 FAY328363:FAY393216 FKU328363:FKU393216 FUQ328363:FUQ393216 GEM328363:GEM393216 GOI328363:GOI393216 GYE328363:GYE393216 HIA328363:HIA393216 HRW328363:HRW393216 IBS328363:IBS393216 ILO328363:ILO393216 IVK328363:IVK393216 JFG328363:JFG393216 JPC328363:JPC393216 JYY328363:JYY393216 KIU328363:KIU393216 KSQ328363:KSQ393216 LCM328363:LCM393216 LMI328363:LMI393216 LWE328363:LWE393216 MGA328363:MGA393216 MPW328363:MPW393216 MZS328363:MZS393216 NJO328363:NJO393216 NTK328363:NTK393216 ODG328363:ODG393216 ONC328363:ONC393216 OWY328363:OWY393216 PGU328363:PGU393216 PQQ328363:PQQ393216 QAM328363:QAM393216 QKI328363:QKI393216 QUE328363:QUE393216 REA328363:REA393216 RNW328363:RNW393216 RXS328363:RXS393216 SHO328363:SHO393216 SRK328363:SRK393216 TBG328363:TBG393216 TLC328363:TLC393216 TUY328363:TUY393216 UEU328363:UEU393216 UOQ328363:UOQ393216 UYM328363:UYM393216 VII328363:VII393216 VSE328363:VSE393216 WCA328363:WCA393216 WLW328363:WLW393216 WVS328363:WVS393216 K393899:K458752 JG393899:JG458752 TC393899:TC458752 ACY393899:ACY458752 AMU393899:AMU458752 AWQ393899:AWQ458752 BGM393899:BGM458752 BQI393899:BQI458752 CAE393899:CAE458752 CKA393899:CKA458752 CTW393899:CTW458752 DDS393899:DDS458752 DNO393899:DNO458752 DXK393899:DXK458752 EHG393899:EHG458752 ERC393899:ERC458752 FAY393899:FAY458752 FKU393899:FKU458752 FUQ393899:FUQ458752 GEM393899:GEM458752 GOI393899:GOI458752 GYE393899:GYE458752 HIA393899:HIA458752 HRW393899:HRW458752 IBS393899:IBS458752 ILO393899:ILO458752 IVK393899:IVK458752 JFG393899:JFG458752 JPC393899:JPC458752 JYY393899:JYY458752 KIU393899:KIU458752 KSQ393899:KSQ458752 LCM393899:LCM458752 LMI393899:LMI458752 LWE393899:LWE458752 MGA393899:MGA458752 MPW393899:MPW458752 MZS393899:MZS458752 NJO393899:NJO458752 NTK393899:NTK458752 ODG393899:ODG458752 ONC393899:ONC458752 OWY393899:OWY458752 PGU393899:PGU458752 PQQ393899:PQQ458752 QAM393899:QAM458752 QKI393899:QKI458752 QUE393899:QUE458752 REA393899:REA458752 RNW393899:RNW458752 RXS393899:RXS458752 SHO393899:SHO458752 SRK393899:SRK458752 TBG393899:TBG458752 TLC393899:TLC458752 TUY393899:TUY458752 UEU393899:UEU458752 UOQ393899:UOQ458752 UYM393899:UYM458752 VII393899:VII458752 VSE393899:VSE458752 WCA393899:WCA458752 WLW393899:WLW458752 WVS393899:WVS458752 K459435:K524288 JG459435:JG524288 TC459435:TC524288 ACY459435:ACY524288 AMU459435:AMU524288 AWQ459435:AWQ524288 BGM459435:BGM524288 BQI459435:BQI524288 CAE459435:CAE524288 CKA459435:CKA524288 CTW459435:CTW524288 DDS459435:DDS524288 DNO459435:DNO524288 DXK459435:DXK524288 EHG459435:EHG524288 ERC459435:ERC524288 FAY459435:FAY524288 FKU459435:FKU524288 FUQ459435:FUQ524288 GEM459435:GEM524288 GOI459435:GOI524288 GYE459435:GYE524288 HIA459435:HIA524288 HRW459435:HRW524288 IBS459435:IBS524288 ILO459435:ILO524288 IVK459435:IVK524288 JFG459435:JFG524288 JPC459435:JPC524288 JYY459435:JYY524288 KIU459435:KIU524288 KSQ459435:KSQ524288 LCM459435:LCM524288 LMI459435:LMI524288 LWE459435:LWE524288 MGA459435:MGA524288 MPW459435:MPW524288 MZS459435:MZS524288 NJO459435:NJO524288 NTK459435:NTK524288 ODG459435:ODG524288 ONC459435:ONC524288 OWY459435:OWY524288 PGU459435:PGU524288 PQQ459435:PQQ524288 QAM459435:QAM524288 QKI459435:QKI524288 QUE459435:QUE524288 REA459435:REA524288 RNW459435:RNW524288 RXS459435:RXS524288 SHO459435:SHO524288 SRK459435:SRK524288 TBG459435:TBG524288 TLC459435:TLC524288 TUY459435:TUY524288 UEU459435:UEU524288 UOQ459435:UOQ524288 UYM459435:UYM524288 VII459435:VII524288 VSE459435:VSE524288 WCA459435:WCA524288 WLW459435:WLW524288 WVS459435:WVS524288 K524971:K589824 JG524971:JG589824 TC524971:TC589824 ACY524971:ACY589824 AMU524971:AMU589824 AWQ524971:AWQ589824 BGM524971:BGM589824 BQI524971:BQI589824 CAE524971:CAE589824 CKA524971:CKA589824 CTW524971:CTW589824 DDS524971:DDS589824 DNO524971:DNO589824 DXK524971:DXK589824 EHG524971:EHG589824 ERC524971:ERC589824 FAY524971:FAY589824 FKU524971:FKU589824 FUQ524971:FUQ589824 GEM524971:GEM589824 GOI524971:GOI589824 GYE524971:GYE589824 HIA524971:HIA589824 HRW524971:HRW589824 IBS524971:IBS589824 ILO524971:ILO589824 IVK524971:IVK589824 JFG524971:JFG589824 JPC524971:JPC589824 JYY524971:JYY589824 KIU524971:KIU589824 KSQ524971:KSQ589824 LCM524971:LCM589824 LMI524971:LMI589824 LWE524971:LWE589824 MGA524971:MGA589824 MPW524971:MPW589824 MZS524971:MZS589824 NJO524971:NJO589824 NTK524971:NTK589824 ODG524971:ODG589824 ONC524971:ONC589824 OWY524971:OWY589824 PGU524971:PGU589824 PQQ524971:PQQ589824 QAM524971:QAM589824 QKI524971:QKI589824 QUE524971:QUE589824 REA524971:REA589824 RNW524971:RNW589824 RXS524971:RXS589824 SHO524971:SHO589824 SRK524971:SRK589824 TBG524971:TBG589824 TLC524971:TLC589824 TUY524971:TUY589824 UEU524971:UEU589824 UOQ524971:UOQ589824 UYM524971:UYM589824 VII524971:VII589824 VSE524971:VSE589824 WCA524971:WCA589824 WLW524971:WLW589824 WVS524971:WVS589824 K590507:K655360 JG590507:JG655360 TC590507:TC655360 ACY590507:ACY655360 AMU590507:AMU655360 AWQ590507:AWQ655360 BGM590507:BGM655360 BQI590507:BQI655360 CAE590507:CAE655360 CKA590507:CKA655360 CTW590507:CTW655360 DDS590507:DDS655360 DNO590507:DNO655360 DXK590507:DXK655360 EHG590507:EHG655360 ERC590507:ERC655360 FAY590507:FAY655360 FKU590507:FKU655360 FUQ590507:FUQ655360 GEM590507:GEM655360 GOI590507:GOI655360 GYE590507:GYE655360 HIA590507:HIA655360 HRW590507:HRW655360 IBS590507:IBS655360 ILO590507:ILO655360 IVK590507:IVK655360 JFG590507:JFG655360 JPC590507:JPC655360 JYY590507:JYY655360 KIU590507:KIU655360 KSQ590507:KSQ655360 LCM590507:LCM655360 LMI590507:LMI655360 LWE590507:LWE655360 MGA590507:MGA655360 MPW590507:MPW655360 MZS590507:MZS655360 NJO590507:NJO655360 NTK590507:NTK655360 ODG590507:ODG655360 ONC590507:ONC655360 OWY590507:OWY655360 PGU590507:PGU655360 PQQ590507:PQQ655360 QAM590507:QAM655360 QKI590507:QKI655360 QUE590507:QUE655360 REA590507:REA655360 RNW590507:RNW655360 RXS590507:RXS655360 SHO590507:SHO655360 SRK590507:SRK655360 TBG590507:TBG655360 TLC590507:TLC655360 TUY590507:TUY655360 UEU590507:UEU655360 UOQ590507:UOQ655360 UYM590507:UYM655360 VII590507:VII655360 VSE590507:VSE655360 WCA590507:WCA655360 WLW590507:WLW655360 WVS590507:WVS655360 K656043:K720896 JG656043:JG720896 TC656043:TC720896 ACY656043:ACY720896 AMU656043:AMU720896 AWQ656043:AWQ720896 BGM656043:BGM720896 BQI656043:BQI720896 CAE656043:CAE720896 CKA656043:CKA720896 CTW656043:CTW720896 DDS656043:DDS720896 DNO656043:DNO720896 DXK656043:DXK720896 EHG656043:EHG720896 ERC656043:ERC720896 FAY656043:FAY720896 FKU656043:FKU720896 FUQ656043:FUQ720896 GEM656043:GEM720896 GOI656043:GOI720896 GYE656043:GYE720896 HIA656043:HIA720896 HRW656043:HRW720896 IBS656043:IBS720896 ILO656043:ILO720896 IVK656043:IVK720896 JFG656043:JFG720896 JPC656043:JPC720896 JYY656043:JYY720896 KIU656043:KIU720896 KSQ656043:KSQ720896 LCM656043:LCM720896 LMI656043:LMI720896 LWE656043:LWE720896 MGA656043:MGA720896 MPW656043:MPW720896 MZS656043:MZS720896 NJO656043:NJO720896 NTK656043:NTK720896 ODG656043:ODG720896 ONC656043:ONC720896 OWY656043:OWY720896 PGU656043:PGU720896 PQQ656043:PQQ720896 QAM656043:QAM720896 QKI656043:QKI720896 QUE656043:QUE720896 REA656043:REA720896 RNW656043:RNW720896 RXS656043:RXS720896 SHO656043:SHO720896 SRK656043:SRK720896 TBG656043:TBG720896 TLC656043:TLC720896 TUY656043:TUY720896 UEU656043:UEU720896 UOQ656043:UOQ720896 UYM656043:UYM720896 VII656043:VII720896 VSE656043:VSE720896 WCA656043:WCA720896 WLW656043:WLW720896 WVS656043:WVS720896 K721579:K786432 JG721579:JG786432 TC721579:TC786432 ACY721579:ACY786432 AMU721579:AMU786432 AWQ721579:AWQ786432 BGM721579:BGM786432 BQI721579:BQI786432 CAE721579:CAE786432 CKA721579:CKA786432 CTW721579:CTW786432 DDS721579:DDS786432 DNO721579:DNO786432 DXK721579:DXK786432 EHG721579:EHG786432 ERC721579:ERC786432 FAY721579:FAY786432 FKU721579:FKU786432 FUQ721579:FUQ786432 GEM721579:GEM786432 GOI721579:GOI786432 GYE721579:GYE786432 HIA721579:HIA786432 HRW721579:HRW786432 IBS721579:IBS786432 ILO721579:ILO786432 IVK721579:IVK786432 JFG721579:JFG786432 JPC721579:JPC786432 JYY721579:JYY786432 KIU721579:KIU786432 KSQ721579:KSQ786432 LCM721579:LCM786432 LMI721579:LMI786432 LWE721579:LWE786432 MGA721579:MGA786432 MPW721579:MPW786432 MZS721579:MZS786432 NJO721579:NJO786432 NTK721579:NTK786432 ODG721579:ODG786432 ONC721579:ONC786432 OWY721579:OWY786432 PGU721579:PGU786432 PQQ721579:PQQ786432 QAM721579:QAM786432 QKI721579:QKI786432 QUE721579:QUE786432 REA721579:REA786432 RNW721579:RNW786432 RXS721579:RXS786432 SHO721579:SHO786432 SRK721579:SRK786432 TBG721579:TBG786432 TLC721579:TLC786432 TUY721579:TUY786432 UEU721579:UEU786432 UOQ721579:UOQ786432 UYM721579:UYM786432 VII721579:VII786432 VSE721579:VSE786432 WCA721579:WCA786432 WLW721579:WLW786432 WVS721579:WVS786432 K787115:K851968 JG787115:JG851968 TC787115:TC851968 ACY787115:ACY851968 AMU787115:AMU851968 AWQ787115:AWQ851968 BGM787115:BGM851968 BQI787115:BQI851968 CAE787115:CAE851968 CKA787115:CKA851968 CTW787115:CTW851968 DDS787115:DDS851968 DNO787115:DNO851968 DXK787115:DXK851968 EHG787115:EHG851968 ERC787115:ERC851968 FAY787115:FAY851968 FKU787115:FKU851968 FUQ787115:FUQ851968 GEM787115:GEM851968 GOI787115:GOI851968 GYE787115:GYE851968 HIA787115:HIA851968 HRW787115:HRW851968 IBS787115:IBS851968 ILO787115:ILO851968 IVK787115:IVK851968 JFG787115:JFG851968 JPC787115:JPC851968 JYY787115:JYY851968 KIU787115:KIU851968 KSQ787115:KSQ851968 LCM787115:LCM851968 LMI787115:LMI851968 LWE787115:LWE851968 MGA787115:MGA851968 MPW787115:MPW851968 MZS787115:MZS851968 NJO787115:NJO851968 NTK787115:NTK851968 ODG787115:ODG851968 ONC787115:ONC851968 OWY787115:OWY851968 PGU787115:PGU851968 PQQ787115:PQQ851968 QAM787115:QAM851968 QKI787115:QKI851968 QUE787115:QUE851968 REA787115:REA851968 RNW787115:RNW851968 RXS787115:RXS851968 SHO787115:SHO851968 SRK787115:SRK851968 TBG787115:TBG851968 TLC787115:TLC851968 TUY787115:TUY851968 UEU787115:UEU851968 UOQ787115:UOQ851968 UYM787115:UYM851968 VII787115:VII851968 VSE787115:VSE851968 WCA787115:WCA851968 WLW787115:WLW851968 WVS787115:WVS851968 K852651:K917504 JG852651:JG917504 TC852651:TC917504 ACY852651:ACY917504 AMU852651:AMU917504 AWQ852651:AWQ917504 BGM852651:BGM917504 BQI852651:BQI917504 CAE852651:CAE917504 CKA852651:CKA917504 CTW852651:CTW917504 DDS852651:DDS917504 DNO852651:DNO917504 DXK852651:DXK917504 EHG852651:EHG917504 ERC852651:ERC917504 FAY852651:FAY917504 FKU852651:FKU917504 FUQ852651:FUQ917504 GEM852651:GEM917504 GOI852651:GOI917504 GYE852651:GYE917504 HIA852651:HIA917504 HRW852651:HRW917504 IBS852651:IBS917504 ILO852651:ILO917504 IVK852651:IVK917504 JFG852651:JFG917504 JPC852651:JPC917504 JYY852651:JYY917504 KIU852651:KIU917504 KSQ852651:KSQ917504 LCM852651:LCM917504 LMI852651:LMI917504 LWE852651:LWE917504 MGA852651:MGA917504 MPW852651:MPW917504 MZS852651:MZS917504 NJO852651:NJO917504 NTK852651:NTK917504 ODG852651:ODG917504 ONC852651:ONC917504 OWY852651:OWY917504 PGU852651:PGU917504 PQQ852651:PQQ917504 QAM852651:QAM917504 QKI852651:QKI917504 QUE852651:QUE917504 REA852651:REA917504 RNW852651:RNW917504 RXS852651:RXS917504 SHO852651:SHO917504 SRK852651:SRK917504 TBG852651:TBG917504 TLC852651:TLC917504 TUY852651:TUY917504 UEU852651:UEU917504 UOQ852651:UOQ917504 UYM852651:UYM917504 VII852651:VII917504 VSE852651:VSE917504 WCA852651:WCA917504 WLW852651:WLW917504 WVS852651:WVS917504 K918187:K983040 JG918187:JG983040 TC918187:TC983040 ACY918187:ACY983040 AMU918187:AMU983040 AWQ918187:AWQ983040 BGM918187:BGM983040 BQI918187:BQI983040 CAE918187:CAE983040 CKA918187:CKA983040 CTW918187:CTW983040 DDS918187:DDS983040 DNO918187:DNO983040 DXK918187:DXK983040 EHG918187:EHG983040 ERC918187:ERC983040 FAY918187:FAY983040 FKU918187:FKU983040 FUQ918187:FUQ983040 GEM918187:GEM983040 GOI918187:GOI983040 GYE918187:GYE983040 HIA918187:HIA983040 HRW918187:HRW983040 IBS918187:IBS983040 ILO918187:ILO983040 IVK918187:IVK983040 JFG918187:JFG983040 JPC918187:JPC983040 JYY918187:JYY983040 KIU918187:KIU983040 KSQ918187:KSQ983040 LCM918187:LCM983040 LMI918187:LMI983040 LWE918187:LWE983040 MGA918187:MGA983040 MPW918187:MPW983040 MZS918187:MZS983040 NJO918187:NJO983040 NTK918187:NTK983040 ODG918187:ODG983040 ONC918187:ONC983040 OWY918187:OWY983040 PGU918187:PGU983040 PQQ918187:PQQ983040 QAM918187:QAM983040 QKI918187:QKI983040 QUE918187:QUE983040 REA918187:REA983040 RNW918187:RNW983040 RXS918187:RXS983040 SHO918187:SHO983040 SRK918187:SRK983040 TBG918187:TBG983040 TLC918187:TLC983040 TUY918187:TUY983040 UEU918187:UEU983040 UOQ918187:UOQ983040 UYM918187:UYM983040 VII918187:VII983040 VSE918187:VSE983040 WCA918187:WCA983040 WLW918187:WLW983040 WVS918187:WVS983040 K983723:K1048576 JG983723:JG1048576 TC983723:TC1048576 ACY983723:ACY1048576 AMU983723:AMU1048576 AWQ983723:AWQ1048576 BGM983723:BGM1048576 BQI983723:BQI1048576 CAE983723:CAE1048576 CKA983723:CKA1048576 CTW983723:CTW1048576 DDS983723:DDS1048576 DNO983723:DNO1048576 DXK983723:DXK1048576 EHG983723:EHG1048576 ERC983723:ERC1048576 FAY983723:FAY1048576 FKU983723:FKU1048576 FUQ983723:FUQ1048576 GEM983723:GEM1048576 GOI983723:GOI1048576 GYE983723:GYE1048576 HIA983723:HIA1048576 HRW983723:HRW1048576 IBS983723:IBS1048576 ILO983723:ILO1048576 IVK983723:IVK1048576 JFG983723:JFG1048576 JPC983723:JPC1048576 JYY983723:JYY1048576 KIU983723:KIU1048576 KSQ983723:KSQ1048576 LCM983723:LCM1048576 LMI983723:LMI1048576 LWE983723:LWE1048576 MGA983723:MGA1048576 MPW983723:MPW1048576 MZS983723:MZS1048576 NJO983723:NJO1048576 NTK983723:NTK1048576 ODG983723:ODG1048576 ONC983723:ONC1048576 OWY983723:OWY1048576 PGU983723:PGU1048576 PQQ983723:PQQ1048576 QAM983723:QAM1048576 QKI983723:QKI1048576 QUE983723:QUE1048576 REA983723:REA1048576 RNW983723:RNW1048576 RXS983723:RXS1048576 SHO983723:SHO1048576 SRK983723:SRK1048576 TBG983723:TBG1048576 TLC983723:TLC1048576 TUY983723:TUY1048576 UEU983723:UEU1048576 UOQ983723:UOQ1048576 UYM983723:UYM1048576 VII983723:VII1048576 VSE983723:VSE1048576 WCA983723:WCA1048576 WLW983723:WLW1048576 WVS983723:WVS1048576" xr:uid="{93FADF0C-6824-4F36-B297-4EC09E566E86}">
      <formula1>#REF!</formula1>
    </dataValidation>
    <dataValidation type="decimal" allowBlank="1" showInputMessage="1" showErrorMessage="1" sqref="G683:G2254 JC683:JC2254 SY683:SY2254 ACU683:ACU2254 AMQ683:AMQ2254 AWM683:AWM2254 BGI683:BGI2254 BQE683:BQE2254 CAA683:CAA2254 CJW683:CJW2254 CTS683:CTS2254 DDO683:DDO2254 DNK683:DNK2254 DXG683:DXG2254 EHC683:EHC2254 EQY683:EQY2254 FAU683:FAU2254 FKQ683:FKQ2254 FUM683:FUM2254 GEI683:GEI2254 GOE683:GOE2254 GYA683:GYA2254 HHW683:HHW2254 HRS683:HRS2254 IBO683:IBO2254 ILK683:ILK2254 IVG683:IVG2254 JFC683:JFC2254 JOY683:JOY2254 JYU683:JYU2254 KIQ683:KIQ2254 KSM683:KSM2254 LCI683:LCI2254 LME683:LME2254 LWA683:LWA2254 MFW683:MFW2254 MPS683:MPS2254 MZO683:MZO2254 NJK683:NJK2254 NTG683:NTG2254 ODC683:ODC2254 OMY683:OMY2254 OWU683:OWU2254 PGQ683:PGQ2254 PQM683:PQM2254 QAI683:QAI2254 QKE683:QKE2254 QUA683:QUA2254 RDW683:RDW2254 RNS683:RNS2254 RXO683:RXO2254 SHK683:SHK2254 SRG683:SRG2254 TBC683:TBC2254 TKY683:TKY2254 TUU683:TUU2254 UEQ683:UEQ2254 UOM683:UOM2254 UYI683:UYI2254 VIE683:VIE2254 VSA683:VSA2254 WBW683:WBW2254 WLS683:WLS2254 WVO683:WVO2254 G66219:G67790 JC66219:JC67790 SY66219:SY67790 ACU66219:ACU67790 AMQ66219:AMQ67790 AWM66219:AWM67790 BGI66219:BGI67790 BQE66219:BQE67790 CAA66219:CAA67790 CJW66219:CJW67790 CTS66219:CTS67790 DDO66219:DDO67790 DNK66219:DNK67790 DXG66219:DXG67790 EHC66219:EHC67790 EQY66219:EQY67790 FAU66219:FAU67790 FKQ66219:FKQ67790 FUM66219:FUM67790 GEI66219:GEI67790 GOE66219:GOE67790 GYA66219:GYA67790 HHW66219:HHW67790 HRS66219:HRS67790 IBO66219:IBO67790 ILK66219:ILK67790 IVG66219:IVG67790 JFC66219:JFC67790 JOY66219:JOY67790 JYU66219:JYU67790 KIQ66219:KIQ67790 KSM66219:KSM67790 LCI66219:LCI67790 LME66219:LME67790 LWA66219:LWA67790 MFW66219:MFW67790 MPS66219:MPS67790 MZO66219:MZO67790 NJK66219:NJK67790 NTG66219:NTG67790 ODC66219:ODC67790 OMY66219:OMY67790 OWU66219:OWU67790 PGQ66219:PGQ67790 PQM66219:PQM67790 QAI66219:QAI67790 QKE66219:QKE67790 QUA66219:QUA67790 RDW66219:RDW67790 RNS66219:RNS67790 RXO66219:RXO67790 SHK66219:SHK67790 SRG66219:SRG67790 TBC66219:TBC67790 TKY66219:TKY67790 TUU66219:TUU67790 UEQ66219:UEQ67790 UOM66219:UOM67790 UYI66219:UYI67790 VIE66219:VIE67790 VSA66219:VSA67790 WBW66219:WBW67790 WLS66219:WLS67790 WVO66219:WVO67790 G131755:G133326 JC131755:JC133326 SY131755:SY133326 ACU131755:ACU133326 AMQ131755:AMQ133326 AWM131755:AWM133326 BGI131755:BGI133326 BQE131755:BQE133326 CAA131755:CAA133326 CJW131755:CJW133326 CTS131755:CTS133326 DDO131755:DDO133326 DNK131755:DNK133326 DXG131755:DXG133326 EHC131755:EHC133326 EQY131755:EQY133326 FAU131755:FAU133326 FKQ131755:FKQ133326 FUM131755:FUM133326 GEI131755:GEI133326 GOE131755:GOE133326 GYA131755:GYA133326 HHW131755:HHW133326 HRS131755:HRS133326 IBO131755:IBO133326 ILK131755:ILK133326 IVG131755:IVG133326 JFC131755:JFC133326 JOY131755:JOY133326 JYU131755:JYU133326 KIQ131755:KIQ133326 KSM131755:KSM133326 LCI131755:LCI133326 LME131755:LME133326 LWA131755:LWA133326 MFW131755:MFW133326 MPS131755:MPS133326 MZO131755:MZO133326 NJK131755:NJK133326 NTG131755:NTG133326 ODC131755:ODC133326 OMY131755:OMY133326 OWU131755:OWU133326 PGQ131755:PGQ133326 PQM131755:PQM133326 QAI131755:QAI133326 QKE131755:QKE133326 QUA131755:QUA133326 RDW131755:RDW133326 RNS131755:RNS133326 RXO131755:RXO133326 SHK131755:SHK133326 SRG131755:SRG133326 TBC131755:TBC133326 TKY131755:TKY133326 TUU131755:TUU133326 UEQ131755:UEQ133326 UOM131755:UOM133326 UYI131755:UYI133326 VIE131755:VIE133326 VSA131755:VSA133326 WBW131755:WBW133326 WLS131755:WLS133326 WVO131755:WVO133326 G197291:G198862 JC197291:JC198862 SY197291:SY198862 ACU197291:ACU198862 AMQ197291:AMQ198862 AWM197291:AWM198862 BGI197291:BGI198862 BQE197291:BQE198862 CAA197291:CAA198862 CJW197291:CJW198862 CTS197291:CTS198862 DDO197291:DDO198862 DNK197291:DNK198862 DXG197291:DXG198862 EHC197291:EHC198862 EQY197291:EQY198862 FAU197291:FAU198862 FKQ197291:FKQ198862 FUM197291:FUM198862 GEI197291:GEI198862 GOE197291:GOE198862 GYA197291:GYA198862 HHW197291:HHW198862 HRS197291:HRS198862 IBO197291:IBO198862 ILK197291:ILK198862 IVG197291:IVG198862 JFC197291:JFC198862 JOY197291:JOY198862 JYU197291:JYU198862 KIQ197291:KIQ198862 KSM197291:KSM198862 LCI197291:LCI198862 LME197291:LME198862 LWA197291:LWA198862 MFW197291:MFW198862 MPS197291:MPS198862 MZO197291:MZO198862 NJK197291:NJK198862 NTG197291:NTG198862 ODC197291:ODC198862 OMY197291:OMY198862 OWU197291:OWU198862 PGQ197291:PGQ198862 PQM197291:PQM198862 QAI197291:QAI198862 QKE197291:QKE198862 QUA197291:QUA198862 RDW197291:RDW198862 RNS197291:RNS198862 RXO197291:RXO198862 SHK197291:SHK198862 SRG197291:SRG198862 TBC197291:TBC198862 TKY197291:TKY198862 TUU197291:TUU198862 UEQ197291:UEQ198862 UOM197291:UOM198862 UYI197291:UYI198862 VIE197291:VIE198862 VSA197291:VSA198862 WBW197291:WBW198862 WLS197291:WLS198862 WVO197291:WVO198862 G262827:G264398 JC262827:JC264398 SY262827:SY264398 ACU262827:ACU264398 AMQ262827:AMQ264398 AWM262827:AWM264398 BGI262827:BGI264398 BQE262827:BQE264398 CAA262827:CAA264398 CJW262827:CJW264398 CTS262827:CTS264398 DDO262827:DDO264398 DNK262827:DNK264398 DXG262827:DXG264398 EHC262827:EHC264398 EQY262827:EQY264398 FAU262827:FAU264398 FKQ262827:FKQ264398 FUM262827:FUM264398 GEI262827:GEI264398 GOE262827:GOE264398 GYA262827:GYA264398 HHW262827:HHW264398 HRS262827:HRS264398 IBO262827:IBO264398 ILK262827:ILK264398 IVG262827:IVG264398 JFC262827:JFC264398 JOY262827:JOY264398 JYU262827:JYU264398 KIQ262827:KIQ264398 KSM262827:KSM264398 LCI262827:LCI264398 LME262827:LME264398 LWA262827:LWA264398 MFW262827:MFW264398 MPS262827:MPS264398 MZO262827:MZO264398 NJK262827:NJK264398 NTG262827:NTG264398 ODC262827:ODC264398 OMY262827:OMY264398 OWU262827:OWU264398 PGQ262827:PGQ264398 PQM262827:PQM264398 QAI262827:QAI264398 QKE262827:QKE264398 QUA262827:QUA264398 RDW262827:RDW264398 RNS262827:RNS264398 RXO262827:RXO264398 SHK262827:SHK264398 SRG262827:SRG264398 TBC262827:TBC264398 TKY262827:TKY264398 TUU262827:TUU264398 UEQ262827:UEQ264398 UOM262827:UOM264398 UYI262827:UYI264398 VIE262827:VIE264398 VSA262827:VSA264398 WBW262827:WBW264398 WLS262827:WLS264398 WVO262827:WVO264398 G328363:G329934 JC328363:JC329934 SY328363:SY329934 ACU328363:ACU329934 AMQ328363:AMQ329934 AWM328363:AWM329934 BGI328363:BGI329934 BQE328363:BQE329934 CAA328363:CAA329934 CJW328363:CJW329934 CTS328363:CTS329934 DDO328363:DDO329934 DNK328363:DNK329934 DXG328363:DXG329934 EHC328363:EHC329934 EQY328363:EQY329934 FAU328363:FAU329934 FKQ328363:FKQ329934 FUM328363:FUM329934 GEI328363:GEI329934 GOE328363:GOE329934 GYA328363:GYA329934 HHW328363:HHW329934 HRS328363:HRS329934 IBO328363:IBO329934 ILK328363:ILK329934 IVG328363:IVG329934 JFC328363:JFC329934 JOY328363:JOY329934 JYU328363:JYU329934 KIQ328363:KIQ329934 KSM328363:KSM329934 LCI328363:LCI329934 LME328363:LME329934 LWA328363:LWA329934 MFW328363:MFW329934 MPS328363:MPS329934 MZO328363:MZO329934 NJK328363:NJK329934 NTG328363:NTG329934 ODC328363:ODC329934 OMY328363:OMY329934 OWU328363:OWU329934 PGQ328363:PGQ329934 PQM328363:PQM329934 QAI328363:QAI329934 QKE328363:QKE329934 QUA328363:QUA329934 RDW328363:RDW329934 RNS328363:RNS329934 RXO328363:RXO329934 SHK328363:SHK329934 SRG328363:SRG329934 TBC328363:TBC329934 TKY328363:TKY329934 TUU328363:TUU329934 UEQ328363:UEQ329934 UOM328363:UOM329934 UYI328363:UYI329934 VIE328363:VIE329934 VSA328363:VSA329934 WBW328363:WBW329934 WLS328363:WLS329934 WVO328363:WVO329934 G393899:G395470 JC393899:JC395470 SY393899:SY395470 ACU393899:ACU395470 AMQ393899:AMQ395470 AWM393899:AWM395470 BGI393899:BGI395470 BQE393899:BQE395470 CAA393899:CAA395470 CJW393899:CJW395470 CTS393899:CTS395470 DDO393899:DDO395470 DNK393899:DNK395470 DXG393899:DXG395470 EHC393899:EHC395470 EQY393899:EQY395470 FAU393899:FAU395470 FKQ393899:FKQ395470 FUM393899:FUM395470 GEI393899:GEI395470 GOE393899:GOE395470 GYA393899:GYA395470 HHW393899:HHW395470 HRS393899:HRS395470 IBO393899:IBO395470 ILK393899:ILK395470 IVG393899:IVG395470 JFC393899:JFC395470 JOY393899:JOY395470 JYU393899:JYU395470 KIQ393899:KIQ395470 KSM393899:KSM395470 LCI393899:LCI395470 LME393899:LME395470 LWA393899:LWA395470 MFW393899:MFW395470 MPS393899:MPS395470 MZO393899:MZO395470 NJK393899:NJK395470 NTG393899:NTG395470 ODC393899:ODC395470 OMY393899:OMY395470 OWU393899:OWU395470 PGQ393899:PGQ395470 PQM393899:PQM395470 QAI393899:QAI395470 QKE393899:QKE395470 QUA393899:QUA395470 RDW393899:RDW395470 RNS393899:RNS395470 RXO393899:RXO395470 SHK393899:SHK395470 SRG393899:SRG395470 TBC393899:TBC395470 TKY393899:TKY395470 TUU393899:TUU395470 UEQ393899:UEQ395470 UOM393899:UOM395470 UYI393899:UYI395470 VIE393899:VIE395470 VSA393899:VSA395470 WBW393899:WBW395470 WLS393899:WLS395470 WVO393899:WVO395470 G459435:G461006 JC459435:JC461006 SY459435:SY461006 ACU459435:ACU461006 AMQ459435:AMQ461006 AWM459435:AWM461006 BGI459435:BGI461006 BQE459435:BQE461006 CAA459435:CAA461006 CJW459435:CJW461006 CTS459435:CTS461006 DDO459435:DDO461006 DNK459435:DNK461006 DXG459435:DXG461006 EHC459435:EHC461006 EQY459435:EQY461006 FAU459435:FAU461006 FKQ459435:FKQ461006 FUM459435:FUM461006 GEI459435:GEI461006 GOE459435:GOE461006 GYA459435:GYA461006 HHW459435:HHW461006 HRS459435:HRS461006 IBO459435:IBO461006 ILK459435:ILK461006 IVG459435:IVG461006 JFC459435:JFC461006 JOY459435:JOY461006 JYU459435:JYU461006 KIQ459435:KIQ461006 KSM459435:KSM461006 LCI459435:LCI461006 LME459435:LME461006 LWA459435:LWA461006 MFW459435:MFW461006 MPS459435:MPS461006 MZO459435:MZO461006 NJK459435:NJK461006 NTG459435:NTG461006 ODC459435:ODC461006 OMY459435:OMY461006 OWU459435:OWU461006 PGQ459435:PGQ461006 PQM459435:PQM461006 QAI459435:QAI461006 QKE459435:QKE461006 QUA459435:QUA461006 RDW459435:RDW461006 RNS459435:RNS461006 RXO459435:RXO461006 SHK459435:SHK461006 SRG459435:SRG461006 TBC459435:TBC461006 TKY459435:TKY461006 TUU459435:TUU461006 UEQ459435:UEQ461006 UOM459435:UOM461006 UYI459435:UYI461006 VIE459435:VIE461006 VSA459435:VSA461006 WBW459435:WBW461006 WLS459435:WLS461006 WVO459435:WVO461006 G524971:G526542 JC524971:JC526542 SY524971:SY526542 ACU524971:ACU526542 AMQ524971:AMQ526542 AWM524971:AWM526542 BGI524971:BGI526542 BQE524971:BQE526542 CAA524971:CAA526542 CJW524971:CJW526542 CTS524971:CTS526542 DDO524971:DDO526542 DNK524971:DNK526542 DXG524971:DXG526542 EHC524971:EHC526542 EQY524971:EQY526542 FAU524971:FAU526542 FKQ524971:FKQ526542 FUM524971:FUM526542 GEI524971:GEI526542 GOE524971:GOE526542 GYA524971:GYA526542 HHW524971:HHW526542 HRS524971:HRS526542 IBO524971:IBO526542 ILK524971:ILK526542 IVG524971:IVG526542 JFC524971:JFC526542 JOY524971:JOY526542 JYU524971:JYU526542 KIQ524971:KIQ526542 KSM524971:KSM526542 LCI524971:LCI526542 LME524971:LME526542 LWA524971:LWA526542 MFW524971:MFW526542 MPS524971:MPS526542 MZO524971:MZO526542 NJK524971:NJK526542 NTG524971:NTG526542 ODC524971:ODC526542 OMY524971:OMY526542 OWU524971:OWU526542 PGQ524971:PGQ526542 PQM524971:PQM526542 QAI524971:QAI526542 QKE524971:QKE526542 QUA524971:QUA526542 RDW524971:RDW526542 RNS524971:RNS526542 RXO524971:RXO526542 SHK524971:SHK526542 SRG524971:SRG526542 TBC524971:TBC526542 TKY524971:TKY526542 TUU524971:TUU526542 UEQ524971:UEQ526542 UOM524971:UOM526542 UYI524971:UYI526542 VIE524971:VIE526542 VSA524971:VSA526542 WBW524971:WBW526542 WLS524971:WLS526542 WVO524971:WVO526542 G590507:G592078 JC590507:JC592078 SY590507:SY592078 ACU590507:ACU592078 AMQ590507:AMQ592078 AWM590507:AWM592078 BGI590507:BGI592078 BQE590507:BQE592078 CAA590507:CAA592078 CJW590507:CJW592078 CTS590507:CTS592078 DDO590507:DDO592078 DNK590507:DNK592078 DXG590507:DXG592078 EHC590507:EHC592078 EQY590507:EQY592078 FAU590507:FAU592078 FKQ590507:FKQ592078 FUM590507:FUM592078 GEI590507:GEI592078 GOE590507:GOE592078 GYA590507:GYA592078 HHW590507:HHW592078 HRS590507:HRS592078 IBO590507:IBO592078 ILK590507:ILK592078 IVG590507:IVG592078 JFC590507:JFC592078 JOY590507:JOY592078 JYU590507:JYU592078 KIQ590507:KIQ592078 KSM590507:KSM592078 LCI590507:LCI592078 LME590507:LME592078 LWA590507:LWA592078 MFW590507:MFW592078 MPS590507:MPS592078 MZO590507:MZO592078 NJK590507:NJK592078 NTG590507:NTG592078 ODC590507:ODC592078 OMY590507:OMY592078 OWU590507:OWU592078 PGQ590507:PGQ592078 PQM590507:PQM592078 QAI590507:QAI592078 QKE590507:QKE592078 QUA590507:QUA592078 RDW590507:RDW592078 RNS590507:RNS592078 RXO590507:RXO592078 SHK590507:SHK592078 SRG590507:SRG592078 TBC590507:TBC592078 TKY590507:TKY592078 TUU590507:TUU592078 UEQ590507:UEQ592078 UOM590507:UOM592078 UYI590507:UYI592078 VIE590507:VIE592078 VSA590507:VSA592078 WBW590507:WBW592078 WLS590507:WLS592078 WVO590507:WVO592078 G656043:G657614 JC656043:JC657614 SY656043:SY657614 ACU656043:ACU657614 AMQ656043:AMQ657614 AWM656043:AWM657614 BGI656043:BGI657614 BQE656043:BQE657614 CAA656043:CAA657614 CJW656043:CJW657614 CTS656043:CTS657614 DDO656043:DDO657614 DNK656043:DNK657614 DXG656043:DXG657614 EHC656043:EHC657614 EQY656043:EQY657614 FAU656043:FAU657614 FKQ656043:FKQ657614 FUM656043:FUM657614 GEI656043:GEI657614 GOE656043:GOE657614 GYA656043:GYA657614 HHW656043:HHW657614 HRS656043:HRS657614 IBO656043:IBO657614 ILK656043:ILK657614 IVG656043:IVG657614 JFC656043:JFC657614 JOY656043:JOY657614 JYU656043:JYU657614 KIQ656043:KIQ657614 KSM656043:KSM657614 LCI656043:LCI657614 LME656043:LME657614 LWA656043:LWA657614 MFW656043:MFW657614 MPS656043:MPS657614 MZO656043:MZO657614 NJK656043:NJK657614 NTG656043:NTG657614 ODC656043:ODC657614 OMY656043:OMY657614 OWU656043:OWU657614 PGQ656043:PGQ657614 PQM656043:PQM657614 QAI656043:QAI657614 QKE656043:QKE657614 QUA656043:QUA657614 RDW656043:RDW657614 RNS656043:RNS657614 RXO656043:RXO657614 SHK656043:SHK657614 SRG656043:SRG657614 TBC656043:TBC657614 TKY656043:TKY657614 TUU656043:TUU657614 UEQ656043:UEQ657614 UOM656043:UOM657614 UYI656043:UYI657614 VIE656043:VIE657614 VSA656043:VSA657614 WBW656043:WBW657614 WLS656043:WLS657614 WVO656043:WVO657614 G721579:G723150 JC721579:JC723150 SY721579:SY723150 ACU721579:ACU723150 AMQ721579:AMQ723150 AWM721579:AWM723150 BGI721579:BGI723150 BQE721579:BQE723150 CAA721579:CAA723150 CJW721579:CJW723150 CTS721579:CTS723150 DDO721579:DDO723150 DNK721579:DNK723150 DXG721579:DXG723150 EHC721579:EHC723150 EQY721579:EQY723150 FAU721579:FAU723150 FKQ721579:FKQ723150 FUM721579:FUM723150 GEI721579:GEI723150 GOE721579:GOE723150 GYA721579:GYA723150 HHW721579:HHW723150 HRS721579:HRS723150 IBO721579:IBO723150 ILK721579:ILK723150 IVG721579:IVG723150 JFC721579:JFC723150 JOY721579:JOY723150 JYU721579:JYU723150 KIQ721579:KIQ723150 KSM721579:KSM723150 LCI721579:LCI723150 LME721579:LME723150 LWA721579:LWA723150 MFW721579:MFW723150 MPS721579:MPS723150 MZO721579:MZO723150 NJK721579:NJK723150 NTG721579:NTG723150 ODC721579:ODC723150 OMY721579:OMY723150 OWU721579:OWU723150 PGQ721579:PGQ723150 PQM721579:PQM723150 QAI721579:QAI723150 QKE721579:QKE723150 QUA721579:QUA723150 RDW721579:RDW723150 RNS721579:RNS723150 RXO721579:RXO723150 SHK721579:SHK723150 SRG721579:SRG723150 TBC721579:TBC723150 TKY721579:TKY723150 TUU721579:TUU723150 UEQ721579:UEQ723150 UOM721579:UOM723150 UYI721579:UYI723150 VIE721579:VIE723150 VSA721579:VSA723150 WBW721579:WBW723150 WLS721579:WLS723150 WVO721579:WVO723150 G787115:G788686 JC787115:JC788686 SY787115:SY788686 ACU787115:ACU788686 AMQ787115:AMQ788686 AWM787115:AWM788686 BGI787115:BGI788686 BQE787115:BQE788686 CAA787115:CAA788686 CJW787115:CJW788686 CTS787115:CTS788686 DDO787115:DDO788686 DNK787115:DNK788686 DXG787115:DXG788686 EHC787115:EHC788686 EQY787115:EQY788686 FAU787115:FAU788686 FKQ787115:FKQ788686 FUM787115:FUM788686 GEI787115:GEI788686 GOE787115:GOE788686 GYA787115:GYA788686 HHW787115:HHW788686 HRS787115:HRS788686 IBO787115:IBO788686 ILK787115:ILK788686 IVG787115:IVG788686 JFC787115:JFC788686 JOY787115:JOY788686 JYU787115:JYU788686 KIQ787115:KIQ788686 KSM787115:KSM788686 LCI787115:LCI788686 LME787115:LME788686 LWA787115:LWA788686 MFW787115:MFW788686 MPS787115:MPS788686 MZO787115:MZO788686 NJK787115:NJK788686 NTG787115:NTG788686 ODC787115:ODC788686 OMY787115:OMY788686 OWU787115:OWU788686 PGQ787115:PGQ788686 PQM787115:PQM788686 QAI787115:QAI788686 QKE787115:QKE788686 QUA787115:QUA788686 RDW787115:RDW788686 RNS787115:RNS788686 RXO787115:RXO788686 SHK787115:SHK788686 SRG787115:SRG788686 TBC787115:TBC788686 TKY787115:TKY788686 TUU787115:TUU788686 UEQ787115:UEQ788686 UOM787115:UOM788686 UYI787115:UYI788686 VIE787115:VIE788686 VSA787115:VSA788686 WBW787115:WBW788686 WLS787115:WLS788686 WVO787115:WVO788686 G852651:G854222 JC852651:JC854222 SY852651:SY854222 ACU852651:ACU854222 AMQ852651:AMQ854222 AWM852651:AWM854222 BGI852651:BGI854222 BQE852651:BQE854222 CAA852651:CAA854222 CJW852651:CJW854222 CTS852651:CTS854222 DDO852651:DDO854222 DNK852651:DNK854222 DXG852651:DXG854222 EHC852651:EHC854222 EQY852651:EQY854222 FAU852651:FAU854222 FKQ852651:FKQ854222 FUM852651:FUM854222 GEI852651:GEI854222 GOE852651:GOE854222 GYA852651:GYA854222 HHW852651:HHW854222 HRS852651:HRS854222 IBO852651:IBO854222 ILK852651:ILK854222 IVG852651:IVG854222 JFC852651:JFC854222 JOY852651:JOY854222 JYU852651:JYU854222 KIQ852651:KIQ854222 KSM852651:KSM854222 LCI852651:LCI854222 LME852651:LME854222 LWA852651:LWA854222 MFW852651:MFW854222 MPS852651:MPS854222 MZO852651:MZO854222 NJK852651:NJK854222 NTG852651:NTG854222 ODC852651:ODC854222 OMY852651:OMY854222 OWU852651:OWU854222 PGQ852651:PGQ854222 PQM852651:PQM854222 QAI852651:QAI854222 QKE852651:QKE854222 QUA852651:QUA854222 RDW852651:RDW854222 RNS852651:RNS854222 RXO852651:RXO854222 SHK852651:SHK854222 SRG852651:SRG854222 TBC852651:TBC854222 TKY852651:TKY854222 TUU852651:TUU854222 UEQ852651:UEQ854222 UOM852651:UOM854222 UYI852651:UYI854222 VIE852651:VIE854222 VSA852651:VSA854222 WBW852651:WBW854222 WLS852651:WLS854222 WVO852651:WVO854222 G918187:G919758 JC918187:JC919758 SY918187:SY919758 ACU918187:ACU919758 AMQ918187:AMQ919758 AWM918187:AWM919758 BGI918187:BGI919758 BQE918187:BQE919758 CAA918187:CAA919758 CJW918187:CJW919758 CTS918187:CTS919758 DDO918187:DDO919758 DNK918187:DNK919758 DXG918187:DXG919758 EHC918187:EHC919758 EQY918187:EQY919758 FAU918187:FAU919758 FKQ918187:FKQ919758 FUM918187:FUM919758 GEI918187:GEI919758 GOE918187:GOE919758 GYA918187:GYA919758 HHW918187:HHW919758 HRS918187:HRS919758 IBO918187:IBO919758 ILK918187:ILK919758 IVG918187:IVG919758 JFC918187:JFC919758 JOY918187:JOY919758 JYU918187:JYU919758 KIQ918187:KIQ919758 KSM918187:KSM919758 LCI918187:LCI919758 LME918187:LME919758 LWA918187:LWA919758 MFW918187:MFW919758 MPS918187:MPS919758 MZO918187:MZO919758 NJK918187:NJK919758 NTG918187:NTG919758 ODC918187:ODC919758 OMY918187:OMY919758 OWU918187:OWU919758 PGQ918187:PGQ919758 PQM918187:PQM919758 QAI918187:QAI919758 QKE918187:QKE919758 QUA918187:QUA919758 RDW918187:RDW919758 RNS918187:RNS919758 RXO918187:RXO919758 SHK918187:SHK919758 SRG918187:SRG919758 TBC918187:TBC919758 TKY918187:TKY919758 TUU918187:TUU919758 UEQ918187:UEQ919758 UOM918187:UOM919758 UYI918187:UYI919758 VIE918187:VIE919758 VSA918187:VSA919758 WBW918187:WBW919758 WLS918187:WLS919758 WVO918187:WVO919758 G983723:G985294 JC983723:JC985294 SY983723:SY985294 ACU983723:ACU985294 AMQ983723:AMQ985294 AWM983723:AWM985294 BGI983723:BGI985294 BQE983723:BQE985294 CAA983723:CAA985294 CJW983723:CJW985294 CTS983723:CTS985294 DDO983723:DDO985294 DNK983723:DNK985294 DXG983723:DXG985294 EHC983723:EHC985294 EQY983723:EQY985294 FAU983723:FAU985294 FKQ983723:FKQ985294 FUM983723:FUM985294 GEI983723:GEI985294 GOE983723:GOE985294 GYA983723:GYA985294 HHW983723:HHW985294 HRS983723:HRS985294 IBO983723:IBO985294 ILK983723:ILK985294 IVG983723:IVG985294 JFC983723:JFC985294 JOY983723:JOY985294 JYU983723:JYU985294 KIQ983723:KIQ985294 KSM983723:KSM985294 LCI983723:LCI985294 LME983723:LME985294 LWA983723:LWA985294 MFW983723:MFW985294 MPS983723:MPS985294 MZO983723:MZO985294 NJK983723:NJK985294 NTG983723:NTG985294 ODC983723:ODC985294 OMY983723:OMY985294 OWU983723:OWU985294 PGQ983723:PGQ985294 PQM983723:PQM985294 QAI983723:QAI985294 QKE983723:QKE985294 QUA983723:QUA985294 RDW983723:RDW985294 RNS983723:RNS985294 RXO983723:RXO985294 SHK983723:SHK985294 SRG983723:SRG985294 TBC983723:TBC985294 TKY983723:TKY985294 TUU983723:TUU985294 UEQ983723:UEQ985294 UOM983723:UOM985294 UYI983723:UYI985294 VIE983723:VIE985294 VSA983723:VSA985294 WBW983723:WBW985294 WLS983723:WLS985294 WVO983723:WVO985294 I683:J65536 JE683:JF65536 TA683:TB65536 ACW683:ACX65536 AMS683:AMT65536 AWO683:AWP65536 BGK683:BGL65536 BQG683:BQH65536 CAC683:CAD65536 CJY683:CJZ65536 CTU683:CTV65536 DDQ683:DDR65536 DNM683:DNN65536 DXI683:DXJ65536 EHE683:EHF65536 ERA683:ERB65536 FAW683:FAX65536 FKS683:FKT65536 FUO683:FUP65536 GEK683:GEL65536 GOG683:GOH65536 GYC683:GYD65536 HHY683:HHZ65536 HRU683:HRV65536 IBQ683:IBR65536 ILM683:ILN65536 IVI683:IVJ65536 JFE683:JFF65536 JPA683:JPB65536 JYW683:JYX65536 KIS683:KIT65536 KSO683:KSP65536 LCK683:LCL65536 LMG683:LMH65536 LWC683:LWD65536 MFY683:MFZ65536 MPU683:MPV65536 MZQ683:MZR65536 NJM683:NJN65536 NTI683:NTJ65536 ODE683:ODF65536 ONA683:ONB65536 OWW683:OWX65536 PGS683:PGT65536 PQO683:PQP65536 QAK683:QAL65536 QKG683:QKH65536 QUC683:QUD65536 RDY683:RDZ65536 RNU683:RNV65536 RXQ683:RXR65536 SHM683:SHN65536 SRI683:SRJ65536 TBE683:TBF65536 TLA683:TLB65536 TUW683:TUX65536 UES683:UET65536 UOO683:UOP65536 UYK683:UYL65536 VIG683:VIH65536 VSC683:VSD65536 WBY683:WBZ65536 WLU683:WLV65536 WVQ683:WVR65536 I66219:J131072 JE66219:JF131072 TA66219:TB131072 ACW66219:ACX131072 AMS66219:AMT131072 AWO66219:AWP131072 BGK66219:BGL131072 BQG66219:BQH131072 CAC66219:CAD131072 CJY66219:CJZ131072 CTU66219:CTV131072 DDQ66219:DDR131072 DNM66219:DNN131072 DXI66219:DXJ131072 EHE66219:EHF131072 ERA66219:ERB131072 FAW66219:FAX131072 FKS66219:FKT131072 FUO66219:FUP131072 GEK66219:GEL131072 GOG66219:GOH131072 GYC66219:GYD131072 HHY66219:HHZ131072 HRU66219:HRV131072 IBQ66219:IBR131072 ILM66219:ILN131072 IVI66219:IVJ131072 JFE66219:JFF131072 JPA66219:JPB131072 JYW66219:JYX131072 KIS66219:KIT131072 KSO66219:KSP131072 LCK66219:LCL131072 LMG66219:LMH131072 LWC66219:LWD131072 MFY66219:MFZ131072 MPU66219:MPV131072 MZQ66219:MZR131072 NJM66219:NJN131072 NTI66219:NTJ131072 ODE66219:ODF131072 ONA66219:ONB131072 OWW66219:OWX131072 PGS66219:PGT131072 PQO66219:PQP131072 QAK66219:QAL131072 QKG66219:QKH131072 QUC66219:QUD131072 RDY66219:RDZ131072 RNU66219:RNV131072 RXQ66219:RXR131072 SHM66219:SHN131072 SRI66219:SRJ131072 TBE66219:TBF131072 TLA66219:TLB131072 TUW66219:TUX131072 UES66219:UET131072 UOO66219:UOP131072 UYK66219:UYL131072 VIG66219:VIH131072 VSC66219:VSD131072 WBY66219:WBZ131072 WLU66219:WLV131072 WVQ66219:WVR131072 I131755:J196608 JE131755:JF196608 TA131755:TB196608 ACW131755:ACX196608 AMS131755:AMT196608 AWO131755:AWP196608 BGK131755:BGL196608 BQG131755:BQH196608 CAC131755:CAD196608 CJY131755:CJZ196608 CTU131755:CTV196608 DDQ131755:DDR196608 DNM131755:DNN196608 DXI131755:DXJ196608 EHE131755:EHF196608 ERA131755:ERB196608 FAW131755:FAX196608 FKS131755:FKT196608 FUO131755:FUP196608 GEK131755:GEL196608 GOG131755:GOH196608 GYC131755:GYD196608 HHY131755:HHZ196608 HRU131755:HRV196608 IBQ131755:IBR196608 ILM131755:ILN196608 IVI131755:IVJ196608 JFE131755:JFF196608 JPA131755:JPB196608 JYW131755:JYX196608 KIS131755:KIT196608 KSO131755:KSP196608 LCK131755:LCL196608 LMG131755:LMH196608 LWC131755:LWD196608 MFY131755:MFZ196608 MPU131755:MPV196608 MZQ131755:MZR196608 NJM131755:NJN196608 NTI131755:NTJ196608 ODE131755:ODF196608 ONA131755:ONB196608 OWW131755:OWX196608 PGS131755:PGT196608 PQO131755:PQP196608 QAK131755:QAL196608 QKG131755:QKH196608 QUC131755:QUD196608 RDY131755:RDZ196608 RNU131755:RNV196608 RXQ131755:RXR196608 SHM131755:SHN196608 SRI131755:SRJ196608 TBE131755:TBF196608 TLA131755:TLB196608 TUW131755:TUX196608 UES131755:UET196608 UOO131755:UOP196608 UYK131755:UYL196608 VIG131755:VIH196608 VSC131755:VSD196608 WBY131755:WBZ196608 WLU131755:WLV196608 WVQ131755:WVR196608 I197291:J262144 JE197291:JF262144 TA197291:TB262144 ACW197291:ACX262144 AMS197291:AMT262144 AWO197291:AWP262144 BGK197291:BGL262144 BQG197291:BQH262144 CAC197291:CAD262144 CJY197291:CJZ262144 CTU197291:CTV262144 DDQ197291:DDR262144 DNM197291:DNN262144 DXI197291:DXJ262144 EHE197291:EHF262144 ERA197291:ERB262144 FAW197291:FAX262144 FKS197291:FKT262144 FUO197291:FUP262144 GEK197291:GEL262144 GOG197291:GOH262144 GYC197291:GYD262144 HHY197291:HHZ262144 HRU197291:HRV262144 IBQ197291:IBR262144 ILM197291:ILN262144 IVI197291:IVJ262144 JFE197291:JFF262144 JPA197291:JPB262144 JYW197291:JYX262144 KIS197291:KIT262144 KSO197291:KSP262144 LCK197291:LCL262144 LMG197291:LMH262144 LWC197291:LWD262144 MFY197291:MFZ262144 MPU197291:MPV262144 MZQ197291:MZR262144 NJM197291:NJN262144 NTI197291:NTJ262144 ODE197291:ODF262144 ONA197291:ONB262144 OWW197291:OWX262144 PGS197291:PGT262144 PQO197291:PQP262144 QAK197291:QAL262144 QKG197291:QKH262144 QUC197291:QUD262144 RDY197291:RDZ262144 RNU197291:RNV262144 RXQ197291:RXR262144 SHM197291:SHN262144 SRI197291:SRJ262144 TBE197291:TBF262144 TLA197291:TLB262144 TUW197291:TUX262144 UES197291:UET262144 UOO197291:UOP262144 UYK197291:UYL262144 VIG197291:VIH262144 VSC197291:VSD262144 WBY197291:WBZ262144 WLU197291:WLV262144 WVQ197291:WVR262144 I262827:J327680 JE262827:JF327680 TA262827:TB327680 ACW262827:ACX327680 AMS262827:AMT327680 AWO262827:AWP327680 BGK262827:BGL327680 BQG262827:BQH327680 CAC262827:CAD327680 CJY262827:CJZ327680 CTU262827:CTV327680 DDQ262827:DDR327680 DNM262827:DNN327680 DXI262827:DXJ327680 EHE262827:EHF327680 ERA262827:ERB327680 FAW262827:FAX327680 FKS262827:FKT327680 FUO262827:FUP327680 GEK262827:GEL327680 GOG262827:GOH327680 GYC262827:GYD327680 HHY262827:HHZ327680 HRU262827:HRV327680 IBQ262827:IBR327680 ILM262827:ILN327680 IVI262827:IVJ327680 JFE262827:JFF327680 JPA262827:JPB327680 JYW262827:JYX327680 KIS262827:KIT327680 KSO262827:KSP327680 LCK262827:LCL327680 LMG262827:LMH327680 LWC262827:LWD327680 MFY262827:MFZ327680 MPU262827:MPV327680 MZQ262827:MZR327680 NJM262827:NJN327680 NTI262827:NTJ327680 ODE262827:ODF327680 ONA262827:ONB327680 OWW262827:OWX327680 PGS262827:PGT327680 PQO262827:PQP327680 QAK262827:QAL327680 QKG262827:QKH327680 QUC262827:QUD327680 RDY262827:RDZ327680 RNU262827:RNV327680 RXQ262827:RXR327680 SHM262827:SHN327680 SRI262827:SRJ327680 TBE262827:TBF327680 TLA262827:TLB327680 TUW262827:TUX327680 UES262827:UET327680 UOO262827:UOP327680 UYK262827:UYL327680 VIG262827:VIH327680 VSC262827:VSD327680 WBY262827:WBZ327680 WLU262827:WLV327680 WVQ262827:WVR327680 I328363:J393216 JE328363:JF393216 TA328363:TB393216 ACW328363:ACX393216 AMS328363:AMT393216 AWO328363:AWP393216 BGK328363:BGL393216 BQG328363:BQH393216 CAC328363:CAD393216 CJY328363:CJZ393216 CTU328363:CTV393216 DDQ328363:DDR393216 DNM328363:DNN393216 DXI328363:DXJ393216 EHE328363:EHF393216 ERA328363:ERB393216 FAW328363:FAX393216 FKS328363:FKT393216 FUO328363:FUP393216 GEK328363:GEL393216 GOG328363:GOH393216 GYC328363:GYD393216 HHY328363:HHZ393216 HRU328363:HRV393216 IBQ328363:IBR393216 ILM328363:ILN393216 IVI328363:IVJ393216 JFE328363:JFF393216 JPA328363:JPB393216 JYW328363:JYX393216 KIS328363:KIT393216 KSO328363:KSP393216 LCK328363:LCL393216 LMG328363:LMH393216 LWC328363:LWD393216 MFY328363:MFZ393216 MPU328363:MPV393216 MZQ328363:MZR393216 NJM328363:NJN393216 NTI328363:NTJ393216 ODE328363:ODF393216 ONA328363:ONB393216 OWW328363:OWX393216 PGS328363:PGT393216 PQO328363:PQP393216 QAK328363:QAL393216 QKG328363:QKH393216 QUC328363:QUD393216 RDY328363:RDZ393216 RNU328363:RNV393216 RXQ328363:RXR393216 SHM328363:SHN393216 SRI328363:SRJ393216 TBE328363:TBF393216 TLA328363:TLB393216 TUW328363:TUX393216 UES328363:UET393216 UOO328363:UOP393216 UYK328363:UYL393216 VIG328363:VIH393216 VSC328363:VSD393216 WBY328363:WBZ393216 WLU328363:WLV393216 WVQ328363:WVR393216 I393899:J458752 JE393899:JF458752 TA393899:TB458752 ACW393899:ACX458752 AMS393899:AMT458752 AWO393899:AWP458752 BGK393899:BGL458752 BQG393899:BQH458752 CAC393899:CAD458752 CJY393899:CJZ458752 CTU393899:CTV458752 DDQ393899:DDR458752 DNM393899:DNN458752 DXI393899:DXJ458752 EHE393899:EHF458752 ERA393899:ERB458752 FAW393899:FAX458752 FKS393899:FKT458752 FUO393899:FUP458752 GEK393899:GEL458752 GOG393899:GOH458752 GYC393899:GYD458752 HHY393899:HHZ458752 HRU393899:HRV458752 IBQ393899:IBR458752 ILM393899:ILN458752 IVI393899:IVJ458752 JFE393899:JFF458752 JPA393899:JPB458752 JYW393899:JYX458752 KIS393899:KIT458752 KSO393899:KSP458752 LCK393899:LCL458752 LMG393899:LMH458752 LWC393899:LWD458752 MFY393899:MFZ458752 MPU393899:MPV458752 MZQ393899:MZR458752 NJM393899:NJN458752 NTI393899:NTJ458752 ODE393899:ODF458752 ONA393899:ONB458752 OWW393899:OWX458752 PGS393899:PGT458752 PQO393899:PQP458752 QAK393899:QAL458752 QKG393899:QKH458752 QUC393899:QUD458752 RDY393899:RDZ458752 RNU393899:RNV458752 RXQ393899:RXR458752 SHM393899:SHN458752 SRI393899:SRJ458752 TBE393899:TBF458752 TLA393899:TLB458752 TUW393899:TUX458752 UES393899:UET458752 UOO393899:UOP458752 UYK393899:UYL458752 VIG393899:VIH458752 VSC393899:VSD458752 WBY393899:WBZ458752 WLU393899:WLV458752 WVQ393899:WVR458752 I459435:J524288 JE459435:JF524288 TA459435:TB524288 ACW459435:ACX524288 AMS459435:AMT524288 AWO459435:AWP524288 BGK459435:BGL524288 BQG459435:BQH524288 CAC459435:CAD524288 CJY459435:CJZ524288 CTU459435:CTV524288 DDQ459435:DDR524288 DNM459435:DNN524288 DXI459435:DXJ524288 EHE459435:EHF524288 ERA459435:ERB524288 FAW459435:FAX524288 FKS459435:FKT524288 FUO459435:FUP524288 GEK459435:GEL524288 GOG459435:GOH524288 GYC459435:GYD524288 HHY459435:HHZ524288 HRU459435:HRV524288 IBQ459435:IBR524288 ILM459435:ILN524288 IVI459435:IVJ524288 JFE459435:JFF524288 JPA459435:JPB524288 JYW459435:JYX524288 KIS459435:KIT524288 KSO459435:KSP524288 LCK459435:LCL524288 LMG459435:LMH524288 LWC459435:LWD524288 MFY459435:MFZ524288 MPU459435:MPV524288 MZQ459435:MZR524288 NJM459435:NJN524288 NTI459435:NTJ524288 ODE459435:ODF524288 ONA459435:ONB524288 OWW459435:OWX524288 PGS459435:PGT524288 PQO459435:PQP524288 QAK459435:QAL524288 QKG459435:QKH524288 QUC459435:QUD524288 RDY459435:RDZ524288 RNU459435:RNV524288 RXQ459435:RXR524288 SHM459435:SHN524288 SRI459435:SRJ524288 TBE459435:TBF524288 TLA459435:TLB524288 TUW459435:TUX524288 UES459435:UET524288 UOO459435:UOP524288 UYK459435:UYL524288 VIG459435:VIH524288 VSC459435:VSD524288 WBY459435:WBZ524288 WLU459435:WLV524288 WVQ459435:WVR524288 I524971:J589824 JE524971:JF589824 TA524971:TB589824 ACW524971:ACX589824 AMS524971:AMT589824 AWO524971:AWP589824 BGK524971:BGL589824 BQG524971:BQH589824 CAC524971:CAD589824 CJY524971:CJZ589824 CTU524971:CTV589824 DDQ524971:DDR589824 DNM524971:DNN589824 DXI524971:DXJ589824 EHE524971:EHF589824 ERA524971:ERB589824 FAW524971:FAX589824 FKS524971:FKT589824 FUO524971:FUP589824 GEK524971:GEL589824 GOG524971:GOH589824 GYC524971:GYD589824 HHY524971:HHZ589824 HRU524971:HRV589824 IBQ524971:IBR589824 ILM524971:ILN589824 IVI524971:IVJ589824 JFE524971:JFF589824 JPA524971:JPB589824 JYW524971:JYX589824 KIS524971:KIT589824 KSO524971:KSP589824 LCK524971:LCL589824 LMG524971:LMH589824 LWC524971:LWD589824 MFY524971:MFZ589824 MPU524971:MPV589824 MZQ524971:MZR589824 NJM524971:NJN589824 NTI524971:NTJ589824 ODE524971:ODF589824 ONA524971:ONB589824 OWW524971:OWX589824 PGS524971:PGT589824 PQO524971:PQP589824 QAK524971:QAL589824 QKG524971:QKH589824 QUC524971:QUD589824 RDY524971:RDZ589824 RNU524971:RNV589824 RXQ524971:RXR589824 SHM524971:SHN589824 SRI524971:SRJ589824 TBE524971:TBF589824 TLA524971:TLB589824 TUW524971:TUX589824 UES524971:UET589824 UOO524971:UOP589824 UYK524971:UYL589824 VIG524971:VIH589824 VSC524971:VSD589824 WBY524971:WBZ589824 WLU524971:WLV589824 WVQ524971:WVR589824 I590507:J655360 JE590507:JF655360 TA590507:TB655360 ACW590507:ACX655360 AMS590507:AMT655360 AWO590507:AWP655360 BGK590507:BGL655360 BQG590507:BQH655360 CAC590507:CAD655360 CJY590507:CJZ655360 CTU590507:CTV655360 DDQ590507:DDR655360 DNM590507:DNN655360 DXI590507:DXJ655360 EHE590507:EHF655360 ERA590507:ERB655360 FAW590507:FAX655360 FKS590507:FKT655360 FUO590507:FUP655360 GEK590507:GEL655360 GOG590507:GOH655360 GYC590507:GYD655360 HHY590507:HHZ655360 HRU590507:HRV655360 IBQ590507:IBR655360 ILM590507:ILN655360 IVI590507:IVJ655360 JFE590507:JFF655360 JPA590507:JPB655360 JYW590507:JYX655360 KIS590507:KIT655360 KSO590507:KSP655360 LCK590507:LCL655360 LMG590507:LMH655360 LWC590507:LWD655360 MFY590507:MFZ655360 MPU590507:MPV655360 MZQ590507:MZR655360 NJM590507:NJN655360 NTI590507:NTJ655360 ODE590507:ODF655360 ONA590507:ONB655360 OWW590507:OWX655360 PGS590507:PGT655360 PQO590507:PQP655360 QAK590507:QAL655360 QKG590507:QKH655360 QUC590507:QUD655360 RDY590507:RDZ655360 RNU590507:RNV655360 RXQ590507:RXR655360 SHM590507:SHN655360 SRI590507:SRJ655360 TBE590507:TBF655360 TLA590507:TLB655360 TUW590507:TUX655360 UES590507:UET655360 UOO590507:UOP655360 UYK590507:UYL655360 VIG590507:VIH655360 VSC590507:VSD655360 WBY590507:WBZ655360 WLU590507:WLV655360 WVQ590507:WVR655360 I656043:J720896 JE656043:JF720896 TA656043:TB720896 ACW656043:ACX720896 AMS656043:AMT720896 AWO656043:AWP720896 BGK656043:BGL720896 BQG656043:BQH720896 CAC656043:CAD720896 CJY656043:CJZ720896 CTU656043:CTV720896 DDQ656043:DDR720896 DNM656043:DNN720896 DXI656043:DXJ720896 EHE656043:EHF720896 ERA656043:ERB720896 FAW656043:FAX720896 FKS656043:FKT720896 FUO656043:FUP720896 GEK656043:GEL720896 GOG656043:GOH720896 GYC656043:GYD720896 HHY656043:HHZ720896 HRU656043:HRV720896 IBQ656043:IBR720896 ILM656043:ILN720896 IVI656043:IVJ720896 JFE656043:JFF720896 JPA656043:JPB720896 JYW656043:JYX720896 KIS656043:KIT720896 KSO656043:KSP720896 LCK656043:LCL720896 LMG656043:LMH720896 LWC656043:LWD720896 MFY656043:MFZ720896 MPU656043:MPV720896 MZQ656043:MZR720896 NJM656043:NJN720896 NTI656043:NTJ720896 ODE656043:ODF720896 ONA656043:ONB720896 OWW656043:OWX720896 PGS656043:PGT720896 PQO656043:PQP720896 QAK656043:QAL720896 QKG656043:QKH720896 QUC656043:QUD720896 RDY656043:RDZ720896 RNU656043:RNV720896 RXQ656043:RXR720896 SHM656043:SHN720896 SRI656043:SRJ720896 TBE656043:TBF720896 TLA656043:TLB720896 TUW656043:TUX720896 UES656043:UET720896 UOO656043:UOP720896 UYK656043:UYL720896 VIG656043:VIH720896 VSC656043:VSD720896 WBY656043:WBZ720896 WLU656043:WLV720896 WVQ656043:WVR720896 I721579:J786432 JE721579:JF786432 TA721579:TB786432 ACW721579:ACX786432 AMS721579:AMT786432 AWO721579:AWP786432 BGK721579:BGL786432 BQG721579:BQH786432 CAC721579:CAD786432 CJY721579:CJZ786432 CTU721579:CTV786432 DDQ721579:DDR786432 DNM721579:DNN786432 DXI721579:DXJ786432 EHE721579:EHF786432 ERA721579:ERB786432 FAW721579:FAX786432 FKS721579:FKT786432 FUO721579:FUP786432 GEK721579:GEL786432 GOG721579:GOH786432 GYC721579:GYD786432 HHY721579:HHZ786432 HRU721579:HRV786432 IBQ721579:IBR786432 ILM721579:ILN786432 IVI721579:IVJ786432 JFE721579:JFF786432 JPA721579:JPB786432 JYW721579:JYX786432 KIS721579:KIT786432 KSO721579:KSP786432 LCK721579:LCL786432 LMG721579:LMH786432 LWC721579:LWD786432 MFY721579:MFZ786432 MPU721579:MPV786432 MZQ721579:MZR786432 NJM721579:NJN786432 NTI721579:NTJ786432 ODE721579:ODF786432 ONA721579:ONB786432 OWW721579:OWX786432 PGS721579:PGT786432 PQO721579:PQP786432 QAK721579:QAL786432 QKG721579:QKH786432 QUC721579:QUD786432 RDY721579:RDZ786432 RNU721579:RNV786432 RXQ721579:RXR786432 SHM721579:SHN786432 SRI721579:SRJ786432 TBE721579:TBF786432 TLA721579:TLB786432 TUW721579:TUX786432 UES721579:UET786432 UOO721579:UOP786432 UYK721579:UYL786432 VIG721579:VIH786432 VSC721579:VSD786432 WBY721579:WBZ786432 WLU721579:WLV786432 WVQ721579:WVR786432 I787115:J851968 JE787115:JF851968 TA787115:TB851968 ACW787115:ACX851968 AMS787115:AMT851968 AWO787115:AWP851968 BGK787115:BGL851968 BQG787115:BQH851968 CAC787115:CAD851968 CJY787115:CJZ851968 CTU787115:CTV851968 DDQ787115:DDR851968 DNM787115:DNN851968 DXI787115:DXJ851968 EHE787115:EHF851968 ERA787115:ERB851968 FAW787115:FAX851968 FKS787115:FKT851968 FUO787115:FUP851968 GEK787115:GEL851968 GOG787115:GOH851968 GYC787115:GYD851968 HHY787115:HHZ851968 HRU787115:HRV851968 IBQ787115:IBR851968 ILM787115:ILN851968 IVI787115:IVJ851968 JFE787115:JFF851968 JPA787115:JPB851968 JYW787115:JYX851968 KIS787115:KIT851968 KSO787115:KSP851968 LCK787115:LCL851968 LMG787115:LMH851968 LWC787115:LWD851968 MFY787115:MFZ851968 MPU787115:MPV851968 MZQ787115:MZR851968 NJM787115:NJN851968 NTI787115:NTJ851968 ODE787115:ODF851968 ONA787115:ONB851968 OWW787115:OWX851968 PGS787115:PGT851968 PQO787115:PQP851968 QAK787115:QAL851968 QKG787115:QKH851968 QUC787115:QUD851968 RDY787115:RDZ851968 RNU787115:RNV851968 RXQ787115:RXR851968 SHM787115:SHN851968 SRI787115:SRJ851968 TBE787115:TBF851968 TLA787115:TLB851968 TUW787115:TUX851968 UES787115:UET851968 UOO787115:UOP851968 UYK787115:UYL851968 VIG787115:VIH851968 VSC787115:VSD851968 WBY787115:WBZ851968 WLU787115:WLV851968 WVQ787115:WVR851968 I852651:J917504 JE852651:JF917504 TA852651:TB917504 ACW852651:ACX917504 AMS852651:AMT917504 AWO852651:AWP917504 BGK852651:BGL917504 BQG852651:BQH917504 CAC852651:CAD917504 CJY852651:CJZ917504 CTU852651:CTV917504 DDQ852651:DDR917504 DNM852651:DNN917504 DXI852651:DXJ917504 EHE852651:EHF917504 ERA852651:ERB917504 FAW852651:FAX917504 FKS852651:FKT917504 FUO852651:FUP917504 GEK852651:GEL917504 GOG852651:GOH917504 GYC852651:GYD917504 HHY852651:HHZ917504 HRU852651:HRV917504 IBQ852651:IBR917504 ILM852651:ILN917504 IVI852651:IVJ917504 JFE852651:JFF917504 JPA852651:JPB917504 JYW852651:JYX917504 KIS852651:KIT917504 KSO852651:KSP917504 LCK852651:LCL917504 LMG852651:LMH917504 LWC852651:LWD917504 MFY852651:MFZ917504 MPU852651:MPV917504 MZQ852651:MZR917504 NJM852651:NJN917504 NTI852651:NTJ917504 ODE852651:ODF917504 ONA852651:ONB917504 OWW852651:OWX917504 PGS852651:PGT917504 PQO852651:PQP917504 QAK852651:QAL917504 QKG852651:QKH917504 QUC852651:QUD917504 RDY852651:RDZ917504 RNU852651:RNV917504 RXQ852651:RXR917504 SHM852651:SHN917504 SRI852651:SRJ917504 TBE852651:TBF917504 TLA852651:TLB917504 TUW852651:TUX917504 UES852651:UET917504 UOO852651:UOP917504 UYK852651:UYL917504 VIG852651:VIH917504 VSC852651:VSD917504 WBY852651:WBZ917504 WLU852651:WLV917504 WVQ852651:WVR917504 I918187:J983040 JE918187:JF983040 TA918187:TB983040 ACW918187:ACX983040 AMS918187:AMT983040 AWO918187:AWP983040 BGK918187:BGL983040 BQG918187:BQH983040 CAC918187:CAD983040 CJY918187:CJZ983040 CTU918187:CTV983040 DDQ918187:DDR983040 DNM918187:DNN983040 DXI918187:DXJ983040 EHE918187:EHF983040 ERA918187:ERB983040 FAW918187:FAX983040 FKS918187:FKT983040 FUO918187:FUP983040 GEK918187:GEL983040 GOG918187:GOH983040 GYC918187:GYD983040 HHY918187:HHZ983040 HRU918187:HRV983040 IBQ918187:IBR983040 ILM918187:ILN983040 IVI918187:IVJ983040 JFE918187:JFF983040 JPA918187:JPB983040 JYW918187:JYX983040 KIS918187:KIT983040 KSO918187:KSP983040 LCK918187:LCL983040 LMG918187:LMH983040 LWC918187:LWD983040 MFY918187:MFZ983040 MPU918187:MPV983040 MZQ918187:MZR983040 NJM918187:NJN983040 NTI918187:NTJ983040 ODE918187:ODF983040 ONA918187:ONB983040 OWW918187:OWX983040 PGS918187:PGT983040 PQO918187:PQP983040 QAK918187:QAL983040 QKG918187:QKH983040 QUC918187:QUD983040 RDY918187:RDZ983040 RNU918187:RNV983040 RXQ918187:RXR983040 SHM918187:SHN983040 SRI918187:SRJ983040 TBE918187:TBF983040 TLA918187:TLB983040 TUW918187:TUX983040 UES918187:UET983040 UOO918187:UOP983040 UYK918187:UYL983040 VIG918187:VIH983040 VSC918187:VSD983040 WBY918187:WBZ983040 WLU918187:WLV983040 WVQ918187:WVR983040 I983723:J1048576 JE983723:JF1048576 TA983723:TB1048576 ACW983723:ACX1048576 AMS983723:AMT1048576 AWO983723:AWP1048576 BGK983723:BGL1048576 BQG983723:BQH1048576 CAC983723:CAD1048576 CJY983723:CJZ1048576 CTU983723:CTV1048576 DDQ983723:DDR1048576 DNM983723:DNN1048576 DXI983723:DXJ1048576 EHE983723:EHF1048576 ERA983723:ERB1048576 FAW983723:FAX1048576 FKS983723:FKT1048576 FUO983723:FUP1048576 GEK983723:GEL1048576 GOG983723:GOH1048576 GYC983723:GYD1048576 HHY983723:HHZ1048576 HRU983723:HRV1048576 IBQ983723:IBR1048576 ILM983723:ILN1048576 IVI983723:IVJ1048576 JFE983723:JFF1048576 JPA983723:JPB1048576 JYW983723:JYX1048576 KIS983723:KIT1048576 KSO983723:KSP1048576 LCK983723:LCL1048576 LMG983723:LMH1048576 LWC983723:LWD1048576 MFY983723:MFZ1048576 MPU983723:MPV1048576 MZQ983723:MZR1048576 NJM983723:NJN1048576 NTI983723:NTJ1048576 ODE983723:ODF1048576 ONA983723:ONB1048576 OWW983723:OWX1048576 PGS983723:PGT1048576 PQO983723:PQP1048576 QAK983723:QAL1048576 QKG983723:QKH1048576 QUC983723:QUD1048576 RDY983723:RDZ1048576 RNU983723:RNV1048576 RXQ983723:RXR1048576 SHM983723:SHN1048576 SRI983723:SRJ1048576 TBE983723:TBF1048576 TLA983723:TLB1048576 TUW983723:TUX1048576 UES983723:UET1048576 UOO983723:UOP1048576 UYK983723:UYL1048576 VIG983723:VIH1048576 VSC983723:VSD1048576 WBY983723:WBZ1048576 WLU983723:WLV1048576 WVQ983723:WVR1048576 F2255:G65536 JB2255:JC65536 SX2255:SY65536 ACT2255:ACU65536 AMP2255:AMQ65536 AWL2255:AWM65536 BGH2255:BGI65536 BQD2255:BQE65536 BZZ2255:CAA65536 CJV2255:CJW65536 CTR2255:CTS65536 DDN2255:DDO65536 DNJ2255:DNK65536 DXF2255:DXG65536 EHB2255:EHC65536 EQX2255:EQY65536 FAT2255:FAU65536 FKP2255:FKQ65536 FUL2255:FUM65536 GEH2255:GEI65536 GOD2255:GOE65536 GXZ2255:GYA65536 HHV2255:HHW65536 HRR2255:HRS65536 IBN2255:IBO65536 ILJ2255:ILK65536 IVF2255:IVG65536 JFB2255:JFC65536 JOX2255:JOY65536 JYT2255:JYU65536 KIP2255:KIQ65536 KSL2255:KSM65536 LCH2255:LCI65536 LMD2255:LME65536 LVZ2255:LWA65536 MFV2255:MFW65536 MPR2255:MPS65536 MZN2255:MZO65536 NJJ2255:NJK65536 NTF2255:NTG65536 ODB2255:ODC65536 OMX2255:OMY65536 OWT2255:OWU65536 PGP2255:PGQ65536 PQL2255:PQM65536 QAH2255:QAI65536 QKD2255:QKE65536 QTZ2255:QUA65536 RDV2255:RDW65536 RNR2255:RNS65536 RXN2255:RXO65536 SHJ2255:SHK65536 SRF2255:SRG65536 TBB2255:TBC65536 TKX2255:TKY65536 TUT2255:TUU65536 UEP2255:UEQ65536 UOL2255:UOM65536 UYH2255:UYI65536 VID2255:VIE65536 VRZ2255:VSA65536 WBV2255:WBW65536 WLR2255:WLS65536 WVN2255:WVO65536 F67791:G131072 JB67791:JC131072 SX67791:SY131072 ACT67791:ACU131072 AMP67791:AMQ131072 AWL67791:AWM131072 BGH67791:BGI131072 BQD67791:BQE131072 BZZ67791:CAA131072 CJV67791:CJW131072 CTR67791:CTS131072 DDN67791:DDO131072 DNJ67791:DNK131072 DXF67791:DXG131072 EHB67791:EHC131072 EQX67791:EQY131072 FAT67791:FAU131072 FKP67791:FKQ131072 FUL67791:FUM131072 GEH67791:GEI131072 GOD67791:GOE131072 GXZ67791:GYA131072 HHV67791:HHW131072 HRR67791:HRS131072 IBN67791:IBO131072 ILJ67791:ILK131072 IVF67791:IVG131072 JFB67791:JFC131072 JOX67791:JOY131072 JYT67791:JYU131072 KIP67791:KIQ131072 KSL67791:KSM131072 LCH67791:LCI131072 LMD67791:LME131072 LVZ67791:LWA131072 MFV67791:MFW131072 MPR67791:MPS131072 MZN67791:MZO131072 NJJ67791:NJK131072 NTF67791:NTG131072 ODB67791:ODC131072 OMX67791:OMY131072 OWT67791:OWU131072 PGP67791:PGQ131072 PQL67791:PQM131072 QAH67791:QAI131072 QKD67791:QKE131072 QTZ67791:QUA131072 RDV67791:RDW131072 RNR67791:RNS131072 RXN67791:RXO131072 SHJ67791:SHK131072 SRF67791:SRG131072 TBB67791:TBC131072 TKX67791:TKY131072 TUT67791:TUU131072 UEP67791:UEQ131072 UOL67791:UOM131072 UYH67791:UYI131072 VID67791:VIE131072 VRZ67791:VSA131072 WBV67791:WBW131072 WLR67791:WLS131072 WVN67791:WVO131072 F133327:G196608 JB133327:JC196608 SX133327:SY196608 ACT133327:ACU196608 AMP133327:AMQ196608 AWL133327:AWM196608 BGH133327:BGI196608 BQD133327:BQE196608 BZZ133327:CAA196608 CJV133327:CJW196608 CTR133327:CTS196608 DDN133327:DDO196608 DNJ133327:DNK196608 DXF133327:DXG196608 EHB133327:EHC196608 EQX133327:EQY196608 FAT133327:FAU196608 FKP133327:FKQ196608 FUL133327:FUM196608 GEH133327:GEI196608 GOD133327:GOE196608 GXZ133327:GYA196608 HHV133327:HHW196608 HRR133327:HRS196608 IBN133327:IBO196608 ILJ133327:ILK196608 IVF133327:IVG196608 JFB133327:JFC196608 JOX133327:JOY196608 JYT133327:JYU196608 KIP133327:KIQ196608 KSL133327:KSM196608 LCH133327:LCI196608 LMD133327:LME196608 LVZ133327:LWA196608 MFV133327:MFW196608 MPR133327:MPS196608 MZN133327:MZO196608 NJJ133327:NJK196608 NTF133327:NTG196608 ODB133327:ODC196608 OMX133327:OMY196608 OWT133327:OWU196608 PGP133327:PGQ196608 PQL133327:PQM196608 QAH133327:QAI196608 QKD133327:QKE196608 QTZ133327:QUA196608 RDV133327:RDW196608 RNR133327:RNS196608 RXN133327:RXO196608 SHJ133327:SHK196608 SRF133327:SRG196608 TBB133327:TBC196608 TKX133327:TKY196608 TUT133327:TUU196608 UEP133327:UEQ196608 UOL133327:UOM196608 UYH133327:UYI196608 VID133327:VIE196608 VRZ133327:VSA196608 WBV133327:WBW196608 WLR133327:WLS196608 WVN133327:WVO196608 F198863:G262144 JB198863:JC262144 SX198863:SY262144 ACT198863:ACU262144 AMP198863:AMQ262144 AWL198863:AWM262144 BGH198863:BGI262144 BQD198863:BQE262144 BZZ198863:CAA262144 CJV198863:CJW262144 CTR198863:CTS262144 DDN198863:DDO262144 DNJ198863:DNK262144 DXF198863:DXG262144 EHB198863:EHC262144 EQX198863:EQY262144 FAT198863:FAU262144 FKP198863:FKQ262144 FUL198863:FUM262144 GEH198863:GEI262144 GOD198863:GOE262144 GXZ198863:GYA262144 HHV198863:HHW262144 HRR198863:HRS262144 IBN198863:IBO262144 ILJ198863:ILK262144 IVF198863:IVG262144 JFB198863:JFC262144 JOX198863:JOY262144 JYT198863:JYU262144 KIP198863:KIQ262144 KSL198863:KSM262144 LCH198863:LCI262144 LMD198863:LME262144 LVZ198863:LWA262144 MFV198863:MFW262144 MPR198863:MPS262144 MZN198863:MZO262144 NJJ198863:NJK262144 NTF198863:NTG262144 ODB198863:ODC262144 OMX198863:OMY262144 OWT198863:OWU262144 PGP198863:PGQ262144 PQL198863:PQM262144 QAH198863:QAI262144 QKD198863:QKE262144 QTZ198863:QUA262144 RDV198863:RDW262144 RNR198863:RNS262144 RXN198863:RXO262144 SHJ198863:SHK262144 SRF198863:SRG262144 TBB198863:TBC262144 TKX198863:TKY262144 TUT198863:TUU262144 UEP198863:UEQ262144 UOL198863:UOM262144 UYH198863:UYI262144 VID198863:VIE262144 VRZ198863:VSA262144 WBV198863:WBW262144 WLR198863:WLS262144 WVN198863:WVO262144 F264399:G327680 JB264399:JC327680 SX264399:SY327680 ACT264399:ACU327680 AMP264399:AMQ327680 AWL264399:AWM327680 BGH264399:BGI327680 BQD264399:BQE327680 BZZ264399:CAA327680 CJV264399:CJW327680 CTR264399:CTS327680 DDN264399:DDO327680 DNJ264399:DNK327680 DXF264399:DXG327680 EHB264399:EHC327680 EQX264399:EQY327680 FAT264399:FAU327680 FKP264399:FKQ327680 FUL264399:FUM327680 GEH264399:GEI327680 GOD264399:GOE327680 GXZ264399:GYA327680 HHV264399:HHW327680 HRR264399:HRS327680 IBN264399:IBO327680 ILJ264399:ILK327680 IVF264399:IVG327680 JFB264399:JFC327680 JOX264399:JOY327680 JYT264399:JYU327680 KIP264399:KIQ327680 KSL264399:KSM327680 LCH264399:LCI327680 LMD264399:LME327680 LVZ264399:LWA327680 MFV264399:MFW327680 MPR264399:MPS327680 MZN264399:MZO327680 NJJ264399:NJK327680 NTF264399:NTG327680 ODB264399:ODC327680 OMX264399:OMY327680 OWT264399:OWU327680 PGP264399:PGQ327680 PQL264399:PQM327680 QAH264399:QAI327680 QKD264399:QKE327680 QTZ264399:QUA327680 RDV264399:RDW327680 RNR264399:RNS327680 RXN264399:RXO327680 SHJ264399:SHK327680 SRF264399:SRG327680 TBB264399:TBC327680 TKX264399:TKY327680 TUT264399:TUU327680 UEP264399:UEQ327680 UOL264399:UOM327680 UYH264399:UYI327680 VID264399:VIE327680 VRZ264399:VSA327680 WBV264399:WBW327680 WLR264399:WLS327680 WVN264399:WVO327680 F329935:G393216 JB329935:JC393216 SX329935:SY393216 ACT329935:ACU393216 AMP329935:AMQ393216 AWL329935:AWM393216 BGH329935:BGI393216 BQD329935:BQE393216 BZZ329935:CAA393216 CJV329935:CJW393216 CTR329935:CTS393216 DDN329935:DDO393216 DNJ329935:DNK393216 DXF329935:DXG393216 EHB329935:EHC393216 EQX329935:EQY393216 FAT329935:FAU393216 FKP329935:FKQ393216 FUL329935:FUM393216 GEH329935:GEI393216 GOD329935:GOE393216 GXZ329935:GYA393216 HHV329935:HHW393216 HRR329935:HRS393216 IBN329935:IBO393216 ILJ329935:ILK393216 IVF329935:IVG393216 JFB329935:JFC393216 JOX329935:JOY393216 JYT329935:JYU393216 KIP329935:KIQ393216 KSL329935:KSM393216 LCH329935:LCI393216 LMD329935:LME393216 LVZ329935:LWA393216 MFV329935:MFW393216 MPR329935:MPS393216 MZN329935:MZO393216 NJJ329935:NJK393216 NTF329935:NTG393216 ODB329935:ODC393216 OMX329935:OMY393216 OWT329935:OWU393216 PGP329935:PGQ393216 PQL329935:PQM393216 QAH329935:QAI393216 QKD329935:QKE393216 QTZ329935:QUA393216 RDV329935:RDW393216 RNR329935:RNS393216 RXN329935:RXO393216 SHJ329935:SHK393216 SRF329935:SRG393216 TBB329935:TBC393216 TKX329935:TKY393216 TUT329935:TUU393216 UEP329935:UEQ393216 UOL329935:UOM393216 UYH329935:UYI393216 VID329935:VIE393216 VRZ329935:VSA393216 WBV329935:WBW393216 WLR329935:WLS393216 WVN329935:WVO393216 F395471:G458752 JB395471:JC458752 SX395471:SY458752 ACT395471:ACU458752 AMP395471:AMQ458752 AWL395471:AWM458752 BGH395471:BGI458752 BQD395471:BQE458752 BZZ395471:CAA458752 CJV395471:CJW458752 CTR395471:CTS458752 DDN395471:DDO458752 DNJ395471:DNK458752 DXF395471:DXG458752 EHB395471:EHC458752 EQX395471:EQY458752 FAT395471:FAU458752 FKP395471:FKQ458752 FUL395471:FUM458752 GEH395471:GEI458752 GOD395471:GOE458752 GXZ395471:GYA458752 HHV395471:HHW458752 HRR395471:HRS458752 IBN395471:IBO458752 ILJ395471:ILK458752 IVF395471:IVG458752 JFB395471:JFC458752 JOX395471:JOY458752 JYT395471:JYU458752 KIP395471:KIQ458752 KSL395471:KSM458752 LCH395471:LCI458752 LMD395471:LME458752 LVZ395471:LWA458752 MFV395471:MFW458752 MPR395471:MPS458752 MZN395471:MZO458752 NJJ395471:NJK458752 NTF395471:NTG458752 ODB395471:ODC458752 OMX395471:OMY458752 OWT395471:OWU458752 PGP395471:PGQ458752 PQL395471:PQM458752 QAH395471:QAI458752 QKD395471:QKE458752 QTZ395471:QUA458752 RDV395471:RDW458752 RNR395471:RNS458752 RXN395471:RXO458752 SHJ395471:SHK458752 SRF395471:SRG458752 TBB395471:TBC458752 TKX395471:TKY458752 TUT395471:TUU458752 UEP395471:UEQ458752 UOL395471:UOM458752 UYH395471:UYI458752 VID395471:VIE458752 VRZ395471:VSA458752 WBV395471:WBW458752 WLR395471:WLS458752 WVN395471:WVO458752 F461007:G524288 JB461007:JC524288 SX461007:SY524288 ACT461007:ACU524288 AMP461007:AMQ524288 AWL461007:AWM524288 BGH461007:BGI524288 BQD461007:BQE524288 BZZ461007:CAA524288 CJV461007:CJW524288 CTR461007:CTS524288 DDN461007:DDO524288 DNJ461007:DNK524288 DXF461007:DXG524288 EHB461007:EHC524288 EQX461007:EQY524288 FAT461007:FAU524288 FKP461007:FKQ524288 FUL461007:FUM524288 GEH461007:GEI524288 GOD461007:GOE524288 GXZ461007:GYA524288 HHV461007:HHW524288 HRR461007:HRS524288 IBN461007:IBO524288 ILJ461007:ILK524288 IVF461007:IVG524288 JFB461007:JFC524288 JOX461007:JOY524288 JYT461007:JYU524288 KIP461007:KIQ524288 KSL461007:KSM524288 LCH461007:LCI524288 LMD461007:LME524288 LVZ461007:LWA524288 MFV461007:MFW524288 MPR461007:MPS524288 MZN461007:MZO524288 NJJ461007:NJK524288 NTF461007:NTG524288 ODB461007:ODC524288 OMX461007:OMY524288 OWT461007:OWU524288 PGP461007:PGQ524288 PQL461007:PQM524288 QAH461007:QAI524288 QKD461007:QKE524288 QTZ461007:QUA524288 RDV461007:RDW524288 RNR461007:RNS524288 RXN461007:RXO524288 SHJ461007:SHK524288 SRF461007:SRG524288 TBB461007:TBC524288 TKX461007:TKY524288 TUT461007:TUU524288 UEP461007:UEQ524288 UOL461007:UOM524288 UYH461007:UYI524288 VID461007:VIE524288 VRZ461007:VSA524288 WBV461007:WBW524288 WLR461007:WLS524288 WVN461007:WVO524288 F526543:G589824 JB526543:JC589824 SX526543:SY589824 ACT526543:ACU589824 AMP526543:AMQ589824 AWL526543:AWM589824 BGH526543:BGI589824 BQD526543:BQE589824 BZZ526543:CAA589824 CJV526543:CJW589824 CTR526543:CTS589824 DDN526543:DDO589824 DNJ526543:DNK589824 DXF526543:DXG589824 EHB526543:EHC589824 EQX526543:EQY589824 FAT526543:FAU589824 FKP526543:FKQ589824 FUL526543:FUM589824 GEH526543:GEI589824 GOD526543:GOE589824 GXZ526543:GYA589824 HHV526543:HHW589824 HRR526543:HRS589824 IBN526543:IBO589824 ILJ526543:ILK589824 IVF526543:IVG589824 JFB526543:JFC589824 JOX526543:JOY589824 JYT526543:JYU589824 KIP526543:KIQ589824 KSL526543:KSM589824 LCH526543:LCI589824 LMD526543:LME589824 LVZ526543:LWA589824 MFV526543:MFW589824 MPR526543:MPS589824 MZN526543:MZO589824 NJJ526543:NJK589824 NTF526543:NTG589824 ODB526543:ODC589824 OMX526543:OMY589824 OWT526543:OWU589824 PGP526543:PGQ589824 PQL526543:PQM589824 QAH526543:QAI589824 QKD526543:QKE589824 QTZ526543:QUA589824 RDV526543:RDW589824 RNR526543:RNS589824 RXN526543:RXO589824 SHJ526543:SHK589824 SRF526543:SRG589824 TBB526543:TBC589824 TKX526543:TKY589824 TUT526543:TUU589824 UEP526543:UEQ589824 UOL526543:UOM589824 UYH526543:UYI589824 VID526543:VIE589824 VRZ526543:VSA589824 WBV526543:WBW589824 WLR526543:WLS589824 WVN526543:WVO589824 F592079:G655360 JB592079:JC655360 SX592079:SY655360 ACT592079:ACU655360 AMP592079:AMQ655360 AWL592079:AWM655360 BGH592079:BGI655360 BQD592079:BQE655360 BZZ592079:CAA655360 CJV592079:CJW655360 CTR592079:CTS655360 DDN592079:DDO655360 DNJ592079:DNK655360 DXF592079:DXG655360 EHB592079:EHC655360 EQX592079:EQY655360 FAT592079:FAU655360 FKP592079:FKQ655360 FUL592079:FUM655360 GEH592079:GEI655360 GOD592079:GOE655360 GXZ592079:GYA655360 HHV592079:HHW655360 HRR592079:HRS655360 IBN592079:IBO655360 ILJ592079:ILK655360 IVF592079:IVG655360 JFB592079:JFC655360 JOX592079:JOY655360 JYT592079:JYU655360 KIP592079:KIQ655360 KSL592079:KSM655360 LCH592079:LCI655360 LMD592079:LME655360 LVZ592079:LWA655360 MFV592079:MFW655360 MPR592079:MPS655360 MZN592079:MZO655360 NJJ592079:NJK655360 NTF592079:NTG655360 ODB592079:ODC655360 OMX592079:OMY655360 OWT592079:OWU655360 PGP592079:PGQ655360 PQL592079:PQM655360 QAH592079:QAI655360 QKD592079:QKE655360 QTZ592079:QUA655360 RDV592079:RDW655360 RNR592079:RNS655360 RXN592079:RXO655360 SHJ592079:SHK655360 SRF592079:SRG655360 TBB592079:TBC655360 TKX592079:TKY655360 TUT592079:TUU655360 UEP592079:UEQ655360 UOL592079:UOM655360 UYH592079:UYI655360 VID592079:VIE655360 VRZ592079:VSA655360 WBV592079:WBW655360 WLR592079:WLS655360 WVN592079:WVO655360 F657615:G720896 JB657615:JC720896 SX657615:SY720896 ACT657615:ACU720896 AMP657615:AMQ720896 AWL657615:AWM720896 BGH657615:BGI720896 BQD657615:BQE720896 BZZ657615:CAA720896 CJV657615:CJW720896 CTR657615:CTS720896 DDN657615:DDO720896 DNJ657615:DNK720896 DXF657615:DXG720896 EHB657615:EHC720896 EQX657615:EQY720896 FAT657615:FAU720896 FKP657615:FKQ720896 FUL657615:FUM720896 GEH657615:GEI720896 GOD657615:GOE720896 GXZ657615:GYA720896 HHV657615:HHW720896 HRR657615:HRS720896 IBN657615:IBO720896 ILJ657615:ILK720896 IVF657615:IVG720896 JFB657615:JFC720896 JOX657615:JOY720896 JYT657615:JYU720896 KIP657615:KIQ720896 KSL657615:KSM720896 LCH657615:LCI720896 LMD657615:LME720896 LVZ657615:LWA720896 MFV657615:MFW720896 MPR657615:MPS720896 MZN657615:MZO720896 NJJ657615:NJK720896 NTF657615:NTG720896 ODB657615:ODC720896 OMX657615:OMY720896 OWT657615:OWU720896 PGP657615:PGQ720896 PQL657615:PQM720896 QAH657615:QAI720896 QKD657615:QKE720896 QTZ657615:QUA720896 RDV657615:RDW720896 RNR657615:RNS720896 RXN657615:RXO720896 SHJ657615:SHK720896 SRF657615:SRG720896 TBB657615:TBC720896 TKX657615:TKY720896 TUT657615:TUU720896 UEP657615:UEQ720896 UOL657615:UOM720896 UYH657615:UYI720896 VID657615:VIE720896 VRZ657615:VSA720896 WBV657615:WBW720896 WLR657615:WLS720896 WVN657615:WVO720896 F723151:G786432 JB723151:JC786432 SX723151:SY786432 ACT723151:ACU786432 AMP723151:AMQ786432 AWL723151:AWM786432 BGH723151:BGI786432 BQD723151:BQE786432 BZZ723151:CAA786432 CJV723151:CJW786432 CTR723151:CTS786432 DDN723151:DDO786432 DNJ723151:DNK786432 DXF723151:DXG786432 EHB723151:EHC786432 EQX723151:EQY786432 FAT723151:FAU786432 FKP723151:FKQ786432 FUL723151:FUM786432 GEH723151:GEI786432 GOD723151:GOE786432 GXZ723151:GYA786432 HHV723151:HHW786432 HRR723151:HRS786432 IBN723151:IBO786432 ILJ723151:ILK786432 IVF723151:IVG786432 JFB723151:JFC786432 JOX723151:JOY786432 JYT723151:JYU786432 KIP723151:KIQ786432 KSL723151:KSM786432 LCH723151:LCI786432 LMD723151:LME786432 LVZ723151:LWA786432 MFV723151:MFW786432 MPR723151:MPS786432 MZN723151:MZO786432 NJJ723151:NJK786432 NTF723151:NTG786432 ODB723151:ODC786432 OMX723151:OMY786432 OWT723151:OWU786432 PGP723151:PGQ786432 PQL723151:PQM786432 QAH723151:QAI786432 QKD723151:QKE786432 QTZ723151:QUA786432 RDV723151:RDW786432 RNR723151:RNS786432 RXN723151:RXO786432 SHJ723151:SHK786432 SRF723151:SRG786432 TBB723151:TBC786432 TKX723151:TKY786432 TUT723151:TUU786432 UEP723151:UEQ786432 UOL723151:UOM786432 UYH723151:UYI786432 VID723151:VIE786432 VRZ723151:VSA786432 WBV723151:WBW786432 WLR723151:WLS786432 WVN723151:WVO786432 F788687:G851968 JB788687:JC851968 SX788687:SY851968 ACT788687:ACU851968 AMP788687:AMQ851968 AWL788687:AWM851968 BGH788687:BGI851968 BQD788687:BQE851968 BZZ788687:CAA851968 CJV788687:CJW851968 CTR788687:CTS851968 DDN788687:DDO851968 DNJ788687:DNK851968 DXF788687:DXG851968 EHB788687:EHC851968 EQX788687:EQY851968 FAT788687:FAU851968 FKP788687:FKQ851968 FUL788687:FUM851968 GEH788687:GEI851968 GOD788687:GOE851968 GXZ788687:GYA851968 HHV788687:HHW851968 HRR788687:HRS851968 IBN788687:IBO851968 ILJ788687:ILK851968 IVF788687:IVG851968 JFB788687:JFC851968 JOX788687:JOY851968 JYT788687:JYU851968 KIP788687:KIQ851968 KSL788687:KSM851968 LCH788687:LCI851968 LMD788687:LME851968 LVZ788687:LWA851968 MFV788687:MFW851968 MPR788687:MPS851968 MZN788687:MZO851968 NJJ788687:NJK851968 NTF788687:NTG851968 ODB788687:ODC851968 OMX788687:OMY851968 OWT788687:OWU851968 PGP788687:PGQ851968 PQL788687:PQM851968 QAH788687:QAI851968 QKD788687:QKE851968 QTZ788687:QUA851968 RDV788687:RDW851968 RNR788687:RNS851968 RXN788687:RXO851968 SHJ788687:SHK851968 SRF788687:SRG851968 TBB788687:TBC851968 TKX788687:TKY851968 TUT788687:TUU851968 UEP788687:UEQ851968 UOL788687:UOM851968 UYH788687:UYI851968 VID788687:VIE851968 VRZ788687:VSA851968 WBV788687:WBW851968 WLR788687:WLS851968 WVN788687:WVO851968 F854223:G917504 JB854223:JC917504 SX854223:SY917504 ACT854223:ACU917504 AMP854223:AMQ917504 AWL854223:AWM917504 BGH854223:BGI917504 BQD854223:BQE917504 BZZ854223:CAA917504 CJV854223:CJW917504 CTR854223:CTS917504 DDN854223:DDO917504 DNJ854223:DNK917504 DXF854223:DXG917504 EHB854223:EHC917504 EQX854223:EQY917504 FAT854223:FAU917504 FKP854223:FKQ917504 FUL854223:FUM917504 GEH854223:GEI917504 GOD854223:GOE917504 GXZ854223:GYA917504 HHV854223:HHW917504 HRR854223:HRS917504 IBN854223:IBO917504 ILJ854223:ILK917504 IVF854223:IVG917504 JFB854223:JFC917504 JOX854223:JOY917504 JYT854223:JYU917504 KIP854223:KIQ917504 KSL854223:KSM917504 LCH854223:LCI917504 LMD854223:LME917504 LVZ854223:LWA917504 MFV854223:MFW917504 MPR854223:MPS917504 MZN854223:MZO917504 NJJ854223:NJK917504 NTF854223:NTG917504 ODB854223:ODC917504 OMX854223:OMY917504 OWT854223:OWU917504 PGP854223:PGQ917504 PQL854223:PQM917504 QAH854223:QAI917504 QKD854223:QKE917504 QTZ854223:QUA917504 RDV854223:RDW917504 RNR854223:RNS917504 RXN854223:RXO917504 SHJ854223:SHK917504 SRF854223:SRG917504 TBB854223:TBC917504 TKX854223:TKY917504 TUT854223:TUU917504 UEP854223:UEQ917504 UOL854223:UOM917504 UYH854223:UYI917504 VID854223:VIE917504 VRZ854223:VSA917504 WBV854223:WBW917504 WLR854223:WLS917504 WVN854223:WVO917504 F919759:G983040 JB919759:JC983040 SX919759:SY983040 ACT919759:ACU983040 AMP919759:AMQ983040 AWL919759:AWM983040 BGH919759:BGI983040 BQD919759:BQE983040 BZZ919759:CAA983040 CJV919759:CJW983040 CTR919759:CTS983040 DDN919759:DDO983040 DNJ919759:DNK983040 DXF919759:DXG983040 EHB919759:EHC983040 EQX919759:EQY983040 FAT919759:FAU983040 FKP919759:FKQ983040 FUL919759:FUM983040 GEH919759:GEI983040 GOD919759:GOE983040 GXZ919759:GYA983040 HHV919759:HHW983040 HRR919759:HRS983040 IBN919759:IBO983040 ILJ919759:ILK983040 IVF919759:IVG983040 JFB919759:JFC983040 JOX919759:JOY983040 JYT919759:JYU983040 KIP919759:KIQ983040 KSL919759:KSM983040 LCH919759:LCI983040 LMD919759:LME983040 LVZ919759:LWA983040 MFV919759:MFW983040 MPR919759:MPS983040 MZN919759:MZO983040 NJJ919759:NJK983040 NTF919759:NTG983040 ODB919759:ODC983040 OMX919759:OMY983040 OWT919759:OWU983040 PGP919759:PGQ983040 PQL919759:PQM983040 QAH919759:QAI983040 QKD919759:QKE983040 QTZ919759:QUA983040 RDV919759:RDW983040 RNR919759:RNS983040 RXN919759:RXO983040 SHJ919759:SHK983040 SRF919759:SRG983040 TBB919759:TBC983040 TKX919759:TKY983040 TUT919759:TUU983040 UEP919759:UEQ983040 UOL919759:UOM983040 UYH919759:UYI983040 VID919759:VIE983040 VRZ919759:VSA983040 WBV919759:WBW983040 WLR919759:WLS983040 WVN919759:WVO983040 F985295:G1048576 JB985295:JC1048576 SX985295:SY1048576 ACT985295:ACU1048576 AMP985295:AMQ1048576 AWL985295:AWM1048576 BGH985295:BGI1048576 BQD985295:BQE1048576 BZZ985295:CAA1048576 CJV985295:CJW1048576 CTR985295:CTS1048576 DDN985295:DDO1048576 DNJ985295:DNK1048576 DXF985295:DXG1048576 EHB985295:EHC1048576 EQX985295:EQY1048576 FAT985295:FAU1048576 FKP985295:FKQ1048576 FUL985295:FUM1048576 GEH985295:GEI1048576 GOD985295:GOE1048576 GXZ985295:GYA1048576 HHV985295:HHW1048576 HRR985295:HRS1048576 IBN985295:IBO1048576 ILJ985295:ILK1048576 IVF985295:IVG1048576 JFB985295:JFC1048576 JOX985295:JOY1048576 JYT985295:JYU1048576 KIP985295:KIQ1048576 KSL985295:KSM1048576 LCH985295:LCI1048576 LMD985295:LME1048576 LVZ985295:LWA1048576 MFV985295:MFW1048576 MPR985295:MPS1048576 MZN985295:MZO1048576 NJJ985295:NJK1048576 NTF985295:NTG1048576 ODB985295:ODC1048576 OMX985295:OMY1048576 OWT985295:OWU1048576 PGP985295:PGQ1048576 PQL985295:PQM1048576 QAH985295:QAI1048576 QKD985295:QKE1048576 QTZ985295:QUA1048576 RDV985295:RDW1048576 RNR985295:RNS1048576 RXN985295:RXO1048576 SHJ985295:SHK1048576 SRF985295:SRG1048576 TBB985295:TBC1048576 TKX985295:TKY1048576 TUT985295:TUU1048576 UEP985295:UEQ1048576 UOL985295:UOM1048576 UYH985295:UYI1048576 VID985295:VIE1048576 VRZ985295:VSA1048576 WBV985295:WBW1048576 WLR985295:WLS1048576 WVN985295:WVO1048576" xr:uid="{98F05C50-1B5F-45E7-9990-953FAEEB6E77}">
      <formula1>0</formula1>
      <formula2>999999999999</formula2>
    </dataValidation>
  </dataValidations>
  <pageMargins left="0.69930555555555596" right="0.69930555555555596" top="0.75" bottom="0.75" header="0.3" footer="0.3"/>
  <pageSetup paperSize="9" scale="9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BA5B-CBAE-4A2F-8409-32D3A5B5B409}">
  <dimension ref="A1:AB119"/>
  <sheetViews>
    <sheetView topLeftCell="Q1" workbookViewId="0">
      <selection activeCell="Q5" sqref="Q5"/>
    </sheetView>
  </sheetViews>
  <sheetFormatPr defaultColWidth="8.75" defaultRowHeight="14.25"/>
  <cols>
    <col min="1" max="1" width="27.25" style="115" bestFit="1" customWidth="1"/>
    <col min="2" max="2" width="11.625" style="115" bestFit="1" customWidth="1"/>
    <col min="3" max="3" width="8.75" style="115"/>
    <col min="4" max="6" width="13.625" style="116" customWidth="1"/>
    <col min="7" max="7" width="9.75" style="116" customWidth="1"/>
    <col min="8" max="8" width="10.5" style="116" bestFit="1" customWidth="1"/>
    <col min="9" max="9" width="9.875" style="116" customWidth="1"/>
    <col min="10" max="10" width="9.875" style="117" customWidth="1"/>
    <col min="11" max="13" width="8.375" style="117" customWidth="1"/>
    <col min="14" max="14" width="10.375" style="117" customWidth="1"/>
    <col min="15" max="15" width="30.875" style="117" customWidth="1"/>
    <col min="16" max="16" width="34.125" style="117" bestFit="1" customWidth="1"/>
    <col min="17" max="17" width="30.875" style="117" customWidth="1"/>
    <col min="18" max="18" width="20.875" style="115" customWidth="1"/>
    <col min="19" max="19" width="22.5" style="115" customWidth="1"/>
    <col min="20" max="20" width="11.125" style="115" bestFit="1" customWidth="1"/>
    <col min="21" max="22" width="9.5" style="115" bestFit="1" customWidth="1"/>
    <col min="23" max="24" width="8" style="115" bestFit="1" customWidth="1"/>
    <col min="25" max="260" width="8.75" style="115"/>
    <col min="261" max="263" width="13.625" style="115" customWidth="1"/>
    <col min="264" max="265" width="9.75" style="115" customWidth="1"/>
    <col min="266" max="266" width="5.75" style="115" customWidth="1"/>
    <col min="267" max="267" width="9.875" style="115" customWidth="1"/>
    <col min="268" max="268" width="8.375" style="115" customWidth="1"/>
    <col min="269" max="269" width="9" style="115" customWidth="1"/>
    <col min="270" max="270" width="13" style="115" customWidth="1"/>
    <col min="271" max="271" width="11.875" style="115" customWidth="1"/>
    <col min="272" max="272" width="6.75" style="115" customWidth="1"/>
    <col min="273" max="273" width="6.875" style="115" customWidth="1"/>
    <col min="274" max="516" width="8.75" style="115"/>
    <col min="517" max="519" width="13.625" style="115" customWidth="1"/>
    <col min="520" max="521" width="9.75" style="115" customWidth="1"/>
    <col min="522" max="522" width="5.75" style="115" customWidth="1"/>
    <col min="523" max="523" width="9.875" style="115" customWidth="1"/>
    <col min="524" max="524" width="8.375" style="115" customWidth="1"/>
    <col min="525" max="525" width="9" style="115" customWidth="1"/>
    <col min="526" max="526" width="13" style="115" customWidth="1"/>
    <col min="527" max="527" width="11.875" style="115" customWidth="1"/>
    <col min="528" max="528" width="6.75" style="115" customWidth="1"/>
    <col min="529" max="529" width="6.875" style="115" customWidth="1"/>
    <col min="530" max="772" width="8.75" style="115"/>
    <col min="773" max="775" width="13.625" style="115" customWidth="1"/>
    <col min="776" max="777" width="9.75" style="115" customWidth="1"/>
    <col min="778" max="778" width="5.75" style="115" customWidth="1"/>
    <col min="779" max="779" width="9.875" style="115" customWidth="1"/>
    <col min="780" max="780" width="8.375" style="115" customWidth="1"/>
    <col min="781" max="781" width="9" style="115" customWidth="1"/>
    <col min="782" max="782" width="13" style="115" customWidth="1"/>
    <col min="783" max="783" width="11.875" style="115" customWidth="1"/>
    <col min="784" max="784" width="6.75" style="115" customWidth="1"/>
    <col min="785" max="785" width="6.875" style="115" customWidth="1"/>
    <col min="786" max="1028" width="8.75" style="115"/>
    <col min="1029" max="1031" width="13.625" style="115" customWidth="1"/>
    <col min="1032" max="1033" width="9.75" style="115" customWidth="1"/>
    <col min="1034" max="1034" width="5.75" style="115" customWidth="1"/>
    <col min="1035" max="1035" width="9.875" style="115" customWidth="1"/>
    <col min="1036" max="1036" width="8.375" style="115" customWidth="1"/>
    <col min="1037" max="1037" width="9" style="115" customWidth="1"/>
    <col min="1038" max="1038" width="13" style="115" customWidth="1"/>
    <col min="1039" max="1039" width="11.875" style="115" customWidth="1"/>
    <col min="1040" max="1040" width="6.75" style="115" customWidth="1"/>
    <col min="1041" max="1041" width="6.875" style="115" customWidth="1"/>
    <col min="1042" max="1284" width="8.75" style="115"/>
    <col min="1285" max="1287" width="13.625" style="115" customWidth="1"/>
    <col min="1288" max="1289" width="9.75" style="115" customWidth="1"/>
    <col min="1290" max="1290" width="5.75" style="115" customWidth="1"/>
    <col min="1291" max="1291" width="9.875" style="115" customWidth="1"/>
    <col min="1292" max="1292" width="8.375" style="115" customWidth="1"/>
    <col min="1293" max="1293" width="9" style="115" customWidth="1"/>
    <col min="1294" max="1294" width="13" style="115" customWidth="1"/>
    <col min="1295" max="1295" width="11.875" style="115" customWidth="1"/>
    <col min="1296" max="1296" width="6.75" style="115" customWidth="1"/>
    <col min="1297" max="1297" width="6.875" style="115" customWidth="1"/>
    <col min="1298" max="1540" width="8.75" style="115"/>
    <col min="1541" max="1543" width="13.625" style="115" customWidth="1"/>
    <col min="1544" max="1545" width="9.75" style="115" customWidth="1"/>
    <col min="1546" max="1546" width="5.75" style="115" customWidth="1"/>
    <col min="1547" max="1547" width="9.875" style="115" customWidth="1"/>
    <col min="1548" max="1548" width="8.375" style="115" customWidth="1"/>
    <col min="1549" max="1549" width="9" style="115" customWidth="1"/>
    <col min="1550" max="1550" width="13" style="115" customWidth="1"/>
    <col min="1551" max="1551" width="11.875" style="115" customWidth="1"/>
    <col min="1552" max="1552" width="6.75" style="115" customWidth="1"/>
    <col min="1553" max="1553" width="6.875" style="115" customWidth="1"/>
    <col min="1554" max="1796" width="8.75" style="115"/>
    <col min="1797" max="1799" width="13.625" style="115" customWidth="1"/>
    <col min="1800" max="1801" width="9.75" style="115" customWidth="1"/>
    <col min="1802" max="1802" width="5.75" style="115" customWidth="1"/>
    <col min="1803" max="1803" width="9.875" style="115" customWidth="1"/>
    <col min="1804" max="1804" width="8.375" style="115" customWidth="1"/>
    <col min="1805" max="1805" width="9" style="115" customWidth="1"/>
    <col min="1806" max="1806" width="13" style="115" customWidth="1"/>
    <col min="1807" max="1807" width="11.875" style="115" customWidth="1"/>
    <col min="1808" max="1808" width="6.75" style="115" customWidth="1"/>
    <col min="1809" max="1809" width="6.875" style="115" customWidth="1"/>
    <col min="1810" max="2052" width="8.75" style="115"/>
    <col min="2053" max="2055" width="13.625" style="115" customWidth="1"/>
    <col min="2056" max="2057" width="9.75" style="115" customWidth="1"/>
    <col min="2058" max="2058" width="5.75" style="115" customWidth="1"/>
    <col min="2059" max="2059" width="9.875" style="115" customWidth="1"/>
    <col min="2060" max="2060" width="8.375" style="115" customWidth="1"/>
    <col min="2061" max="2061" width="9" style="115" customWidth="1"/>
    <col min="2062" max="2062" width="13" style="115" customWidth="1"/>
    <col min="2063" max="2063" width="11.875" style="115" customWidth="1"/>
    <col min="2064" max="2064" width="6.75" style="115" customWidth="1"/>
    <col min="2065" max="2065" width="6.875" style="115" customWidth="1"/>
    <col min="2066" max="2308" width="8.75" style="115"/>
    <col min="2309" max="2311" width="13.625" style="115" customWidth="1"/>
    <col min="2312" max="2313" width="9.75" style="115" customWidth="1"/>
    <col min="2314" max="2314" width="5.75" style="115" customWidth="1"/>
    <col min="2315" max="2315" width="9.875" style="115" customWidth="1"/>
    <col min="2316" max="2316" width="8.375" style="115" customWidth="1"/>
    <col min="2317" max="2317" width="9" style="115" customWidth="1"/>
    <col min="2318" max="2318" width="13" style="115" customWidth="1"/>
    <col min="2319" max="2319" width="11.875" style="115" customWidth="1"/>
    <col min="2320" max="2320" width="6.75" style="115" customWidth="1"/>
    <col min="2321" max="2321" width="6.875" style="115" customWidth="1"/>
    <col min="2322" max="2564" width="8.75" style="115"/>
    <col min="2565" max="2567" width="13.625" style="115" customWidth="1"/>
    <col min="2568" max="2569" width="9.75" style="115" customWidth="1"/>
    <col min="2570" max="2570" width="5.75" style="115" customWidth="1"/>
    <col min="2571" max="2571" width="9.875" style="115" customWidth="1"/>
    <col min="2572" max="2572" width="8.375" style="115" customWidth="1"/>
    <col min="2573" max="2573" width="9" style="115" customWidth="1"/>
    <col min="2574" max="2574" width="13" style="115" customWidth="1"/>
    <col min="2575" max="2575" width="11.875" style="115" customWidth="1"/>
    <col min="2576" max="2576" width="6.75" style="115" customWidth="1"/>
    <col min="2577" max="2577" width="6.875" style="115" customWidth="1"/>
    <col min="2578" max="2820" width="8.75" style="115"/>
    <col min="2821" max="2823" width="13.625" style="115" customWidth="1"/>
    <col min="2824" max="2825" width="9.75" style="115" customWidth="1"/>
    <col min="2826" max="2826" width="5.75" style="115" customWidth="1"/>
    <col min="2827" max="2827" width="9.875" style="115" customWidth="1"/>
    <col min="2828" max="2828" width="8.375" style="115" customWidth="1"/>
    <col min="2829" max="2829" width="9" style="115" customWidth="1"/>
    <col min="2830" max="2830" width="13" style="115" customWidth="1"/>
    <col min="2831" max="2831" width="11.875" style="115" customWidth="1"/>
    <col min="2832" max="2832" width="6.75" style="115" customWidth="1"/>
    <col min="2833" max="2833" width="6.875" style="115" customWidth="1"/>
    <col min="2834" max="3076" width="8.75" style="115"/>
    <col min="3077" max="3079" width="13.625" style="115" customWidth="1"/>
    <col min="3080" max="3081" width="9.75" style="115" customWidth="1"/>
    <col min="3082" max="3082" width="5.75" style="115" customWidth="1"/>
    <col min="3083" max="3083" width="9.875" style="115" customWidth="1"/>
    <col min="3084" max="3084" width="8.375" style="115" customWidth="1"/>
    <col min="3085" max="3085" width="9" style="115" customWidth="1"/>
    <col min="3086" max="3086" width="13" style="115" customWidth="1"/>
    <col min="3087" max="3087" width="11.875" style="115" customWidth="1"/>
    <col min="3088" max="3088" width="6.75" style="115" customWidth="1"/>
    <col min="3089" max="3089" width="6.875" style="115" customWidth="1"/>
    <col min="3090" max="3332" width="8.75" style="115"/>
    <col min="3333" max="3335" width="13.625" style="115" customWidth="1"/>
    <col min="3336" max="3337" width="9.75" style="115" customWidth="1"/>
    <col min="3338" max="3338" width="5.75" style="115" customWidth="1"/>
    <col min="3339" max="3339" width="9.875" style="115" customWidth="1"/>
    <col min="3340" max="3340" width="8.375" style="115" customWidth="1"/>
    <col min="3341" max="3341" width="9" style="115" customWidth="1"/>
    <col min="3342" max="3342" width="13" style="115" customWidth="1"/>
    <col min="3343" max="3343" width="11.875" style="115" customWidth="1"/>
    <col min="3344" max="3344" width="6.75" style="115" customWidth="1"/>
    <col min="3345" max="3345" width="6.875" style="115" customWidth="1"/>
    <col min="3346" max="3588" width="8.75" style="115"/>
    <col min="3589" max="3591" width="13.625" style="115" customWidth="1"/>
    <col min="3592" max="3593" width="9.75" style="115" customWidth="1"/>
    <col min="3594" max="3594" width="5.75" style="115" customWidth="1"/>
    <col min="3595" max="3595" width="9.875" style="115" customWidth="1"/>
    <col min="3596" max="3596" width="8.375" style="115" customWidth="1"/>
    <col min="3597" max="3597" width="9" style="115" customWidth="1"/>
    <col min="3598" max="3598" width="13" style="115" customWidth="1"/>
    <col min="3599" max="3599" width="11.875" style="115" customWidth="1"/>
    <col min="3600" max="3600" width="6.75" style="115" customWidth="1"/>
    <col min="3601" max="3601" width="6.875" style="115" customWidth="1"/>
    <col min="3602" max="3844" width="8.75" style="115"/>
    <col min="3845" max="3847" width="13.625" style="115" customWidth="1"/>
    <col min="3848" max="3849" width="9.75" style="115" customWidth="1"/>
    <col min="3850" max="3850" width="5.75" style="115" customWidth="1"/>
    <col min="3851" max="3851" width="9.875" style="115" customWidth="1"/>
    <col min="3852" max="3852" width="8.375" style="115" customWidth="1"/>
    <col min="3853" max="3853" width="9" style="115" customWidth="1"/>
    <col min="3854" max="3854" width="13" style="115" customWidth="1"/>
    <col min="3855" max="3855" width="11.875" style="115" customWidth="1"/>
    <col min="3856" max="3856" width="6.75" style="115" customWidth="1"/>
    <col min="3857" max="3857" width="6.875" style="115" customWidth="1"/>
    <col min="3858" max="4100" width="8.75" style="115"/>
    <col min="4101" max="4103" width="13.625" style="115" customWidth="1"/>
    <col min="4104" max="4105" width="9.75" style="115" customWidth="1"/>
    <col min="4106" max="4106" width="5.75" style="115" customWidth="1"/>
    <col min="4107" max="4107" width="9.875" style="115" customWidth="1"/>
    <col min="4108" max="4108" width="8.375" style="115" customWidth="1"/>
    <col min="4109" max="4109" width="9" style="115" customWidth="1"/>
    <col min="4110" max="4110" width="13" style="115" customWidth="1"/>
    <col min="4111" max="4111" width="11.875" style="115" customWidth="1"/>
    <col min="4112" max="4112" width="6.75" style="115" customWidth="1"/>
    <col min="4113" max="4113" width="6.875" style="115" customWidth="1"/>
    <col min="4114" max="4356" width="8.75" style="115"/>
    <col min="4357" max="4359" width="13.625" style="115" customWidth="1"/>
    <col min="4360" max="4361" width="9.75" style="115" customWidth="1"/>
    <col min="4362" max="4362" width="5.75" style="115" customWidth="1"/>
    <col min="4363" max="4363" width="9.875" style="115" customWidth="1"/>
    <col min="4364" max="4364" width="8.375" style="115" customWidth="1"/>
    <col min="4365" max="4365" width="9" style="115" customWidth="1"/>
    <col min="4366" max="4366" width="13" style="115" customWidth="1"/>
    <col min="4367" max="4367" width="11.875" style="115" customWidth="1"/>
    <col min="4368" max="4368" width="6.75" style="115" customWidth="1"/>
    <col min="4369" max="4369" width="6.875" style="115" customWidth="1"/>
    <col min="4370" max="4612" width="8.75" style="115"/>
    <col min="4613" max="4615" width="13.625" style="115" customWidth="1"/>
    <col min="4616" max="4617" width="9.75" style="115" customWidth="1"/>
    <col min="4618" max="4618" width="5.75" style="115" customWidth="1"/>
    <col min="4619" max="4619" width="9.875" style="115" customWidth="1"/>
    <col min="4620" max="4620" width="8.375" style="115" customWidth="1"/>
    <col min="4621" max="4621" width="9" style="115" customWidth="1"/>
    <col min="4622" max="4622" width="13" style="115" customWidth="1"/>
    <col min="4623" max="4623" width="11.875" style="115" customWidth="1"/>
    <col min="4624" max="4624" width="6.75" style="115" customWidth="1"/>
    <col min="4625" max="4625" width="6.875" style="115" customWidth="1"/>
    <col min="4626" max="4868" width="8.75" style="115"/>
    <col min="4869" max="4871" width="13.625" style="115" customWidth="1"/>
    <col min="4872" max="4873" width="9.75" style="115" customWidth="1"/>
    <col min="4874" max="4874" width="5.75" style="115" customWidth="1"/>
    <col min="4875" max="4875" width="9.875" style="115" customWidth="1"/>
    <col min="4876" max="4876" width="8.375" style="115" customWidth="1"/>
    <col min="4877" max="4877" width="9" style="115" customWidth="1"/>
    <col min="4878" max="4878" width="13" style="115" customWidth="1"/>
    <col min="4879" max="4879" width="11.875" style="115" customWidth="1"/>
    <col min="4880" max="4880" width="6.75" style="115" customWidth="1"/>
    <col min="4881" max="4881" width="6.875" style="115" customWidth="1"/>
    <col min="4882" max="5124" width="8.75" style="115"/>
    <col min="5125" max="5127" width="13.625" style="115" customWidth="1"/>
    <col min="5128" max="5129" width="9.75" style="115" customWidth="1"/>
    <col min="5130" max="5130" width="5.75" style="115" customWidth="1"/>
    <col min="5131" max="5131" width="9.875" style="115" customWidth="1"/>
    <col min="5132" max="5132" width="8.375" style="115" customWidth="1"/>
    <col min="5133" max="5133" width="9" style="115" customWidth="1"/>
    <col min="5134" max="5134" width="13" style="115" customWidth="1"/>
    <col min="5135" max="5135" width="11.875" style="115" customWidth="1"/>
    <col min="5136" max="5136" width="6.75" style="115" customWidth="1"/>
    <col min="5137" max="5137" width="6.875" style="115" customWidth="1"/>
    <col min="5138" max="5380" width="8.75" style="115"/>
    <col min="5381" max="5383" width="13.625" style="115" customWidth="1"/>
    <col min="5384" max="5385" width="9.75" style="115" customWidth="1"/>
    <col min="5386" max="5386" width="5.75" style="115" customWidth="1"/>
    <col min="5387" max="5387" width="9.875" style="115" customWidth="1"/>
    <col min="5388" max="5388" width="8.375" style="115" customWidth="1"/>
    <col min="5389" max="5389" width="9" style="115" customWidth="1"/>
    <col min="5390" max="5390" width="13" style="115" customWidth="1"/>
    <col min="5391" max="5391" width="11.875" style="115" customWidth="1"/>
    <col min="5392" max="5392" width="6.75" style="115" customWidth="1"/>
    <col min="5393" max="5393" width="6.875" style="115" customWidth="1"/>
    <col min="5394" max="5636" width="8.75" style="115"/>
    <col min="5637" max="5639" width="13.625" style="115" customWidth="1"/>
    <col min="5640" max="5641" width="9.75" style="115" customWidth="1"/>
    <col min="5642" max="5642" width="5.75" style="115" customWidth="1"/>
    <col min="5643" max="5643" width="9.875" style="115" customWidth="1"/>
    <col min="5644" max="5644" width="8.375" style="115" customWidth="1"/>
    <col min="5645" max="5645" width="9" style="115" customWidth="1"/>
    <col min="5646" max="5646" width="13" style="115" customWidth="1"/>
    <col min="5647" max="5647" width="11.875" style="115" customWidth="1"/>
    <col min="5648" max="5648" width="6.75" style="115" customWidth="1"/>
    <col min="5649" max="5649" width="6.875" style="115" customWidth="1"/>
    <col min="5650" max="5892" width="8.75" style="115"/>
    <col min="5893" max="5895" width="13.625" style="115" customWidth="1"/>
    <col min="5896" max="5897" width="9.75" style="115" customWidth="1"/>
    <col min="5898" max="5898" width="5.75" style="115" customWidth="1"/>
    <col min="5899" max="5899" width="9.875" style="115" customWidth="1"/>
    <col min="5900" max="5900" width="8.375" style="115" customWidth="1"/>
    <col min="5901" max="5901" width="9" style="115" customWidth="1"/>
    <col min="5902" max="5902" width="13" style="115" customWidth="1"/>
    <col min="5903" max="5903" width="11.875" style="115" customWidth="1"/>
    <col min="5904" max="5904" width="6.75" style="115" customWidth="1"/>
    <col min="5905" max="5905" width="6.875" style="115" customWidth="1"/>
    <col min="5906" max="6148" width="8.75" style="115"/>
    <col min="6149" max="6151" width="13.625" style="115" customWidth="1"/>
    <col min="6152" max="6153" width="9.75" style="115" customWidth="1"/>
    <col min="6154" max="6154" width="5.75" style="115" customWidth="1"/>
    <col min="6155" max="6155" width="9.875" style="115" customWidth="1"/>
    <col min="6156" max="6156" width="8.375" style="115" customWidth="1"/>
    <col min="6157" max="6157" width="9" style="115" customWidth="1"/>
    <col min="6158" max="6158" width="13" style="115" customWidth="1"/>
    <col min="6159" max="6159" width="11.875" style="115" customWidth="1"/>
    <col min="6160" max="6160" width="6.75" style="115" customWidth="1"/>
    <col min="6161" max="6161" width="6.875" style="115" customWidth="1"/>
    <col min="6162" max="6404" width="8.75" style="115"/>
    <col min="6405" max="6407" width="13.625" style="115" customWidth="1"/>
    <col min="6408" max="6409" width="9.75" style="115" customWidth="1"/>
    <col min="6410" max="6410" width="5.75" style="115" customWidth="1"/>
    <col min="6411" max="6411" width="9.875" style="115" customWidth="1"/>
    <col min="6412" max="6412" width="8.375" style="115" customWidth="1"/>
    <col min="6413" max="6413" width="9" style="115" customWidth="1"/>
    <col min="6414" max="6414" width="13" style="115" customWidth="1"/>
    <col min="6415" max="6415" width="11.875" style="115" customWidth="1"/>
    <col min="6416" max="6416" width="6.75" style="115" customWidth="1"/>
    <col min="6417" max="6417" width="6.875" style="115" customWidth="1"/>
    <col min="6418" max="6660" width="8.75" style="115"/>
    <col min="6661" max="6663" width="13.625" style="115" customWidth="1"/>
    <col min="6664" max="6665" width="9.75" style="115" customWidth="1"/>
    <col min="6666" max="6666" width="5.75" style="115" customWidth="1"/>
    <col min="6667" max="6667" width="9.875" style="115" customWidth="1"/>
    <col min="6668" max="6668" width="8.375" style="115" customWidth="1"/>
    <col min="6669" max="6669" width="9" style="115" customWidth="1"/>
    <col min="6670" max="6670" width="13" style="115" customWidth="1"/>
    <col min="6671" max="6671" width="11.875" style="115" customWidth="1"/>
    <col min="6672" max="6672" width="6.75" style="115" customWidth="1"/>
    <col min="6673" max="6673" width="6.875" style="115" customWidth="1"/>
    <col min="6674" max="6916" width="8.75" style="115"/>
    <col min="6917" max="6919" width="13.625" style="115" customWidth="1"/>
    <col min="6920" max="6921" width="9.75" style="115" customWidth="1"/>
    <col min="6922" max="6922" width="5.75" style="115" customWidth="1"/>
    <col min="6923" max="6923" width="9.875" style="115" customWidth="1"/>
    <col min="6924" max="6924" width="8.375" style="115" customWidth="1"/>
    <col min="6925" max="6925" width="9" style="115" customWidth="1"/>
    <col min="6926" max="6926" width="13" style="115" customWidth="1"/>
    <col min="6927" max="6927" width="11.875" style="115" customWidth="1"/>
    <col min="6928" max="6928" width="6.75" style="115" customWidth="1"/>
    <col min="6929" max="6929" width="6.875" style="115" customWidth="1"/>
    <col min="6930" max="7172" width="8.75" style="115"/>
    <col min="7173" max="7175" width="13.625" style="115" customWidth="1"/>
    <col min="7176" max="7177" width="9.75" style="115" customWidth="1"/>
    <col min="7178" max="7178" width="5.75" style="115" customWidth="1"/>
    <col min="7179" max="7179" width="9.875" style="115" customWidth="1"/>
    <col min="7180" max="7180" width="8.375" style="115" customWidth="1"/>
    <col min="7181" max="7181" width="9" style="115" customWidth="1"/>
    <col min="7182" max="7182" width="13" style="115" customWidth="1"/>
    <col min="7183" max="7183" width="11.875" style="115" customWidth="1"/>
    <col min="7184" max="7184" width="6.75" style="115" customWidth="1"/>
    <col min="7185" max="7185" width="6.875" style="115" customWidth="1"/>
    <col min="7186" max="7428" width="8.75" style="115"/>
    <col min="7429" max="7431" width="13.625" style="115" customWidth="1"/>
    <col min="7432" max="7433" width="9.75" style="115" customWidth="1"/>
    <col min="7434" max="7434" width="5.75" style="115" customWidth="1"/>
    <col min="7435" max="7435" width="9.875" style="115" customWidth="1"/>
    <col min="7436" max="7436" width="8.375" style="115" customWidth="1"/>
    <col min="7437" max="7437" width="9" style="115" customWidth="1"/>
    <col min="7438" max="7438" width="13" style="115" customWidth="1"/>
    <col min="7439" max="7439" width="11.875" style="115" customWidth="1"/>
    <col min="7440" max="7440" width="6.75" style="115" customWidth="1"/>
    <col min="7441" max="7441" width="6.875" style="115" customWidth="1"/>
    <col min="7442" max="7684" width="8.75" style="115"/>
    <col min="7685" max="7687" width="13.625" style="115" customWidth="1"/>
    <col min="7688" max="7689" width="9.75" style="115" customWidth="1"/>
    <col min="7690" max="7690" width="5.75" style="115" customWidth="1"/>
    <col min="7691" max="7691" width="9.875" style="115" customWidth="1"/>
    <col min="7692" max="7692" width="8.375" style="115" customWidth="1"/>
    <col min="7693" max="7693" width="9" style="115" customWidth="1"/>
    <col min="7694" max="7694" width="13" style="115" customWidth="1"/>
    <col min="7695" max="7695" width="11.875" style="115" customWidth="1"/>
    <col min="7696" max="7696" width="6.75" style="115" customWidth="1"/>
    <col min="7697" max="7697" width="6.875" style="115" customWidth="1"/>
    <col min="7698" max="7940" width="8.75" style="115"/>
    <col min="7941" max="7943" width="13.625" style="115" customWidth="1"/>
    <col min="7944" max="7945" width="9.75" style="115" customWidth="1"/>
    <col min="7946" max="7946" width="5.75" style="115" customWidth="1"/>
    <col min="7947" max="7947" width="9.875" style="115" customWidth="1"/>
    <col min="7948" max="7948" width="8.375" style="115" customWidth="1"/>
    <col min="7949" max="7949" width="9" style="115" customWidth="1"/>
    <col min="7950" max="7950" width="13" style="115" customWidth="1"/>
    <col min="7951" max="7951" width="11.875" style="115" customWidth="1"/>
    <col min="7952" max="7952" width="6.75" style="115" customWidth="1"/>
    <col min="7953" max="7953" width="6.875" style="115" customWidth="1"/>
    <col min="7954" max="8196" width="8.75" style="115"/>
    <col min="8197" max="8199" width="13.625" style="115" customWidth="1"/>
    <col min="8200" max="8201" width="9.75" style="115" customWidth="1"/>
    <col min="8202" max="8202" width="5.75" style="115" customWidth="1"/>
    <col min="8203" max="8203" width="9.875" style="115" customWidth="1"/>
    <col min="8204" max="8204" width="8.375" style="115" customWidth="1"/>
    <col min="8205" max="8205" width="9" style="115" customWidth="1"/>
    <col min="8206" max="8206" width="13" style="115" customWidth="1"/>
    <col min="8207" max="8207" width="11.875" style="115" customWidth="1"/>
    <col min="8208" max="8208" width="6.75" style="115" customWidth="1"/>
    <col min="8209" max="8209" width="6.875" style="115" customWidth="1"/>
    <col min="8210" max="8452" width="8.75" style="115"/>
    <col min="8453" max="8455" width="13.625" style="115" customWidth="1"/>
    <col min="8456" max="8457" width="9.75" style="115" customWidth="1"/>
    <col min="8458" max="8458" width="5.75" style="115" customWidth="1"/>
    <col min="8459" max="8459" width="9.875" style="115" customWidth="1"/>
    <col min="8460" max="8460" width="8.375" style="115" customWidth="1"/>
    <col min="8461" max="8461" width="9" style="115" customWidth="1"/>
    <col min="8462" max="8462" width="13" style="115" customWidth="1"/>
    <col min="8463" max="8463" width="11.875" style="115" customWidth="1"/>
    <col min="8464" max="8464" width="6.75" style="115" customWidth="1"/>
    <col min="8465" max="8465" width="6.875" style="115" customWidth="1"/>
    <col min="8466" max="8708" width="8.75" style="115"/>
    <col min="8709" max="8711" width="13.625" style="115" customWidth="1"/>
    <col min="8712" max="8713" width="9.75" style="115" customWidth="1"/>
    <col min="8714" max="8714" width="5.75" style="115" customWidth="1"/>
    <col min="8715" max="8715" width="9.875" style="115" customWidth="1"/>
    <col min="8716" max="8716" width="8.375" style="115" customWidth="1"/>
    <col min="8717" max="8717" width="9" style="115" customWidth="1"/>
    <col min="8718" max="8718" width="13" style="115" customWidth="1"/>
    <col min="8719" max="8719" width="11.875" style="115" customWidth="1"/>
    <col min="8720" max="8720" width="6.75" style="115" customWidth="1"/>
    <col min="8721" max="8721" width="6.875" style="115" customWidth="1"/>
    <col min="8722" max="8964" width="8.75" style="115"/>
    <col min="8965" max="8967" width="13.625" style="115" customWidth="1"/>
    <col min="8968" max="8969" width="9.75" style="115" customWidth="1"/>
    <col min="8970" max="8970" width="5.75" style="115" customWidth="1"/>
    <col min="8971" max="8971" width="9.875" style="115" customWidth="1"/>
    <col min="8972" max="8972" width="8.375" style="115" customWidth="1"/>
    <col min="8973" max="8973" width="9" style="115" customWidth="1"/>
    <col min="8974" max="8974" width="13" style="115" customWidth="1"/>
    <col min="8975" max="8975" width="11.875" style="115" customWidth="1"/>
    <col min="8976" max="8976" width="6.75" style="115" customWidth="1"/>
    <col min="8977" max="8977" width="6.875" style="115" customWidth="1"/>
    <col min="8978" max="9220" width="8.75" style="115"/>
    <col min="9221" max="9223" width="13.625" style="115" customWidth="1"/>
    <col min="9224" max="9225" width="9.75" style="115" customWidth="1"/>
    <col min="9226" max="9226" width="5.75" style="115" customWidth="1"/>
    <col min="9227" max="9227" width="9.875" style="115" customWidth="1"/>
    <col min="9228" max="9228" width="8.375" style="115" customWidth="1"/>
    <col min="9229" max="9229" width="9" style="115" customWidth="1"/>
    <col min="9230" max="9230" width="13" style="115" customWidth="1"/>
    <col min="9231" max="9231" width="11.875" style="115" customWidth="1"/>
    <col min="9232" max="9232" width="6.75" style="115" customWidth="1"/>
    <col min="9233" max="9233" width="6.875" style="115" customWidth="1"/>
    <col min="9234" max="9476" width="8.75" style="115"/>
    <col min="9477" max="9479" width="13.625" style="115" customWidth="1"/>
    <col min="9480" max="9481" width="9.75" style="115" customWidth="1"/>
    <col min="9482" max="9482" width="5.75" style="115" customWidth="1"/>
    <col min="9483" max="9483" width="9.875" style="115" customWidth="1"/>
    <col min="9484" max="9484" width="8.375" style="115" customWidth="1"/>
    <col min="9485" max="9485" width="9" style="115" customWidth="1"/>
    <col min="9486" max="9486" width="13" style="115" customWidth="1"/>
    <col min="9487" max="9487" width="11.875" style="115" customWidth="1"/>
    <col min="9488" max="9488" width="6.75" style="115" customWidth="1"/>
    <col min="9489" max="9489" width="6.875" style="115" customWidth="1"/>
    <col min="9490" max="9732" width="8.75" style="115"/>
    <col min="9733" max="9735" width="13.625" style="115" customWidth="1"/>
    <col min="9736" max="9737" width="9.75" style="115" customWidth="1"/>
    <col min="9738" max="9738" width="5.75" style="115" customWidth="1"/>
    <col min="9739" max="9739" width="9.875" style="115" customWidth="1"/>
    <col min="9740" max="9740" width="8.375" style="115" customWidth="1"/>
    <col min="9741" max="9741" width="9" style="115" customWidth="1"/>
    <col min="9742" max="9742" width="13" style="115" customWidth="1"/>
    <col min="9743" max="9743" width="11.875" style="115" customWidth="1"/>
    <col min="9744" max="9744" width="6.75" style="115" customWidth="1"/>
    <col min="9745" max="9745" width="6.875" style="115" customWidth="1"/>
    <col min="9746" max="9988" width="8.75" style="115"/>
    <col min="9989" max="9991" width="13.625" style="115" customWidth="1"/>
    <col min="9992" max="9993" width="9.75" style="115" customWidth="1"/>
    <col min="9994" max="9994" width="5.75" style="115" customWidth="1"/>
    <col min="9995" max="9995" width="9.875" style="115" customWidth="1"/>
    <col min="9996" max="9996" width="8.375" style="115" customWidth="1"/>
    <col min="9997" max="9997" width="9" style="115" customWidth="1"/>
    <col min="9998" max="9998" width="13" style="115" customWidth="1"/>
    <col min="9999" max="9999" width="11.875" style="115" customWidth="1"/>
    <col min="10000" max="10000" width="6.75" style="115" customWidth="1"/>
    <col min="10001" max="10001" width="6.875" style="115" customWidth="1"/>
    <col min="10002" max="10244" width="8.75" style="115"/>
    <col min="10245" max="10247" width="13.625" style="115" customWidth="1"/>
    <col min="10248" max="10249" width="9.75" style="115" customWidth="1"/>
    <col min="10250" max="10250" width="5.75" style="115" customWidth="1"/>
    <col min="10251" max="10251" width="9.875" style="115" customWidth="1"/>
    <col min="10252" max="10252" width="8.375" style="115" customWidth="1"/>
    <col min="10253" max="10253" width="9" style="115" customWidth="1"/>
    <col min="10254" max="10254" width="13" style="115" customWidth="1"/>
    <col min="10255" max="10255" width="11.875" style="115" customWidth="1"/>
    <col min="10256" max="10256" width="6.75" style="115" customWidth="1"/>
    <col min="10257" max="10257" width="6.875" style="115" customWidth="1"/>
    <col min="10258" max="10500" width="8.75" style="115"/>
    <col min="10501" max="10503" width="13.625" style="115" customWidth="1"/>
    <col min="10504" max="10505" width="9.75" style="115" customWidth="1"/>
    <col min="10506" max="10506" width="5.75" style="115" customWidth="1"/>
    <col min="10507" max="10507" width="9.875" style="115" customWidth="1"/>
    <col min="10508" max="10508" width="8.375" style="115" customWidth="1"/>
    <col min="10509" max="10509" width="9" style="115" customWidth="1"/>
    <col min="10510" max="10510" width="13" style="115" customWidth="1"/>
    <col min="10511" max="10511" width="11.875" style="115" customWidth="1"/>
    <col min="10512" max="10512" width="6.75" style="115" customWidth="1"/>
    <col min="10513" max="10513" width="6.875" style="115" customWidth="1"/>
    <col min="10514" max="10756" width="8.75" style="115"/>
    <col min="10757" max="10759" width="13.625" style="115" customWidth="1"/>
    <col min="10760" max="10761" width="9.75" style="115" customWidth="1"/>
    <col min="10762" max="10762" width="5.75" style="115" customWidth="1"/>
    <col min="10763" max="10763" width="9.875" style="115" customWidth="1"/>
    <col min="10764" max="10764" width="8.375" style="115" customWidth="1"/>
    <col min="10765" max="10765" width="9" style="115" customWidth="1"/>
    <col min="10766" max="10766" width="13" style="115" customWidth="1"/>
    <col min="10767" max="10767" width="11.875" style="115" customWidth="1"/>
    <col min="10768" max="10768" width="6.75" style="115" customWidth="1"/>
    <col min="10769" max="10769" width="6.875" style="115" customWidth="1"/>
    <col min="10770" max="11012" width="8.75" style="115"/>
    <col min="11013" max="11015" width="13.625" style="115" customWidth="1"/>
    <col min="11016" max="11017" width="9.75" style="115" customWidth="1"/>
    <col min="11018" max="11018" width="5.75" style="115" customWidth="1"/>
    <col min="11019" max="11019" width="9.875" style="115" customWidth="1"/>
    <col min="11020" max="11020" width="8.375" style="115" customWidth="1"/>
    <col min="11021" max="11021" width="9" style="115" customWidth="1"/>
    <col min="11022" max="11022" width="13" style="115" customWidth="1"/>
    <col min="11023" max="11023" width="11.875" style="115" customWidth="1"/>
    <col min="11024" max="11024" width="6.75" style="115" customWidth="1"/>
    <col min="11025" max="11025" width="6.875" style="115" customWidth="1"/>
    <col min="11026" max="11268" width="8.75" style="115"/>
    <col min="11269" max="11271" width="13.625" style="115" customWidth="1"/>
    <col min="11272" max="11273" width="9.75" style="115" customWidth="1"/>
    <col min="11274" max="11274" width="5.75" style="115" customWidth="1"/>
    <col min="11275" max="11275" width="9.875" style="115" customWidth="1"/>
    <col min="11276" max="11276" width="8.375" style="115" customWidth="1"/>
    <col min="11277" max="11277" width="9" style="115" customWidth="1"/>
    <col min="11278" max="11278" width="13" style="115" customWidth="1"/>
    <col min="11279" max="11279" width="11.875" style="115" customWidth="1"/>
    <col min="11280" max="11280" width="6.75" style="115" customWidth="1"/>
    <col min="11281" max="11281" width="6.875" style="115" customWidth="1"/>
    <col min="11282" max="11524" width="8.75" style="115"/>
    <col min="11525" max="11527" width="13.625" style="115" customWidth="1"/>
    <col min="11528" max="11529" width="9.75" style="115" customWidth="1"/>
    <col min="11530" max="11530" width="5.75" style="115" customWidth="1"/>
    <col min="11531" max="11531" width="9.875" style="115" customWidth="1"/>
    <col min="11532" max="11532" width="8.375" style="115" customWidth="1"/>
    <col min="11533" max="11533" width="9" style="115" customWidth="1"/>
    <col min="11534" max="11534" width="13" style="115" customWidth="1"/>
    <col min="11535" max="11535" width="11.875" style="115" customWidth="1"/>
    <col min="11536" max="11536" width="6.75" style="115" customWidth="1"/>
    <col min="11537" max="11537" width="6.875" style="115" customWidth="1"/>
    <col min="11538" max="11780" width="8.75" style="115"/>
    <col min="11781" max="11783" width="13.625" style="115" customWidth="1"/>
    <col min="11784" max="11785" width="9.75" style="115" customWidth="1"/>
    <col min="11786" max="11786" width="5.75" style="115" customWidth="1"/>
    <col min="11787" max="11787" width="9.875" style="115" customWidth="1"/>
    <col min="11788" max="11788" width="8.375" style="115" customWidth="1"/>
    <col min="11789" max="11789" width="9" style="115" customWidth="1"/>
    <col min="11790" max="11790" width="13" style="115" customWidth="1"/>
    <col min="11791" max="11791" width="11.875" style="115" customWidth="1"/>
    <col min="11792" max="11792" width="6.75" style="115" customWidth="1"/>
    <col min="11793" max="11793" width="6.875" style="115" customWidth="1"/>
    <col min="11794" max="12036" width="8.75" style="115"/>
    <col min="12037" max="12039" width="13.625" style="115" customWidth="1"/>
    <col min="12040" max="12041" width="9.75" style="115" customWidth="1"/>
    <col min="12042" max="12042" width="5.75" style="115" customWidth="1"/>
    <col min="12043" max="12043" width="9.875" style="115" customWidth="1"/>
    <col min="12044" max="12044" width="8.375" style="115" customWidth="1"/>
    <col min="12045" max="12045" width="9" style="115" customWidth="1"/>
    <col min="12046" max="12046" width="13" style="115" customWidth="1"/>
    <col min="12047" max="12047" width="11.875" style="115" customWidth="1"/>
    <col min="12048" max="12048" width="6.75" style="115" customWidth="1"/>
    <col min="12049" max="12049" width="6.875" style="115" customWidth="1"/>
    <col min="12050" max="12292" width="8.75" style="115"/>
    <col min="12293" max="12295" width="13.625" style="115" customWidth="1"/>
    <col min="12296" max="12297" width="9.75" style="115" customWidth="1"/>
    <col min="12298" max="12298" width="5.75" style="115" customWidth="1"/>
    <col min="12299" max="12299" width="9.875" style="115" customWidth="1"/>
    <col min="12300" max="12300" width="8.375" style="115" customWidth="1"/>
    <col min="12301" max="12301" width="9" style="115" customWidth="1"/>
    <col min="12302" max="12302" width="13" style="115" customWidth="1"/>
    <col min="12303" max="12303" width="11.875" style="115" customWidth="1"/>
    <col min="12304" max="12304" width="6.75" style="115" customWidth="1"/>
    <col min="12305" max="12305" width="6.875" style="115" customWidth="1"/>
    <col min="12306" max="12548" width="8.75" style="115"/>
    <col min="12549" max="12551" width="13.625" style="115" customWidth="1"/>
    <col min="12552" max="12553" width="9.75" style="115" customWidth="1"/>
    <col min="12554" max="12554" width="5.75" style="115" customWidth="1"/>
    <col min="12555" max="12555" width="9.875" style="115" customWidth="1"/>
    <col min="12556" max="12556" width="8.375" style="115" customWidth="1"/>
    <col min="12557" max="12557" width="9" style="115" customWidth="1"/>
    <col min="12558" max="12558" width="13" style="115" customWidth="1"/>
    <col min="12559" max="12559" width="11.875" style="115" customWidth="1"/>
    <col min="12560" max="12560" width="6.75" style="115" customWidth="1"/>
    <col min="12561" max="12561" width="6.875" style="115" customWidth="1"/>
    <col min="12562" max="12804" width="8.75" style="115"/>
    <col min="12805" max="12807" width="13.625" style="115" customWidth="1"/>
    <col min="12808" max="12809" width="9.75" style="115" customWidth="1"/>
    <col min="12810" max="12810" width="5.75" style="115" customWidth="1"/>
    <col min="12811" max="12811" width="9.875" style="115" customWidth="1"/>
    <col min="12812" max="12812" width="8.375" style="115" customWidth="1"/>
    <col min="12813" max="12813" width="9" style="115" customWidth="1"/>
    <col min="12814" max="12814" width="13" style="115" customWidth="1"/>
    <col min="12815" max="12815" width="11.875" style="115" customWidth="1"/>
    <col min="12816" max="12816" width="6.75" style="115" customWidth="1"/>
    <col min="12817" max="12817" width="6.875" style="115" customWidth="1"/>
    <col min="12818" max="13060" width="8.75" style="115"/>
    <col min="13061" max="13063" width="13.625" style="115" customWidth="1"/>
    <col min="13064" max="13065" width="9.75" style="115" customWidth="1"/>
    <col min="13066" max="13066" width="5.75" style="115" customWidth="1"/>
    <col min="13067" max="13067" width="9.875" style="115" customWidth="1"/>
    <col min="13068" max="13068" width="8.375" style="115" customWidth="1"/>
    <col min="13069" max="13069" width="9" style="115" customWidth="1"/>
    <col min="13070" max="13070" width="13" style="115" customWidth="1"/>
    <col min="13071" max="13071" width="11.875" style="115" customWidth="1"/>
    <col min="13072" max="13072" width="6.75" style="115" customWidth="1"/>
    <col min="13073" max="13073" width="6.875" style="115" customWidth="1"/>
    <col min="13074" max="13316" width="8.75" style="115"/>
    <col min="13317" max="13319" width="13.625" style="115" customWidth="1"/>
    <col min="13320" max="13321" width="9.75" style="115" customWidth="1"/>
    <col min="13322" max="13322" width="5.75" style="115" customWidth="1"/>
    <col min="13323" max="13323" width="9.875" style="115" customWidth="1"/>
    <col min="13324" max="13324" width="8.375" style="115" customWidth="1"/>
    <col min="13325" max="13325" width="9" style="115" customWidth="1"/>
    <col min="13326" max="13326" width="13" style="115" customWidth="1"/>
    <col min="13327" max="13327" width="11.875" style="115" customWidth="1"/>
    <col min="13328" max="13328" width="6.75" style="115" customWidth="1"/>
    <col min="13329" max="13329" width="6.875" style="115" customWidth="1"/>
    <col min="13330" max="13572" width="8.75" style="115"/>
    <col min="13573" max="13575" width="13.625" style="115" customWidth="1"/>
    <col min="13576" max="13577" width="9.75" style="115" customWidth="1"/>
    <col min="13578" max="13578" width="5.75" style="115" customWidth="1"/>
    <col min="13579" max="13579" width="9.875" style="115" customWidth="1"/>
    <col min="13580" max="13580" width="8.375" style="115" customWidth="1"/>
    <col min="13581" max="13581" width="9" style="115" customWidth="1"/>
    <col min="13582" max="13582" width="13" style="115" customWidth="1"/>
    <col min="13583" max="13583" width="11.875" style="115" customWidth="1"/>
    <col min="13584" max="13584" width="6.75" style="115" customWidth="1"/>
    <col min="13585" max="13585" width="6.875" style="115" customWidth="1"/>
    <col min="13586" max="13828" width="8.75" style="115"/>
    <col min="13829" max="13831" width="13.625" style="115" customWidth="1"/>
    <col min="13832" max="13833" width="9.75" style="115" customWidth="1"/>
    <col min="13834" max="13834" width="5.75" style="115" customWidth="1"/>
    <col min="13835" max="13835" width="9.875" style="115" customWidth="1"/>
    <col min="13836" max="13836" width="8.375" style="115" customWidth="1"/>
    <col min="13837" max="13837" width="9" style="115" customWidth="1"/>
    <col min="13838" max="13838" width="13" style="115" customWidth="1"/>
    <col min="13839" max="13839" width="11.875" style="115" customWidth="1"/>
    <col min="13840" max="13840" width="6.75" style="115" customWidth="1"/>
    <col min="13841" max="13841" width="6.875" style="115" customWidth="1"/>
    <col min="13842" max="14084" width="8.75" style="115"/>
    <col min="14085" max="14087" width="13.625" style="115" customWidth="1"/>
    <col min="14088" max="14089" width="9.75" style="115" customWidth="1"/>
    <col min="14090" max="14090" width="5.75" style="115" customWidth="1"/>
    <col min="14091" max="14091" width="9.875" style="115" customWidth="1"/>
    <col min="14092" max="14092" width="8.375" style="115" customWidth="1"/>
    <col min="14093" max="14093" width="9" style="115" customWidth="1"/>
    <col min="14094" max="14094" width="13" style="115" customWidth="1"/>
    <col min="14095" max="14095" width="11.875" style="115" customWidth="1"/>
    <col min="14096" max="14096" width="6.75" style="115" customWidth="1"/>
    <col min="14097" max="14097" width="6.875" style="115" customWidth="1"/>
    <col min="14098" max="14340" width="8.75" style="115"/>
    <col min="14341" max="14343" width="13.625" style="115" customWidth="1"/>
    <col min="14344" max="14345" width="9.75" style="115" customWidth="1"/>
    <col min="14346" max="14346" width="5.75" style="115" customWidth="1"/>
    <col min="14347" max="14347" width="9.875" style="115" customWidth="1"/>
    <col min="14348" max="14348" width="8.375" style="115" customWidth="1"/>
    <col min="14349" max="14349" width="9" style="115" customWidth="1"/>
    <col min="14350" max="14350" width="13" style="115" customWidth="1"/>
    <col min="14351" max="14351" width="11.875" style="115" customWidth="1"/>
    <col min="14352" max="14352" width="6.75" style="115" customWidth="1"/>
    <col min="14353" max="14353" width="6.875" style="115" customWidth="1"/>
    <col min="14354" max="14596" width="8.75" style="115"/>
    <col min="14597" max="14599" width="13.625" style="115" customWidth="1"/>
    <col min="14600" max="14601" width="9.75" style="115" customWidth="1"/>
    <col min="14602" max="14602" width="5.75" style="115" customWidth="1"/>
    <col min="14603" max="14603" width="9.875" style="115" customWidth="1"/>
    <col min="14604" max="14604" width="8.375" style="115" customWidth="1"/>
    <col min="14605" max="14605" width="9" style="115" customWidth="1"/>
    <col min="14606" max="14606" width="13" style="115" customWidth="1"/>
    <col min="14607" max="14607" width="11.875" style="115" customWidth="1"/>
    <col min="14608" max="14608" width="6.75" style="115" customWidth="1"/>
    <col min="14609" max="14609" width="6.875" style="115" customWidth="1"/>
    <col min="14610" max="14852" width="8.75" style="115"/>
    <col min="14853" max="14855" width="13.625" style="115" customWidth="1"/>
    <col min="14856" max="14857" width="9.75" style="115" customWidth="1"/>
    <col min="14858" max="14858" width="5.75" style="115" customWidth="1"/>
    <col min="14859" max="14859" width="9.875" style="115" customWidth="1"/>
    <col min="14860" max="14860" width="8.375" style="115" customWidth="1"/>
    <col min="14861" max="14861" width="9" style="115" customWidth="1"/>
    <col min="14862" max="14862" width="13" style="115" customWidth="1"/>
    <col min="14863" max="14863" width="11.875" style="115" customWidth="1"/>
    <col min="14864" max="14864" width="6.75" style="115" customWidth="1"/>
    <col min="14865" max="14865" width="6.875" style="115" customWidth="1"/>
    <col min="14866" max="15108" width="8.75" style="115"/>
    <col min="15109" max="15111" width="13.625" style="115" customWidth="1"/>
    <col min="15112" max="15113" width="9.75" style="115" customWidth="1"/>
    <col min="15114" max="15114" width="5.75" style="115" customWidth="1"/>
    <col min="15115" max="15115" width="9.875" style="115" customWidth="1"/>
    <col min="15116" max="15116" width="8.375" style="115" customWidth="1"/>
    <col min="15117" max="15117" width="9" style="115" customWidth="1"/>
    <col min="15118" max="15118" width="13" style="115" customWidth="1"/>
    <col min="15119" max="15119" width="11.875" style="115" customWidth="1"/>
    <col min="15120" max="15120" width="6.75" style="115" customWidth="1"/>
    <col min="15121" max="15121" width="6.875" style="115" customWidth="1"/>
    <col min="15122" max="15364" width="8.75" style="115"/>
    <col min="15365" max="15367" width="13.625" style="115" customWidth="1"/>
    <col min="15368" max="15369" width="9.75" style="115" customWidth="1"/>
    <col min="15370" max="15370" width="5.75" style="115" customWidth="1"/>
    <col min="15371" max="15371" width="9.875" style="115" customWidth="1"/>
    <col min="15372" max="15372" width="8.375" style="115" customWidth="1"/>
    <col min="15373" max="15373" width="9" style="115" customWidth="1"/>
    <col min="15374" max="15374" width="13" style="115" customWidth="1"/>
    <col min="15375" max="15375" width="11.875" style="115" customWidth="1"/>
    <col min="15376" max="15376" width="6.75" style="115" customWidth="1"/>
    <col min="15377" max="15377" width="6.875" style="115" customWidth="1"/>
    <col min="15378" max="15620" width="8.75" style="115"/>
    <col min="15621" max="15623" width="13.625" style="115" customWidth="1"/>
    <col min="15624" max="15625" width="9.75" style="115" customWidth="1"/>
    <col min="15626" max="15626" width="5.75" style="115" customWidth="1"/>
    <col min="15627" max="15627" width="9.875" style="115" customWidth="1"/>
    <col min="15628" max="15628" width="8.375" style="115" customWidth="1"/>
    <col min="15629" max="15629" width="9" style="115" customWidth="1"/>
    <col min="15630" max="15630" width="13" style="115" customWidth="1"/>
    <col min="15631" max="15631" width="11.875" style="115" customWidth="1"/>
    <col min="15632" max="15632" width="6.75" style="115" customWidth="1"/>
    <col min="15633" max="15633" width="6.875" style="115" customWidth="1"/>
    <col min="15634" max="15876" width="8.75" style="115"/>
    <col min="15877" max="15879" width="13.625" style="115" customWidth="1"/>
    <col min="15880" max="15881" width="9.75" style="115" customWidth="1"/>
    <col min="15882" max="15882" width="5.75" style="115" customWidth="1"/>
    <col min="15883" max="15883" width="9.875" style="115" customWidth="1"/>
    <col min="15884" max="15884" width="8.375" style="115" customWidth="1"/>
    <col min="15885" max="15885" width="9" style="115" customWidth="1"/>
    <col min="15886" max="15886" width="13" style="115" customWidth="1"/>
    <col min="15887" max="15887" width="11.875" style="115" customWidth="1"/>
    <col min="15888" max="15888" width="6.75" style="115" customWidth="1"/>
    <col min="15889" max="15889" width="6.875" style="115" customWidth="1"/>
    <col min="15890" max="16132" width="8.75" style="115"/>
    <col min="16133" max="16135" width="13.625" style="115" customWidth="1"/>
    <col min="16136" max="16137" width="9.75" style="115" customWidth="1"/>
    <col min="16138" max="16138" width="5.75" style="115" customWidth="1"/>
    <col min="16139" max="16139" width="9.875" style="115" customWidth="1"/>
    <col min="16140" max="16140" width="8.375" style="115" customWidth="1"/>
    <col min="16141" max="16141" width="9" style="115" customWidth="1"/>
    <col min="16142" max="16142" width="13" style="115" customWidth="1"/>
    <col min="16143" max="16143" width="11.875" style="115" customWidth="1"/>
    <col min="16144" max="16144" width="6.75" style="115" customWidth="1"/>
    <col min="16145" max="16145" width="6.875" style="115" customWidth="1"/>
    <col min="16146" max="16384" width="8.75" style="115"/>
  </cols>
  <sheetData>
    <row r="1" spans="1:28">
      <c r="C1" s="115" t="s">
        <v>1311</v>
      </c>
      <c r="D1" s="116" t="s">
        <v>1235</v>
      </c>
      <c r="E1" s="116">
        <v>23679.47</v>
      </c>
      <c r="F1" s="116">
        <v>58463.9</v>
      </c>
      <c r="G1" s="116">
        <f>19858.3+45141.69</f>
        <v>64999.990000000005</v>
      </c>
      <c r="I1" s="117">
        <f>E1+F1+G1</f>
        <v>147143.35999999999</v>
      </c>
      <c r="J1" s="115"/>
      <c r="K1" s="117" t="s">
        <v>1236</v>
      </c>
      <c r="N1" s="115"/>
      <c r="O1" s="115"/>
      <c r="P1" s="115"/>
      <c r="Q1" s="115" t="s">
        <v>1343</v>
      </c>
      <c r="R1" s="115" t="s">
        <v>1344</v>
      </c>
      <c r="S1" s="115" t="s">
        <v>1345</v>
      </c>
      <c r="T1" s="115" t="s">
        <v>1354</v>
      </c>
      <c r="U1" s="115" t="s">
        <v>1353</v>
      </c>
      <c r="V1" s="115" t="s">
        <v>1352</v>
      </c>
      <c r="W1" s="115" t="s">
        <v>1351</v>
      </c>
      <c r="X1" s="115" t="s">
        <v>1350</v>
      </c>
      <c r="Y1" s="115" t="s">
        <v>1349</v>
      </c>
      <c r="Z1" s="115" t="s">
        <v>1348</v>
      </c>
      <c r="AA1" s="115" t="s">
        <v>1347</v>
      </c>
      <c r="AB1" s="115" t="s">
        <v>1346</v>
      </c>
    </row>
    <row r="2" spans="1:28" ht="42.75">
      <c r="B2" s="116" t="s">
        <v>1239</v>
      </c>
      <c r="D2" s="116" t="s">
        <v>1237</v>
      </c>
      <c r="E2" s="116" t="s">
        <v>1238</v>
      </c>
      <c r="F2" s="116" t="s">
        <v>1240</v>
      </c>
      <c r="G2" s="116" t="s">
        <v>1241</v>
      </c>
      <c r="H2" s="116" t="s">
        <v>1356</v>
      </c>
      <c r="I2" s="117">
        <f>I3/I1</f>
        <v>2.2208983130465421</v>
      </c>
      <c r="J2" s="115"/>
      <c r="N2" s="115"/>
      <c r="O2" s="113" t="s">
        <v>1229</v>
      </c>
      <c r="P2" s="113" t="s">
        <v>1230</v>
      </c>
      <c r="Q2" s="97">
        <v>147143.35999999999</v>
      </c>
      <c r="R2" s="97">
        <v>322865.78000000003</v>
      </c>
      <c r="S2" s="97">
        <v>198730.98</v>
      </c>
      <c r="T2" s="97">
        <v>472</v>
      </c>
      <c r="U2" s="115">
        <v>2655.11</v>
      </c>
      <c r="V2" s="115">
        <v>222.91</v>
      </c>
      <c r="W2" s="115">
        <v>68741.38</v>
      </c>
      <c r="X2" s="115">
        <v>19870.98</v>
      </c>
      <c r="Y2" s="115">
        <v>3217.2</v>
      </c>
      <c r="Z2" s="115">
        <v>200</v>
      </c>
      <c r="AA2" s="115">
        <v>18629.75</v>
      </c>
      <c r="AB2" s="115">
        <v>10125.469999999999</v>
      </c>
    </row>
    <row r="3" spans="1:28">
      <c r="B3" s="116">
        <v>49129.19</v>
      </c>
      <c r="C3" s="115" t="s">
        <v>1242</v>
      </c>
      <c r="D3" s="116">
        <f>3367+1376.11</f>
        <v>4743.1099999999997</v>
      </c>
      <c r="E3" s="116">
        <f>D19</f>
        <v>49129.19</v>
      </c>
      <c r="F3" s="116">
        <f>D47</f>
        <v>125612.17999999998</v>
      </c>
      <c r="G3" s="116">
        <f>D83</f>
        <v>152049.07</v>
      </c>
      <c r="H3" s="116">
        <v>30094.02</v>
      </c>
      <c r="I3" s="117">
        <f>SUM(E3:G3)</f>
        <v>326790.44</v>
      </c>
      <c r="J3" s="115"/>
      <c r="K3" s="117" t="s">
        <v>1243</v>
      </c>
      <c r="N3" s="115"/>
      <c r="O3" s="115"/>
      <c r="R3" s="115" t="s">
        <v>1355</v>
      </c>
      <c r="S3" s="176">
        <f>SUM(S2:AB2)</f>
        <v>322865.77999999997</v>
      </c>
      <c r="T3" s="176"/>
      <c r="U3" s="176"/>
      <c r="V3" s="176"/>
      <c r="W3" s="176"/>
      <c r="X3" s="176"/>
      <c r="Y3" s="176"/>
      <c r="Z3" s="176"/>
      <c r="AA3" s="176"/>
      <c r="AB3" s="176"/>
    </row>
    <row r="4" spans="1:28" ht="28.5">
      <c r="E4" s="118">
        <v>6010</v>
      </c>
      <c r="F4" s="118"/>
      <c r="G4" s="118">
        <v>6011</v>
      </c>
      <c r="H4" s="118" t="s">
        <v>1244</v>
      </c>
      <c r="N4" s="115"/>
      <c r="O4" s="115"/>
      <c r="Q4" s="135">
        <f>R2+R4</f>
        <v>331533.55000000005</v>
      </c>
      <c r="R4" s="115">
        <f>870+870+200+200+44+5.66+90+435+800+200+210+3367+1376.11</f>
        <v>8667.77</v>
      </c>
      <c r="S4" s="177" t="s">
        <v>1359</v>
      </c>
      <c r="T4" s="177"/>
      <c r="U4" s="177"/>
      <c r="V4" s="177"/>
      <c r="W4" s="177"/>
      <c r="X4" s="177"/>
      <c r="Y4" s="177"/>
      <c r="Z4" s="177"/>
      <c r="AA4" s="177"/>
      <c r="AB4" s="177"/>
    </row>
    <row r="5" spans="1:28">
      <c r="A5" s="115" t="s">
        <v>1316</v>
      </c>
      <c r="D5" s="116" t="s">
        <v>1245</v>
      </c>
      <c r="E5" s="116" t="s">
        <v>1246</v>
      </c>
      <c r="F5" s="116" t="s">
        <v>1247</v>
      </c>
      <c r="G5" s="116" t="s">
        <v>1102</v>
      </c>
      <c r="H5" s="116" t="s">
        <v>1248</v>
      </c>
      <c r="I5" s="116" t="s">
        <v>1249</v>
      </c>
      <c r="J5" s="117" t="s">
        <v>1250</v>
      </c>
      <c r="K5" s="117" t="s">
        <v>1251</v>
      </c>
      <c r="L5" s="133"/>
      <c r="M5" s="133"/>
      <c r="N5" s="115"/>
      <c r="O5" s="115"/>
    </row>
    <row r="6" spans="1:28">
      <c r="A6" s="177" t="s">
        <v>1312</v>
      </c>
      <c r="B6" s="177">
        <v>6010</v>
      </c>
      <c r="C6" s="115" t="s">
        <v>1252</v>
      </c>
      <c r="D6" s="119">
        <v>3896.27</v>
      </c>
      <c r="E6" s="120">
        <v>3537.17</v>
      </c>
      <c r="F6" s="120">
        <v>359.1</v>
      </c>
      <c r="G6" s="120">
        <v>40</v>
      </c>
      <c r="H6" s="120">
        <v>10</v>
      </c>
      <c r="I6" s="116">
        <v>1</v>
      </c>
      <c r="J6" s="117">
        <v>29.8</v>
      </c>
      <c r="K6" s="117">
        <v>6</v>
      </c>
      <c r="L6" s="133">
        <f t="shared" ref="L6:L46" si="0">D6</f>
        <v>3896.27</v>
      </c>
      <c r="M6" s="133"/>
      <c r="N6" s="115"/>
      <c r="O6" s="115"/>
    </row>
    <row r="7" spans="1:28">
      <c r="A7" s="177"/>
      <c r="B7" s="177"/>
      <c r="C7" s="115" t="s">
        <v>1253</v>
      </c>
      <c r="D7" s="119">
        <v>4298.5</v>
      </c>
      <c r="E7" s="120">
        <v>3881.37</v>
      </c>
      <c r="F7" s="120">
        <v>417.13</v>
      </c>
      <c r="G7" s="120">
        <v>44</v>
      </c>
      <c r="H7" s="120">
        <v>11</v>
      </c>
      <c r="I7" s="116">
        <v>1</v>
      </c>
      <c r="J7" s="117">
        <v>32.75</v>
      </c>
      <c r="K7" s="117">
        <v>6</v>
      </c>
      <c r="L7" s="133">
        <f t="shared" si="0"/>
        <v>4298.5</v>
      </c>
      <c r="M7" s="133"/>
      <c r="N7" s="115"/>
      <c r="O7" s="115"/>
    </row>
    <row r="8" spans="1:28">
      <c r="A8" s="177"/>
      <c r="B8" s="177"/>
      <c r="C8" s="115" t="s">
        <v>1254</v>
      </c>
      <c r="D8" s="119">
        <v>4202.99</v>
      </c>
      <c r="E8" s="120">
        <v>3853.68</v>
      </c>
      <c r="F8" s="120">
        <v>349.31</v>
      </c>
      <c r="G8" s="120">
        <v>44</v>
      </c>
      <c r="H8" s="120">
        <v>11</v>
      </c>
      <c r="I8" s="116">
        <v>1</v>
      </c>
      <c r="J8" s="117">
        <v>32.75</v>
      </c>
      <c r="K8" s="117">
        <v>6</v>
      </c>
      <c r="L8" s="133">
        <f t="shared" si="0"/>
        <v>4202.99</v>
      </c>
      <c r="M8" s="133"/>
      <c r="N8" s="115"/>
      <c r="O8" s="115"/>
    </row>
    <row r="9" spans="1:28">
      <c r="A9" s="177"/>
      <c r="B9" s="177"/>
      <c r="C9" s="115" t="s">
        <v>1255</v>
      </c>
      <c r="D9" s="119">
        <v>5251.43</v>
      </c>
      <c r="E9" s="120">
        <v>4763.2299999999996</v>
      </c>
      <c r="F9" s="120">
        <v>488.2</v>
      </c>
      <c r="G9" s="120">
        <v>60</v>
      </c>
      <c r="H9" s="120">
        <v>10</v>
      </c>
      <c r="I9" s="116">
        <v>1</v>
      </c>
      <c r="J9" s="117">
        <v>29.8</v>
      </c>
      <c r="K9" s="117">
        <v>6</v>
      </c>
      <c r="L9" s="133">
        <f t="shared" si="0"/>
        <v>5251.43</v>
      </c>
      <c r="M9" s="133"/>
      <c r="N9" s="115"/>
      <c r="O9" s="115"/>
    </row>
    <row r="10" spans="1:28">
      <c r="A10" s="177"/>
      <c r="B10" s="177"/>
      <c r="C10" s="115" t="s">
        <v>1256</v>
      </c>
      <c r="D10" s="119">
        <v>4240.47</v>
      </c>
      <c r="E10" s="120">
        <v>3881.37</v>
      </c>
      <c r="F10" s="120">
        <v>359.1</v>
      </c>
      <c r="G10" s="120">
        <v>44</v>
      </c>
      <c r="H10" s="120">
        <v>11</v>
      </c>
      <c r="I10" s="116">
        <v>1</v>
      </c>
      <c r="J10" s="117">
        <v>32.75</v>
      </c>
      <c r="K10" s="117">
        <v>6</v>
      </c>
      <c r="L10" s="133">
        <f t="shared" si="0"/>
        <v>4240.47</v>
      </c>
      <c r="M10" s="133"/>
      <c r="N10" s="115"/>
      <c r="O10" s="115"/>
    </row>
    <row r="11" spans="1:28">
      <c r="A11" s="177"/>
      <c r="B11" s="177"/>
      <c r="C11" s="115" t="s">
        <v>1257</v>
      </c>
      <c r="D11" s="119">
        <v>3204.69</v>
      </c>
      <c r="E11" s="120">
        <v>2845.59</v>
      </c>
      <c r="F11" s="120">
        <v>359.1</v>
      </c>
      <c r="G11" s="120">
        <v>32</v>
      </c>
      <c r="H11" s="120">
        <v>8</v>
      </c>
      <c r="I11" s="116">
        <v>1</v>
      </c>
      <c r="J11" s="117">
        <v>23.9</v>
      </c>
      <c r="K11" s="117">
        <v>5.9</v>
      </c>
      <c r="L11" s="133">
        <f t="shared" si="0"/>
        <v>3204.69</v>
      </c>
      <c r="M11" s="133"/>
      <c r="N11" s="115"/>
      <c r="O11" s="115"/>
      <c r="U11" s="116"/>
      <c r="V11" s="116"/>
      <c r="W11" s="117"/>
      <c r="X11" s="117"/>
    </row>
    <row r="12" spans="1:28" ht="28.5">
      <c r="A12" s="177"/>
      <c r="B12" s="177"/>
      <c r="C12" s="115" t="s">
        <v>1258</v>
      </c>
      <c r="D12" s="119">
        <v>4145.6899999999996</v>
      </c>
      <c r="E12" s="120">
        <v>3664.78</v>
      </c>
      <c r="F12" s="120">
        <v>480.91</v>
      </c>
      <c r="G12" s="120">
        <v>32</v>
      </c>
      <c r="H12" s="120">
        <v>8</v>
      </c>
      <c r="I12" s="116">
        <v>1</v>
      </c>
      <c r="J12" s="117">
        <v>23.9</v>
      </c>
      <c r="K12" s="117">
        <v>5.9</v>
      </c>
      <c r="L12" s="133">
        <f t="shared" si="0"/>
        <v>4145.6899999999996</v>
      </c>
      <c r="M12" s="133"/>
      <c r="N12" s="176" t="s">
        <v>1314</v>
      </c>
      <c r="O12" s="113" t="s">
        <v>1219</v>
      </c>
      <c r="P12" s="113" t="s">
        <v>1220</v>
      </c>
      <c r="Q12" s="97">
        <v>19858.3</v>
      </c>
      <c r="R12" s="178" t="s">
        <v>1221</v>
      </c>
      <c r="S12" s="178" t="s">
        <v>1222</v>
      </c>
      <c r="T12" s="97"/>
    </row>
    <row r="13" spans="1:28" ht="28.5">
      <c r="A13" s="177"/>
      <c r="B13" s="177"/>
      <c r="C13" s="115" t="s">
        <v>1259</v>
      </c>
      <c r="D13" s="119">
        <v>4476.17</v>
      </c>
      <c r="E13" s="120">
        <v>3881.37</v>
      </c>
      <c r="F13" s="120">
        <v>594.79999999999995</v>
      </c>
      <c r="G13" s="120">
        <v>44</v>
      </c>
      <c r="H13" s="120">
        <v>11</v>
      </c>
      <c r="I13" s="116">
        <v>1</v>
      </c>
      <c r="J13" s="117">
        <v>32.75</v>
      </c>
      <c r="K13" s="117">
        <v>6.51</v>
      </c>
      <c r="L13" s="133">
        <f t="shared" si="0"/>
        <v>4476.17</v>
      </c>
      <c r="M13" s="133"/>
      <c r="N13" s="176"/>
      <c r="O13" s="113" t="s">
        <v>1224</v>
      </c>
      <c r="P13" s="113" t="s">
        <v>1223</v>
      </c>
      <c r="Q13" s="97">
        <v>45141.69</v>
      </c>
      <c r="R13" s="178"/>
      <c r="S13" s="178"/>
      <c r="T13" s="97"/>
    </row>
    <row r="14" spans="1:28" ht="28.5">
      <c r="A14" s="177"/>
      <c r="B14" s="177"/>
      <c r="C14" s="115" t="s">
        <v>1260</v>
      </c>
      <c r="D14" s="119">
        <v>1304</v>
      </c>
      <c r="E14" s="120"/>
      <c r="F14" s="120"/>
      <c r="G14" s="120"/>
      <c r="H14" s="120"/>
      <c r="I14" s="116" t="s">
        <v>1261</v>
      </c>
      <c r="L14" s="133">
        <f t="shared" si="0"/>
        <v>1304</v>
      </c>
      <c r="M14" s="133"/>
      <c r="N14" s="176"/>
      <c r="O14" s="113" t="s">
        <v>1225</v>
      </c>
      <c r="P14" s="113" t="s">
        <v>1226</v>
      </c>
      <c r="Q14" s="97">
        <v>23679.47</v>
      </c>
      <c r="R14" s="178"/>
      <c r="S14" s="178"/>
      <c r="T14" s="97"/>
    </row>
    <row r="15" spans="1:28" ht="28.5">
      <c r="A15" s="177"/>
      <c r="B15" s="177"/>
      <c r="C15" s="115" t="s">
        <v>1262</v>
      </c>
      <c r="D15" s="119">
        <v>1070</v>
      </c>
      <c r="E15" s="120"/>
      <c r="F15" s="120"/>
      <c r="G15" s="120"/>
      <c r="H15" s="120"/>
      <c r="I15" s="116" t="s">
        <v>1261</v>
      </c>
      <c r="L15" s="133">
        <f t="shared" si="0"/>
        <v>1070</v>
      </c>
      <c r="M15" s="133"/>
      <c r="N15" s="176"/>
      <c r="O15" s="113" t="s">
        <v>1227</v>
      </c>
      <c r="P15" s="113" t="s">
        <v>1228</v>
      </c>
      <c r="Q15" s="97">
        <v>58463.9</v>
      </c>
      <c r="R15" s="178"/>
      <c r="S15" s="178"/>
      <c r="T15" s="97"/>
    </row>
    <row r="16" spans="1:28" ht="28.5">
      <c r="A16" s="177"/>
      <c r="B16" s="177"/>
      <c r="C16" s="115" t="s">
        <v>1263</v>
      </c>
      <c r="D16" s="119">
        <v>489.9</v>
      </c>
      <c r="E16" s="120"/>
      <c r="F16" s="120"/>
      <c r="G16" s="120"/>
      <c r="H16" s="120"/>
      <c r="I16" s="116" t="s">
        <v>1261</v>
      </c>
      <c r="L16" s="133">
        <f t="shared" si="0"/>
        <v>489.9</v>
      </c>
      <c r="M16" s="133"/>
      <c r="N16" s="115"/>
      <c r="O16" s="97"/>
      <c r="P16" s="97"/>
      <c r="Q16" s="102">
        <f>SUM(Q12:Q15)</f>
        <v>147143.36000000002</v>
      </c>
      <c r="R16" s="97"/>
      <c r="S16" s="97"/>
      <c r="T16" s="97"/>
    </row>
    <row r="17" spans="1:21" ht="28.5">
      <c r="A17" s="177"/>
      <c r="B17" s="177"/>
      <c r="C17" s="115" t="s">
        <v>1264</v>
      </c>
      <c r="D17" s="119">
        <v>5</v>
      </c>
      <c r="E17" s="120"/>
      <c r="F17" s="120"/>
      <c r="G17" s="120"/>
      <c r="H17" s="120"/>
      <c r="I17" s="116" t="s">
        <v>1264</v>
      </c>
      <c r="L17" s="133">
        <f t="shared" si="0"/>
        <v>5</v>
      </c>
      <c r="M17" s="133"/>
      <c r="N17" s="176" t="s">
        <v>1315</v>
      </c>
      <c r="O17" s="113" t="s">
        <v>1231</v>
      </c>
      <c r="P17" s="113" t="s">
        <v>1232</v>
      </c>
      <c r="Q17" s="97">
        <v>23679.47</v>
      </c>
      <c r="R17" s="97">
        <v>36007.620000000003</v>
      </c>
      <c r="S17" s="178" t="s">
        <v>1327</v>
      </c>
      <c r="T17" s="179">
        <v>45625</v>
      </c>
    </row>
    <row r="18" spans="1:21" ht="28.5">
      <c r="A18" s="177"/>
      <c r="B18" s="177"/>
      <c r="C18" s="115" t="s">
        <v>1265</v>
      </c>
      <c r="D18" s="119">
        <v>12544.08</v>
      </c>
      <c r="E18" s="120"/>
      <c r="F18" s="120"/>
      <c r="G18" s="120"/>
      <c r="H18" s="120"/>
      <c r="I18" s="116" t="s">
        <v>1266</v>
      </c>
      <c r="L18" s="133">
        <f t="shared" si="0"/>
        <v>12544.08</v>
      </c>
      <c r="M18" s="133"/>
      <c r="N18" s="176"/>
      <c r="O18" s="113" t="s">
        <v>1233</v>
      </c>
      <c r="P18" s="113" t="s">
        <v>1234</v>
      </c>
      <c r="Q18" s="97">
        <v>58463.9</v>
      </c>
      <c r="R18" s="97">
        <v>96580.83</v>
      </c>
      <c r="S18" s="178"/>
      <c r="T18" s="180"/>
    </row>
    <row r="19" spans="1:21">
      <c r="A19" s="177"/>
      <c r="B19" s="177"/>
      <c r="D19" s="121">
        <f>SUM(D6:D18)</f>
        <v>49129.19</v>
      </c>
      <c r="E19" s="121">
        <f>SUM(E6:E18)</f>
        <v>30308.559999999998</v>
      </c>
      <c r="F19" s="121">
        <f>SUM(F6:F18)</f>
        <v>3407.6499999999996</v>
      </c>
      <c r="G19" s="121">
        <f>SUM(G6:G18)</f>
        <v>340</v>
      </c>
      <c r="H19" s="120"/>
      <c r="L19" s="133"/>
      <c r="M19" s="133"/>
      <c r="N19" s="115"/>
      <c r="O19" s="97"/>
      <c r="P19" s="97"/>
      <c r="Q19" s="102">
        <f>SUM(Q17:Q18)</f>
        <v>82143.37</v>
      </c>
      <c r="R19" s="102">
        <f>SUM(R17:R18)</f>
        <v>132588.45000000001</v>
      </c>
      <c r="S19" s="97"/>
      <c r="T19" s="97"/>
    </row>
    <row r="20" spans="1:21">
      <c r="A20" s="177" t="s">
        <v>1267</v>
      </c>
      <c r="B20" s="177">
        <v>6011</v>
      </c>
      <c r="C20" s="115" t="s">
        <v>1268</v>
      </c>
      <c r="D20" s="119">
        <v>5732.8</v>
      </c>
      <c r="E20" s="120">
        <v>5219.22</v>
      </c>
      <c r="F20" s="120"/>
      <c r="G20" s="120">
        <v>66</v>
      </c>
      <c r="H20" s="120">
        <v>11</v>
      </c>
      <c r="I20" s="116">
        <v>1</v>
      </c>
      <c r="J20" s="117">
        <v>32.75</v>
      </c>
      <c r="K20" s="117">
        <v>6</v>
      </c>
      <c r="L20" s="133">
        <f t="shared" si="0"/>
        <v>5732.8</v>
      </c>
      <c r="M20" s="133"/>
      <c r="N20" s="115"/>
      <c r="O20" s="115"/>
      <c r="Q20" s="116"/>
      <c r="R20" s="116"/>
      <c r="S20" s="116"/>
      <c r="T20" s="116"/>
    </row>
    <row r="21" spans="1:21" ht="42.75">
      <c r="A21" s="177"/>
      <c r="B21" s="177"/>
      <c r="C21" s="115" t="s">
        <v>1269</v>
      </c>
      <c r="D21" s="119">
        <v>4257.82</v>
      </c>
      <c r="E21" s="120">
        <v>3851.68</v>
      </c>
      <c r="F21" s="120"/>
      <c r="G21" s="120">
        <v>44</v>
      </c>
      <c r="H21" s="120">
        <v>11</v>
      </c>
      <c r="I21" s="116">
        <v>1</v>
      </c>
      <c r="J21" s="117">
        <v>32.75</v>
      </c>
      <c r="K21" s="117">
        <v>6</v>
      </c>
      <c r="L21" s="133">
        <f t="shared" si="0"/>
        <v>4257.82</v>
      </c>
      <c r="M21" s="133"/>
      <c r="N21" s="115" t="s">
        <v>1317</v>
      </c>
      <c r="O21" s="127" t="s">
        <v>1326</v>
      </c>
      <c r="P21" s="113" t="s">
        <v>1321</v>
      </c>
      <c r="Q21" s="113" t="s">
        <v>1322</v>
      </c>
      <c r="R21" s="97">
        <v>152049.07</v>
      </c>
    </row>
    <row r="22" spans="1:21" ht="57">
      <c r="A22" s="177"/>
      <c r="B22" s="177"/>
      <c r="C22" s="115" t="s">
        <v>1270</v>
      </c>
      <c r="D22" s="119">
        <v>5782.98</v>
      </c>
      <c r="E22" s="120">
        <v>5219.26</v>
      </c>
      <c r="F22" s="120"/>
      <c r="G22" s="120">
        <v>66</v>
      </c>
      <c r="H22" s="120">
        <v>11</v>
      </c>
      <c r="I22" s="116">
        <v>2</v>
      </c>
      <c r="J22" s="117">
        <v>32.75</v>
      </c>
      <c r="K22" s="117">
        <v>9.6</v>
      </c>
      <c r="L22" s="133">
        <f t="shared" si="0"/>
        <v>5782.98</v>
      </c>
      <c r="M22" s="133"/>
      <c r="N22" s="115"/>
      <c r="O22" s="127" t="s">
        <v>1325</v>
      </c>
      <c r="P22" s="113" t="s">
        <v>1323</v>
      </c>
      <c r="Q22" s="97" t="s">
        <v>1324</v>
      </c>
      <c r="R22" s="97">
        <v>179484.48</v>
      </c>
      <c r="S22" s="115">
        <v>4743.1099999999997</v>
      </c>
      <c r="T22" s="115">
        <f>R22-S22</f>
        <v>174741.37000000002</v>
      </c>
    </row>
    <row r="23" spans="1:21">
      <c r="A23" s="177"/>
      <c r="B23" s="177"/>
      <c r="C23" s="122" t="s">
        <v>1271</v>
      </c>
      <c r="D23" s="123">
        <v>4319.5200000000004</v>
      </c>
      <c r="E23" s="124">
        <v>3851.68</v>
      </c>
      <c r="F23" s="124"/>
      <c r="G23" s="124">
        <v>44</v>
      </c>
      <c r="H23" s="124">
        <v>11</v>
      </c>
      <c r="I23" s="125">
        <v>2</v>
      </c>
      <c r="J23" s="126">
        <v>32.75</v>
      </c>
      <c r="K23" s="126">
        <v>9.6</v>
      </c>
      <c r="L23" s="133">
        <f t="shared" si="0"/>
        <v>4319.5200000000004</v>
      </c>
      <c r="M23" s="133"/>
      <c r="N23" s="115"/>
      <c r="O23" s="113"/>
      <c r="P23" s="113"/>
      <c r="Q23" s="97"/>
      <c r="R23" s="129">
        <f>SUM(R21:R22)</f>
        <v>331533.55000000005</v>
      </c>
      <c r="T23" s="115">
        <f>R23-S22</f>
        <v>326790.44000000006</v>
      </c>
      <c r="U23" s="115">
        <f>T23-R2</f>
        <v>3924.6600000000326</v>
      </c>
    </row>
    <row r="24" spans="1:21">
      <c r="A24" s="177"/>
      <c r="B24" s="177"/>
      <c r="C24" s="115" t="s">
        <v>1272</v>
      </c>
      <c r="D24" s="119">
        <v>5835.52</v>
      </c>
      <c r="E24" s="120">
        <v>5285.58</v>
      </c>
      <c r="F24" s="120"/>
      <c r="G24" s="120">
        <v>66</v>
      </c>
      <c r="H24" s="120">
        <v>11</v>
      </c>
      <c r="I24" s="116">
        <v>1</v>
      </c>
      <c r="J24" s="117">
        <v>32.75</v>
      </c>
      <c r="K24" s="117">
        <v>6</v>
      </c>
      <c r="L24" s="133">
        <f t="shared" si="0"/>
        <v>5835.52</v>
      </c>
      <c r="M24" s="133"/>
      <c r="O24" s="113"/>
      <c r="P24" s="113"/>
      <c r="Q24" s="97"/>
    </row>
    <row r="25" spans="1:21">
      <c r="A25" s="177"/>
      <c r="B25" s="177"/>
      <c r="C25" s="115" t="s">
        <v>1273</v>
      </c>
      <c r="D25" s="119">
        <v>6189.27</v>
      </c>
      <c r="E25" s="120">
        <v>5109.29</v>
      </c>
      <c r="F25" s="120"/>
      <c r="G25" s="120">
        <v>58</v>
      </c>
      <c r="H25" s="120">
        <v>10</v>
      </c>
      <c r="I25" s="116">
        <v>2</v>
      </c>
      <c r="J25" s="117">
        <v>29.8</v>
      </c>
      <c r="K25" s="117">
        <v>9.6</v>
      </c>
      <c r="L25" s="133">
        <f t="shared" si="0"/>
        <v>6189.27</v>
      </c>
      <c r="M25" s="133"/>
      <c r="O25" s="113"/>
      <c r="P25" s="113"/>
      <c r="Q25" s="97"/>
    </row>
    <row r="26" spans="1:21">
      <c r="A26" s="177"/>
      <c r="B26" s="177"/>
      <c r="C26" s="115" t="s">
        <v>1274</v>
      </c>
      <c r="D26" s="119">
        <v>5943.72</v>
      </c>
      <c r="E26" s="120">
        <v>5005.83</v>
      </c>
      <c r="F26" s="120"/>
      <c r="G26" s="120">
        <v>44</v>
      </c>
      <c r="H26" s="120">
        <v>11</v>
      </c>
      <c r="I26" s="116">
        <v>2</v>
      </c>
      <c r="J26" s="117">
        <v>32.75</v>
      </c>
      <c r="K26" s="117">
        <v>9.6</v>
      </c>
      <c r="L26" s="133">
        <f t="shared" si="0"/>
        <v>5943.72</v>
      </c>
      <c r="M26" s="133"/>
      <c r="O26" s="113"/>
      <c r="P26" s="113"/>
      <c r="Q26" s="97"/>
    </row>
    <row r="27" spans="1:21">
      <c r="A27" s="177"/>
      <c r="B27" s="177"/>
      <c r="C27" s="115" t="s">
        <v>1275</v>
      </c>
      <c r="D27" s="119">
        <v>4312.82</v>
      </c>
      <c r="E27" s="120">
        <v>3879.37</v>
      </c>
      <c r="F27" s="120"/>
      <c r="G27" s="120">
        <v>44</v>
      </c>
      <c r="H27" s="120">
        <v>11</v>
      </c>
      <c r="I27" s="116">
        <v>2</v>
      </c>
      <c r="J27" s="117">
        <v>32.75</v>
      </c>
      <c r="K27" s="117">
        <v>9.9499999999999993</v>
      </c>
      <c r="L27" s="133">
        <f t="shared" si="0"/>
        <v>4312.82</v>
      </c>
      <c r="M27" s="133"/>
      <c r="O27" s="113"/>
      <c r="P27" s="113"/>
      <c r="Q27" s="97"/>
    </row>
    <row r="28" spans="1:21">
      <c r="A28" s="177"/>
      <c r="B28" s="177"/>
      <c r="C28" s="122" t="s">
        <v>1276</v>
      </c>
      <c r="D28" s="123">
        <v>4594.55</v>
      </c>
      <c r="E28" s="124">
        <v>3879.37</v>
      </c>
      <c r="F28" s="124"/>
      <c r="G28" s="124">
        <v>44</v>
      </c>
      <c r="H28" s="124">
        <v>11</v>
      </c>
      <c r="I28" s="125">
        <v>2</v>
      </c>
      <c r="J28" s="126">
        <v>32.75</v>
      </c>
      <c r="K28" s="126">
        <v>9.6</v>
      </c>
      <c r="L28" s="133">
        <f t="shared" si="0"/>
        <v>4594.55</v>
      </c>
      <c r="M28" s="133"/>
      <c r="O28" s="113"/>
      <c r="P28" s="113"/>
      <c r="Q28" s="97"/>
    </row>
    <row r="29" spans="1:21">
      <c r="A29" s="177"/>
      <c r="B29" s="177"/>
      <c r="C29" s="115" t="s">
        <v>1277</v>
      </c>
      <c r="D29" s="119">
        <v>5523.85</v>
      </c>
      <c r="E29" s="120">
        <v>5005.83</v>
      </c>
      <c r="F29" s="120"/>
      <c r="G29" s="120">
        <v>44</v>
      </c>
      <c r="H29" s="120">
        <v>11</v>
      </c>
      <c r="I29" s="116">
        <v>2</v>
      </c>
      <c r="J29" s="117">
        <v>32.75</v>
      </c>
      <c r="K29" s="117">
        <v>9.6</v>
      </c>
      <c r="L29" s="133">
        <f t="shared" si="0"/>
        <v>5523.85</v>
      </c>
      <c r="M29" s="133"/>
      <c r="O29" s="113"/>
      <c r="P29" s="113"/>
      <c r="Q29" s="97"/>
    </row>
    <row r="30" spans="1:21">
      <c r="A30" s="177"/>
      <c r="B30" s="177"/>
      <c r="C30" s="115" t="s">
        <v>1278</v>
      </c>
      <c r="D30" s="119">
        <v>4245.16</v>
      </c>
      <c r="E30" s="120">
        <v>3879.37</v>
      </c>
      <c r="F30" s="120"/>
      <c r="G30" s="120">
        <v>44</v>
      </c>
      <c r="H30" s="120">
        <v>11</v>
      </c>
      <c r="I30" s="116">
        <v>1</v>
      </c>
      <c r="J30" s="117">
        <v>32.75</v>
      </c>
      <c r="K30" s="117">
        <v>6</v>
      </c>
      <c r="L30" s="133">
        <f t="shared" si="0"/>
        <v>4245.16</v>
      </c>
      <c r="M30" s="133"/>
      <c r="O30" s="113"/>
      <c r="P30" s="113"/>
      <c r="Q30" s="97"/>
    </row>
    <row r="31" spans="1:21">
      <c r="A31" s="177"/>
      <c r="B31" s="177"/>
      <c r="C31" s="115" t="s">
        <v>1279</v>
      </c>
      <c r="D31" s="119">
        <v>3828.38</v>
      </c>
      <c r="E31" s="120">
        <v>3500.78</v>
      </c>
      <c r="F31" s="120"/>
      <c r="G31" s="120">
        <v>44</v>
      </c>
      <c r="H31" s="120">
        <v>11</v>
      </c>
      <c r="I31" s="116">
        <v>1</v>
      </c>
      <c r="J31" s="117">
        <v>32.75</v>
      </c>
      <c r="K31" s="117">
        <v>6</v>
      </c>
      <c r="L31" s="133">
        <f t="shared" si="0"/>
        <v>3828.38</v>
      </c>
      <c r="M31" s="133"/>
      <c r="O31" s="113"/>
      <c r="P31" s="113"/>
      <c r="Q31" s="97"/>
    </row>
    <row r="32" spans="1:21">
      <c r="A32" s="177"/>
      <c r="B32" s="177"/>
      <c r="C32" s="115" t="s">
        <v>1280</v>
      </c>
      <c r="D32" s="119">
        <v>4200.99</v>
      </c>
      <c r="E32" s="120">
        <v>3851.68</v>
      </c>
      <c r="F32" s="120"/>
      <c r="G32" s="120">
        <v>44</v>
      </c>
      <c r="H32" s="120">
        <v>11</v>
      </c>
      <c r="I32" s="116">
        <v>1</v>
      </c>
      <c r="J32" s="117">
        <v>32.75</v>
      </c>
      <c r="K32" s="117">
        <v>6</v>
      </c>
      <c r="L32" s="133">
        <f t="shared" si="0"/>
        <v>4200.99</v>
      </c>
      <c r="M32" s="133"/>
      <c r="O32" s="113"/>
      <c r="P32" s="113"/>
      <c r="Q32" s="97"/>
    </row>
    <row r="33" spans="1:17">
      <c r="A33" s="177"/>
      <c r="B33" s="177"/>
      <c r="C33" s="115" t="s">
        <v>1281</v>
      </c>
      <c r="D33" s="119">
        <v>6009.94</v>
      </c>
      <c r="E33" s="120">
        <v>5475.27</v>
      </c>
      <c r="F33" s="120"/>
      <c r="G33" s="120">
        <v>62</v>
      </c>
      <c r="H33" s="120">
        <v>11</v>
      </c>
      <c r="I33" s="116">
        <v>1</v>
      </c>
      <c r="J33" s="117">
        <v>32.75</v>
      </c>
      <c r="K33" s="117">
        <v>6</v>
      </c>
      <c r="L33" s="133">
        <f t="shared" si="0"/>
        <v>6009.94</v>
      </c>
      <c r="M33" s="133"/>
      <c r="O33" s="113"/>
      <c r="P33" s="113"/>
      <c r="Q33" s="97"/>
    </row>
    <row r="34" spans="1:17">
      <c r="A34" s="177"/>
      <c r="B34" s="177"/>
      <c r="C34" s="115" t="s">
        <v>1282</v>
      </c>
      <c r="D34" s="119">
        <v>6059.92</v>
      </c>
      <c r="E34" s="120">
        <v>5465.04</v>
      </c>
      <c r="F34" s="120"/>
      <c r="G34" s="120">
        <v>62</v>
      </c>
      <c r="H34" s="120">
        <v>11</v>
      </c>
      <c r="I34" s="116">
        <v>1</v>
      </c>
      <c r="J34" s="117">
        <v>32.75</v>
      </c>
      <c r="K34" s="117">
        <v>6</v>
      </c>
      <c r="L34" s="133">
        <f t="shared" si="0"/>
        <v>6059.92</v>
      </c>
      <c r="M34" s="133"/>
      <c r="O34" s="113"/>
      <c r="P34" s="113"/>
      <c r="Q34" s="97"/>
    </row>
    <row r="35" spans="1:17">
      <c r="A35" s="177"/>
      <c r="B35" s="177"/>
      <c r="C35" s="115" t="s">
        <v>1283</v>
      </c>
      <c r="D35" s="119">
        <v>6058.89</v>
      </c>
      <c r="E35" s="120">
        <v>5465.04</v>
      </c>
      <c r="F35" s="120"/>
      <c r="G35" s="120">
        <v>62</v>
      </c>
      <c r="H35" s="120">
        <v>11</v>
      </c>
      <c r="I35" s="116">
        <v>1</v>
      </c>
      <c r="J35" s="117">
        <v>32.75</v>
      </c>
      <c r="K35" s="117">
        <v>6</v>
      </c>
      <c r="L35" s="133">
        <f t="shared" si="0"/>
        <v>6058.89</v>
      </c>
      <c r="M35" s="133"/>
      <c r="O35" s="113"/>
      <c r="P35" s="113"/>
      <c r="Q35" s="97"/>
    </row>
    <row r="36" spans="1:17">
      <c r="A36" s="177"/>
      <c r="B36" s="177"/>
      <c r="C36" s="115" t="s">
        <v>1284</v>
      </c>
      <c r="D36" s="119">
        <v>5174.7</v>
      </c>
      <c r="E36" s="120">
        <v>4601</v>
      </c>
      <c r="F36" s="120"/>
      <c r="G36" s="120">
        <v>52</v>
      </c>
      <c r="H36" s="120">
        <v>9</v>
      </c>
      <c r="I36" s="116">
        <v>1</v>
      </c>
      <c r="J36" s="117">
        <v>26.85</v>
      </c>
      <c r="K36" s="117">
        <v>5.95</v>
      </c>
      <c r="L36" s="133">
        <f t="shared" si="0"/>
        <v>5174.7</v>
      </c>
      <c r="M36" s="133"/>
      <c r="O36" s="113"/>
      <c r="P36" s="113"/>
      <c r="Q36" s="97"/>
    </row>
    <row r="37" spans="1:17">
      <c r="A37" s="177"/>
      <c r="B37" s="177"/>
      <c r="D37" s="119">
        <v>250</v>
      </c>
      <c r="E37" s="120"/>
      <c r="F37" s="120"/>
      <c r="G37" s="120"/>
      <c r="H37" s="120"/>
      <c r="L37" s="133">
        <f t="shared" si="0"/>
        <v>250</v>
      </c>
      <c r="M37" s="133"/>
      <c r="O37" s="113"/>
      <c r="P37" s="113"/>
      <c r="Q37" s="97"/>
    </row>
    <row r="38" spans="1:17">
      <c r="A38" s="177"/>
      <c r="B38" s="177"/>
      <c r="D38" s="119">
        <v>800</v>
      </c>
      <c r="E38" s="120"/>
      <c r="F38" s="120"/>
      <c r="G38" s="120"/>
      <c r="H38" s="120"/>
      <c r="L38" s="133">
        <f t="shared" si="0"/>
        <v>800</v>
      </c>
      <c r="M38" s="133"/>
      <c r="O38" s="113"/>
      <c r="P38" s="113"/>
      <c r="Q38" s="97"/>
    </row>
    <row r="39" spans="1:17">
      <c r="A39" s="177"/>
      <c r="B39" s="177"/>
      <c r="D39" s="119">
        <v>267.22000000000003</v>
      </c>
      <c r="E39" s="120"/>
      <c r="F39" s="120"/>
      <c r="G39" s="120"/>
      <c r="H39" s="120"/>
      <c r="L39" s="133">
        <f t="shared" si="0"/>
        <v>267.22000000000003</v>
      </c>
      <c r="M39" s="133"/>
      <c r="O39" s="113"/>
      <c r="P39" s="113"/>
      <c r="Q39" s="97"/>
    </row>
    <row r="40" spans="1:17">
      <c r="A40" s="177"/>
      <c r="B40" s="177"/>
      <c r="D40" s="119">
        <v>319.37</v>
      </c>
      <c r="E40" s="120"/>
      <c r="F40" s="120"/>
      <c r="G40" s="120"/>
      <c r="H40" s="120"/>
      <c r="L40" s="133">
        <f t="shared" si="0"/>
        <v>319.37</v>
      </c>
      <c r="M40" s="133"/>
    </row>
    <row r="41" spans="1:17">
      <c r="A41" s="177"/>
      <c r="B41" s="177"/>
      <c r="D41" s="119">
        <v>1345</v>
      </c>
      <c r="E41" s="120"/>
      <c r="F41" s="120"/>
      <c r="G41" s="120"/>
      <c r="H41" s="120"/>
      <c r="L41" s="133">
        <f t="shared" si="0"/>
        <v>1345</v>
      </c>
      <c r="M41" s="133"/>
    </row>
    <row r="42" spans="1:17">
      <c r="A42" s="177"/>
      <c r="B42" s="177"/>
      <c r="D42" s="119">
        <v>1020</v>
      </c>
      <c r="E42" s="120"/>
      <c r="F42" s="120"/>
      <c r="G42" s="120"/>
      <c r="H42" s="120"/>
      <c r="L42" s="133">
        <f t="shared" si="0"/>
        <v>1020</v>
      </c>
      <c r="M42" s="133"/>
    </row>
    <row r="43" spans="1:17">
      <c r="A43" s="177"/>
      <c r="B43" s="177"/>
      <c r="D43" s="123">
        <v>264.72000000000003</v>
      </c>
      <c r="E43" s="124"/>
      <c r="F43" s="124"/>
      <c r="G43" s="124"/>
      <c r="H43" s="124"/>
      <c r="I43" s="125"/>
      <c r="L43" s="133">
        <f t="shared" si="0"/>
        <v>264.72000000000003</v>
      </c>
      <c r="M43" s="133"/>
    </row>
    <row r="44" spans="1:17">
      <c r="A44" s="177"/>
      <c r="B44" s="177"/>
      <c r="D44" s="119">
        <v>5</v>
      </c>
      <c r="E44" s="120"/>
      <c r="F44" s="120"/>
      <c r="G44" s="120"/>
      <c r="H44" s="120"/>
      <c r="L44" s="133">
        <f t="shared" si="0"/>
        <v>5</v>
      </c>
      <c r="M44" s="133"/>
    </row>
    <row r="45" spans="1:17">
      <c r="A45" s="177"/>
      <c r="B45" s="177"/>
      <c r="D45" s="119">
        <v>12354.81</v>
      </c>
      <c r="E45" s="120"/>
      <c r="F45" s="120"/>
      <c r="G45" s="120"/>
      <c r="H45" s="120"/>
      <c r="L45" s="133">
        <f t="shared" si="0"/>
        <v>12354.81</v>
      </c>
      <c r="M45" s="133"/>
    </row>
    <row r="46" spans="1:17">
      <c r="A46" s="177"/>
      <c r="B46" s="177"/>
      <c r="D46" s="123">
        <v>20915.23</v>
      </c>
      <c r="E46" s="124"/>
      <c r="F46" s="124"/>
      <c r="G46" s="124"/>
      <c r="H46" s="124"/>
      <c r="L46" s="133">
        <f t="shared" si="0"/>
        <v>20915.23</v>
      </c>
      <c r="M46" s="133"/>
    </row>
    <row r="47" spans="1:17">
      <c r="A47" s="177"/>
      <c r="B47" s="177"/>
      <c r="D47" s="121">
        <f>SUM(D20:D46)</f>
        <v>125612.17999999998</v>
      </c>
      <c r="E47" s="121">
        <f>SUM(E20:E46)</f>
        <v>78545.289999999994</v>
      </c>
      <c r="F47" s="121">
        <f>SUM(F20:F46)</f>
        <v>0</v>
      </c>
      <c r="G47" s="121">
        <f>SUM(G20:G46)</f>
        <v>890</v>
      </c>
      <c r="H47" s="120"/>
      <c r="L47" s="133"/>
      <c r="M47" s="133"/>
    </row>
    <row r="48" spans="1:17">
      <c r="A48" s="177" t="s">
        <v>1285</v>
      </c>
      <c r="B48" s="177" t="s">
        <v>1313</v>
      </c>
      <c r="C48" s="115" t="s">
        <v>1286</v>
      </c>
      <c r="D48" s="119">
        <v>3827.38</v>
      </c>
      <c r="E48" s="120">
        <v>3499.78</v>
      </c>
      <c r="F48" s="120"/>
      <c r="G48" s="120">
        <v>44</v>
      </c>
      <c r="H48" s="120">
        <v>11</v>
      </c>
      <c r="I48" s="116">
        <v>1</v>
      </c>
      <c r="J48" s="117">
        <v>32.75</v>
      </c>
      <c r="K48" s="117">
        <v>6</v>
      </c>
      <c r="L48" s="133">
        <f>D48</f>
        <v>3827.38</v>
      </c>
      <c r="M48" s="133"/>
    </row>
    <row r="49" spans="1:13">
      <c r="A49" s="177"/>
      <c r="B49" s="177"/>
      <c r="C49" s="115" t="s">
        <v>1287</v>
      </c>
      <c r="D49" s="119">
        <v>3827.38</v>
      </c>
      <c r="E49" s="120">
        <v>3499.78</v>
      </c>
      <c r="F49" s="120"/>
      <c r="G49" s="120">
        <v>44</v>
      </c>
      <c r="H49" s="120">
        <v>11</v>
      </c>
      <c r="I49" s="116">
        <v>1</v>
      </c>
      <c r="J49" s="117">
        <v>32.75</v>
      </c>
      <c r="K49" s="117">
        <v>6</v>
      </c>
      <c r="L49" s="133">
        <f t="shared" ref="L49:L82" si="1">D49</f>
        <v>3827.38</v>
      </c>
      <c r="M49" s="133"/>
    </row>
    <row r="50" spans="1:13">
      <c r="A50" s="177"/>
      <c r="B50" s="177"/>
      <c r="C50" s="115" t="s">
        <v>1288</v>
      </c>
      <c r="D50" s="119">
        <v>4622.6099999999997</v>
      </c>
      <c r="E50" s="120">
        <v>3842.8</v>
      </c>
      <c r="F50" s="120"/>
      <c r="G50" s="120">
        <v>44</v>
      </c>
      <c r="H50" s="120">
        <v>11</v>
      </c>
      <c r="I50" s="116">
        <v>2</v>
      </c>
      <c r="J50" s="117">
        <v>32.75</v>
      </c>
      <c r="K50" s="117">
        <v>9.6</v>
      </c>
      <c r="L50" s="133">
        <f t="shared" si="1"/>
        <v>4622.6099999999997</v>
      </c>
      <c r="M50" s="133"/>
    </row>
    <row r="51" spans="1:13">
      <c r="A51" s="177"/>
      <c r="B51" s="177"/>
      <c r="C51" s="115" t="s">
        <v>1289</v>
      </c>
      <c r="D51" s="119">
        <v>4557.3</v>
      </c>
      <c r="E51" s="120">
        <v>3858.56</v>
      </c>
      <c r="F51" s="120"/>
      <c r="G51" s="120">
        <v>44</v>
      </c>
      <c r="H51" s="120">
        <v>11</v>
      </c>
      <c r="I51" s="116">
        <v>2</v>
      </c>
      <c r="J51" s="117">
        <v>32.75</v>
      </c>
      <c r="K51" s="117">
        <v>9.6</v>
      </c>
      <c r="L51" s="133">
        <f t="shared" si="1"/>
        <v>4557.3</v>
      </c>
      <c r="M51" s="133"/>
    </row>
    <row r="52" spans="1:13">
      <c r="A52" s="177"/>
      <c r="B52" s="177"/>
      <c r="C52" s="115" t="s">
        <v>1290</v>
      </c>
      <c r="D52" s="119">
        <v>3254.33</v>
      </c>
      <c r="E52" s="120">
        <v>2537.92</v>
      </c>
      <c r="F52" s="120"/>
      <c r="G52" s="120">
        <v>28</v>
      </c>
      <c r="H52" s="120">
        <v>7</v>
      </c>
      <c r="I52" s="116">
        <v>2</v>
      </c>
      <c r="J52" s="117">
        <v>20.95</v>
      </c>
      <c r="K52" s="117">
        <v>9.4499999999999993</v>
      </c>
      <c r="L52" s="133">
        <f t="shared" si="1"/>
        <v>3254.33</v>
      </c>
      <c r="M52" s="133"/>
    </row>
    <row r="53" spans="1:13">
      <c r="A53" s="177"/>
      <c r="B53" s="177"/>
      <c r="C53" s="115" t="s">
        <v>1291</v>
      </c>
      <c r="D53" s="119">
        <v>3557.36</v>
      </c>
      <c r="E53" s="120">
        <v>2842.59</v>
      </c>
      <c r="F53" s="120"/>
      <c r="G53" s="120">
        <v>32</v>
      </c>
      <c r="H53" s="120">
        <v>8</v>
      </c>
      <c r="I53" s="116">
        <v>2</v>
      </c>
      <c r="J53" s="117">
        <v>23.9</v>
      </c>
      <c r="K53" s="117">
        <v>9.5</v>
      </c>
      <c r="L53" s="133">
        <f t="shared" si="1"/>
        <v>3557.36</v>
      </c>
      <c r="M53" s="133"/>
    </row>
    <row r="54" spans="1:13">
      <c r="A54" s="177"/>
      <c r="B54" s="177"/>
      <c r="C54" s="115" t="s">
        <v>1292</v>
      </c>
      <c r="D54" s="119">
        <v>3206.08</v>
      </c>
      <c r="E54" s="120">
        <v>2842.59</v>
      </c>
      <c r="F54" s="120"/>
      <c r="G54" s="120">
        <v>32</v>
      </c>
      <c r="H54" s="120">
        <v>8</v>
      </c>
      <c r="I54" s="116">
        <v>1</v>
      </c>
      <c r="J54" s="117">
        <v>23.9</v>
      </c>
      <c r="K54" s="117">
        <v>9.75</v>
      </c>
      <c r="L54" s="133">
        <f t="shared" si="1"/>
        <v>3206.08</v>
      </c>
      <c r="M54" s="133"/>
    </row>
    <row r="55" spans="1:13">
      <c r="A55" s="177"/>
      <c r="B55" s="177"/>
      <c r="C55" s="115" t="s">
        <v>1293</v>
      </c>
      <c r="D55" s="119">
        <v>3219.26</v>
      </c>
      <c r="E55" s="120">
        <v>2188.7199999999998</v>
      </c>
      <c r="F55" s="120"/>
      <c r="G55" s="120">
        <v>24</v>
      </c>
      <c r="H55" s="120">
        <v>6</v>
      </c>
      <c r="I55" s="116">
        <v>2</v>
      </c>
      <c r="J55" s="117">
        <v>18</v>
      </c>
      <c r="K55" s="117">
        <v>9.4499999999999993</v>
      </c>
      <c r="L55" s="133">
        <f t="shared" si="1"/>
        <v>3219.26</v>
      </c>
      <c r="M55" s="133"/>
    </row>
    <row r="56" spans="1:13">
      <c r="A56" s="177"/>
      <c r="B56" s="177"/>
      <c r="C56" s="115" t="s">
        <v>1294</v>
      </c>
      <c r="D56" s="119">
        <v>2749.46</v>
      </c>
      <c r="E56" s="120">
        <v>2188.7199999999998</v>
      </c>
      <c r="F56" s="120"/>
      <c r="G56" s="120">
        <v>24</v>
      </c>
      <c r="H56" s="120">
        <v>6</v>
      </c>
      <c r="I56" s="116">
        <v>2</v>
      </c>
      <c r="J56" s="117">
        <v>18</v>
      </c>
      <c r="K56" s="117">
        <v>9.4499999999999993</v>
      </c>
      <c r="L56" s="133">
        <f t="shared" si="1"/>
        <v>2749.46</v>
      </c>
      <c r="M56" s="133"/>
    </row>
    <row r="57" spans="1:13">
      <c r="A57" s="177"/>
      <c r="B57" s="177"/>
      <c r="C57" s="115" t="s">
        <v>1295</v>
      </c>
      <c r="D57" s="119">
        <v>5773.27</v>
      </c>
      <c r="E57" s="120">
        <v>5225.3</v>
      </c>
      <c r="F57" s="120"/>
      <c r="G57" s="120">
        <v>66</v>
      </c>
      <c r="H57" s="120">
        <v>11</v>
      </c>
      <c r="I57" s="116">
        <v>1</v>
      </c>
      <c r="J57" s="117">
        <v>32.75</v>
      </c>
      <c r="K57" s="117">
        <v>5.8</v>
      </c>
      <c r="L57" s="133">
        <f t="shared" si="1"/>
        <v>5773.27</v>
      </c>
      <c r="M57" s="133"/>
    </row>
    <row r="58" spans="1:13">
      <c r="A58" s="177"/>
      <c r="B58" s="177"/>
      <c r="C58" s="115" t="s">
        <v>1296</v>
      </c>
      <c r="D58" s="119">
        <v>4154.9799999999996</v>
      </c>
      <c r="E58" s="120">
        <v>3499.78</v>
      </c>
      <c r="F58" s="120"/>
      <c r="G58" s="120">
        <v>44</v>
      </c>
      <c r="H58" s="120">
        <v>11</v>
      </c>
      <c r="I58" s="116">
        <v>2</v>
      </c>
      <c r="J58" s="117">
        <v>32.75</v>
      </c>
      <c r="K58" s="117">
        <v>9.4</v>
      </c>
      <c r="L58" s="133">
        <f t="shared" si="1"/>
        <v>4154.9799999999996</v>
      </c>
      <c r="M58" s="133"/>
    </row>
    <row r="59" spans="1:13">
      <c r="A59" s="177"/>
      <c r="B59" s="177"/>
      <c r="C59" s="115" t="s">
        <v>1297</v>
      </c>
      <c r="D59" s="119">
        <v>3842.5</v>
      </c>
      <c r="E59" s="120">
        <v>3187.3</v>
      </c>
      <c r="F59" s="120"/>
      <c r="G59" s="120">
        <v>40</v>
      </c>
      <c r="H59" s="120">
        <v>10</v>
      </c>
      <c r="I59" s="116">
        <v>2</v>
      </c>
      <c r="J59" s="117">
        <v>29.8</v>
      </c>
      <c r="K59" s="117">
        <v>9.6</v>
      </c>
      <c r="L59" s="133">
        <f t="shared" si="1"/>
        <v>3842.5</v>
      </c>
      <c r="M59" s="133"/>
    </row>
    <row r="60" spans="1:13">
      <c r="A60" s="177"/>
      <c r="B60" s="177"/>
      <c r="C60" s="115" t="s">
        <v>1298</v>
      </c>
      <c r="D60" s="119">
        <v>5735.13</v>
      </c>
      <c r="E60" s="120">
        <v>4758.7299999999996</v>
      </c>
      <c r="F60" s="120"/>
      <c r="G60" s="120">
        <v>60</v>
      </c>
      <c r="H60" s="120">
        <v>10</v>
      </c>
      <c r="I60" s="116">
        <v>2</v>
      </c>
      <c r="J60" s="117">
        <v>29.8</v>
      </c>
      <c r="K60" s="117">
        <v>9.6</v>
      </c>
      <c r="L60" s="133">
        <f t="shared" si="1"/>
        <v>5735.13</v>
      </c>
      <c r="M60" s="133"/>
    </row>
    <row r="61" spans="1:13">
      <c r="A61" s="177"/>
      <c r="B61" s="177"/>
      <c r="C61" s="115" t="s">
        <v>1299</v>
      </c>
      <c r="D61" s="119">
        <v>6201.7</v>
      </c>
      <c r="E61" s="120">
        <v>5225.3</v>
      </c>
      <c r="F61" s="120"/>
      <c r="G61" s="120">
        <v>66</v>
      </c>
      <c r="H61" s="120">
        <v>11</v>
      </c>
      <c r="I61" s="116">
        <v>2</v>
      </c>
      <c r="J61" s="117">
        <v>32.75</v>
      </c>
      <c r="K61" s="117">
        <v>9.6</v>
      </c>
      <c r="L61" s="133">
        <f t="shared" si="1"/>
        <v>6201.7</v>
      </c>
      <c r="M61" s="133"/>
    </row>
    <row r="62" spans="1:13">
      <c r="A62" s="177"/>
      <c r="B62" s="177"/>
      <c r="C62" s="115" t="s">
        <v>1300</v>
      </c>
      <c r="D62" s="119">
        <v>6259.74</v>
      </c>
      <c r="E62" s="120">
        <v>5268.96</v>
      </c>
      <c r="F62" s="120"/>
      <c r="G62" s="120">
        <v>66</v>
      </c>
      <c r="H62" s="120">
        <v>11</v>
      </c>
      <c r="I62" s="116">
        <v>2</v>
      </c>
      <c r="J62" s="117">
        <v>32.75</v>
      </c>
      <c r="K62" s="117">
        <v>12.05</v>
      </c>
      <c r="L62" s="133">
        <f t="shared" si="1"/>
        <v>6259.74</v>
      </c>
      <c r="M62" s="133"/>
    </row>
    <row r="63" spans="1:13">
      <c r="A63" s="177"/>
      <c r="B63" s="177"/>
      <c r="C63" s="115" t="s">
        <v>1301</v>
      </c>
      <c r="D63" s="119">
        <v>5985.19</v>
      </c>
      <c r="E63" s="120">
        <v>5004.83</v>
      </c>
      <c r="F63" s="120"/>
      <c r="G63" s="120">
        <v>44</v>
      </c>
      <c r="H63" s="120">
        <v>11</v>
      </c>
      <c r="I63" s="116">
        <v>2</v>
      </c>
      <c r="J63" s="117">
        <v>32.75</v>
      </c>
      <c r="K63" s="117">
        <v>12.05</v>
      </c>
      <c r="L63" s="133">
        <f t="shared" si="1"/>
        <v>5985.19</v>
      </c>
      <c r="M63" s="133"/>
    </row>
    <row r="64" spans="1:13">
      <c r="A64" s="177"/>
      <c r="B64" s="177"/>
      <c r="C64" s="115" t="s">
        <v>1302</v>
      </c>
      <c r="D64" s="119">
        <v>5985.19</v>
      </c>
      <c r="E64" s="120">
        <v>5004.83</v>
      </c>
      <c r="F64" s="120"/>
      <c r="G64" s="120">
        <v>44</v>
      </c>
      <c r="H64" s="120">
        <v>11</v>
      </c>
      <c r="I64" s="116">
        <v>2</v>
      </c>
      <c r="J64" s="117">
        <v>32.75</v>
      </c>
      <c r="K64" s="117">
        <v>12.05</v>
      </c>
      <c r="L64" s="133">
        <f t="shared" si="1"/>
        <v>5985.19</v>
      </c>
      <c r="M64" s="133"/>
    </row>
    <row r="65" spans="1:13">
      <c r="A65" s="177"/>
      <c r="B65" s="177"/>
      <c r="C65" s="115" t="s">
        <v>1303</v>
      </c>
      <c r="D65" s="119">
        <v>3913.85</v>
      </c>
      <c r="E65" s="120">
        <v>3159.28</v>
      </c>
      <c r="F65" s="120"/>
      <c r="G65" s="120">
        <v>36</v>
      </c>
      <c r="H65" s="120">
        <v>9</v>
      </c>
      <c r="I65" s="116">
        <v>2</v>
      </c>
      <c r="J65" s="117">
        <v>26.85</v>
      </c>
      <c r="K65" s="117">
        <v>9.5500000000000007</v>
      </c>
      <c r="L65" s="133">
        <f t="shared" si="1"/>
        <v>3913.85</v>
      </c>
      <c r="M65" s="133"/>
    </row>
    <row r="66" spans="1:13">
      <c r="A66" s="177"/>
      <c r="B66" s="177"/>
      <c r="C66" s="115" t="s">
        <v>1304</v>
      </c>
      <c r="D66" s="119">
        <v>3896.31</v>
      </c>
      <c r="E66" s="120">
        <v>3186.79</v>
      </c>
      <c r="F66" s="120"/>
      <c r="G66" s="120">
        <v>36</v>
      </c>
      <c r="H66" s="120">
        <v>9</v>
      </c>
      <c r="I66" s="116">
        <v>2</v>
      </c>
      <c r="J66" s="117">
        <v>26.85</v>
      </c>
      <c r="K66" s="117">
        <v>9.5500000000000007</v>
      </c>
      <c r="L66" s="133">
        <f t="shared" si="1"/>
        <v>3896.31</v>
      </c>
      <c r="M66" s="133"/>
    </row>
    <row r="67" spans="1:13">
      <c r="A67" s="177"/>
      <c r="B67" s="177"/>
      <c r="C67" s="115" t="s">
        <v>1305</v>
      </c>
      <c r="D67" s="119">
        <v>3906.54</v>
      </c>
      <c r="E67" s="120">
        <v>3197.02</v>
      </c>
      <c r="F67" s="120"/>
      <c r="G67" s="120">
        <v>36</v>
      </c>
      <c r="H67" s="120">
        <v>9</v>
      </c>
      <c r="I67" s="116">
        <v>2</v>
      </c>
      <c r="J67" s="117">
        <v>26.85</v>
      </c>
      <c r="K67" s="117">
        <v>9.5500000000000007</v>
      </c>
      <c r="L67" s="133">
        <f t="shared" si="1"/>
        <v>3906.54</v>
      </c>
      <c r="M67" s="133"/>
    </row>
    <row r="68" spans="1:13">
      <c r="A68" s="177"/>
      <c r="B68" s="177"/>
      <c r="C68" s="115" t="s">
        <v>1306</v>
      </c>
      <c r="D68" s="119">
        <v>5050.13</v>
      </c>
      <c r="E68" s="120">
        <v>4108.46</v>
      </c>
      <c r="F68" s="120"/>
      <c r="G68" s="120">
        <v>36</v>
      </c>
      <c r="H68" s="120">
        <v>9</v>
      </c>
      <c r="I68" s="116">
        <v>2</v>
      </c>
      <c r="J68" s="117">
        <v>26.85</v>
      </c>
      <c r="K68" s="117">
        <v>9.6</v>
      </c>
      <c r="L68" s="133">
        <f t="shared" si="1"/>
        <v>5050.13</v>
      </c>
      <c r="M68" s="133"/>
    </row>
    <row r="69" spans="1:13">
      <c r="A69" s="177"/>
      <c r="B69" s="177"/>
      <c r="C69" s="115" t="s">
        <v>1307</v>
      </c>
      <c r="D69" s="119">
        <v>3906.81</v>
      </c>
      <c r="E69" s="120">
        <v>3186.79</v>
      </c>
      <c r="F69" s="120"/>
      <c r="G69" s="120">
        <v>36</v>
      </c>
      <c r="H69" s="120">
        <v>9</v>
      </c>
      <c r="I69" s="116">
        <v>2</v>
      </c>
      <c r="J69" s="117">
        <v>26.85</v>
      </c>
      <c r="K69" s="117">
        <v>11.3</v>
      </c>
      <c r="L69" s="133">
        <f t="shared" si="1"/>
        <v>3906.81</v>
      </c>
      <c r="M69" s="133"/>
    </row>
    <row r="70" spans="1:13">
      <c r="A70" s="177"/>
      <c r="B70" s="177"/>
      <c r="C70" s="115" t="s">
        <v>1308</v>
      </c>
      <c r="D70" s="119">
        <v>3905.85</v>
      </c>
      <c r="E70" s="120">
        <v>3186.79</v>
      </c>
      <c r="F70" s="120"/>
      <c r="G70" s="120">
        <v>36</v>
      </c>
      <c r="H70" s="120">
        <v>9</v>
      </c>
      <c r="I70" s="116">
        <v>2</v>
      </c>
      <c r="J70" s="117">
        <v>26.85</v>
      </c>
      <c r="K70" s="117">
        <v>11.3</v>
      </c>
      <c r="L70" s="133">
        <f t="shared" si="1"/>
        <v>3905.85</v>
      </c>
      <c r="M70" s="133"/>
    </row>
    <row r="71" spans="1:13">
      <c r="A71" s="177"/>
      <c r="B71" s="177"/>
      <c r="C71" s="115" t="s">
        <v>1309</v>
      </c>
      <c r="D71" s="119">
        <v>3901.56</v>
      </c>
      <c r="E71" s="120">
        <v>3186.79</v>
      </c>
      <c r="F71" s="120"/>
      <c r="G71" s="120">
        <v>36</v>
      </c>
      <c r="H71" s="120">
        <v>9</v>
      </c>
      <c r="I71" s="116">
        <v>2</v>
      </c>
      <c r="J71" s="117">
        <v>26.85</v>
      </c>
      <c r="K71" s="117">
        <v>9.4</v>
      </c>
      <c r="L71" s="133">
        <f t="shared" si="1"/>
        <v>3901.56</v>
      </c>
      <c r="M71" s="133"/>
    </row>
    <row r="72" spans="1:13">
      <c r="A72" s="177"/>
      <c r="B72" s="177"/>
      <c r="C72" s="115" t="s">
        <v>1310</v>
      </c>
      <c r="D72" s="119">
        <v>2547.8200000000002</v>
      </c>
      <c r="E72" s="120">
        <v>2188.7199999999998</v>
      </c>
      <c r="F72" s="120"/>
      <c r="G72" s="120">
        <v>24</v>
      </c>
      <c r="H72" s="120">
        <v>6</v>
      </c>
      <c r="I72" s="116">
        <v>1</v>
      </c>
      <c r="J72" s="117">
        <v>18</v>
      </c>
      <c r="K72" s="117">
        <v>5.8</v>
      </c>
      <c r="L72" s="133">
        <f t="shared" si="1"/>
        <v>2547.8200000000002</v>
      </c>
      <c r="M72" s="133"/>
    </row>
    <row r="73" spans="1:13">
      <c r="A73" s="177"/>
      <c r="B73" s="177"/>
      <c r="D73" s="119">
        <v>478.04</v>
      </c>
      <c r="E73" s="120"/>
      <c r="F73" s="120"/>
      <c r="G73" s="120"/>
      <c r="H73" s="120"/>
      <c r="L73" s="133">
        <f t="shared" si="1"/>
        <v>478.04</v>
      </c>
      <c r="M73" s="133"/>
    </row>
    <row r="74" spans="1:13">
      <c r="A74" s="177"/>
      <c r="B74" s="177"/>
      <c r="D74" s="119">
        <v>5</v>
      </c>
      <c r="E74" s="120"/>
      <c r="F74" s="120"/>
      <c r="G74" s="120"/>
      <c r="H74" s="120"/>
      <c r="L74" s="133">
        <f t="shared" si="1"/>
        <v>5</v>
      </c>
      <c r="M74" s="133"/>
    </row>
    <row r="75" spans="1:13">
      <c r="A75" s="177"/>
      <c r="B75" s="177"/>
      <c r="D75" s="119">
        <v>8266.3799999999992</v>
      </c>
      <c r="E75" s="120"/>
      <c r="F75" s="120"/>
      <c r="G75" s="120"/>
      <c r="H75" s="120"/>
      <c r="L75" s="133">
        <f t="shared" si="1"/>
        <v>8266.3799999999992</v>
      </c>
      <c r="M75" s="133"/>
    </row>
    <row r="76" spans="1:13">
      <c r="A76" s="177"/>
      <c r="B76" s="177"/>
      <c r="D76" s="119">
        <v>4869.78</v>
      </c>
      <c r="E76" s="120"/>
      <c r="F76" s="120"/>
      <c r="G76" s="120"/>
      <c r="H76" s="120"/>
      <c r="L76" s="133">
        <f t="shared" si="1"/>
        <v>4869.78</v>
      </c>
      <c r="M76" s="133"/>
    </row>
    <row r="77" spans="1:13">
      <c r="A77" s="177"/>
      <c r="B77" s="177"/>
      <c r="D77" s="119">
        <v>368.2</v>
      </c>
      <c r="E77" s="120"/>
      <c r="F77" s="120"/>
      <c r="G77" s="120"/>
      <c r="H77" s="120"/>
      <c r="L77" s="133">
        <f t="shared" si="1"/>
        <v>368.2</v>
      </c>
      <c r="M77" s="133"/>
    </row>
    <row r="78" spans="1:13">
      <c r="A78" s="177"/>
      <c r="B78" s="177"/>
      <c r="D78" s="119">
        <v>319.37</v>
      </c>
      <c r="E78" s="120"/>
      <c r="F78" s="120"/>
      <c r="G78" s="120"/>
      <c r="H78" s="120"/>
      <c r="L78" s="133">
        <f t="shared" si="1"/>
        <v>319.37</v>
      </c>
      <c r="M78" s="133"/>
    </row>
    <row r="79" spans="1:13">
      <c r="A79" s="177"/>
      <c r="B79" s="177"/>
      <c r="D79" s="119">
        <v>503</v>
      </c>
      <c r="E79" s="120"/>
      <c r="F79" s="120"/>
      <c r="G79" s="120"/>
      <c r="H79" s="120"/>
      <c r="L79" s="133">
        <f t="shared" si="1"/>
        <v>503</v>
      </c>
      <c r="M79" s="133"/>
    </row>
    <row r="80" spans="1:13">
      <c r="A80" s="177"/>
      <c r="B80" s="177"/>
      <c r="D80" s="119">
        <v>5</v>
      </c>
      <c r="E80" s="120"/>
      <c r="F80" s="120"/>
      <c r="G80" s="120"/>
      <c r="H80" s="120"/>
      <c r="L80" s="133">
        <f t="shared" si="1"/>
        <v>5</v>
      </c>
      <c r="M80" s="133"/>
    </row>
    <row r="81" spans="1:14">
      <c r="A81" s="177"/>
      <c r="B81" s="177"/>
      <c r="D81" s="119">
        <v>15415.94</v>
      </c>
      <c r="E81" s="120"/>
      <c r="F81" s="120"/>
      <c r="G81" s="120"/>
      <c r="H81" s="120"/>
      <c r="L81" s="133">
        <f t="shared" si="1"/>
        <v>15415.94</v>
      </c>
      <c r="M81" s="133"/>
    </row>
    <row r="82" spans="1:14">
      <c r="A82" s="177"/>
      <c r="B82" s="177"/>
      <c r="D82" s="119">
        <v>14030.63</v>
      </c>
      <c r="E82" s="120"/>
      <c r="F82" s="120"/>
      <c r="G82" s="120"/>
      <c r="H82" s="120"/>
      <c r="L82" s="133">
        <f t="shared" si="1"/>
        <v>14030.63</v>
      </c>
      <c r="M82" s="133"/>
    </row>
    <row r="83" spans="1:14">
      <c r="A83" s="177"/>
      <c r="B83" s="177"/>
      <c r="D83" s="121">
        <f>SUM(D48:D82)</f>
        <v>152049.07</v>
      </c>
      <c r="E83" s="121">
        <f>SUM(E48:E82)</f>
        <v>89877.13</v>
      </c>
      <c r="F83" s="121">
        <f>SUM(F48:F82)</f>
        <v>0</v>
      </c>
      <c r="G83" s="121">
        <f>SUM(G48:G82)</f>
        <v>1022</v>
      </c>
      <c r="H83" s="120"/>
      <c r="L83" s="133"/>
      <c r="M83" s="133"/>
    </row>
    <row r="84" spans="1:14">
      <c r="A84" s="177" t="s">
        <v>1320</v>
      </c>
      <c r="B84" s="177">
        <v>6011</v>
      </c>
      <c r="C84" s="113" t="s">
        <v>1318</v>
      </c>
      <c r="D84" s="117">
        <v>4319.5200000000004</v>
      </c>
      <c r="E84" s="115">
        <v>3851.68</v>
      </c>
      <c r="F84" s="115">
        <v>467.84</v>
      </c>
      <c r="G84" s="115">
        <v>44</v>
      </c>
      <c r="H84" s="115">
        <v>11</v>
      </c>
      <c r="I84" s="115">
        <v>2</v>
      </c>
      <c r="J84" s="115">
        <v>32.75</v>
      </c>
      <c r="K84" s="115">
        <v>-9.3000000000000007</v>
      </c>
      <c r="L84" s="134"/>
      <c r="M84" s="134"/>
      <c r="N84" s="115"/>
    </row>
    <row r="85" spans="1:14">
      <c r="A85" s="177"/>
      <c r="B85" s="177"/>
      <c r="C85" s="113" t="s">
        <v>1319</v>
      </c>
      <c r="D85" s="97">
        <v>4594.55</v>
      </c>
      <c r="E85" s="115">
        <v>3879.37</v>
      </c>
      <c r="F85" s="115">
        <v>715.18</v>
      </c>
      <c r="G85" s="115">
        <v>44</v>
      </c>
      <c r="H85" s="115">
        <v>11</v>
      </c>
      <c r="I85" s="115">
        <v>2</v>
      </c>
      <c r="J85" s="115">
        <v>32.75</v>
      </c>
      <c r="K85" s="115">
        <v>-9.6</v>
      </c>
      <c r="L85" s="134"/>
      <c r="M85" s="134"/>
      <c r="N85" s="115"/>
    </row>
    <row r="86" spans="1:14">
      <c r="A86" s="116"/>
      <c r="C86" s="115" t="s">
        <v>1357</v>
      </c>
      <c r="D86" s="115">
        <v>264.72000000000003</v>
      </c>
      <c r="E86" s="115">
        <v>180</v>
      </c>
      <c r="F86" s="115">
        <v>84.72</v>
      </c>
      <c r="G86" s="115"/>
      <c r="H86" s="115">
        <v>1</v>
      </c>
      <c r="I86" s="115">
        <v>1</v>
      </c>
      <c r="J86" s="115">
        <v>4.2</v>
      </c>
      <c r="K86" s="115">
        <v>-2.15</v>
      </c>
      <c r="L86" s="134"/>
      <c r="M86" s="134"/>
      <c r="N86" s="115"/>
    </row>
    <row r="87" spans="1:14">
      <c r="A87" s="116"/>
      <c r="C87" s="115" t="s">
        <v>1358</v>
      </c>
      <c r="D87" s="115">
        <v>20915.23</v>
      </c>
      <c r="E87" s="115">
        <v>73.45</v>
      </c>
      <c r="F87" s="115">
        <v>20841.78</v>
      </c>
      <c r="G87" s="115"/>
      <c r="H87" s="115">
        <v>1</v>
      </c>
      <c r="I87" s="115">
        <v>2</v>
      </c>
      <c r="J87" s="115">
        <v>4</v>
      </c>
      <c r="K87" s="115">
        <v>-10</v>
      </c>
      <c r="L87" s="134"/>
      <c r="M87" s="134"/>
      <c r="N87" s="115"/>
    </row>
    <row r="88" spans="1:14">
      <c r="A88" s="116"/>
      <c r="D88" s="129">
        <f>SUM(D84:D87)</f>
        <v>30094.019999999997</v>
      </c>
      <c r="E88" s="115"/>
      <c r="F88" s="115"/>
      <c r="G88" s="115"/>
      <c r="H88" s="115"/>
      <c r="I88" s="115"/>
      <c r="J88" s="115"/>
      <c r="K88" s="115"/>
      <c r="L88" s="115"/>
      <c r="M88" s="115"/>
      <c r="N88" s="115"/>
    </row>
    <row r="89" spans="1:14">
      <c r="A89" s="116"/>
      <c r="D89" s="115"/>
      <c r="E89" s="115"/>
      <c r="F89" s="115"/>
      <c r="G89" s="115"/>
      <c r="H89" s="115"/>
      <c r="I89" s="115"/>
      <c r="J89" s="115"/>
      <c r="K89" s="115"/>
      <c r="L89" s="115"/>
      <c r="M89" s="115"/>
      <c r="N89" s="115"/>
    </row>
    <row r="90" spans="1:14">
      <c r="A90" s="116"/>
      <c r="D90" s="115"/>
      <c r="E90" s="115"/>
      <c r="F90" s="115"/>
      <c r="G90" s="115"/>
      <c r="H90" s="115"/>
      <c r="I90" s="115"/>
      <c r="J90" s="115"/>
      <c r="K90" s="115"/>
      <c r="L90" s="115"/>
      <c r="M90" s="115"/>
      <c r="N90" s="115"/>
    </row>
    <row r="91" spans="1:14">
      <c r="A91" s="116"/>
    </row>
    <row r="92" spans="1:14">
      <c r="A92" s="116"/>
    </row>
    <row r="93" spans="1:14">
      <c r="A93" s="116"/>
    </row>
    <row r="94" spans="1:14">
      <c r="A94" s="116"/>
    </row>
    <row r="95" spans="1:14">
      <c r="A95" s="116"/>
    </row>
    <row r="96" spans="1:14">
      <c r="A96" s="116"/>
    </row>
    <row r="97" spans="1:1">
      <c r="A97" s="116"/>
    </row>
    <row r="98" spans="1:1">
      <c r="A98" s="116"/>
    </row>
    <row r="99" spans="1:1">
      <c r="A99" s="116"/>
    </row>
    <row r="100" spans="1:1">
      <c r="A100" s="116"/>
    </row>
    <row r="101" spans="1:1">
      <c r="A101" s="116"/>
    </row>
    <row r="102" spans="1:1">
      <c r="A102" s="116"/>
    </row>
    <row r="103" spans="1:1">
      <c r="A103" s="116"/>
    </row>
    <row r="104" spans="1:1">
      <c r="A104" s="116"/>
    </row>
    <row r="105" spans="1:1">
      <c r="A105" s="116"/>
    </row>
    <row r="106" spans="1:1">
      <c r="A106" s="116"/>
    </row>
    <row r="107" spans="1:1">
      <c r="A107" s="116"/>
    </row>
    <row r="108" spans="1:1">
      <c r="A108" s="116"/>
    </row>
    <row r="109" spans="1:1">
      <c r="A109" s="116"/>
    </row>
    <row r="110" spans="1:1">
      <c r="A110" s="116"/>
    </row>
    <row r="111" spans="1:1">
      <c r="A111" s="116"/>
    </row>
    <row r="112" spans="1:1">
      <c r="A112" s="116"/>
    </row>
    <row r="113" spans="1:1">
      <c r="A113" s="116"/>
    </row>
    <row r="114" spans="1:1">
      <c r="A114" s="116"/>
    </row>
    <row r="115" spans="1:1">
      <c r="A115" s="116"/>
    </row>
    <row r="116" spans="1:1">
      <c r="A116" s="116"/>
    </row>
    <row r="117" spans="1:1">
      <c r="A117" s="116"/>
    </row>
    <row r="118" spans="1:1">
      <c r="A118" s="116"/>
    </row>
    <row r="119" spans="1:1">
      <c r="A119" s="116"/>
    </row>
  </sheetData>
  <mergeCells count="16">
    <mergeCell ref="S3:AB3"/>
    <mergeCell ref="S4:AB4"/>
    <mergeCell ref="A84:A85"/>
    <mergeCell ref="B84:B85"/>
    <mergeCell ref="R12:R15"/>
    <mergeCell ref="S12:S15"/>
    <mergeCell ref="S17:S18"/>
    <mergeCell ref="A48:A83"/>
    <mergeCell ref="B48:B83"/>
    <mergeCell ref="T17:T18"/>
    <mergeCell ref="N12:N15"/>
    <mergeCell ref="N17:N18"/>
    <mergeCell ref="A6:A19"/>
    <mergeCell ref="A20:A47"/>
    <mergeCell ref="B6:B19"/>
    <mergeCell ref="B20:B47"/>
  </mergeCells>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V48"/>
  <sheetViews>
    <sheetView workbookViewId="0">
      <selection activeCell="Q9" sqref="Q9"/>
    </sheetView>
  </sheetViews>
  <sheetFormatPr defaultColWidth="9" defaultRowHeight="14.25"/>
  <cols>
    <col min="1" max="2" width="9" style="3"/>
    <col min="3" max="3" width="18.625" style="3" customWidth="1"/>
    <col min="4" max="4" width="4.875" style="3" customWidth="1"/>
    <col min="5" max="5" width="21.125" style="3" customWidth="1"/>
    <col min="6" max="6" width="7.75" style="3" customWidth="1"/>
    <col min="7" max="7" width="20.5" style="3" customWidth="1"/>
    <col min="8" max="8" width="7.125" style="3" customWidth="1"/>
    <col min="9" max="9" width="21.5" style="3" customWidth="1"/>
    <col min="10" max="10" width="7.125" style="3" customWidth="1"/>
    <col min="11" max="14" width="9" style="3"/>
    <col min="15" max="15" width="11.75" style="3" customWidth="1"/>
    <col min="16" max="17" width="9" style="3"/>
    <col min="18" max="18" width="10.25" style="3" customWidth="1"/>
    <col min="19" max="16384" width="9" style="3"/>
  </cols>
  <sheetData>
    <row r="1" spans="1:22">
      <c r="A1" s="151" t="s">
        <v>30</v>
      </c>
      <c r="B1" s="151"/>
      <c r="C1" s="151"/>
      <c r="D1" s="151"/>
      <c r="E1" s="151"/>
      <c r="F1" s="151"/>
      <c r="G1" s="151"/>
      <c r="H1" s="151"/>
      <c r="I1" s="60"/>
    </row>
    <row r="2" spans="1:22">
      <c r="A2" s="47"/>
      <c r="B2" s="47"/>
      <c r="C2" s="47"/>
      <c r="D2" s="47"/>
      <c r="E2" s="47"/>
      <c r="F2" s="47"/>
      <c r="G2" s="47"/>
      <c r="H2" s="47"/>
      <c r="I2" s="47"/>
      <c r="J2" s="47"/>
    </row>
    <row r="3" spans="1:22">
      <c r="A3" s="145" t="s">
        <v>31</v>
      </c>
      <c r="B3" s="146"/>
      <c r="C3" s="143" t="s">
        <v>32</v>
      </c>
      <c r="D3" s="143"/>
      <c r="E3" s="143" t="s">
        <v>33</v>
      </c>
      <c r="F3" s="143"/>
      <c r="G3" s="143" t="s">
        <v>34</v>
      </c>
      <c r="H3" s="143"/>
      <c r="I3" s="143" t="s">
        <v>35</v>
      </c>
      <c r="J3" s="143"/>
    </row>
    <row r="4" spans="1:22">
      <c r="A4" s="143" t="s">
        <v>36</v>
      </c>
      <c r="B4" s="143"/>
      <c r="C4" s="149" t="s">
        <v>1199</v>
      </c>
      <c r="D4" s="146"/>
      <c r="E4" s="150" t="str">
        <f>'案例汇总 -月'!B3</f>
        <v>华远西山雅园</v>
      </c>
      <c r="F4" s="146"/>
      <c r="G4" s="150" t="str">
        <f>'案例汇总 -月'!B16</f>
        <v>金泰丽湾悦栖山</v>
      </c>
      <c r="H4" s="146"/>
      <c r="I4" s="150" t="str">
        <f>'案例汇总 -月'!B29</f>
        <v>中门家园</v>
      </c>
      <c r="J4" s="146"/>
    </row>
    <row r="5" spans="1:22" ht="30" customHeight="1">
      <c r="A5" s="143" t="s">
        <v>37</v>
      </c>
      <c r="B5" s="143"/>
      <c r="C5" s="145" t="s">
        <v>38</v>
      </c>
      <c r="D5" s="146"/>
      <c r="E5" s="147">
        <f>'案例汇总 -月'!K46</f>
        <v>48.84</v>
      </c>
      <c r="F5" s="148"/>
      <c r="G5" s="147">
        <f>'案例汇总 -月'!K47</f>
        <v>47.22</v>
      </c>
      <c r="H5" s="148"/>
      <c r="I5" s="147">
        <f>'案例汇总 -月'!K48</f>
        <v>38.270000000000003</v>
      </c>
      <c r="J5" s="148"/>
      <c r="S5" s="82"/>
    </row>
    <row r="6" spans="1:22">
      <c r="A6" s="143" t="s">
        <v>39</v>
      </c>
      <c r="B6" s="143"/>
      <c r="C6" s="49" t="s">
        <v>40</v>
      </c>
      <c r="D6" s="50">
        <v>100</v>
      </c>
      <c r="E6" s="49" t="s">
        <v>40</v>
      </c>
      <c r="F6" s="50">
        <v>100</v>
      </c>
      <c r="G6" s="49" t="s">
        <v>40</v>
      </c>
      <c r="H6" s="50">
        <v>100</v>
      </c>
      <c r="I6" s="49" t="s">
        <v>40</v>
      </c>
      <c r="J6" s="50">
        <v>100</v>
      </c>
    </row>
    <row r="7" spans="1:22">
      <c r="A7" s="143" t="s">
        <v>41</v>
      </c>
      <c r="B7" s="143"/>
      <c r="C7" s="48" t="s">
        <v>42</v>
      </c>
      <c r="D7" s="48">
        <v>100</v>
      </c>
      <c r="E7" s="48" t="s">
        <v>42</v>
      </c>
      <c r="F7" s="48">
        <v>100</v>
      </c>
      <c r="G7" s="48" t="s">
        <v>42</v>
      </c>
      <c r="H7" s="48">
        <f>IF(G7=C7,100,"请调整")</f>
        <v>100</v>
      </c>
      <c r="I7" s="48" t="s">
        <v>42</v>
      </c>
      <c r="J7" s="48">
        <f>IF(I7=G7,100,"请调整")</f>
        <v>100</v>
      </c>
    </row>
    <row r="8" spans="1:22" ht="72">
      <c r="A8" s="137" t="s">
        <v>43</v>
      </c>
      <c r="B8" s="51" t="s">
        <v>44</v>
      </c>
      <c r="C8" s="51" t="s">
        <v>1203</v>
      </c>
      <c r="D8" s="48">
        <v>100</v>
      </c>
      <c r="E8" s="51" t="s">
        <v>1202</v>
      </c>
      <c r="F8" s="112">
        <v>103</v>
      </c>
      <c r="G8" s="51" t="s">
        <v>1214</v>
      </c>
      <c r="H8" s="112">
        <f>F8</f>
        <v>103</v>
      </c>
      <c r="I8" s="51" t="s">
        <v>1340</v>
      </c>
      <c r="J8" s="48">
        <v>100</v>
      </c>
      <c r="K8" s="61">
        <v>3</v>
      </c>
    </row>
    <row r="9" spans="1:22" ht="108">
      <c r="A9" s="138"/>
      <c r="B9" s="51" t="s">
        <v>45</v>
      </c>
      <c r="C9" s="51" t="s">
        <v>1216</v>
      </c>
      <c r="D9" s="48">
        <v>100</v>
      </c>
      <c r="E9" s="51" t="s">
        <v>1204</v>
      </c>
      <c r="F9" s="112">
        <v>102</v>
      </c>
      <c r="G9" s="51" t="s">
        <v>1215</v>
      </c>
      <c r="H9" s="112">
        <f>F9</f>
        <v>102</v>
      </c>
      <c r="I9" s="51" t="s">
        <v>1341</v>
      </c>
      <c r="J9" s="48">
        <v>100</v>
      </c>
      <c r="K9" s="61">
        <v>2</v>
      </c>
    </row>
    <row r="10" spans="1:22" ht="48" hidden="1">
      <c r="A10" s="138"/>
      <c r="B10" s="51" t="s">
        <v>46</v>
      </c>
      <c r="C10" s="51" t="s">
        <v>430</v>
      </c>
      <c r="D10" s="48">
        <v>100</v>
      </c>
      <c r="E10" s="51" t="s">
        <v>47</v>
      </c>
      <c r="F10" s="112">
        <v>100</v>
      </c>
      <c r="G10" s="51" t="str">
        <f>C10</f>
        <v>周边有物联隆超市、小象超市、溪水源农贸市场等社区配套商业，评价商业设施一般。</v>
      </c>
      <c r="H10" s="48">
        <v>100</v>
      </c>
      <c r="I10" s="51" t="str">
        <f>C10</f>
        <v>周边有物联隆超市、小象超市、溪水源农贸市场等社区配套商业，评价商业设施一般。</v>
      </c>
      <c r="J10" s="48">
        <v>100</v>
      </c>
      <c r="K10" s="5">
        <v>5</v>
      </c>
    </row>
    <row r="11" spans="1:22" ht="48.75" thickBot="1">
      <c r="A11" s="138"/>
      <c r="B11" s="51" t="s">
        <v>48</v>
      </c>
      <c r="C11" s="51" t="s">
        <v>1201</v>
      </c>
      <c r="D11" s="48">
        <v>100</v>
      </c>
      <c r="E11" s="51" t="s">
        <v>1205</v>
      </c>
      <c r="F11" s="112">
        <v>102</v>
      </c>
      <c r="G11" s="51" t="s">
        <v>1205</v>
      </c>
      <c r="H11" s="112">
        <f>F11</f>
        <v>102</v>
      </c>
      <c r="I11" s="51" t="s">
        <v>1342</v>
      </c>
      <c r="J11" s="48">
        <v>100</v>
      </c>
      <c r="K11" s="61">
        <v>2</v>
      </c>
    </row>
    <row r="12" spans="1:22" ht="144.75" thickBot="1">
      <c r="A12" s="138"/>
      <c r="B12" s="51" t="s">
        <v>49</v>
      </c>
      <c r="C12" s="51" t="s">
        <v>1328</v>
      </c>
      <c r="D12" s="48">
        <v>100</v>
      </c>
      <c r="E12" s="51" t="s">
        <v>1217</v>
      </c>
      <c r="F12" s="112">
        <v>102</v>
      </c>
      <c r="G12" s="51" t="s">
        <v>1217</v>
      </c>
      <c r="H12" s="112">
        <f>F12</f>
        <v>102</v>
      </c>
      <c r="I12" s="51" t="s">
        <v>1218</v>
      </c>
      <c r="J12" s="48">
        <v>100</v>
      </c>
      <c r="K12" s="62">
        <v>2</v>
      </c>
      <c r="O12" s="63" t="s">
        <v>15</v>
      </c>
      <c r="P12" s="64" t="s">
        <v>61</v>
      </c>
      <c r="Q12" s="64" t="s">
        <v>62</v>
      </c>
      <c r="R12" s="64" t="s">
        <v>63</v>
      </c>
      <c r="S12" s="64" t="s">
        <v>64</v>
      </c>
      <c r="T12" s="64" t="s">
        <v>65</v>
      </c>
    </row>
    <row r="13" spans="1:22" ht="36.75" thickBot="1">
      <c r="A13" s="138"/>
      <c r="B13" s="51" t="s">
        <v>64</v>
      </c>
      <c r="C13" s="54" t="s">
        <v>433</v>
      </c>
      <c r="D13" s="52">
        <v>100</v>
      </c>
      <c r="E13" s="54" t="s">
        <v>66</v>
      </c>
      <c r="F13" s="48">
        <v>100</v>
      </c>
      <c r="G13" s="54" t="s">
        <v>66</v>
      </c>
      <c r="H13" s="48">
        <v>100</v>
      </c>
      <c r="I13" s="54" t="s">
        <v>66</v>
      </c>
      <c r="J13" s="48">
        <v>100</v>
      </c>
      <c r="K13" s="62"/>
      <c r="O13" s="66" t="str">
        <f>E4</f>
        <v>华远西山雅园</v>
      </c>
      <c r="P13" s="67" t="s">
        <v>67</v>
      </c>
      <c r="Q13" s="67" t="s">
        <v>68</v>
      </c>
      <c r="R13" s="67" t="s">
        <v>69</v>
      </c>
      <c r="S13" s="67" t="s">
        <v>70</v>
      </c>
      <c r="T13" s="67" t="s">
        <v>71</v>
      </c>
      <c r="U13" s="46" t="s">
        <v>72</v>
      </c>
    </row>
    <row r="14" spans="1:22" ht="15" thickBot="1">
      <c r="A14" s="138"/>
      <c r="B14" s="51" t="s">
        <v>434</v>
      </c>
      <c r="C14" s="51" t="s">
        <v>435</v>
      </c>
      <c r="D14" s="48">
        <v>100</v>
      </c>
      <c r="E14" s="51" t="s">
        <v>435</v>
      </c>
      <c r="F14" s="48">
        <v>100</v>
      </c>
      <c r="G14" s="51" t="s">
        <v>435</v>
      </c>
      <c r="H14" s="48">
        <v>100</v>
      </c>
      <c r="I14" s="51" t="s">
        <v>435</v>
      </c>
      <c r="J14" s="48">
        <v>100</v>
      </c>
      <c r="K14" s="62"/>
      <c r="O14" s="66" t="str">
        <f>G4</f>
        <v>金泰丽湾悦栖山</v>
      </c>
      <c r="P14" s="67" t="s">
        <v>74</v>
      </c>
      <c r="Q14" s="67" t="s">
        <v>68</v>
      </c>
      <c r="R14" s="67" t="s">
        <v>69</v>
      </c>
      <c r="S14" s="67" t="s">
        <v>70</v>
      </c>
      <c r="T14" s="67" t="s">
        <v>75</v>
      </c>
      <c r="U14" s="46" t="s">
        <v>76</v>
      </c>
    </row>
    <row r="15" spans="1:22" ht="24.75" thickBot="1">
      <c r="A15" s="139" t="s">
        <v>50</v>
      </c>
      <c r="B15" s="51" t="s">
        <v>51</v>
      </c>
      <c r="C15" s="51" t="s">
        <v>431</v>
      </c>
      <c r="D15" s="48">
        <v>100</v>
      </c>
      <c r="E15" s="51" t="s">
        <v>52</v>
      </c>
      <c r="F15" s="48">
        <v>100</v>
      </c>
      <c r="G15" s="51" t="s">
        <v>431</v>
      </c>
      <c r="H15" s="48">
        <v>100</v>
      </c>
      <c r="I15" s="51" t="s">
        <v>52</v>
      </c>
      <c r="J15" s="48">
        <v>100</v>
      </c>
      <c r="K15" s="62">
        <v>1.5</v>
      </c>
      <c r="N15" s="46"/>
      <c r="O15" s="66" t="str">
        <f>I4</f>
        <v>中门家园</v>
      </c>
      <c r="P15" s="67" t="s">
        <v>67</v>
      </c>
      <c r="Q15" s="67" t="s">
        <v>68</v>
      </c>
      <c r="R15" s="67" t="s">
        <v>69</v>
      </c>
      <c r="S15" s="67" t="s">
        <v>70</v>
      </c>
      <c r="T15" s="67" t="s">
        <v>78</v>
      </c>
      <c r="U15" s="3" t="s">
        <v>79</v>
      </c>
      <c r="V15" s="46"/>
    </row>
    <row r="16" spans="1:22">
      <c r="A16" s="140"/>
      <c r="B16" s="51" t="s">
        <v>53</v>
      </c>
      <c r="C16" s="48" t="s">
        <v>54</v>
      </c>
      <c r="D16" s="48">
        <v>100</v>
      </c>
      <c r="E16" s="51" t="s">
        <v>55</v>
      </c>
      <c r="F16" s="48">
        <v>100</v>
      </c>
      <c r="G16" s="51" t="s">
        <v>54</v>
      </c>
      <c r="H16" s="48">
        <v>100</v>
      </c>
      <c r="I16" s="51" t="s">
        <v>56</v>
      </c>
      <c r="J16" s="48">
        <v>100</v>
      </c>
      <c r="K16" s="62">
        <v>5</v>
      </c>
    </row>
    <row r="17" spans="1:22">
      <c r="A17" s="140"/>
      <c r="B17" s="48" t="s">
        <v>57</v>
      </c>
      <c r="C17" s="48" t="s">
        <v>58</v>
      </c>
      <c r="D17" s="48">
        <v>100</v>
      </c>
      <c r="E17" s="48" t="s">
        <v>58</v>
      </c>
      <c r="F17" s="48">
        <v>100</v>
      </c>
      <c r="G17" s="48" t="s">
        <v>58</v>
      </c>
      <c r="H17" s="48">
        <v>100</v>
      </c>
      <c r="I17" s="48" t="s">
        <v>58</v>
      </c>
      <c r="J17" s="48">
        <v>100</v>
      </c>
      <c r="K17" s="62">
        <v>1</v>
      </c>
    </row>
    <row r="18" spans="1:22" ht="48">
      <c r="A18" s="140"/>
      <c r="B18" s="51" t="s">
        <v>59</v>
      </c>
      <c r="C18" s="53" t="s">
        <v>432</v>
      </c>
      <c r="D18" s="48">
        <v>100</v>
      </c>
      <c r="E18" s="53" t="s">
        <v>60</v>
      </c>
      <c r="F18" s="48">
        <v>100</v>
      </c>
      <c r="G18" s="53" t="str">
        <f>E18</f>
        <v>社区管理主要依靠物业公司，不再单独配备居住管理人员，居住管理一般</v>
      </c>
      <c r="H18" s="48">
        <v>100</v>
      </c>
      <c r="I18" s="53" t="str">
        <f>E18</f>
        <v>社区管理主要依靠物业公司，不再单独配备居住管理人员，居住管理一般</v>
      </c>
      <c r="J18" s="48">
        <v>100</v>
      </c>
      <c r="K18" s="62">
        <v>1</v>
      </c>
      <c r="V18" s="3" t="s">
        <v>1200</v>
      </c>
    </row>
    <row r="19" spans="1:22">
      <c r="A19" s="140"/>
      <c r="B19" s="51" t="s">
        <v>61</v>
      </c>
      <c r="C19" s="54" t="s">
        <v>1213</v>
      </c>
      <c r="D19" s="52">
        <v>100</v>
      </c>
      <c r="E19" s="54" t="s">
        <v>67</v>
      </c>
      <c r="F19" s="112">
        <v>99</v>
      </c>
      <c r="G19" s="54" t="s">
        <v>74</v>
      </c>
      <c r="H19" s="48">
        <v>100</v>
      </c>
      <c r="I19" s="54" t="s">
        <v>67</v>
      </c>
      <c r="J19" s="112">
        <f>F19</f>
        <v>99</v>
      </c>
      <c r="K19" s="62">
        <v>1</v>
      </c>
    </row>
    <row r="20" spans="1:22" ht="24">
      <c r="A20" s="140"/>
      <c r="B20" s="51" t="s">
        <v>63</v>
      </c>
      <c r="C20" s="51" t="s">
        <v>83</v>
      </c>
      <c r="D20" s="48">
        <v>100</v>
      </c>
      <c r="E20" s="51" t="s">
        <v>83</v>
      </c>
      <c r="F20" s="48">
        <v>100</v>
      </c>
      <c r="G20" s="51" t="s">
        <v>83</v>
      </c>
      <c r="H20" s="48">
        <v>100</v>
      </c>
      <c r="I20" s="51" t="s">
        <v>83</v>
      </c>
      <c r="J20" s="48">
        <v>100</v>
      </c>
      <c r="K20" s="62">
        <v>1</v>
      </c>
    </row>
    <row r="21" spans="1:22" s="46" customFormat="1">
      <c r="A21" s="140"/>
      <c r="B21" s="51" t="s">
        <v>73</v>
      </c>
      <c r="C21" s="55">
        <f>C48</f>
        <v>1</v>
      </c>
      <c r="D21" s="52">
        <v>100</v>
      </c>
      <c r="E21" s="55">
        <f>E48</f>
        <v>0.87</v>
      </c>
      <c r="F21" s="112">
        <f>F42</f>
        <v>98</v>
      </c>
      <c r="G21" s="55">
        <f>G48</f>
        <v>0.86</v>
      </c>
      <c r="H21" s="112">
        <f>F21</f>
        <v>98</v>
      </c>
      <c r="I21" s="55">
        <f>I48</f>
        <v>0.88</v>
      </c>
      <c r="J21" s="112">
        <f>H21</f>
        <v>98</v>
      </c>
      <c r="K21" s="65">
        <v>2</v>
      </c>
    </row>
    <row r="22" spans="1:22">
      <c r="A22" s="140"/>
      <c r="B22" s="51" t="s">
        <v>77</v>
      </c>
      <c r="C22" s="54" t="s">
        <v>1209</v>
      </c>
      <c r="D22" s="52">
        <v>100</v>
      </c>
      <c r="E22" s="54" t="s">
        <v>1211</v>
      </c>
      <c r="F22" s="112">
        <v>97</v>
      </c>
      <c r="G22" s="54" t="s">
        <v>1210</v>
      </c>
      <c r="H22" s="112">
        <v>99</v>
      </c>
      <c r="I22" s="54" t="s">
        <v>1209</v>
      </c>
      <c r="J22" s="48">
        <v>100</v>
      </c>
      <c r="K22" s="65">
        <v>1</v>
      </c>
    </row>
    <row r="23" spans="1:22">
      <c r="A23" s="140"/>
      <c r="B23" s="51" t="s">
        <v>80</v>
      </c>
      <c r="C23" s="54" t="s">
        <v>81</v>
      </c>
      <c r="D23" s="52">
        <v>100</v>
      </c>
      <c r="E23" s="54" t="s">
        <v>1329</v>
      </c>
      <c r="F23" s="112">
        <v>99</v>
      </c>
      <c r="G23" s="54" t="s">
        <v>1330</v>
      </c>
      <c r="H23" s="112">
        <v>101</v>
      </c>
      <c r="I23" s="54" t="s">
        <v>1331</v>
      </c>
      <c r="J23" s="48">
        <v>100</v>
      </c>
      <c r="K23" s="65">
        <v>1</v>
      </c>
    </row>
    <row r="24" spans="1:22">
      <c r="A24" s="140"/>
      <c r="B24" s="51" t="s">
        <v>82</v>
      </c>
      <c r="C24" s="54" t="s">
        <v>79</v>
      </c>
      <c r="D24" s="52">
        <v>100</v>
      </c>
      <c r="E24" s="54" t="s">
        <v>1208</v>
      </c>
      <c r="F24" s="48">
        <v>100</v>
      </c>
      <c r="G24" s="54" t="s">
        <v>1212</v>
      </c>
      <c r="H24" s="112">
        <f>I40</f>
        <v>94</v>
      </c>
      <c r="I24" s="54" t="s">
        <v>79</v>
      </c>
      <c r="J24" s="48">
        <v>100</v>
      </c>
      <c r="K24" s="62">
        <v>2</v>
      </c>
    </row>
    <row r="25" spans="1:22" ht="36">
      <c r="A25" s="140"/>
      <c r="B25" s="51" t="s">
        <v>84</v>
      </c>
      <c r="C25" s="51" t="s">
        <v>85</v>
      </c>
      <c r="D25" s="48">
        <v>100</v>
      </c>
      <c r="E25" s="51" t="s">
        <v>86</v>
      </c>
      <c r="F25" s="112">
        <v>105</v>
      </c>
      <c r="G25" s="51" t="str">
        <f>E25</f>
        <v>配备家具、家电较齐全；功能基本正常，质量基本有保证，一般</v>
      </c>
      <c r="H25" s="112">
        <f>F25</f>
        <v>105</v>
      </c>
      <c r="I25" s="51" t="str">
        <f>G25</f>
        <v>配备家具、家电较齐全；功能基本正常，质量基本有保证，一般</v>
      </c>
      <c r="J25" s="112">
        <f>H25</f>
        <v>105</v>
      </c>
      <c r="K25" s="62">
        <v>3</v>
      </c>
    </row>
    <row r="26" spans="1:22">
      <c r="A26" s="142" t="s">
        <v>87</v>
      </c>
      <c r="B26" s="142"/>
      <c r="C26" s="143" t="s">
        <v>88</v>
      </c>
      <c r="D26" s="143"/>
      <c r="E26" s="141">
        <f>E5</f>
        <v>48.84</v>
      </c>
      <c r="F26" s="141"/>
      <c r="G26" s="141">
        <f>G5</f>
        <v>47.22</v>
      </c>
      <c r="H26" s="141"/>
      <c r="I26" s="141">
        <f>I5</f>
        <v>38.270000000000003</v>
      </c>
      <c r="J26" s="141"/>
    </row>
    <row r="27" spans="1:22">
      <c r="A27" s="142" t="s">
        <v>89</v>
      </c>
      <c r="B27" s="142"/>
      <c r="C27" s="143" t="s">
        <v>88</v>
      </c>
      <c r="D27" s="143"/>
      <c r="E27" s="144">
        <f>ROUND(E26*POWER(100,COUNT(F6:F25))/PRODUCT(F6:F25),2)</f>
        <v>45.68</v>
      </c>
      <c r="F27" s="144"/>
      <c r="G27" s="144">
        <f>ROUND(G26*POWER(100,COUNT(H6:H25))/PRODUCT(H6:H25),2)</f>
        <v>44.67</v>
      </c>
      <c r="H27" s="144"/>
      <c r="I27" s="144">
        <f>ROUND(I26*POWER(100,COUNT(J6:J25))/PRODUCT(J6:J25),2)</f>
        <v>37.57</v>
      </c>
      <c r="J27" s="144"/>
      <c r="L27" s="68">
        <f>E27-I27</f>
        <v>8.11</v>
      </c>
      <c r="M27" s="68">
        <f>E26-I26</f>
        <v>10.57</v>
      </c>
    </row>
    <row r="28" spans="1:22">
      <c r="A28" s="136" t="str">
        <f>CONCATENATE("估价对象比较价值=(",TEXT(E27,"G/通用格式"),"+",TEXT(G27,"G/通用格式"),"+",TEXT(I27,"G/通用格式"),")","/",3,"=",ROUND((E27+G27+I27)/3,2))</f>
        <v>估价对象比较价值=(45.68+44.67+37.57)/3=42.64</v>
      </c>
      <c r="B28" s="136"/>
      <c r="C28" s="136"/>
      <c r="D28" s="136"/>
      <c r="E28" s="136"/>
      <c r="F28" s="136"/>
      <c r="G28" s="136"/>
      <c r="H28" s="136"/>
      <c r="I28" s="69"/>
      <c r="J28" s="69"/>
      <c r="L28" s="3">
        <f>L27/I27</f>
        <v>0.21586372105403245</v>
      </c>
      <c r="M28" s="3">
        <f>M27/I26</f>
        <v>0.27619545335772144</v>
      </c>
    </row>
    <row r="29" spans="1:22">
      <c r="E29" s="131">
        <f>ROUND(POWER(100,COUNT(F6:F25))/PRODUCT(F6:F25),4)</f>
        <v>0.93520000000000003</v>
      </c>
      <c r="G29" s="130">
        <f>ROUND(POWER(100,COUNT(H6:H25))/PRODUCT(H6:H25),4)</f>
        <v>0.94589999999999996</v>
      </c>
      <c r="I29" s="130">
        <f>ROUND(POWER(100,COUNT(J6:J25))/PRODUCT(J6:J25),4)</f>
        <v>0.98160000000000003</v>
      </c>
      <c r="P29" s="1"/>
      <c r="Q29" s="1"/>
      <c r="R29" s="1"/>
      <c r="S29" s="1"/>
      <c r="T29" s="1"/>
    </row>
    <row r="30" spans="1:22">
      <c r="B30" s="56" t="s">
        <v>90</v>
      </c>
      <c r="C30" s="56">
        <f>ROUND((E27+G27+I27)/3,2)</f>
        <v>42.64</v>
      </c>
      <c r="E30" s="3">
        <f>ROUND(E27/E26,4)</f>
        <v>0.93530000000000002</v>
      </c>
      <c r="G30" s="3">
        <f>ROUND(G27/G26,4)</f>
        <v>0.94599999999999995</v>
      </c>
      <c r="I30" s="3">
        <f>ROUND(I27/I26,4)</f>
        <v>0.98170000000000002</v>
      </c>
      <c r="P30" s="1"/>
      <c r="Q30" s="1"/>
      <c r="R30" s="1"/>
      <c r="S30" s="1"/>
      <c r="T30" s="1"/>
    </row>
    <row r="31" spans="1:22">
      <c r="B31" s="56">
        <v>2.95</v>
      </c>
      <c r="C31" s="57">
        <f>C30+B31</f>
        <v>45.59</v>
      </c>
      <c r="P31" s="2"/>
      <c r="Q31"/>
      <c r="R31"/>
      <c r="S31"/>
      <c r="T31" s="1"/>
    </row>
    <row r="32" spans="1:22">
      <c r="C32" s="57" t="s">
        <v>91</v>
      </c>
      <c r="E32" s="3">
        <f>E26*E30</f>
        <v>45.680052000000003</v>
      </c>
      <c r="G32" s="3">
        <f>G26*G30</f>
        <v>44.670119999999997</v>
      </c>
      <c r="I32" s="3">
        <f>I26*I30</f>
        <v>37.569659000000001</v>
      </c>
    </row>
    <row r="34" spans="2:14">
      <c r="E34" s="3">
        <f>(100^18)/PRODUCT(F6:F25)</f>
        <v>9.3520056769836349E-5</v>
      </c>
      <c r="G34" s="3">
        <f>(100^18)/PRODUCT(H6:H25)</f>
        <v>9.4593754493441987E-5</v>
      </c>
      <c r="I34" s="3">
        <f>(100^18)/PRODUCT(J6:J25)</f>
        <v>9.8163363469485943E-5</v>
      </c>
    </row>
    <row r="35" spans="2:14">
      <c r="E35" s="3" t="s">
        <v>1206</v>
      </c>
      <c r="G35" s="3" t="s">
        <v>1207</v>
      </c>
      <c r="I35" s="3">
        <v>2014</v>
      </c>
    </row>
    <row r="37" spans="2:14">
      <c r="C37" s="3" t="s">
        <v>1333</v>
      </c>
      <c r="E37" s="3" t="s">
        <v>1332</v>
      </c>
      <c r="G37" s="3" t="s">
        <v>1334</v>
      </c>
      <c r="I37" s="3" t="s">
        <v>1335</v>
      </c>
    </row>
    <row r="39" spans="2:14">
      <c r="C39" s="3" t="s">
        <v>92</v>
      </c>
      <c r="E39" s="5" t="s">
        <v>93</v>
      </c>
      <c r="F39" s="5" t="s">
        <v>79</v>
      </c>
      <c r="G39" s="5" t="s">
        <v>94</v>
      </c>
      <c r="H39" s="5" t="s">
        <v>72</v>
      </c>
      <c r="I39" s="5" t="s">
        <v>95</v>
      </c>
      <c r="J39" s="5" t="s">
        <v>96</v>
      </c>
      <c r="K39" s="3" t="s">
        <v>76</v>
      </c>
      <c r="L39" s="3" t="s">
        <v>97</v>
      </c>
      <c r="M39" s="3" t="s">
        <v>98</v>
      </c>
      <c r="N39" s="3" t="s">
        <v>99</v>
      </c>
    </row>
    <row r="40" spans="2:14">
      <c r="E40" s="5">
        <f>F40+$K$24</f>
        <v>102</v>
      </c>
      <c r="F40" s="5">
        <v>100</v>
      </c>
      <c r="G40" s="5">
        <f>F40-$K$24</f>
        <v>98</v>
      </c>
      <c r="H40" s="5">
        <f t="shared" ref="H40" si="0">G40-$K$24</f>
        <v>96</v>
      </c>
      <c r="I40" s="5">
        <f t="shared" ref="I40" si="1">H40-$K$24</f>
        <v>94</v>
      </c>
      <c r="J40" s="5">
        <f t="shared" ref="J40:K40" si="2">I40-$K$24</f>
        <v>92</v>
      </c>
      <c r="K40" s="5">
        <f t="shared" si="2"/>
        <v>90</v>
      </c>
      <c r="L40" s="5">
        <f t="shared" ref="L40" si="3">K40-$K$24</f>
        <v>88</v>
      </c>
      <c r="M40" s="5">
        <f t="shared" ref="M40" si="4">L40-$K$24</f>
        <v>86</v>
      </c>
      <c r="N40" s="5">
        <f t="shared" ref="N40" si="5">M40-$K$24</f>
        <v>84</v>
      </c>
    </row>
    <row r="41" spans="2:14">
      <c r="C41" s="3" t="s">
        <v>100</v>
      </c>
      <c r="E41" s="5" t="s">
        <v>101</v>
      </c>
      <c r="F41" s="5" t="s">
        <v>102</v>
      </c>
      <c r="G41" s="5" t="s">
        <v>103</v>
      </c>
      <c r="H41" s="3" t="s">
        <v>104</v>
      </c>
      <c r="I41" s="3" t="s">
        <v>105</v>
      </c>
    </row>
    <row r="42" spans="2:14">
      <c r="E42" s="5">
        <v>100</v>
      </c>
      <c r="F42" s="5">
        <f>E42-$K$21</f>
        <v>98</v>
      </c>
      <c r="G42" s="5">
        <f>F42-$K$21</f>
        <v>96</v>
      </c>
      <c r="H42" s="5">
        <f t="shared" ref="H42" si="6">G42-$K$21</f>
        <v>94</v>
      </c>
      <c r="I42" s="5">
        <f t="shared" ref="I42" si="7">H42-$K$21</f>
        <v>92</v>
      </c>
      <c r="J42" s="5"/>
    </row>
    <row r="43" spans="2:14">
      <c r="E43" s="3" t="s">
        <v>1339</v>
      </c>
      <c r="F43" s="3" t="s">
        <v>1338</v>
      </c>
      <c r="G43" s="3" t="s">
        <v>1336</v>
      </c>
      <c r="H43" s="3" t="s">
        <v>1337</v>
      </c>
    </row>
    <row r="44" spans="2:14">
      <c r="E44" s="3">
        <v>100</v>
      </c>
      <c r="F44" s="3">
        <v>99</v>
      </c>
      <c r="G44" s="3">
        <v>98</v>
      </c>
      <c r="H44" s="3">
        <v>97</v>
      </c>
    </row>
    <row r="45" spans="2:14">
      <c r="B45" s="3" t="s">
        <v>73</v>
      </c>
      <c r="C45" s="3" t="s">
        <v>30</v>
      </c>
      <c r="E45" s="3" t="s">
        <v>106</v>
      </c>
      <c r="G45" s="3" t="s">
        <v>107</v>
      </c>
      <c r="I45" s="3" t="s">
        <v>108</v>
      </c>
    </row>
    <row r="46" spans="2:14">
      <c r="B46" s="3" t="s">
        <v>109</v>
      </c>
      <c r="C46" s="58">
        <v>1</v>
      </c>
      <c r="E46" s="58">
        <f>ROUND((1-(2025-2013)/60),2)</f>
        <v>0.8</v>
      </c>
      <c r="G46" s="58">
        <f>ROUND((1-(2025-2012)/60),2)</f>
        <v>0.78</v>
      </c>
      <c r="I46" s="58">
        <f>ROUND((1-(2025-2014)/60),2)</f>
        <v>0.82</v>
      </c>
    </row>
    <row r="47" spans="2:14">
      <c r="B47" s="3" t="s">
        <v>110</v>
      </c>
      <c r="C47" s="58">
        <v>1</v>
      </c>
      <c r="E47" s="58">
        <v>0.9</v>
      </c>
      <c r="G47" s="58">
        <v>0.9</v>
      </c>
      <c r="I47" s="58">
        <v>0.9</v>
      </c>
    </row>
    <row r="48" spans="2:14">
      <c r="C48" s="59">
        <f>ROUND(C46*0.3+C47*0.7,2)</f>
        <v>1</v>
      </c>
      <c r="E48" s="59">
        <f>ROUND(E46*0.3+E47*0.7,2)</f>
        <v>0.87</v>
      </c>
      <c r="G48" s="59">
        <f>ROUND(G46*0.3+G47*0.7,2)</f>
        <v>0.86</v>
      </c>
      <c r="I48" s="59">
        <f>ROUND(I46*0.3+I47*0.7,2)</f>
        <v>0.88</v>
      </c>
    </row>
  </sheetData>
  <mergeCells count="31">
    <mergeCell ref="A1:H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A28:H28"/>
    <mergeCell ref="A8:A14"/>
    <mergeCell ref="A15:A25"/>
    <mergeCell ref="G26:H26"/>
    <mergeCell ref="I26:J26"/>
    <mergeCell ref="A27:B27"/>
    <mergeCell ref="C27:D27"/>
    <mergeCell ref="E27:F27"/>
    <mergeCell ref="G27:H27"/>
    <mergeCell ref="I27:J27"/>
  </mergeCells>
  <phoneticPr fontId="28"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20"/>
  <sheetViews>
    <sheetView topLeftCell="A7" zoomScale="110" zoomScaleNormal="110" workbookViewId="0">
      <selection activeCell="E2" sqref="E2"/>
    </sheetView>
  </sheetViews>
  <sheetFormatPr defaultColWidth="22.875" defaultRowHeight="14.25"/>
  <cols>
    <col min="1" max="1" width="8" style="3" customWidth="1"/>
    <col min="2" max="2" width="18.5" style="3" customWidth="1"/>
    <col min="3" max="3" width="15.5" style="3" customWidth="1"/>
    <col min="4" max="4" width="55" style="3" customWidth="1"/>
    <col min="5" max="5" width="10.25" style="3" customWidth="1"/>
    <col min="6" max="6" width="16.125" style="3" customWidth="1"/>
    <col min="7" max="7" width="11" style="3" customWidth="1"/>
    <col min="8" max="16384" width="22.875" style="3"/>
  </cols>
  <sheetData>
    <row r="1" spans="1:9">
      <c r="A1" s="36" t="s">
        <v>111</v>
      </c>
      <c r="B1" s="36" t="s">
        <v>112</v>
      </c>
      <c r="C1" s="36" t="s">
        <v>113</v>
      </c>
      <c r="D1" s="36" t="s">
        <v>114</v>
      </c>
    </row>
    <row r="2" spans="1:9" ht="62.25">
      <c r="A2" s="37">
        <v>1</v>
      </c>
      <c r="B2" s="36" t="s">
        <v>115</v>
      </c>
      <c r="C2" s="38" t="e">
        <f>ROUND(E2/60,2)</f>
        <v>#REF!</v>
      </c>
      <c r="D2" s="36" t="s">
        <v>116</v>
      </c>
      <c r="E2" s="3" t="e">
        <f>#REF!</f>
        <v>#REF!</v>
      </c>
      <c r="F2" s="39"/>
    </row>
    <row r="3" spans="1:9">
      <c r="A3" s="37">
        <v>2</v>
      </c>
      <c r="B3" s="36" t="s">
        <v>117</v>
      </c>
      <c r="C3" s="37" t="e">
        <f>C4+C5+C6</f>
        <v>#REF!</v>
      </c>
      <c r="D3" s="36" t="s">
        <v>118</v>
      </c>
    </row>
    <row r="4" spans="1:9" ht="38.25">
      <c r="A4" s="37">
        <v>2.1</v>
      </c>
      <c r="B4" s="36" t="s">
        <v>119</v>
      </c>
      <c r="C4" s="38">
        <f>F4</f>
        <v>9.61</v>
      </c>
      <c r="D4" s="36" t="s">
        <v>120</v>
      </c>
      <c r="E4" s="3">
        <f>I13</f>
        <v>5341.27</v>
      </c>
      <c r="F4" s="3">
        <f>ROUND(E4*1.5*12/10000,2)</f>
        <v>9.61</v>
      </c>
    </row>
    <row r="5" spans="1:9" ht="48">
      <c r="A5" s="37">
        <v>2.2000000000000002</v>
      </c>
      <c r="B5" s="36" t="s">
        <v>121</v>
      </c>
      <c r="C5" s="40">
        <v>0</v>
      </c>
      <c r="D5" s="36" t="s">
        <v>122</v>
      </c>
      <c r="E5" s="41"/>
      <c r="F5" s="42">
        <v>1E-3</v>
      </c>
    </row>
    <row r="6" spans="1:9" ht="49.5">
      <c r="A6" s="37">
        <v>2.2999999999999998</v>
      </c>
      <c r="B6" s="36" t="s">
        <v>123</v>
      </c>
      <c r="C6" s="37" t="e">
        <f>#REF!</f>
        <v>#REF!</v>
      </c>
      <c r="D6" s="36" t="s">
        <v>124</v>
      </c>
      <c r="E6" s="3" t="s">
        <v>125</v>
      </c>
    </row>
    <row r="7" spans="1:9">
      <c r="A7" s="37">
        <v>3</v>
      </c>
      <c r="B7" s="36" t="s">
        <v>126</v>
      </c>
      <c r="C7" s="37" t="e">
        <f>C8+C9+C10</f>
        <v>#REF!</v>
      </c>
      <c r="D7" s="36" t="s">
        <v>127</v>
      </c>
    </row>
    <row r="8" spans="1:9" ht="24.75">
      <c r="A8" s="37">
        <v>3.1</v>
      </c>
      <c r="B8" s="36" t="s">
        <v>128</v>
      </c>
      <c r="C8" s="37">
        <f>E8</f>
        <v>14.44</v>
      </c>
      <c r="D8" s="36" t="s">
        <v>129</v>
      </c>
      <c r="E8" s="3">
        <f>ROUND(测算表!C31*12*I14*5%/10000,2)</f>
        <v>14.44</v>
      </c>
      <c r="F8" s="3">
        <f>测算表!C31</f>
        <v>45.59</v>
      </c>
    </row>
    <row r="9" spans="1:9" ht="57">
      <c r="A9" s="37">
        <v>3.2</v>
      </c>
      <c r="B9" s="36" t="s">
        <v>130</v>
      </c>
      <c r="C9" s="37">
        <v>0</v>
      </c>
      <c r="D9" s="36" t="s">
        <v>131</v>
      </c>
      <c r="G9" s="43" t="s">
        <v>132</v>
      </c>
    </row>
    <row r="10" spans="1:9" ht="57">
      <c r="A10" s="37">
        <v>3.3</v>
      </c>
      <c r="B10" s="36" t="s">
        <v>133</v>
      </c>
      <c r="C10" s="37" t="e">
        <f>ROUND(C2*3%,2)</f>
        <v>#REF!</v>
      </c>
      <c r="D10" s="36" t="s">
        <v>134</v>
      </c>
      <c r="E10" s="43" t="s">
        <v>135</v>
      </c>
    </row>
    <row r="11" spans="1:9" ht="20.25" customHeight="1">
      <c r="A11" s="37">
        <v>4</v>
      </c>
      <c r="B11" s="36" t="s">
        <v>136</v>
      </c>
      <c r="C11" s="38" t="e">
        <f>C2+C3+C7</f>
        <v>#REF!</v>
      </c>
      <c r="D11" s="36" t="s">
        <v>137</v>
      </c>
    </row>
    <row r="12" spans="1:9" ht="25.5">
      <c r="A12" s="37">
        <v>5</v>
      </c>
      <c r="B12" s="36" t="s">
        <v>138</v>
      </c>
      <c r="C12" s="37" t="e">
        <f>ROUND(C11*10000/I14/12,0)</f>
        <v>#REF!</v>
      </c>
      <c r="D12" s="36" t="s">
        <v>139</v>
      </c>
    </row>
    <row r="13" spans="1:9">
      <c r="H13" s="44" t="s">
        <v>140</v>
      </c>
      <c r="I13" s="44">
        <v>5341.27</v>
      </c>
    </row>
    <row r="14" spans="1:9">
      <c r="H14" s="44" t="s">
        <v>141</v>
      </c>
      <c r="I14" s="44">
        <v>5277.65</v>
      </c>
    </row>
    <row r="15" spans="1:9">
      <c r="H15" s="44" t="s">
        <v>142</v>
      </c>
      <c r="I15" s="44">
        <v>63.62</v>
      </c>
    </row>
    <row r="16" spans="1:9">
      <c r="H16" s="45"/>
    </row>
    <row r="20" spans="4:4">
      <c r="D20" s="3" t="s">
        <v>143</v>
      </c>
    </row>
  </sheetData>
  <phoneticPr fontId="29"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28"/>
  <sheetViews>
    <sheetView topLeftCell="H1" workbookViewId="0">
      <selection activeCell="L47" sqref="L47"/>
    </sheetView>
  </sheetViews>
  <sheetFormatPr defaultColWidth="9" defaultRowHeight="14.25"/>
  <cols>
    <col min="1" max="1" width="6.125" style="13" customWidth="1"/>
    <col min="2" max="2" width="11.875" style="13" customWidth="1"/>
    <col min="3" max="3" width="12.875" style="13" customWidth="1"/>
    <col min="4" max="4" width="9.5" style="14" customWidth="1"/>
    <col min="5" max="5" width="23.125" style="13" customWidth="1"/>
    <col min="6" max="7" width="9" style="13"/>
    <col min="8" max="8" width="7.125" style="13" customWidth="1"/>
    <col min="9" max="9" width="17.625" style="13" customWidth="1"/>
    <col min="10" max="10" width="12.25" style="13" customWidth="1"/>
    <col min="11" max="11" width="9" style="13"/>
    <col min="12" max="12" width="24.375" style="13" customWidth="1"/>
    <col min="13" max="15" width="9" style="13"/>
    <col min="16" max="16" width="12.375" style="13" customWidth="1"/>
    <col min="17" max="17" width="12.625" style="13" customWidth="1"/>
    <col min="18" max="18" width="8.875" style="13" customWidth="1"/>
    <col min="19" max="19" width="24.125" style="13" customWidth="1"/>
    <col min="20" max="16384" width="9" style="13"/>
  </cols>
  <sheetData>
    <row r="1" spans="1:20">
      <c r="A1" s="160" t="s">
        <v>144</v>
      </c>
      <c r="B1" s="160"/>
      <c r="C1" s="160"/>
      <c r="D1" s="160"/>
      <c r="E1" s="160"/>
      <c r="F1" s="160"/>
      <c r="H1" s="160" t="s">
        <v>145</v>
      </c>
      <c r="I1" s="160"/>
      <c r="J1" s="160"/>
      <c r="K1" s="160"/>
      <c r="L1" s="160"/>
      <c r="M1" s="160"/>
      <c r="O1" s="160" t="s">
        <v>146</v>
      </c>
      <c r="P1" s="160"/>
      <c r="Q1" s="160"/>
      <c r="R1" s="160"/>
      <c r="S1" s="160"/>
      <c r="T1" s="160"/>
    </row>
    <row r="2" spans="1:20">
      <c r="A2" s="15" t="s">
        <v>111</v>
      </c>
      <c r="B2" s="15" t="s">
        <v>147</v>
      </c>
      <c r="C2" s="15" t="s">
        <v>148</v>
      </c>
      <c r="D2" s="16" t="s">
        <v>149</v>
      </c>
      <c r="E2" s="15" t="s">
        <v>150</v>
      </c>
      <c r="F2" s="15" t="s">
        <v>151</v>
      </c>
      <c r="H2" s="15" t="s">
        <v>111</v>
      </c>
      <c r="I2" s="15" t="s">
        <v>147</v>
      </c>
      <c r="J2" s="15" t="s">
        <v>148</v>
      </c>
      <c r="K2" s="16" t="s">
        <v>149</v>
      </c>
      <c r="L2" s="15" t="s">
        <v>150</v>
      </c>
      <c r="M2" s="15" t="s">
        <v>151</v>
      </c>
      <c r="O2" s="15" t="s">
        <v>111</v>
      </c>
      <c r="P2" s="15" t="s">
        <v>147</v>
      </c>
      <c r="Q2" s="15" t="s">
        <v>148</v>
      </c>
      <c r="R2" s="16" t="s">
        <v>149</v>
      </c>
      <c r="S2" s="15" t="s">
        <v>150</v>
      </c>
      <c r="T2" s="15" t="s">
        <v>151</v>
      </c>
    </row>
    <row r="3" spans="1:20">
      <c r="A3" s="17"/>
      <c r="B3" s="158" t="e">
        <f>#REF!</f>
        <v>#REF!</v>
      </c>
      <c r="C3" s="156" t="s">
        <v>152</v>
      </c>
      <c r="D3" s="16" t="s">
        <v>153</v>
      </c>
      <c r="E3" s="15" t="s">
        <v>154</v>
      </c>
      <c r="F3" s="156" t="e">
        <f>ROUND(AVERAGE(E3:E4),2)</f>
        <v>#REF!</v>
      </c>
      <c r="H3" s="153">
        <v>1</v>
      </c>
      <c r="I3" s="158" t="e">
        <f>B3</f>
        <v>#REF!</v>
      </c>
      <c r="J3" s="156" t="s">
        <v>152</v>
      </c>
      <c r="K3" s="16" t="s">
        <v>153</v>
      </c>
      <c r="L3" s="15" t="e">
        <f>#REF!</f>
        <v>#REF!</v>
      </c>
      <c r="M3" s="156" t="e">
        <f>ROUND(AVERAGE(L3:L4),2)</f>
        <v>#REF!</v>
      </c>
      <c r="O3" s="153">
        <v>1</v>
      </c>
      <c r="P3" s="158" t="e">
        <f>B3</f>
        <v>#REF!</v>
      </c>
      <c r="Q3" s="156" t="s">
        <v>152</v>
      </c>
      <c r="R3" s="16" t="s">
        <v>153</v>
      </c>
      <c r="S3" s="15" t="e">
        <f>#REF!</f>
        <v>#REF!</v>
      </c>
      <c r="T3" s="156" t="e">
        <f>ROUND(AVERAGE(S3:S4),2)</f>
        <v>#REF!</v>
      </c>
    </row>
    <row r="4" spans="1:20" ht="14.25" customHeight="1">
      <c r="A4" s="153">
        <v>1</v>
      </c>
      <c r="B4" s="159"/>
      <c r="C4" s="157"/>
      <c r="D4" s="16" t="s">
        <v>155</v>
      </c>
      <c r="E4" s="15" t="e">
        <f>#REF!</f>
        <v>#REF!</v>
      </c>
      <c r="F4" s="157"/>
      <c r="H4" s="154"/>
      <c r="I4" s="159" t="e">
        <f>B3</f>
        <v>#REF!</v>
      </c>
      <c r="J4" s="157"/>
      <c r="K4" s="16" t="s">
        <v>155</v>
      </c>
      <c r="L4" s="15" t="e">
        <f>#REF!</f>
        <v>#REF!</v>
      </c>
      <c r="M4" s="157"/>
      <c r="O4" s="154"/>
      <c r="P4" s="159" t="e">
        <f>B3</f>
        <v>#REF!</v>
      </c>
      <c r="Q4" s="157"/>
      <c r="R4" s="16" t="s">
        <v>155</v>
      </c>
      <c r="S4" s="15" t="e">
        <f>#REF!</f>
        <v>#REF!</v>
      </c>
      <c r="T4" s="157"/>
    </row>
    <row r="5" spans="1:20" ht="14.25" customHeight="1">
      <c r="A5" s="154"/>
      <c r="B5" s="159"/>
      <c r="C5" s="160" t="s">
        <v>156</v>
      </c>
      <c r="D5" s="16" t="s">
        <v>157</v>
      </c>
      <c r="E5" s="15" t="e">
        <f>#REF!</f>
        <v>#REF!</v>
      </c>
      <c r="F5" s="152" t="e">
        <f>ROUND(AVERAGE(E5:E7),2)</f>
        <v>#REF!</v>
      </c>
      <c r="H5" s="154"/>
      <c r="I5" s="159"/>
      <c r="J5" s="160" t="s">
        <v>156</v>
      </c>
      <c r="K5" s="16" t="s">
        <v>157</v>
      </c>
      <c r="L5" s="15" t="e">
        <f>#REF!</f>
        <v>#REF!</v>
      </c>
      <c r="M5" s="152" t="e">
        <f>ROUND(AVERAGE(L5:L7),2)</f>
        <v>#REF!</v>
      </c>
      <c r="O5" s="154"/>
      <c r="P5" s="159"/>
      <c r="Q5" s="160" t="s">
        <v>156</v>
      </c>
      <c r="R5" s="16" t="s">
        <v>157</v>
      </c>
      <c r="S5" s="15" t="e">
        <f>#REF!</f>
        <v>#REF!</v>
      </c>
      <c r="T5" s="152" t="e">
        <f>ROUND(AVERAGE(S5:S7),2)</f>
        <v>#REF!</v>
      </c>
    </row>
    <row r="6" spans="1:20" ht="14.25" customHeight="1">
      <c r="A6" s="154"/>
      <c r="B6" s="159"/>
      <c r="C6" s="160"/>
      <c r="D6" s="16" t="s">
        <v>158</v>
      </c>
      <c r="E6" s="15" t="e">
        <f>#REF!</f>
        <v>#REF!</v>
      </c>
      <c r="F6" s="152"/>
      <c r="H6" s="154"/>
      <c r="I6" s="159"/>
      <c r="J6" s="160"/>
      <c r="K6" s="16" t="s">
        <v>158</v>
      </c>
      <c r="L6" s="15" t="e">
        <f>#REF!</f>
        <v>#REF!</v>
      </c>
      <c r="M6" s="152"/>
      <c r="O6" s="154"/>
      <c r="P6" s="159"/>
      <c r="Q6" s="160"/>
      <c r="R6" s="16" t="s">
        <v>158</v>
      </c>
      <c r="S6" s="15" t="e">
        <f>#REF!</f>
        <v>#REF!</v>
      </c>
      <c r="T6" s="152"/>
    </row>
    <row r="7" spans="1:20">
      <c r="A7" s="154"/>
      <c r="B7" s="159"/>
      <c r="C7" s="160"/>
      <c r="D7" s="16" t="s">
        <v>159</v>
      </c>
      <c r="E7" s="15" t="e">
        <f>#REF!</f>
        <v>#REF!</v>
      </c>
      <c r="F7" s="152"/>
      <c r="H7" s="154"/>
      <c r="I7" s="159"/>
      <c r="J7" s="160"/>
      <c r="K7" s="16" t="s">
        <v>159</v>
      </c>
      <c r="L7" s="15" t="e">
        <f>#REF!</f>
        <v>#REF!</v>
      </c>
      <c r="M7" s="152"/>
      <c r="N7" s="13">
        <v>2</v>
      </c>
      <c r="O7" s="154"/>
      <c r="P7" s="159"/>
      <c r="Q7" s="160"/>
      <c r="R7" s="16" t="s">
        <v>159</v>
      </c>
      <c r="S7" s="15" t="e">
        <f>#REF!</f>
        <v>#REF!</v>
      </c>
      <c r="T7" s="152"/>
    </row>
    <row r="8" spans="1:20">
      <c r="A8" s="154"/>
      <c r="B8" s="159"/>
      <c r="C8" s="160" t="s">
        <v>160</v>
      </c>
      <c r="D8" s="16" t="s">
        <v>161</v>
      </c>
      <c r="E8" s="15" t="e">
        <f>#REF!</f>
        <v>#REF!</v>
      </c>
      <c r="F8" s="152" t="e">
        <f>ROUND(AVERAGE(E8:E10),2)</f>
        <v>#REF!</v>
      </c>
      <c r="H8" s="154"/>
      <c r="I8" s="159"/>
      <c r="J8" s="160" t="s">
        <v>160</v>
      </c>
      <c r="K8" s="16" t="s">
        <v>161</v>
      </c>
      <c r="L8" s="15" t="e">
        <f>#REF!</f>
        <v>#REF!</v>
      </c>
      <c r="M8" s="152" t="e">
        <f>ROUND(AVERAGE(L8:L10),2)</f>
        <v>#REF!</v>
      </c>
      <c r="O8" s="154"/>
      <c r="P8" s="159"/>
      <c r="Q8" s="160" t="s">
        <v>160</v>
      </c>
      <c r="R8" s="16" t="s">
        <v>161</v>
      </c>
      <c r="S8" s="15" t="e">
        <f>#REF!</f>
        <v>#REF!</v>
      </c>
      <c r="T8" s="152" t="e">
        <f>ROUND(AVERAGE(S8:S10),2)</f>
        <v>#REF!</v>
      </c>
    </row>
    <row r="9" spans="1:20">
      <c r="A9" s="154"/>
      <c r="B9" s="159"/>
      <c r="C9" s="160"/>
      <c r="D9" s="16" t="s">
        <v>162</v>
      </c>
      <c r="E9" s="15" t="e">
        <f>#REF!</f>
        <v>#REF!</v>
      </c>
      <c r="F9" s="152"/>
      <c r="H9" s="154"/>
      <c r="I9" s="159"/>
      <c r="J9" s="160"/>
      <c r="K9" s="16" t="s">
        <v>162</v>
      </c>
      <c r="L9" s="15" t="e">
        <f>#REF!</f>
        <v>#REF!</v>
      </c>
      <c r="M9" s="152"/>
      <c r="O9" s="154"/>
      <c r="P9" s="159"/>
      <c r="Q9" s="160"/>
      <c r="R9" s="16" t="s">
        <v>162</v>
      </c>
      <c r="S9" s="15" t="e">
        <f>#REF!</f>
        <v>#REF!</v>
      </c>
      <c r="T9" s="152"/>
    </row>
    <row r="10" spans="1:20">
      <c r="A10" s="154"/>
      <c r="B10" s="159"/>
      <c r="C10" s="160"/>
      <c r="D10" s="16" t="s">
        <v>163</v>
      </c>
      <c r="E10" s="15" t="e">
        <f>#REF!</f>
        <v>#REF!</v>
      </c>
      <c r="F10" s="152"/>
      <c r="H10" s="154"/>
      <c r="I10" s="159"/>
      <c r="J10" s="160"/>
      <c r="K10" s="16" t="s">
        <v>163</v>
      </c>
      <c r="L10" s="15" t="e">
        <f>#REF!</f>
        <v>#REF!</v>
      </c>
      <c r="M10" s="152"/>
      <c r="N10" s="13">
        <v>3</v>
      </c>
      <c r="O10" s="154"/>
      <c r="P10" s="159"/>
      <c r="Q10" s="160"/>
      <c r="R10" s="16" t="s">
        <v>163</v>
      </c>
      <c r="S10" s="15" t="e">
        <f>#REF!</f>
        <v>#REF!</v>
      </c>
      <c r="T10" s="152"/>
    </row>
    <row r="11" spans="1:20">
      <c r="A11" s="154"/>
      <c r="B11" s="159"/>
      <c r="C11" s="160" t="s">
        <v>164</v>
      </c>
      <c r="D11" s="16" t="s">
        <v>165</v>
      </c>
      <c r="E11" s="15" t="e">
        <f>#REF!</f>
        <v>#REF!</v>
      </c>
      <c r="F11" s="153" t="e">
        <f>ROUND(AVERAGE(E11:E13),2)</f>
        <v>#REF!</v>
      </c>
      <c r="H11" s="154"/>
      <c r="I11" s="159"/>
      <c r="J11" s="160" t="s">
        <v>164</v>
      </c>
      <c r="K11" s="16" t="s">
        <v>165</v>
      </c>
      <c r="L11" s="15" t="e">
        <f>#REF!</f>
        <v>#REF!</v>
      </c>
      <c r="M11" s="153" t="e">
        <f>ROUND(AVERAGE(L11:L13),2)</f>
        <v>#REF!</v>
      </c>
      <c r="O11" s="154"/>
      <c r="P11" s="159"/>
      <c r="Q11" s="160" t="s">
        <v>164</v>
      </c>
      <c r="R11" s="16" t="s">
        <v>165</v>
      </c>
      <c r="S11" s="15" t="e">
        <f>#REF!</f>
        <v>#REF!</v>
      </c>
      <c r="T11" s="153" t="e">
        <f>ROUND(AVERAGE(S11:S13),2)</f>
        <v>#REF!</v>
      </c>
    </row>
    <row r="12" spans="1:20">
      <c r="A12" s="154"/>
      <c r="B12" s="159"/>
      <c r="C12" s="160"/>
      <c r="D12" s="16" t="s">
        <v>166</v>
      </c>
      <c r="E12" s="15" t="e">
        <f>#REF!</f>
        <v>#REF!</v>
      </c>
      <c r="F12" s="154"/>
      <c r="H12" s="154"/>
      <c r="I12" s="159"/>
      <c r="J12" s="160"/>
      <c r="K12" s="16" t="s">
        <v>166</v>
      </c>
      <c r="L12" s="15" t="e">
        <f>#REF!</f>
        <v>#REF!</v>
      </c>
      <c r="M12" s="154"/>
      <c r="O12" s="154"/>
      <c r="P12" s="159"/>
      <c r="Q12" s="160"/>
      <c r="R12" s="16" t="s">
        <v>166</v>
      </c>
      <c r="S12" s="15" t="e">
        <f>#REF!</f>
        <v>#REF!</v>
      </c>
      <c r="T12" s="154"/>
    </row>
    <row r="13" spans="1:20">
      <c r="A13" s="154"/>
      <c r="B13" s="159"/>
      <c r="C13" s="160"/>
      <c r="D13" s="16" t="s">
        <v>167</v>
      </c>
      <c r="E13" s="15" t="e">
        <f>#REF!</f>
        <v>#REF!</v>
      </c>
      <c r="F13" s="155"/>
      <c r="H13" s="154"/>
      <c r="I13" s="159"/>
      <c r="J13" s="160"/>
      <c r="K13" s="16" t="s">
        <v>167</v>
      </c>
      <c r="L13" s="15" t="e">
        <f>#REF!</f>
        <v>#REF!</v>
      </c>
      <c r="M13" s="155"/>
      <c r="N13" s="13">
        <v>2</v>
      </c>
      <c r="O13" s="154"/>
      <c r="P13" s="159"/>
      <c r="Q13" s="160"/>
      <c r="R13" s="16" t="s">
        <v>167</v>
      </c>
      <c r="S13" s="15" t="e">
        <f>#REF!</f>
        <v>#REF!</v>
      </c>
      <c r="T13" s="155"/>
    </row>
    <row r="14" spans="1:20">
      <c r="A14" s="154"/>
      <c r="B14" s="161"/>
      <c r="C14" s="17" t="s">
        <v>168</v>
      </c>
      <c r="D14" s="16" t="s">
        <v>169</v>
      </c>
      <c r="E14" s="15" t="e">
        <f>#REF!</f>
        <v>#REF!</v>
      </c>
      <c r="F14" s="18" t="e">
        <f>ROUND(AVERAGE(E14:E14),2)</f>
        <v>#REF!</v>
      </c>
      <c r="H14" s="155"/>
      <c r="I14" s="161"/>
      <c r="J14" s="17" t="s">
        <v>168</v>
      </c>
      <c r="K14" s="16" t="s">
        <v>169</v>
      </c>
      <c r="L14" s="15" t="e">
        <f>#REF!</f>
        <v>#REF!</v>
      </c>
      <c r="M14" s="18" t="e">
        <f>ROUND(AVERAGE(L14:L14),2)</f>
        <v>#REF!</v>
      </c>
      <c r="O14" s="155"/>
      <c r="P14" s="161"/>
      <c r="Q14" s="17" t="s">
        <v>168</v>
      </c>
      <c r="R14" s="16" t="s">
        <v>169</v>
      </c>
      <c r="S14" s="15" t="e">
        <f>#REF!</f>
        <v>#REF!</v>
      </c>
      <c r="T14" s="18" t="e">
        <f>ROUND(AVERAGE(S14:S14),2)</f>
        <v>#REF!</v>
      </c>
    </row>
    <row r="15" spans="1:20">
      <c r="A15" s="167" t="s">
        <v>151</v>
      </c>
      <c r="B15" s="168"/>
      <c r="C15" s="168"/>
      <c r="D15" s="168"/>
      <c r="E15" s="168"/>
      <c r="F15" s="20" t="e">
        <f>ROUND(AVERAGE(F3:F14),2)</f>
        <v>#REF!</v>
      </c>
      <c r="H15" s="167" t="s">
        <v>151</v>
      </c>
      <c r="I15" s="168"/>
      <c r="J15" s="168"/>
      <c r="K15" s="168"/>
      <c r="L15" s="168"/>
      <c r="M15" s="35" t="e">
        <f>ROUND(AVERAGE(M3:M14),2)</f>
        <v>#REF!</v>
      </c>
      <c r="O15" s="167" t="s">
        <v>151</v>
      </c>
      <c r="P15" s="168"/>
      <c r="Q15" s="168"/>
      <c r="R15" s="168"/>
      <c r="S15" s="168"/>
      <c r="T15" s="20" t="e">
        <f>ROUND(AVERAGE(T3:T14),2)</f>
        <v>#REF!</v>
      </c>
    </row>
    <row r="16" spans="1:20">
      <c r="A16" s="153">
        <v>2</v>
      </c>
      <c r="B16" s="156" t="e">
        <f>#REF!</f>
        <v>#REF!</v>
      </c>
      <c r="C16" s="156" t="s">
        <v>152</v>
      </c>
      <c r="D16" s="16" t="s">
        <v>153</v>
      </c>
      <c r="E16" s="15" t="s">
        <v>154</v>
      </c>
      <c r="F16" s="156" t="e">
        <f>ROUND(AVERAGE(E16:E17),2)</f>
        <v>#REF!</v>
      </c>
      <c r="H16" s="153">
        <v>2</v>
      </c>
      <c r="I16" s="156" t="e">
        <f>B16</f>
        <v>#REF!</v>
      </c>
      <c r="J16" s="156" t="s">
        <v>152</v>
      </c>
      <c r="K16" s="16" t="s">
        <v>153</v>
      </c>
      <c r="L16" s="19" t="e">
        <f>#REF!</f>
        <v>#REF!</v>
      </c>
      <c r="M16" s="156" t="e">
        <f>ROUND(AVERAGE(L16:L17),2)</f>
        <v>#REF!</v>
      </c>
      <c r="O16" s="153">
        <v>2</v>
      </c>
      <c r="P16" s="156" t="e">
        <f>B16</f>
        <v>#REF!</v>
      </c>
      <c r="Q16" s="156" t="s">
        <v>152</v>
      </c>
      <c r="R16" s="16" t="s">
        <v>153</v>
      </c>
      <c r="S16" s="19" t="e">
        <f>#REF!</f>
        <v>#REF!</v>
      </c>
      <c r="T16" s="156" t="e">
        <f>ROUND(AVERAGE(S16:S17),2)</f>
        <v>#REF!</v>
      </c>
    </row>
    <row r="17" spans="1:20">
      <c r="A17" s="154"/>
      <c r="B17" s="162"/>
      <c r="C17" s="157"/>
      <c r="D17" s="16" t="s">
        <v>155</v>
      </c>
      <c r="E17" s="19" t="e">
        <f>#REF!</f>
        <v>#REF!</v>
      </c>
      <c r="F17" s="157"/>
      <c r="H17" s="154"/>
      <c r="I17" s="162"/>
      <c r="J17" s="157"/>
      <c r="K17" s="16" t="s">
        <v>155</v>
      </c>
      <c r="L17" s="15" t="e">
        <f>#REF!</f>
        <v>#REF!</v>
      </c>
      <c r="M17" s="157"/>
      <c r="O17" s="154"/>
      <c r="P17" s="162"/>
      <c r="Q17" s="157"/>
      <c r="R17" s="16" t="s">
        <v>155</v>
      </c>
      <c r="S17" s="15" t="e">
        <f>#REF!</f>
        <v>#REF!</v>
      </c>
      <c r="T17" s="157"/>
    </row>
    <row r="18" spans="1:20">
      <c r="A18" s="154"/>
      <c r="B18" s="162"/>
      <c r="C18" s="160" t="s">
        <v>156</v>
      </c>
      <c r="D18" s="16" t="s">
        <v>157</v>
      </c>
      <c r="E18" s="19" t="s">
        <v>154</v>
      </c>
      <c r="F18" s="152" t="e">
        <f>ROUND(AVERAGE(E18:E20),2)</f>
        <v>#REF!</v>
      </c>
      <c r="H18" s="154"/>
      <c r="I18" s="162"/>
      <c r="J18" s="160" t="s">
        <v>156</v>
      </c>
      <c r="K18" s="16" t="s">
        <v>157</v>
      </c>
      <c r="L18" s="19" t="e">
        <f>#REF!</f>
        <v>#REF!</v>
      </c>
      <c r="M18" s="152" t="e">
        <f>ROUND(AVERAGE(L18:L20),2)</f>
        <v>#REF!</v>
      </c>
      <c r="O18" s="154"/>
      <c r="P18" s="162"/>
      <c r="Q18" s="160" t="s">
        <v>156</v>
      </c>
      <c r="R18" s="16" t="s">
        <v>157</v>
      </c>
      <c r="S18" s="19" t="e">
        <f>#REF!</f>
        <v>#REF!</v>
      </c>
      <c r="T18" s="152" t="e">
        <f>ROUND(AVERAGE(S18:S20),2)</f>
        <v>#REF!</v>
      </c>
    </row>
    <row r="19" spans="1:20">
      <c r="A19" s="154"/>
      <c r="B19" s="162"/>
      <c r="C19" s="160"/>
      <c r="D19" s="16" t="s">
        <v>158</v>
      </c>
      <c r="E19" s="15" t="e">
        <f>#REF!</f>
        <v>#REF!</v>
      </c>
      <c r="F19" s="152"/>
      <c r="H19" s="154"/>
      <c r="I19" s="162"/>
      <c r="J19" s="160"/>
      <c r="K19" s="16" t="s">
        <v>158</v>
      </c>
      <c r="L19" s="15" t="e">
        <f>#REF!</f>
        <v>#REF!</v>
      </c>
      <c r="M19" s="152"/>
      <c r="N19" s="13">
        <v>2</v>
      </c>
      <c r="O19" s="154"/>
      <c r="P19" s="162"/>
      <c r="Q19" s="160"/>
      <c r="R19" s="16" t="s">
        <v>158</v>
      </c>
      <c r="S19" s="15" t="e">
        <f>#REF!</f>
        <v>#REF!</v>
      </c>
      <c r="T19" s="152"/>
    </row>
    <row r="20" spans="1:20">
      <c r="A20" s="154"/>
      <c r="B20" s="162"/>
      <c r="C20" s="160"/>
      <c r="D20" s="16" t="s">
        <v>159</v>
      </c>
      <c r="E20" s="15" t="e">
        <f>#REF!</f>
        <v>#REF!</v>
      </c>
      <c r="F20" s="152"/>
      <c r="H20" s="154"/>
      <c r="I20" s="162"/>
      <c r="J20" s="160"/>
      <c r="K20" s="16" t="s">
        <v>159</v>
      </c>
      <c r="L20" s="19" t="e">
        <f>#REF!</f>
        <v>#REF!</v>
      </c>
      <c r="M20" s="152"/>
      <c r="N20" s="13">
        <v>2</v>
      </c>
      <c r="O20" s="154"/>
      <c r="P20" s="162"/>
      <c r="Q20" s="160"/>
      <c r="R20" s="16" t="s">
        <v>159</v>
      </c>
      <c r="S20" s="19" t="e">
        <f>#REF!</f>
        <v>#REF!</v>
      </c>
      <c r="T20" s="152"/>
    </row>
    <row r="21" spans="1:20">
      <c r="A21" s="154"/>
      <c r="B21" s="162"/>
      <c r="C21" s="160" t="s">
        <v>160</v>
      </c>
      <c r="D21" s="16" t="s">
        <v>161</v>
      </c>
      <c r="E21" s="15" t="e">
        <f>#REF!</f>
        <v>#REF!</v>
      </c>
      <c r="F21" s="152" t="e">
        <f>ROUND(AVERAGE(E21:E23),2)</f>
        <v>#REF!</v>
      </c>
      <c r="H21" s="154"/>
      <c r="I21" s="162"/>
      <c r="J21" s="160" t="s">
        <v>160</v>
      </c>
      <c r="K21" s="16" t="s">
        <v>161</v>
      </c>
      <c r="L21" s="15" t="e">
        <f>#REF!</f>
        <v>#REF!</v>
      </c>
      <c r="M21" s="152" t="e">
        <f>ROUND(AVERAGE(L21:L23),2)</f>
        <v>#REF!</v>
      </c>
      <c r="O21" s="154"/>
      <c r="P21" s="162"/>
      <c r="Q21" s="160" t="s">
        <v>160</v>
      </c>
      <c r="R21" s="16" t="s">
        <v>161</v>
      </c>
      <c r="S21" s="15" t="e">
        <f>#REF!</f>
        <v>#REF!</v>
      </c>
      <c r="T21" s="152" t="e">
        <f>ROUND(AVERAGE(S21:S23),2)</f>
        <v>#REF!</v>
      </c>
    </row>
    <row r="22" spans="1:20">
      <c r="A22" s="154"/>
      <c r="B22" s="162"/>
      <c r="C22" s="160"/>
      <c r="D22" s="16" t="s">
        <v>162</v>
      </c>
      <c r="E22" s="15" t="e">
        <f>#REF!</f>
        <v>#REF!</v>
      </c>
      <c r="F22" s="152"/>
      <c r="H22" s="154"/>
      <c r="I22" s="162"/>
      <c r="J22" s="160"/>
      <c r="K22" s="16" t="s">
        <v>162</v>
      </c>
      <c r="L22" s="19" t="e">
        <f>#REF!</f>
        <v>#REF!</v>
      </c>
      <c r="M22" s="152"/>
      <c r="O22" s="154"/>
      <c r="P22" s="162"/>
      <c r="Q22" s="160"/>
      <c r="R22" s="16" t="s">
        <v>162</v>
      </c>
      <c r="S22" s="19" t="e">
        <f>#REF!</f>
        <v>#REF!</v>
      </c>
      <c r="T22" s="152"/>
    </row>
    <row r="23" spans="1:20">
      <c r="A23" s="154"/>
      <c r="B23" s="162"/>
      <c r="C23" s="160"/>
      <c r="D23" s="16" t="s">
        <v>163</v>
      </c>
      <c r="E23" s="15" t="e">
        <f>#REF!</f>
        <v>#REF!</v>
      </c>
      <c r="F23" s="152"/>
      <c r="H23" s="154"/>
      <c r="I23" s="162"/>
      <c r="J23" s="160"/>
      <c r="K23" s="16" t="s">
        <v>163</v>
      </c>
      <c r="L23" s="15" t="e">
        <f>#REF!</f>
        <v>#REF!</v>
      </c>
      <c r="M23" s="152"/>
      <c r="O23" s="154"/>
      <c r="P23" s="162"/>
      <c r="Q23" s="160"/>
      <c r="R23" s="16" t="s">
        <v>163</v>
      </c>
      <c r="S23" s="15" t="e">
        <f>#REF!</f>
        <v>#REF!</v>
      </c>
      <c r="T23" s="152"/>
    </row>
    <row r="24" spans="1:20">
      <c r="A24" s="154"/>
      <c r="B24" s="162"/>
      <c r="C24" s="160" t="s">
        <v>164</v>
      </c>
      <c r="D24" s="16" t="s">
        <v>165</v>
      </c>
      <c r="E24" s="15" t="e">
        <f>#REF!</f>
        <v>#REF!</v>
      </c>
      <c r="F24" s="153" t="e">
        <f>ROUND(AVERAGE(E24:E26),2)</f>
        <v>#REF!</v>
      </c>
      <c r="H24" s="154"/>
      <c r="I24" s="162"/>
      <c r="J24" s="160" t="s">
        <v>164</v>
      </c>
      <c r="K24" s="16" t="s">
        <v>165</v>
      </c>
      <c r="L24" s="19" t="e">
        <f>#REF!</f>
        <v>#REF!</v>
      </c>
      <c r="M24" s="153" t="e">
        <f>ROUND(AVERAGE(L24:L26),2)</f>
        <v>#REF!</v>
      </c>
      <c r="O24" s="154"/>
      <c r="P24" s="162"/>
      <c r="Q24" s="160" t="s">
        <v>164</v>
      </c>
      <c r="R24" s="16" t="s">
        <v>165</v>
      </c>
      <c r="S24" s="19" t="e">
        <f>#REF!</f>
        <v>#REF!</v>
      </c>
      <c r="T24" s="153" t="e">
        <f>ROUND(AVERAGE(S24:S26),2)</f>
        <v>#REF!</v>
      </c>
    </row>
    <row r="25" spans="1:20">
      <c r="A25" s="154"/>
      <c r="B25" s="162"/>
      <c r="C25" s="160"/>
      <c r="D25" s="16" t="s">
        <v>166</v>
      </c>
      <c r="E25" s="15" t="e">
        <f>#REF!</f>
        <v>#REF!</v>
      </c>
      <c r="F25" s="154"/>
      <c r="H25" s="154"/>
      <c r="I25" s="162"/>
      <c r="J25" s="160"/>
      <c r="K25" s="16" t="s">
        <v>166</v>
      </c>
      <c r="L25" s="15" t="e">
        <f>#REF!</f>
        <v>#REF!</v>
      </c>
      <c r="M25" s="154"/>
      <c r="O25" s="154"/>
      <c r="P25" s="162"/>
      <c r="Q25" s="160"/>
      <c r="R25" s="16" t="s">
        <v>166</v>
      </c>
      <c r="S25" s="15" t="e">
        <f>#REF!</f>
        <v>#REF!</v>
      </c>
      <c r="T25" s="154"/>
    </row>
    <row r="26" spans="1:20">
      <c r="A26" s="154"/>
      <c r="B26" s="162"/>
      <c r="C26" s="160"/>
      <c r="D26" s="16" t="s">
        <v>167</v>
      </c>
      <c r="E26" s="15" t="e">
        <f>#REF!</f>
        <v>#REF!</v>
      </c>
      <c r="F26" s="155"/>
      <c r="H26" s="154"/>
      <c r="I26" s="162"/>
      <c r="J26" s="160"/>
      <c r="K26" s="16" t="s">
        <v>167</v>
      </c>
      <c r="L26" s="19" t="e">
        <f>#REF!</f>
        <v>#REF!</v>
      </c>
      <c r="M26" s="155"/>
      <c r="O26" s="154"/>
      <c r="P26" s="162"/>
      <c r="Q26" s="160"/>
      <c r="R26" s="16" t="s">
        <v>167</v>
      </c>
      <c r="S26" s="19" t="e">
        <f>#REF!</f>
        <v>#REF!</v>
      </c>
      <c r="T26" s="155"/>
    </row>
    <row r="27" spans="1:20">
      <c r="A27" s="154"/>
      <c r="B27" s="162"/>
      <c r="C27" s="17" t="s">
        <v>168</v>
      </c>
      <c r="D27" s="16" t="s">
        <v>169</v>
      </c>
      <c r="E27" s="15" t="e">
        <f>#REF!</f>
        <v>#REF!</v>
      </c>
      <c r="F27" s="18" t="e">
        <f>ROUND(AVERAGE(E27:E27),2)</f>
        <v>#REF!</v>
      </c>
      <c r="H27" s="154"/>
      <c r="I27" s="162"/>
      <c r="J27" s="17" t="s">
        <v>168</v>
      </c>
      <c r="K27" s="16" t="s">
        <v>169</v>
      </c>
      <c r="L27" s="15" t="e">
        <f>#REF!</f>
        <v>#REF!</v>
      </c>
      <c r="M27" s="18" t="e">
        <f>ROUND(AVERAGE(L27:L27),2)</f>
        <v>#REF!</v>
      </c>
      <c r="O27" s="154"/>
      <c r="P27" s="162"/>
      <c r="Q27" s="17" t="s">
        <v>168</v>
      </c>
      <c r="R27" s="16" t="s">
        <v>169</v>
      </c>
      <c r="S27" s="15" t="e">
        <f>#REF!</f>
        <v>#REF!</v>
      </c>
      <c r="T27" s="18" t="e">
        <f>ROUND(AVERAGE(S27:S27),2)</f>
        <v>#REF!</v>
      </c>
    </row>
    <row r="28" spans="1:20">
      <c r="A28" s="167" t="s">
        <v>151</v>
      </c>
      <c r="B28" s="168"/>
      <c r="C28" s="168"/>
      <c r="D28" s="168"/>
      <c r="E28" s="168"/>
      <c r="F28" s="20" t="e">
        <f>ROUND(AVERAGE(F16:F27),2)</f>
        <v>#REF!</v>
      </c>
      <c r="H28" s="167" t="s">
        <v>151</v>
      </c>
      <c r="I28" s="168"/>
      <c r="J28" s="168"/>
      <c r="K28" s="168"/>
      <c r="L28" s="168"/>
      <c r="M28" s="20" t="e">
        <f>ROUND(AVERAGE(M16:M27),2)</f>
        <v>#REF!</v>
      </c>
      <c r="O28" s="167" t="s">
        <v>151</v>
      </c>
      <c r="P28" s="168"/>
      <c r="Q28" s="168"/>
      <c r="R28" s="168"/>
      <c r="S28" s="168"/>
      <c r="T28" s="20" t="e">
        <f>ROUND(AVERAGE(T16:T27),2)</f>
        <v>#REF!</v>
      </c>
    </row>
    <row r="29" spans="1:20" ht="14.25" customHeight="1">
      <c r="A29" s="153">
        <v>3</v>
      </c>
      <c r="B29" s="158" t="e">
        <f>#REF!</f>
        <v>#REF!</v>
      </c>
      <c r="C29" s="156" t="s">
        <v>152</v>
      </c>
      <c r="D29" s="16" t="s">
        <v>153</v>
      </c>
      <c r="E29" s="15" t="s">
        <v>154</v>
      </c>
      <c r="F29" s="156" t="e">
        <f>ROUND(AVERAGE(E29:E30),2)</f>
        <v>#REF!</v>
      </c>
      <c r="H29" s="153">
        <v>3</v>
      </c>
      <c r="I29" s="158" t="e">
        <f>B29</f>
        <v>#REF!</v>
      </c>
      <c r="J29" s="156" t="s">
        <v>152</v>
      </c>
      <c r="K29" s="16" t="s">
        <v>153</v>
      </c>
      <c r="L29" s="15" t="e">
        <f>#REF!</f>
        <v>#REF!</v>
      </c>
      <c r="M29" s="156" t="e">
        <f>ROUND(AVERAGE(L29:L30),2)</f>
        <v>#REF!</v>
      </c>
      <c r="O29" s="153">
        <v>3</v>
      </c>
      <c r="P29" s="158" t="e">
        <f>B29</f>
        <v>#REF!</v>
      </c>
      <c r="Q29" s="156" t="s">
        <v>152</v>
      </c>
      <c r="R29" s="16" t="s">
        <v>153</v>
      </c>
      <c r="S29" s="15" t="e">
        <f>#REF!</f>
        <v>#REF!</v>
      </c>
      <c r="T29" s="156" t="e">
        <f>ROUND(AVERAGE(S29:S30),2)</f>
        <v>#REF!</v>
      </c>
    </row>
    <row r="30" spans="1:20">
      <c r="A30" s="154"/>
      <c r="B30" s="159"/>
      <c r="C30" s="157"/>
      <c r="D30" s="16" t="s">
        <v>155</v>
      </c>
      <c r="E30" s="15" t="e">
        <f>#REF!</f>
        <v>#REF!</v>
      </c>
      <c r="F30" s="157"/>
      <c r="H30" s="154"/>
      <c r="I30" s="159"/>
      <c r="J30" s="157"/>
      <c r="K30" s="16" t="s">
        <v>155</v>
      </c>
      <c r="L30" s="19" t="e">
        <f>#REF!</f>
        <v>#REF!</v>
      </c>
      <c r="M30" s="157"/>
      <c r="O30" s="154"/>
      <c r="P30" s="159"/>
      <c r="Q30" s="157"/>
      <c r="R30" s="16" t="s">
        <v>155</v>
      </c>
      <c r="S30" s="19" t="e">
        <f>#REF!</f>
        <v>#REF!</v>
      </c>
      <c r="T30" s="157"/>
    </row>
    <row r="31" spans="1:20">
      <c r="A31" s="154"/>
      <c r="B31" s="159"/>
      <c r="C31" s="160" t="s">
        <v>156</v>
      </c>
      <c r="D31" s="16" t="s">
        <v>157</v>
      </c>
      <c r="E31" s="15" t="e">
        <f>#REF!</f>
        <v>#REF!</v>
      </c>
      <c r="F31" s="152" t="e">
        <f>ROUND(AVERAGE(E31:E33),2)</f>
        <v>#REF!</v>
      </c>
      <c r="H31" s="154"/>
      <c r="I31" s="159"/>
      <c r="J31" s="160" t="s">
        <v>156</v>
      </c>
      <c r="K31" s="16" t="s">
        <v>157</v>
      </c>
      <c r="L31" s="15" t="e">
        <f>#REF!</f>
        <v>#REF!</v>
      </c>
      <c r="M31" s="152" t="e">
        <f>ROUND(AVERAGE(L31:L33),2)</f>
        <v>#REF!</v>
      </c>
      <c r="O31" s="154"/>
      <c r="P31" s="159"/>
      <c r="Q31" s="160" t="s">
        <v>156</v>
      </c>
      <c r="R31" s="16" t="s">
        <v>157</v>
      </c>
      <c r="S31" s="15" t="e">
        <f>#REF!</f>
        <v>#REF!</v>
      </c>
      <c r="T31" s="152" t="e">
        <f>ROUND(AVERAGE(S31:S33),2)</f>
        <v>#REF!</v>
      </c>
    </row>
    <row r="32" spans="1:20">
      <c r="A32" s="154"/>
      <c r="B32" s="159"/>
      <c r="C32" s="160"/>
      <c r="D32" s="16" t="s">
        <v>158</v>
      </c>
      <c r="E32" s="15" t="e">
        <f>#REF!</f>
        <v>#REF!</v>
      </c>
      <c r="F32" s="152"/>
      <c r="H32" s="154"/>
      <c r="I32" s="159"/>
      <c r="J32" s="160"/>
      <c r="K32" s="16" t="s">
        <v>158</v>
      </c>
      <c r="L32" s="19" t="e">
        <f>#REF!</f>
        <v>#REF!</v>
      </c>
      <c r="M32" s="152"/>
      <c r="O32" s="154"/>
      <c r="P32" s="159"/>
      <c r="Q32" s="160"/>
      <c r="R32" s="16" t="s">
        <v>158</v>
      </c>
      <c r="S32" s="19" t="e">
        <f>#REF!</f>
        <v>#REF!</v>
      </c>
      <c r="T32" s="152"/>
    </row>
    <row r="33" spans="1:20">
      <c r="A33" s="154"/>
      <c r="B33" s="159"/>
      <c r="C33" s="160"/>
      <c r="D33" s="16" t="s">
        <v>159</v>
      </c>
      <c r="E33" s="15" t="e">
        <f>#REF!</f>
        <v>#REF!</v>
      </c>
      <c r="F33" s="152"/>
      <c r="H33" s="154"/>
      <c r="I33" s="159"/>
      <c r="J33" s="160"/>
      <c r="K33" s="16" t="s">
        <v>159</v>
      </c>
      <c r="L33" s="15" t="e">
        <f>#REF!</f>
        <v>#REF!</v>
      </c>
      <c r="M33" s="152"/>
      <c r="O33" s="154"/>
      <c r="P33" s="159"/>
      <c r="Q33" s="160"/>
      <c r="R33" s="16" t="s">
        <v>159</v>
      </c>
      <c r="S33" s="15" t="e">
        <f>#REF!</f>
        <v>#REF!</v>
      </c>
      <c r="T33" s="152"/>
    </row>
    <row r="34" spans="1:20">
      <c r="A34" s="154"/>
      <c r="B34" s="159"/>
      <c r="C34" s="160" t="s">
        <v>160</v>
      </c>
      <c r="D34" s="16" t="s">
        <v>161</v>
      </c>
      <c r="E34" s="15" t="e">
        <f>#REF!</f>
        <v>#REF!</v>
      </c>
      <c r="F34" s="152" t="e">
        <f>ROUND(AVERAGE(E34:E36),2)</f>
        <v>#REF!</v>
      </c>
      <c r="H34" s="154"/>
      <c r="I34" s="159"/>
      <c r="J34" s="160" t="s">
        <v>160</v>
      </c>
      <c r="K34" s="16" t="s">
        <v>161</v>
      </c>
      <c r="L34" s="19" t="e">
        <f>#REF!</f>
        <v>#REF!</v>
      </c>
      <c r="M34" s="152" t="e">
        <f>ROUND(AVERAGE(L34:L36),2)</f>
        <v>#REF!</v>
      </c>
      <c r="N34" s="13">
        <v>2</v>
      </c>
      <c r="O34" s="154"/>
      <c r="P34" s="159"/>
      <c r="Q34" s="160" t="s">
        <v>160</v>
      </c>
      <c r="R34" s="16" t="s">
        <v>161</v>
      </c>
      <c r="S34" s="19" t="e">
        <f>#REF!</f>
        <v>#REF!</v>
      </c>
      <c r="T34" s="152" t="e">
        <f>ROUND(AVERAGE(S34:S36),2)</f>
        <v>#REF!</v>
      </c>
    </row>
    <row r="35" spans="1:20">
      <c r="A35" s="154"/>
      <c r="B35" s="159"/>
      <c r="C35" s="160"/>
      <c r="D35" s="16" t="s">
        <v>162</v>
      </c>
      <c r="E35" s="15" t="e">
        <f>#REF!</f>
        <v>#REF!</v>
      </c>
      <c r="F35" s="152"/>
      <c r="H35" s="154"/>
      <c r="I35" s="159"/>
      <c r="J35" s="160"/>
      <c r="K35" s="16" t="s">
        <v>162</v>
      </c>
      <c r="L35" s="15" t="e">
        <f>#REF!</f>
        <v>#REF!</v>
      </c>
      <c r="M35" s="152"/>
      <c r="O35" s="154"/>
      <c r="P35" s="159"/>
      <c r="Q35" s="160"/>
      <c r="R35" s="16" t="s">
        <v>162</v>
      </c>
      <c r="S35" s="15" t="e">
        <f>#REF!</f>
        <v>#REF!</v>
      </c>
      <c r="T35" s="152"/>
    </row>
    <row r="36" spans="1:20">
      <c r="A36" s="154"/>
      <c r="B36" s="159"/>
      <c r="C36" s="160"/>
      <c r="D36" s="16" t="s">
        <v>163</v>
      </c>
      <c r="E36" s="15" t="e">
        <f>#REF!</f>
        <v>#REF!</v>
      </c>
      <c r="F36" s="152"/>
      <c r="H36" s="154"/>
      <c r="I36" s="159"/>
      <c r="J36" s="160"/>
      <c r="K36" s="16" t="s">
        <v>163</v>
      </c>
      <c r="L36" s="19" t="e">
        <f>#REF!</f>
        <v>#REF!</v>
      </c>
      <c r="M36" s="152"/>
      <c r="N36" s="13">
        <v>3</v>
      </c>
      <c r="O36" s="154"/>
      <c r="P36" s="159"/>
      <c r="Q36" s="160"/>
      <c r="R36" s="16" t="s">
        <v>163</v>
      </c>
      <c r="S36" s="19" t="e">
        <f>#REF!</f>
        <v>#REF!</v>
      </c>
      <c r="T36" s="152"/>
    </row>
    <row r="37" spans="1:20">
      <c r="A37" s="154"/>
      <c r="B37" s="159"/>
      <c r="C37" s="160" t="s">
        <v>164</v>
      </c>
      <c r="D37" s="16" t="s">
        <v>165</v>
      </c>
      <c r="E37" s="15" t="e">
        <f>#REF!</f>
        <v>#REF!</v>
      </c>
      <c r="F37" s="153" t="e">
        <f>ROUND(AVERAGE(E37:E39),2)</f>
        <v>#REF!</v>
      </c>
      <c r="H37" s="154"/>
      <c r="I37" s="159"/>
      <c r="J37" s="160" t="s">
        <v>164</v>
      </c>
      <c r="K37" s="16" t="s">
        <v>165</v>
      </c>
      <c r="L37" s="15" t="e">
        <f>#REF!</f>
        <v>#REF!</v>
      </c>
      <c r="M37" s="153" t="e">
        <f>ROUND(AVERAGE(L37:L39),2)</f>
        <v>#REF!</v>
      </c>
      <c r="O37" s="154"/>
      <c r="P37" s="159"/>
      <c r="Q37" s="160" t="s">
        <v>164</v>
      </c>
      <c r="R37" s="16" t="s">
        <v>165</v>
      </c>
      <c r="S37" s="15" t="e">
        <f>#REF!</f>
        <v>#REF!</v>
      </c>
      <c r="T37" s="153" t="e">
        <f>ROUND(AVERAGE(S37:S39),2)</f>
        <v>#REF!</v>
      </c>
    </row>
    <row r="38" spans="1:20" ht="14.25" customHeight="1">
      <c r="A38" s="154"/>
      <c r="B38" s="159"/>
      <c r="C38" s="160"/>
      <c r="D38" s="16" t="s">
        <v>166</v>
      </c>
      <c r="E38" s="15" t="e">
        <f>#REF!</f>
        <v>#REF!</v>
      </c>
      <c r="F38" s="154"/>
      <c r="H38" s="154"/>
      <c r="I38" s="159"/>
      <c r="J38" s="160"/>
      <c r="K38" s="16" t="s">
        <v>166</v>
      </c>
      <c r="L38" s="19" t="e">
        <f>#REF!</f>
        <v>#REF!</v>
      </c>
      <c r="M38" s="154"/>
      <c r="O38" s="154"/>
      <c r="P38" s="159"/>
      <c r="Q38" s="160"/>
      <c r="R38" s="16" t="s">
        <v>166</v>
      </c>
      <c r="S38" s="19" t="e">
        <f>#REF!</f>
        <v>#REF!</v>
      </c>
      <c r="T38" s="154"/>
    </row>
    <row r="39" spans="1:20" ht="14.25" customHeight="1">
      <c r="A39" s="154"/>
      <c r="B39" s="159"/>
      <c r="C39" s="160"/>
      <c r="D39" s="16" t="s">
        <v>167</v>
      </c>
      <c r="E39" s="15" t="e">
        <f>#REF!</f>
        <v>#REF!</v>
      </c>
      <c r="F39" s="155"/>
      <c r="H39" s="154"/>
      <c r="I39" s="159"/>
      <c r="J39" s="160"/>
      <c r="K39" s="16" t="s">
        <v>167</v>
      </c>
      <c r="L39" s="15" t="e">
        <f>#REF!</f>
        <v>#REF!</v>
      </c>
      <c r="M39" s="155"/>
      <c r="O39" s="154"/>
      <c r="P39" s="159"/>
      <c r="Q39" s="160"/>
      <c r="R39" s="16" t="s">
        <v>167</v>
      </c>
      <c r="S39" s="15" t="e">
        <f>#REF!</f>
        <v>#REF!</v>
      </c>
      <c r="T39" s="155"/>
    </row>
    <row r="40" spans="1:20">
      <c r="A40" s="154"/>
      <c r="B40" s="159"/>
      <c r="C40" s="17" t="s">
        <v>168</v>
      </c>
      <c r="D40" s="16" t="s">
        <v>169</v>
      </c>
      <c r="E40" s="15" t="e">
        <f>#REF!</f>
        <v>#REF!</v>
      </c>
      <c r="F40" s="18" t="e">
        <f>ROUND(AVERAGE(E40:E40),2)</f>
        <v>#REF!</v>
      </c>
      <c r="H40" s="154"/>
      <c r="I40" s="159"/>
      <c r="J40" s="17" t="s">
        <v>168</v>
      </c>
      <c r="K40" s="16" t="s">
        <v>169</v>
      </c>
      <c r="L40" s="19" t="e">
        <f>#REF!</f>
        <v>#REF!</v>
      </c>
      <c r="M40" s="18" t="e">
        <f>ROUND(AVERAGE(L40:L40),2)</f>
        <v>#REF!</v>
      </c>
      <c r="O40" s="154"/>
      <c r="P40" s="159"/>
      <c r="Q40" s="17" t="s">
        <v>168</v>
      </c>
      <c r="R40" s="16" t="s">
        <v>169</v>
      </c>
      <c r="S40" s="19" t="e">
        <f>#REF!</f>
        <v>#REF!</v>
      </c>
      <c r="T40" s="18" t="e">
        <f>ROUND(AVERAGE(S40:S40),2)</f>
        <v>#REF!</v>
      </c>
    </row>
    <row r="41" spans="1:20">
      <c r="A41" s="167" t="s">
        <v>151</v>
      </c>
      <c r="B41" s="168"/>
      <c r="C41" s="168"/>
      <c r="D41" s="168"/>
      <c r="E41" s="168"/>
      <c r="F41" s="20" t="e">
        <f>ROUND(AVERAGE(F29:F40),2)</f>
        <v>#REF!</v>
      </c>
      <c r="H41" s="167" t="s">
        <v>151</v>
      </c>
      <c r="I41" s="168"/>
      <c r="J41" s="168"/>
      <c r="K41" s="168"/>
      <c r="L41" s="168"/>
      <c r="M41" s="20" t="e">
        <f>ROUND(AVERAGE(M29:M40),2)</f>
        <v>#REF!</v>
      </c>
      <c r="O41" s="167" t="s">
        <v>151</v>
      </c>
      <c r="P41" s="168"/>
      <c r="Q41" s="168"/>
      <c r="R41" s="168"/>
      <c r="S41" s="168"/>
      <c r="T41" s="20" t="e">
        <f>ROUND(AVERAGE(T29:T40),2)</f>
        <v>#REF!</v>
      </c>
    </row>
    <row r="42" spans="1:20" ht="14.25" customHeight="1">
      <c r="A42" s="153">
        <v>4</v>
      </c>
      <c r="B42" s="158"/>
      <c r="C42" s="156" t="s">
        <v>152</v>
      </c>
      <c r="D42" s="16" t="s">
        <v>170</v>
      </c>
      <c r="E42" s="15" t="e">
        <f>#REF!</f>
        <v>#REF!</v>
      </c>
      <c r="F42" s="15" t="e">
        <f>ROUND(E42,2)</f>
        <v>#REF!</v>
      </c>
      <c r="H42" s="153">
        <v>3</v>
      </c>
      <c r="I42" s="158">
        <f>B42</f>
        <v>0</v>
      </c>
      <c r="J42" s="156" t="s">
        <v>152</v>
      </c>
      <c r="K42" s="16" t="s">
        <v>170</v>
      </c>
      <c r="L42" s="15" t="e">
        <f>#REF!</f>
        <v>#REF!</v>
      </c>
      <c r="M42" s="15" t="e">
        <f>L42</f>
        <v>#REF!</v>
      </c>
      <c r="O42" s="153">
        <v>3</v>
      </c>
      <c r="P42" s="158">
        <f>I42</f>
        <v>0</v>
      </c>
      <c r="Q42" s="156" t="s">
        <v>152</v>
      </c>
      <c r="R42" s="16" t="s">
        <v>170</v>
      </c>
      <c r="S42" s="15" t="e">
        <f>#REF!</f>
        <v>#REF!</v>
      </c>
      <c r="T42" s="15" t="e">
        <f>S42</f>
        <v>#REF!</v>
      </c>
    </row>
    <row r="43" spans="1:20">
      <c r="A43" s="154"/>
      <c r="B43" s="159"/>
      <c r="C43" s="157"/>
      <c r="D43" s="16" t="s">
        <v>171</v>
      </c>
      <c r="E43" s="15" t="e">
        <f>#REF!</f>
        <v>#REF!</v>
      </c>
      <c r="F43" s="152" t="e">
        <f>ROUND(AVERAGE(E43:E45),2)</f>
        <v>#REF!</v>
      </c>
      <c r="H43" s="154"/>
      <c r="I43" s="159"/>
      <c r="J43" s="157"/>
      <c r="K43" s="16" t="s">
        <v>171</v>
      </c>
      <c r="L43" s="19" t="e">
        <f>#REF!</f>
        <v>#REF!</v>
      </c>
      <c r="M43" s="152" t="e">
        <f>ROUND(AVERAGE(L43:L45),2)</f>
        <v>#REF!</v>
      </c>
      <c r="O43" s="154"/>
      <c r="P43" s="159"/>
      <c r="Q43" s="157"/>
      <c r="R43" s="16" t="s">
        <v>171</v>
      </c>
      <c r="S43" s="19" t="e">
        <f>#REF!</f>
        <v>#REF!</v>
      </c>
      <c r="T43" s="152" t="e">
        <f>ROUND(AVERAGE(S43:S45),2)</f>
        <v>#REF!</v>
      </c>
    </row>
    <row r="44" spans="1:20">
      <c r="A44" s="154"/>
      <c r="B44" s="159"/>
      <c r="C44" s="160" t="s">
        <v>156</v>
      </c>
      <c r="D44" s="16" t="s">
        <v>172</v>
      </c>
      <c r="E44" s="15" t="e">
        <f>#REF!</f>
        <v>#REF!</v>
      </c>
      <c r="F44" s="152"/>
      <c r="H44" s="154"/>
      <c r="I44" s="159"/>
      <c r="J44" s="160" t="s">
        <v>156</v>
      </c>
      <c r="K44" s="16" t="s">
        <v>172</v>
      </c>
      <c r="L44" s="19" t="e">
        <f>#REF!</f>
        <v>#REF!</v>
      </c>
      <c r="M44" s="152"/>
      <c r="O44" s="154"/>
      <c r="P44" s="159"/>
      <c r="Q44" s="160" t="s">
        <v>156</v>
      </c>
      <c r="R44" s="16" t="s">
        <v>172</v>
      </c>
      <c r="S44" s="19" t="e">
        <f>#REF!</f>
        <v>#REF!</v>
      </c>
      <c r="T44" s="152"/>
    </row>
    <row r="45" spans="1:20">
      <c r="A45" s="154"/>
      <c r="B45" s="159"/>
      <c r="C45" s="160"/>
      <c r="D45" s="16" t="s">
        <v>173</v>
      </c>
      <c r="E45" s="15" t="e">
        <f>#REF!</f>
        <v>#REF!</v>
      </c>
      <c r="F45" s="152"/>
      <c r="H45" s="154"/>
      <c r="I45" s="159"/>
      <c r="J45" s="160"/>
      <c r="K45" s="16" t="s">
        <v>173</v>
      </c>
      <c r="L45" s="19" t="e">
        <f>#REF!</f>
        <v>#REF!</v>
      </c>
      <c r="M45" s="152"/>
      <c r="O45" s="154"/>
      <c r="P45" s="159"/>
      <c r="Q45" s="160"/>
      <c r="R45" s="16" t="s">
        <v>173</v>
      </c>
      <c r="S45" s="19" t="e">
        <f>#REF!</f>
        <v>#REF!</v>
      </c>
      <c r="T45" s="152"/>
    </row>
    <row r="46" spans="1:20">
      <c r="A46" s="154"/>
      <c r="B46" s="159"/>
      <c r="C46" s="160"/>
      <c r="D46" s="16" t="s">
        <v>174</v>
      </c>
      <c r="E46" s="15" t="e">
        <f>#REF!</f>
        <v>#REF!</v>
      </c>
      <c r="F46" s="152" t="e">
        <f>ROUND(AVERAGE(E46:E48),2)</f>
        <v>#REF!</v>
      </c>
      <c r="H46" s="154"/>
      <c r="I46" s="159"/>
      <c r="J46" s="160"/>
      <c r="K46" s="16" t="s">
        <v>174</v>
      </c>
      <c r="L46" s="19" t="e">
        <f>#REF!</f>
        <v>#REF!</v>
      </c>
      <c r="M46" s="152" t="e">
        <f>ROUND(AVERAGE(L46:L48),2)</f>
        <v>#REF!</v>
      </c>
      <c r="O46" s="154"/>
      <c r="P46" s="159"/>
      <c r="Q46" s="160"/>
      <c r="R46" s="16" t="s">
        <v>174</v>
      </c>
      <c r="S46" s="19" t="e">
        <f>#REF!</f>
        <v>#REF!</v>
      </c>
      <c r="T46" s="152" t="e">
        <f>ROUND(AVERAGE(S46:S48),2)</f>
        <v>#REF!</v>
      </c>
    </row>
    <row r="47" spans="1:20">
      <c r="A47" s="154"/>
      <c r="B47" s="159"/>
      <c r="C47" s="160" t="s">
        <v>160</v>
      </c>
      <c r="D47" s="16" t="s">
        <v>175</v>
      </c>
      <c r="E47" s="15" t="e">
        <f>#REF!</f>
        <v>#REF!</v>
      </c>
      <c r="F47" s="152"/>
      <c r="H47" s="154"/>
      <c r="I47" s="159"/>
      <c r="J47" s="160" t="s">
        <v>160</v>
      </c>
      <c r="K47" s="16" t="s">
        <v>175</v>
      </c>
      <c r="L47" s="15" t="s">
        <v>154</v>
      </c>
      <c r="M47" s="152"/>
      <c r="O47" s="154"/>
      <c r="P47" s="159"/>
      <c r="Q47" s="160" t="s">
        <v>160</v>
      </c>
      <c r="R47" s="16" t="s">
        <v>175</v>
      </c>
      <c r="S47" s="19" t="e">
        <f>#REF!</f>
        <v>#REF!</v>
      </c>
      <c r="T47" s="152"/>
    </row>
    <row r="48" spans="1:20">
      <c r="A48" s="154"/>
      <c r="B48" s="159"/>
      <c r="C48" s="160"/>
      <c r="D48" s="16" t="s">
        <v>176</v>
      </c>
      <c r="E48" s="15" t="e">
        <f>#REF!</f>
        <v>#REF!</v>
      </c>
      <c r="F48" s="152"/>
      <c r="H48" s="154"/>
      <c r="I48" s="159"/>
      <c r="J48" s="160"/>
      <c r="K48" s="16" t="s">
        <v>176</v>
      </c>
      <c r="L48" s="19" t="e">
        <f>#REF!</f>
        <v>#REF!</v>
      </c>
      <c r="M48" s="152"/>
      <c r="O48" s="154"/>
      <c r="P48" s="159"/>
      <c r="Q48" s="160"/>
      <c r="R48" s="16" t="s">
        <v>176</v>
      </c>
      <c r="S48" s="19" t="e">
        <f>#REF!</f>
        <v>#REF!</v>
      </c>
      <c r="T48" s="152"/>
    </row>
    <row r="49" spans="1:24">
      <c r="A49" s="154"/>
      <c r="B49" s="159"/>
      <c r="C49" s="160"/>
      <c r="D49" s="16" t="s">
        <v>177</v>
      </c>
      <c r="E49" s="15" t="e">
        <f>#REF!</f>
        <v>#REF!</v>
      </c>
      <c r="F49" s="153" t="e">
        <f>ROUND(AVERAGE(E49:E51),2)</f>
        <v>#REF!</v>
      </c>
      <c r="H49" s="154"/>
      <c r="I49" s="159"/>
      <c r="J49" s="160"/>
      <c r="K49" s="16" t="s">
        <v>177</v>
      </c>
      <c r="L49" s="15" t="s">
        <v>154</v>
      </c>
      <c r="M49" s="153" t="e">
        <f>ROUND(AVERAGE(L49:L51),2)</f>
        <v>#REF!</v>
      </c>
      <c r="O49" s="154"/>
      <c r="P49" s="159"/>
      <c r="Q49" s="160"/>
      <c r="R49" s="16" t="s">
        <v>177</v>
      </c>
      <c r="S49" s="19" t="e">
        <f>#REF!</f>
        <v>#REF!</v>
      </c>
      <c r="T49" s="153" t="e">
        <f>ROUND(AVERAGE(S49:S51),2)</f>
        <v>#REF!</v>
      </c>
    </row>
    <row r="50" spans="1:24">
      <c r="A50" s="154"/>
      <c r="B50" s="159"/>
      <c r="C50" s="160" t="s">
        <v>164</v>
      </c>
      <c r="D50" s="16" t="s">
        <v>178</v>
      </c>
      <c r="E50" s="15" t="e">
        <f>#REF!</f>
        <v>#REF!</v>
      </c>
      <c r="F50" s="154"/>
      <c r="H50" s="154"/>
      <c r="I50" s="159"/>
      <c r="J50" s="160" t="s">
        <v>164</v>
      </c>
      <c r="K50" s="16" t="s">
        <v>178</v>
      </c>
      <c r="L50" s="19" t="e">
        <f>#REF!</f>
        <v>#REF!</v>
      </c>
      <c r="M50" s="154"/>
      <c r="O50" s="154"/>
      <c r="P50" s="159"/>
      <c r="Q50" s="160" t="s">
        <v>164</v>
      </c>
      <c r="R50" s="16" t="s">
        <v>178</v>
      </c>
      <c r="S50" s="19" t="e">
        <f>#REF!</f>
        <v>#REF!</v>
      </c>
      <c r="T50" s="154"/>
    </row>
    <row r="51" spans="1:24" ht="14.25" customHeight="1">
      <c r="A51" s="154"/>
      <c r="B51" s="159"/>
      <c r="C51" s="160"/>
      <c r="D51" s="16" t="s">
        <v>179</v>
      </c>
      <c r="E51" s="15" t="e">
        <f>#REF!</f>
        <v>#REF!</v>
      </c>
      <c r="F51" s="155"/>
      <c r="H51" s="154"/>
      <c r="I51" s="159"/>
      <c r="J51" s="160"/>
      <c r="K51" s="16" t="s">
        <v>179</v>
      </c>
      <c r="L51" s="19" t="e">
        <f>#REF!</f>
        <v>#REF!</v>
      </c>
      <c r="M51" s="155"/>
      <c r="O51" s="154"/>
      <c r="P51" s="159"/>
      <c r="Q51" s="160"/>
      <c r="R51" s="16" t="s">
        <v>179</v>
      </c>
      <c r="S51" s="19" t="e">
        <f>#REF!</f>
        <v>#REF!</v>
      </c>
      <c r="T51" s="155"/>
    </row>
    <row r="52" spans="1:24" ht="14.25" customHeight="1">
      <c r="A52" s="154"/>
      <c r="B52" s="159"/>
      <c r="C52" s="160"/>
      <c r="D52" s="16" t="s">
        <v>180</v>
      </c>
      <c r="E52" s="15" t="e">
        <f>#REF!</f>
        <v>#REF!</v>
      </c>
      <c r="F52" s="153" t="e">
        <f>ROUND(AVERAGE(E52:E53),2)</f>
        <v>#REF!</v>
      </c>
      <c r="H52" s="154"/>
      <c r="I52" s="159"/>
      <c r="J52" s="160"/>
      <c r="K52" s="16" t="s">
        <v>180</v>
      </c>
      <c r="L52" s="19" t="e">
        <f>#REF!</f>
        <v>#REF!</v>
      </c>
      <c r="M52" s="153" t="e">
        <f>ROUND(AVERAGE(L52:L53),2)</f>
        <v>#REF!</v>
      </c>
      <c r="O52" s="154"/>
      <c r="P52" s="159"/>
      <c r="Q52" s="160"/>
      <c r="R52" s="16" t="s">
        <v>180</v>
      </c>
      <c r="S52" s="19" t="e">
        <f>#REF!</f>
        <v>#REF!</v>
      </c>
      <c r="T52" s="153" t="e">
        <f>ROUND(AVERAGE(S52:S53),2)</f>
        <v>#REF!</v>
      </c>
    </row>
    <row r="53" spans="1:24">
      <c r="A53" s="154"/>
      <c r="B53" s="159"/>
      <c r="C53" s="17" t="s">
        <v>168</v>
      </c>
      <c r="D53" s="16" t="s">
        <v>181</v>
      </c>
      <c r="E53" s="15" t="e">
        <f>#REF!</f>
        <v>#REF!</v>
      </c>
      <c r="F53" s="155"/>
      <c r="H53" s="154"/>
      <c r="I53" s="159"/>
      <c r="J53" s="17" t="s">
        <v>168</v>
      </c>
      <c r="K53" s="16" t="s">
        <v>181</v>
      </c>
      <c r="L53" s="15" t="s">
        <v>154</v>
      </c>
      <c r="M53" s="155"/>
      <c r="O53" s="154"/>
      <c r="P53" s="159"/>
      <c r="Q53" s="17" t="s">
        <v>168</v>
      </c>
      <c r="R53" s="16" t="s">
        <v>181</v>
      </c>
      <c r="S53" s="19" t="e">
        <f>#REF!</f>
        <v>#REF!</v>
      </c>
      <c r="T53" s="155"/>
    </row>
    <row r="54" spans="1:24">
      <c r="A54" s="167" t="s">
        <v>151</v>
      </c>
      <c r="B54" s="168"/>
      <c r="C54" s="168"/>
      <c r="D54" s="168"/>
      <c r="E54" s="168"/>
      <c r="F54" s="20" t="e">
        <f>ROUND(AVERAGE(F42:F53),2)</f>
        <v>#REF!</v>
      </c>
      <c r="H54" s="167" t="s">
        <v>151</v>
      </c>
      <c r="I54" s="168"/>
      <c r="J54" s="168"/>
      <c r="K54" s="168"/>
      <c r="L54" s="168"/>
      <c r="M54" s="20" t="e">
        <f>ROUND(AVERAGE(M42:M53),2)</f>
        <v>#REF!</v>
      </c>
      <c r="O54" s="167" t="s">
        <v>151</v>
      </c>
      <c r="P54" s="168"/>
      <c r="Q54" s="168"/>
      <c r="R54" s="168"/>
      <c r="S54" s="168"/>
      <c r="T54" s="20" t="e">
        <f>ROUND(AVERAGE(T42:T53),2)</f>
        <v>#REF!</v>
      </c>
    </row>
    <row r="57" spans="1:24">
      <c r="A57" s="160" t="s">
        <v>182</v>
      </c>
      <c r="B57" s="160"/>
      <c r="C57" s="160"/>
      <c r="D57" s="160"/>
      <c r="E57" s="160"/>
      <c r="F57" s="160"/>
    </row>
    <row r="58" spans="1:24">
      <c r="A58" s="15" t="s">
        <v>111</v>
      </c>
      <c r="B58" s="15" t="s">
        <v>147</v>
      </c>
      <c r="C58" s="15" t="s">
        <v>183</v>
      </c>
      <c r="D58" s="16" t="s">
        <v>184</v>
      </c>
      <c r="E58" s="15" t="s">
        <v>185</v>
      </c>
      <c r="F58" s="15" t="s">
        <v>151</v>
      </c>
      <c r="G58" s="21" t="s">
        <v>90</v>
      </c>
      <c r="H58" s="21" t="s">
        <v>186</v>
      </c>
      <c r="I58" s="21" t="s">
        <v>187</v>
      </c>
      <c r="J58" s="21" t="s">
        <v>188</v>
      </c>
      <c r="K58" s="21" t="s">
        <v>189</v>
      </c>
    </row>
    <row r="59" spans="1:24" s="12" customFormat="1">
      <c r="A59" s="22">
        <v>1</v>
      </c>
      <c r="B59" s="23" t="e">
        <f>B3</f>
        <v>#REF!</v>
      </c>
      <c r="C59" s="22" t="e">
        <f>F15</f>
        <v>#REF!</v>
      </c>
      <c r="D59" s="22" t="e">
        <f>M15</f>
        <v>#REF!</v>
      </c>
      <c r="E59" s="22" t="e">
        <f>T15</f>
        <v>#REF!</v>
      </c>
      <c r="F59" s="22" t="e">
        <f>ROUND(AVERAGE(C59:E59),2)</f>
        <v>#REF!</v>
      </c>
      <c r="G59" s="24">
        <v>0.8</v>
      </c>
      <c r="H59" s="24">
        <f>30/12</f>
        <v>2.5</v>
      </c>
      <c r="I59" s="24" t="e">
        <f>ROUND(F59-G59-H59,2)</f>
        <v>#REF!</v>
      </c>
      <c r="J59" s="24" t="e">
        <f>ROUND(I59/(1+5%)*2.5%,2)</f>
        <v>#REF!</v>
      </c>
      <c r="K59" s="24" t="e">
        <f>I59-J59</f>
        <v>#REF!</v>
      </c>
      <c r="L59" s="24"/>
    </row>
    <row r="60" spans="1:24" s="12" customFormat="1">
      <c r="A60" s="22">
        <v>2</v>
      </c>
      <c r="B60" s="23" t="e">
        <f>B16</f>
        <v>#REF!</v>
      </c>
      <c r="C60" s="22" t="e">
        <f>F28</f>
        <v>#REF!</v>
      </c>
      <c r="D60" s="22" t="e">
        <f>M28</f>
        <v>#REF!</v>
      </c>
      <c r="E60" s="22" t="e">
        <f>T28</f>
        <v>#REF!</v>
      </c>
      <c r="F60" s="22" t="e">
        <f>ROUND(AVERAGE(C60:E60),2)</f>
        <v>#REF!</v>
      </c>
      <c r="G60" s="24">
        <v>1.47</v>
      </c>
      <c r="H60" s="24">
        <f>30/12</f>
        <v>2.5</v>
      </c>
      <c r="I60" s="24" t="e">
        <f>ROUND(F60-G60-H60,2)</f>
        <v>#REF!</v>
      </c>
      <c r="J60" s="24" t="e">
        <f t="shared" ref="J60:J61" si="0">ROUND(I60/(1+5%)*2.5%,2)</f>
        <v>#REF!</v>
      </c>
      <c r="K60" s="24" t="e">
        <f t="shared" ref="K60:K61" si="1">I60-J60</f>
        <v>#REF!</v>
      </c>
      <c r="L60" s="24"/>
    </row>
    <row r="61" spans="1:24">
      <c r="A61" s="22">
        <v>3</v>
      </c>
      <c r="B61" s="23" t="e">
        <f>B29</f>
        <v>#REF!</v>
      </c>
      <c r="C61" s="22" t="e">
        <f>F41</f>
        <v>#REF!</v>
      </c>
      <c r="D61" s="22" t="e">
        <f>M41</f>
        <v>#REF!</v>
      </c>
      <c r="E61" s="22" t="e">
        <f>T41</f>
        <v>#REF!</v>
      </c>
      <c r="F61" s="22" t="e">
        <f>ROUND(AVERAGE(C61:E61),2)</f>
        <v>#REF!</v>
      </c>
      <c r="G61" s="24">
        <v>0.8</v>
      </c>
      <c r="H61" s="24">
        <f>30/12</f>
        <v>2.5</v>
      </c>
      <c r="I61" s="24" t="e">
        <f>ROUND(F61-G61-H61,2)</f>
        <v>#REF!</v>
      </c>
      <c r="J61" s="24" t="e">
        <f t="shared" si="0"/>
        <v>#REF!</v>
      </c>
      <c r="K61" s="24" t="e">
        <f t="shared" si="1"/>
        <v>#REF!</v>
      </c>
      <c r="L61" s="24"/>
    </row>
    <row r="62" spans="1:24">
      <c r="A62" s="22">
        <v>4</v>
      </c>
      <c r="B62" s="22">
        <f>B42</f>
        <v>0</v>
      </c>
      <c r="C62" s="22" t="e">
        <f>F54</f>
        <v>#REF!</v>
      </c>
      <c r="D62" s="22" t="e">
        <f>M54</f>
        <v>#REF!</v>
      </c>
      <c r="E62" s="22" t="e">
        <f>T54</f>
        <v>#REF!</v>
      </c>
      <c r="F62" s="22" t="e">
        <f>ROUND(AVERAGE(C62:E62),2)</f>
        <v>#REF!</v>
      </c>
      <c r="G62" s="24">
        <v>1.98</v>
      </c>
      <c r="H62" s="24">
        <v>0</v>
      </c>
      <c r="I62" s="24" t="e">
        <f>ROUND(F62-G62-H62,2)</f>
        <v>#REF!</v>
      </c>
      <c r="J62" s="24" t="e">
        <f t="shared" ref="J62" si="2">ROUND(I62/(1+5%)*2.5%,2)</f>
        <v>#REF!</v>
      </c>
      <c r="K62" s="24" t="e">
        <f t="shared" ref="K62" si="3">I62-J62</f>
        <v>#REF!</v>
      </c>
      <c r="L62" s="24"/>
    </row>
    <row r="63" spans="1:24">
      <c r="D63" s="13"/>
    </row>
    <row r="64" spans="1:24">
      <c r="D64" s="13"/>
      <c r="X64" s="25" t="s">
        <v>190</v>
      </c>
    </row>
    <row r="65" spans="4:4">
      <c r="D65" s="13"/>
    </row>
    <row r="66" spans="4:4">
      <c r="D66" s="13"/>
    </row>
    <row r="94" spans="3:24" ht="76.5">
      <c r="C94" s="163" t="e">
        <f>B59</f>
        <v>#REF!</v>
      </c>
      <c r="D94" s="164"/>
      <c r="E94" s="28" t="s">
        <v>191</v>
      </c>
      <c r="F94" s="28" t="s">
        <v>192</v>
      </c>
      <c r="G94" s="28" t="s">
        <v>193</v>
      </c>
    </row>
    <row r="95" spans="3:24" ht="27.6" customHeight="1">
      <c r="C95" s="165" t="s">
        <v>194</v>
      </c>
      <c r="D95" s="166"/>
      <c r="E95" s="30" t="e">
        <f>T3</f>
        <v>#REF!</v>
      </c>
      <c r="F95" s="30" t="e">
        <f>M3</f>
        <v>#REF!</v>
      </c>
      <c r="G95" s="30" t="e">
        <f>F3</f>
        <v>#REF!</v>
      </c>
      <c r="V95" s="30">
        <f>AK3</f>
        <v>0</v>
      </c>
      <c r="W95" s="30">
        <f>AD3</f>
        <v>0</v>
      </c>
      <c r="X95" s="30">
        <f>W3</f>
        <v>0</v>
      </c>
    </row>
    <row r="96" spans="3:24">
      <c r="C96" s="165" t="s">
        <v>195</v>
      </c>
      <c r="D96" s="166"/>
      <c r="E96" s="30" t="e">
        <f>T5</f>
        <v>#REF!</v>
      </c>
      <c r="F96" s="30" t="e">
        <f>M5</f>
        <v>#REF!</v>
      </c>
      <c r="G96" s="30" t="e">
        <f>F5</f>
        <v>#REF!</v>
      </c>
      <c r="V96" s="30">
        <f>AK5</f>
        <v>0</v>
      </c>
      <c r="W96" s="30">
        <f>AD5</f>
        <v>0</v>
      </c>
      <c r="X96" s="30">
        <f>W5</f>
        <v>0</v>
      </c>
    </row>
    <row r="97" spans="3:24">
      <c r="C97" s="165" t="s">
        <v>196</v>
      </c>
      <c r="D97" s="166"/>
      <c r="E97" s="30" t="e">
        <f>T8</f>
        <v>#REF!</v>
      </c>
      <c r="F97" s="30" t="e">
        <f>M8</f>
        <v>#REF!</v>
      </c>
      <c r="G97" s="30" t="e">
        <f>F8</f>
        <v>#REF!</v>
      </c>
      <c r="V97" s="30">
        <f>AK8</f>
        <v>0</v>
      </c>
      <c r="W97" s="30">
        <f>AD8</f>
        <v>0</v>
      </c>
      <c r="X97" s="30">
        <f>W8</f>
        <v>0</v>
      </c>
    </row>
    <row r="98" spans="3:24">
      <c r="C98" s="165" t="s">
        <v>197</v>
      </c>
      <c r="D98" s="166"/>
      <c r="E98" s="30" t="e">
        <f>T11</f>
        <v>#REF!</v>
      </c>
      <c r="F98" s="30" t="e">
        <f>M11</f>
        <v>#REF!</v>
      </c>
      <c r="G98" s="30" t="e">
        <f>F11</f>
        <v>#REF!</v>
      </c>
      <c r="V98" s="30">
        <f>AK11</f>
        <v>0</v>
      </c>
      <c r="W98" s="30">
        <f>AD11</f>
        <v>0</v>
      </c>
      <c r="X98" s="30">
        <f>W11</f>
        <v>0</v>
      </c>
    </row>
    <row r="99" spans="3:24" ht="27.6" customHeight="1">
      <c r="C99" s="165" t="s">
        <v>198</v>
      </c>
      <c r="D99" s="166"/>
      <c r="E99" s="30" t="e">
        <f>T14</f>
        <v>#REF!</v>
      </c>
      <c r="F99" s="30" t="e">
        <f>M14</f>
        <v>#REF!</v>
      </c>
      <c r="G99" s="30" t="e">
        <f>F14</f>
        <v>#REF!</v>
      </c>
      <c r="V99" s="30">
        <f>AK14</f>
        <v>0</v>
      </c>
      <c r="W99" s="30">
        <f>AD14</f>
        <v>0</v>
      </c>
      <c r="X99" s="30">
        <f>W14</f>
        <v>0</v>
      </c>
    </row>
    <row r="100" spans="3:24" ht="25.5">
      <c r="C100" s="163" t="s">
        <v>199</v>
      </c>
      <c r="D100" s="164"/>
      <c r="E100" s="30" t="e">
        <f>ROUND(AVERAGE(E95:E99),2)</f>
        <v>#REF!</v>
      </c>
      <c r="F100" s="30" t="e">
        <f>ROUND(AVERAGE(F95:F99),2)</f>
        <v>#REF!</v>
      </c>
      <c r="G100" s="30" t="e">
        <f>ROUND(AVERAGE(G95:G99),2)</f>
        <v>#REF!</v>
      </c>
      <c r="O100" s="163" t="s">
        <v>200</v>
      </c>
      <c r="P100" s="164"/>
      <c r="Q100" s="28" t="s">
        <v>191</v>
      </c>
      <c r="R100" s="28" t="s">
        <v>192</v>
      </c>
      <c r="S100" s="28" t="s">
        <v>193</v>
      </c>
    </row>
    <row r="101" spans="3:24">
      <c r="O101" s="165" t="s">
        <v>201</v>
      </c>
      <c r="P101" s="166"/>
      <c r="Q101" s="30" t="e">
        <f>T42</f>
        <v>#REF!</v>
      </c>
      <c r="R101" s="30" t="e">
        <f>M42</f>
        <v>#REF!</v>
      </c>
      <c r="S101" s="30" t="e">
        <f>F42</f>
        <v>#REF!</v>
      </c>
    </row>
    <row r="102" spans="3:24">
      <c r="O102" s="31"/>
      <c r="P102" s="32"/>
      <c r="Q102" s="30"/>
      <c r="R102" s="30"/>
      <c r="S102" s="30"/>
    </row>
    <row r="103" spans="3:24">
      <c r="O103" s="31"/>
      <c r="P103" s="32"/>
      <c r="Q103" s="30"/>
      <c r="R103" s="30"/>
      <c r="S103" s="30"/>
    </row>
    <row r="104" spans="3:24">
      <c r="O104" s="31"/>
      <c r="P104" s="32"/>
      <c r="Q104" s="30"/>
      <c r="R104" s="30"/>
      <c r="S104" s="30"/>
    </row>
    <row r="105" spans="3:24">
      <c r="O105" s="165" t="s">
        <v>202</v>
      </c>
      <c r="P105" s="166"/>
      <c r="Q105" s="30" t="e">
        <f>T43</f>
        <v>#REF!</v>
      </c>
      <c r="R105" s="30" t="e">
        <f>M43</f>
        <v>#REF!</v>
      </c>
      <c r="S105" s="30" t="e">
        <f>F43</f>
        <v>#REF!</v>
      </c>
    </row>
    <row r="106" spans="3:24">
      <c r="O106" s="165" t="s">
        <v>194</v>
      </c>
      <c r="P106" s="166"/>
      <c r="Q106" s="30" t="e">
        <f>T46</f>
        <v>#REF!</v>
      </c>
      <c r="R106" s="30" t="e">
        <f>M46</f>
        <v>#REF!</v>
      </c>
      <c r="S106" s="30" t="e">
        <f>F46</f>
        <v>#REF!</v>
      </c>
    </row>
    <row r="107" spans="3:24">
      <c r="O107" s="165" t="s">
        <v>195</v>
      </c>
      <c r="P107" s="166"/>
      <c r="Q107" s="30" t="e">
        <f>T49</f>
        <v>#REF!</v>
      </c>
      <c r="R107" s="30" t="e">
        <f>M49</f>
        <v>#REF!</v>
      </c>
      <c r="S107" s="30" t="e">
        <f>F49</f>
        <v>#REF!</v>
      </c>
    </row>
    <row r="108" spans="3:24" ht="76.5">
      <c r="C108" s="163" t="e">
        <f>B60</f>
        <v>#REF!</v>
      </c>
      <c r="D108" s="164"/>
      <c r="E108" s="28" t="s">
        <v>191</v>
      </c>
      <c r="F108" s="28" t="s">
        <v>192</v>
      </c>
      <c r="G108" s="28" t="s">
        <v>193</v>
      </c>
      <c r="O108" s="165" t="s">
        <v>196</v>
      </c>
      <c r="P108" s="166"/>
      <c r="Q108" s="30" t="e">
        <f>T52</f>
        <v>#REF!</v>
      </c>
      <c r="R108" s="30" t="e">
        <f>M52</f>
        <v>#REF!</v>
      </c>
      <c r="S108" s="30" t="e">
        <f>F52</f>
        <v>#REF!</v>
      </c>
    </row>
    <row r="109" spans="3:24" ht="27.6" customHeight="1">
      <c r="C109" s="165" t="s">
        <v>194</v>
      </c>
      <c r="D109" s="166"/>
      <c r="E109" s="30" t="e">
        <f>T16</f>
        <v>#REF!</v>
      </c>
      <c r="F109" s="30" t="e">
        <f>M16</f>
        <v>#REF!</v>
      </c>
      <c r="G109" s="30" t="e">
        <f>F16</f>
        <v>#REF!</v>
      </c>
      <c r="O109" s="163" t="s">
        <v>199</v>
      </c>
      <c r="P109" s="164"/>
      <c r="Q109" s="30" t="e">
        <f>T54</f>
        <v>#REF!</v>
      </c>
      <c r="R109" s="30" t="e">
        <f>M54</f>
        <v>#REF!</v>
      </c>
      <c r="S109" s="30" t="e">
        <f>F54</f>
        <v>#REF!</v>
      </c>
    </row>
    <row r="110" spans="3:24">
      <c r="C110" s="165" t="s">
        <v>195</v>
      </c>
      <c r="D110" s="166"/>
      <c r="E110" s="30" t="e">
        <f>T18</f>
        <v>#REF!</v>
      </c>
      <c r="F110" s="30" t="e">
        <f>M18</f>
        <v>#REF!</v>
      </c>
      <c r="G110" s="30" t="e">
        <f>F18</f>
        <v>#REF!</v>
      </c>
    </row>
    <row r="111" spans="3:24">
      <c r="C111" s="165" t="s">
        <v>196</v>
      </c>
      <c r="D111" s="166"/>
      <c r="E111" s="30" t="e">
        <f>T21</f>
        <v>#REF!</v>
      </c>
      <c r="F111" s="30" t="e">
        <f>M21</f>
        <v>#REF!</v>
      </c>
      <c r="G111" s="30" t="e">
        <f>F21</f>
        <v>#REF!</v>
      </c>
    </row>
    <row r="112" spans="3:24">
      <c r="C112" s="165" t="s">
        <v>197</v>
      </c>
      <c r="D112" s="166"/>
      <c r="E112" s="30" t="e">
        <f>T24</f>
        <v>#REF!</v>
      </c>
      <c r="F112" s="30" t="e">
        <f>M24</f>
        <v>#REF!</v>
      </c>
      <c r="G112" s="30" t="e">
        <f>F24</f>
        <v>#REF!</v>
      </c>
    </row>
    <row r="113" spans="3:7" ht="27.6" customHeight="1">
      <c r="C113" s="165" t="s">
        <v>198</v>
      </c>
      <c r="D113" s="166"/>
      <c r="E113" s="30" t="e">
        <f>T27</f>
        <v>#REF!</v>
      </c>
      <c r="F113" s="30" t="e">
        <f>M27</f>
        <v>#REF!</v>
      </c>
      <c r="G113" s="30" t="e">
        <f>F27</f>
        <v>#REF!</v>
      </c>
    </row>
    <row r="114" spans="3:7">
      <c r="C114" s="163" t="s">
        <v>199</v>
      </c>
      <c r="D114" s="164"/>
      <c r="E114" s="30" t="e">
        <f>ROUND(AVERAGE(E109:E113),2)</f>
        <v>#REF!</v>
      </c>
      <c r="F114" s="30" t="e">
        <f>ROUND(AVERAGE(F109:F113),2)</f>
        <v>#REF!</v>
      </c>
      <c r="G114" s="30" t="e">
        <f>ROUND(AVERAGE(G109:G113),2)</f>
        <v>#REF!</v>
      </c>
    </row>
    <row r="115" spans="3:7">
      <c r="C115" s="33"/>
      <c r="D115" s="33"/>
      <c r="E115" s="34"/>
      <c r="F115" s="34"/>
      <c r="G115" s="34"/>
    </row>
    <row r="116" spans="3:7">
      <c r="C116" s="33"/>
      <c r="D116" s="33"/>
      <c r="E116" s="34"/>
      <c r="F116" s="34"/>
      <c r="G116" s="34"/>
    </row>
    <row r="117" spans="3:7">
      <c r="C117" s="33"/>
      <c r="D117" s="33"/>
      <c r="E117" s="34"/>
      <c r="F117" s="34"/>
      <c r="G117" s="34"/>
    </row>
    <row r="118" spans="3:7">
      <c r="C118" s="33"/>
      <c r="D118" s="33"/>
      <c r="E118" s="34"/>
      <c r="F118" s="34"/>
      <c r="G118" s="34"/>
    </row>
    <row r="122" spans="3:7" ht="76.5">
      <c r="C122" s="163" t="e">
        <f>B61</f>
        <v>#REF!</v>
      </c>
      <c r="D122" s="164"/>
      <c r="E122" s="28" t="s">
        <v>191</v>
      </c>
      <c r="F122" s="28" t="s">
        <v>192</v>
      </c>
      <c r="G122" s="28" t="s">
        <v>193</v>
      </c>
    </row>
    <row r="123" spans="3:7" ht="27.6" customHeight="1">
      <c r="C123" s="165" t="s">
        <v>194</v>
      </c>
      <c r="D123" s="166"/>
      <c r="E123" s="30" t="e">
        <f>T29</f>
        <v>#REF!</v>
      </c>
      <c r="F123" s="30" t="e">
        <f>M29</f>
        <v>#REF!</v>
      </c>
      <c r="G123" s="30" t="e">
        <f>F29</f>
        <v>#REF!</v>
      </c>
    </row>
    <row r="124" spans="3:7">
      <c r="C124" s="165" t="s">
        <v>195</v>
      </c>
      <c r="D124" s="166"/>
      <c r="E124" s="30" t="e">
        <f>T31</f>
        <v>#REF!</v>
      </c>
      <c r="F124" s="30" t="e">
        <f>M31</f>
        <v>#REF!</v>
      </c>
      <c r="G124" s="30" t="e">
        <f>F31</f>
        <v>#REF!</v>
      </c>
    </row>
    <row r="125" spans="3:7">
      <c r="C125" s="165" t="s">
        <v>196</v>
      </c>
      <c r="D125" s="166"/>
      <c r="E125" s="30" t="e">
        <f>T34</f>
        <v>#REF!</v>
      </c>
      <c r="F125" s="30" t="e">
        <f>M34</f>
        <v>#REF!</v>
      </c>
      <c r="G125" s="30" t="e">
        <f>F34</f>
        <v>#REF!</v>
      </c>
    </row>
    <row r="126" spans="3:7">
      <c r="C126" s="165" t="s">
        <v>197</v>
      </c>
      <c r="D126" s="166"/>
      <c r="E126" s="30" t="e">
        <f>T37</f>
        <v>#REF!</v>
      </c>
      <c r="F126" s="30" t="e">
        <f>M37</f>
        <v>#REF!</v>
      </c>
      <c r="G126" s="30" t="e">
        <f>F37</f>
        <v>#REF!</v>
      </c>
    </row>
    <row r="127" spans="3:7" ht="27.6" customHeight="1">
      <c r="C127" s="165" t="s">
        <v>198</v>
      </c>
      <c r="D127" s="166"/>
      <c r="E127" s="30" t="e">
        <f>T40</f>
        <v>#REF!</v>
      </c>
      <c r="F127" s="30" t="e">
        <f>M40</f>
        <v>#REF!</v>
      </c>
      <c r="G127" s="30" t="e">
        <f>F40</f>
        <v>#REF!</v>
      </c>
    </row>
    <row r="128" spans="3:7">
      <c r="C128" s="163" t="s">
        <v>199</v>
      </c>
      <c r="D128" s="164"/>
      <c r="E128" s="30" t="e">
        <f>ROUND(AVERAGE(E123:E127),2)</f>
        <v>#REF!</v>
      </c>
      <c r="F128" s="30" t="e">
        <f>ROUND(AVERAGE(F123:F127),2)</f>
        <v>#REF!</v>
      </c>
      <c r="G128" s="30" t="e">
        <f>ROUND(AVERAGE(G123:G127),2)</f>
        <v>#REF!</v>
      </c>
    </row>
  </sheetData>
  <mergeCells count="164">
    <mergeCell ref="A1:F1"/>
    <mergeCell ref="H1:M1"/>
    <mergeCell ref="O1:T1"/>
    <mergeCell ref="A15:E15"/>
    <mergeCell ref="H15:L15"/>
    <mergeCell ref="O15:S15"/>
    <mergeCell ref="A28:E28"/>
    <mergeCell ref="H28:L28"/>
    <mergeCell ref="O28:S28"/>
    <mergeCell ref="H3:H14"/>
    <mergeCell ref="H16:H27"/>
    <mergeCell ref="M3:M4"/>
    <mergeCell ref="M5:M7"/>
    <mergeCell ref="M8:M10"/>
    <mergeCell ref="M11:M13"/>
    <mergeCell ref="M16:M17"/>
    <mergeCell ref="M18:M20"/>
    <mergeCell ref="M21:M23"/>
    <mergeCell ref="M24:M26"/>
    <mergeCell ref="P3:P14"/>
    <mergeCell ref="P16:P27"/>
    <mergeCell ref="T3:T4"/>
    <mergeCell ref="T5:T7"/>
    <mergeCell ref="T8:T10"/>
    <mergeCell ref="A41:E41"/>
    <mergeCell ref="H41:L41"/>
    <mergeCell ref="O41:S41"/>
    <mergeCell ref="A54:E54"/>
    <mergeCell ref="H54:L54"/>
    <mergeCell ref="O54:S54"/>
    <mergeCell ref="A57:F57"/>
    <mergeCell ref="C94:D94"/>
    <mergeCell ref="C95:D95"/>
    <mergeCell ref="C96:D96"/>
    <mergeCell ref="C97:D97"/>
    <mergeCell ref="C98:D98"/>
    <mergeCell ref="C99:D99"/>
    <mergeCell ref="C100:D100"/>
    <mergeCell ref="O100:P100"/>
    <mergeCell ref="O101:P101"/>
    <mergeCell ref="O105:P105"/>
    <mergeCell ref="O106:P106"/>
    <mergeCell ref="O107:P107"/>
    <mergeCell ref="C108:D108"/>
    <mergeCell ref="O108:P108"/>
    <mergeCell ref="C109:D109"/>
    <mergeCell ref="O109:P109"/>
    <mergeCell ref="C110:D110"/>
    <mergeCell ref="C111:D111"/>
    <mergeCell ref="C112:D112"/>
    <mergeCell ref="C113:D113"/>
    <mergeCell ref="C114:D114"/>
    <mergeCell ref="C122:D122"/>
    <mergeCell ref="C123:D123"/>
    <mergeCell ref="C124:D124"/>
    <mergeCell ref="C125:D125"/>
    <mergeCell ref="C126:D126"/>
    <mergeCell ref="C127:D127"/>
    <mergeCell ref="C128:D128"/>
    <mergeCell ref="A4:A14"/>
    <mergeCell ref="A16:A27"/>
    <mergeCell ref="A29:A40"/>
    <mergeCell ref="A42:A53"/>
    <mergeCell ref="B3:B14"/>
    <mergeCell ref="B16:B27"/>
    <mergeCell ref="B29:B40"/>
    <mergeCell ref="B42:B53"/>
    <mergeCell ref="C3:C4"/>
    <mergeCell ref="C5:C7"/>
    <mergeCell ref="C8:C10"/>
    <mergeCell ref="C11:C13"/>
    <mergeCell ref="C16:C17"/>
    <mergeCell ref="C18:C20"/>
    <mergeCell ref="C21:C23"/>
    <mergeCell ref="C24:C26"/>
    <mergeCell ref="C29:C30"/>
    <mergeCell ref="C31:C33"/>
    <mergeCell ref="C34:C36"/>
    <mergeCell ref="C37:C39"/>
    <mergeCell ref="C42:C43"/>
    <mergeCell ref="C44:C46"/>
    <mergeCell ref="C47:C49"/>
    <mergeCell ref="C50:C52"/>
    <mergeCell ref="F3:F4"/>
    <mergeCell ref="F5:F7"/>
    <mergeCell ref="F8:F10"/>
    <mergeCell ref="F11:F13"/>
    <mergeCell ref="F16:F17"/>
    <mergeCell ref="F18:F20"/>
    <mergeCell ref="F21:F23"/>
    <mergeCell ref="F24:F26"/>
    <mergeCell ref="F29:F30"/>
    <mergeCell ref="F31:F33"/>
    <mergeCell ref="F34:F36"/>
    <mergeCell ref="F37:F39"/>
    <mergeCell ref="F43:F45"/>
    <mergeCell ref="F46:F48"/>
    <mergeCell ref="F49:F51"/>
    <mergeCell ref="F52:F53"/>
    <mergeCell ref="H29:H40"/>
    <mergeCell ref="H42:H53"/>
    <mergeCell ref="I3:I14"/>
    <mergeCell ref="I16:I27"/>
    <mergeCell ref="I29:I40"/>
    <mergeCell ref="I42:I53"/>
    <mergeCell ref="J3:J4"/>
    <mergeCell ref="J5:J7"/>
    <mergeCell ref="J8:J10"/>
    <mergeCell ref="J11:J13"/>
    <mergeCell ref="J16:J17"/>
    <mergeCell ref="J18:J20"/>
    <mergeCell ref="J21:J23"/>
    <mergeCell ref="J24:J26"/>
    <mergeCell ref="J29:J30"/>
    <mergeCell ref="J31:J33"/>
    <mergeCell ref="J34:J36"/>
    <mergeCell ref="J37:J39"/>
    <mergeCell ref="J42:J43"/>
    <mergeCell ref="J44:J46"/>
    <mergeCell ref="J47:J49"/>
    <mergeCell ref="J50:J52"/>
    <mergeCell ref="M29:M30"/>
    <mergeCell ref="M31:M33"/>
    <mergeCell ref="M34:M36"/>
    <mergeCell ref="M37:M39"/>
    <mergeCell ref="M43:M45"/>
    <mergeCell ref="M46:M48"/>
    <mergeCell ref="M49:M51"/>
    <mergeCell ref="M52:M53"/>
    <mergeCell ref="O3:O14"/>
    <mergeCell ref="O16:O27"/>
    <mergeCell ref="O29:O40"/>
    <mergeCell ref="O42:O53"/>
    <mergeCell ref="P29:P40"/>
    <mergeCell ref="P42:P53"/>
    <mergeCell ref="Q3:Q4"/>
    <mergeCell ref="Q5:Q7"/>
    <mergeCell ref="Q8:Q10"/>
    <mergeCell ref="Q11:Q13"/>
    <mergeCell ref="Q16:Q17"/>
    <mergeCell ref="Q18:Q20"/>
    <mergeCell ref="Q21:Q23"/>
    <mergeCell ref="Q24:Q26"/>
    <mergeCell ref="Q29:Q30"/>
    <mergeCell ref="Q31:Q33"/>
    <mergeCell ref="Q34:Q36"/>
    <mergeCell ref="Q37:Q39"/>
    <mergeCell ref="Q42:Q43"/>
    <mergeCell ref="Q44:Q46"/>
    <mergeCell ref="Q47:Q49"/>
    <mergeCell ref="Q50:Q52"/>
    <mergeCell ref="T43:T45"/>
    <mergeCell ref="T46:T48"/>
    <mergeCell ref="T49:T51"/>
    <mergeCell ref="T52:T53"/>
    <mergeCell ref="T11:T13"/>
    <mergeCell ref="T16:T17"/>
    <mergeCell ref="T18:T20"/>
    <mergeCell ref="T21:T23"/>
    <mergeCell ref="T24:T26"/>
    <mergeCell ref="T29:T30"/>
    <mergeCell ref="T31:T33"/>
    <mergeCell ref="T34:T36"/>
    <mergeCell ref="T37:T39"/>
  </mergeCells>
  <phoneticPr fontId="2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35"/>
  <sheetViews>
    <sheetView topLeftCell="B1" workbookViewId="0">
      <selection activeCell="J51" sqref="J51"/>
    </sheetView>
  </sheetViews>
  <sheetFormatPr defaultColWidth="9" defaultRowHeight="14.25"/>
  <cols>
    <col min="1" max="1" width="6.125" style="13" customWidth="1"/>
    <col min="2" max="2" width="11.875" style="13" customWidth="1"/>
    <col min="3" max="3" width="12.875" style="13" customWidth="1"/>
    <col min="4" max="4" width="9.5" style="14" customWidth="1"/>
    <col min="5" max="5" width="23.125" style="13" customWidth="1"/>
    <col min="6" max="7" width="9" style="13"/>
    <col min="8" max="8" width="7.125" style="13" customWidth="1"/>
    <col min="9" max="9" width="17.625" style="13" customWidth="1"/>
    <col min="10" max="10" width="12.25" style="13" customWidth="1"/>
    <col min="11" max="11" width="9" style="13"/>
    <col min="12" max="12" width="24.375" style="13" customWidth="1"/>
    <col min="13" max="15" width="9" style="13"/>
    <col min="16" max="16" width="12.375" style="13" customWidth="1"/>
    <col min="17" max="17" width="12.625" style="13" customWidth="1"/>
    <col min="18" max="18" width="8.875" style="13" customWidth="1"/>
    <col min="19" max="19" width="24.125" style="13" customWidth="1"/>
    <col min="20" max="20" width="6.5" style="13" bestFit="1" customWidth="1"/>
    <col min="21" max="16384" width="9" style="13"/>
  </cols>
  <sheetData>
    <row r="1" spans="1:20">
      <c r="A1" s="160" t="s">
        <v>144</v>
      </c>
      <c r="B1" s="160"/>
      <c r="C1" s="160"/>
      <c r="D1" s="160"/>
      <c r="E1" s="160"/>
      <c r="F1" s="160"/>
      <c r="H1" s="160" t="s">
        <v>145</v>
      </c>
      <c r="I1" s="160"/>
      <c r="J1" s="160"/>
      <c r="K1" s="160"/>
      <c r="L1" s="160"/>
      <c r="M1" s="160"/>
      <c r="O1" s="160" t="s">
        <v>146</v>
      </c>
      <c r="P1" s="160"/>
      <c r="Q1" s="160"/>
      <c r="R1" s="160"/>
      <c r="S1" s="160"/>
      <c r="T1" s="160"/>
    </row>
    <row r="2" spans="1:20">
      <c r="A2" s="15" t="s">
        <v>111</v>
      </c>
      <c r="B2" s="15" t="s">
        <v>147</v>
      </c>
      <c r="C2" s="15" t="s">
        <v>148</v>
      </c>
      <c r="D2" s="16" t="s">
        <v>149</v>
      </c>
      <c r="E2" s="15" t="s">
        <v>150</v>
      </c>
      <c r="F2" s="15" t="s">
        <v>151</v>
      </c>
      <c r="H2" s="15" t="s">
        <v>111</v>
      </c>
      <c r="I2" s="15" t="s">
        <v>147</v>
      </c>
      <c r="J2" s="15" t="s">
        <v>148</v>
      </c>
      <c r="K2" s="16" t="s">
        <v>149</v>
      </c>
      <c r="L2" s="15" t="s">
        <v>150</v>
      </c>
      <c r="M2" s="15" t="s">
        <v>151</v>
      </c>
      <c r="O2" s="15" t="s">
        <v>111</v>
      </c>
      <c r="P2" s="15" t="s">
        <v>147</v>
      </c>
      <c r="Q2" s="15" t="s">
        <v>148</v>
      </c>
      <c r="R2" s="16" t="s">
        <v>149</v>
      </c>
      <c r="S2" s="15" t="s">
        <v>150</v>
      </c>
      <c r="T2" s="15" t="s">
        <v>151</v>
      </c>
    </row>
    <row r="3" spans="1:20">
      <c r="A3" s="17"/>
      <c r="B3" s="158" t="str">
        <f>城研整理!B3</f>
        <v>华远西山雅园</v>
      </c>
      <c r="C3" s="156" t="s">
        <v>156</v>
      </c>
      <c r="D3" s="110" t="s">
        <v>1185</v>
      </c>
      <c r="E3" s="15">
        <f>城研整理!I3</f>
        <v>58.21</v>
      </c>
      <c r="F3" s="156">
        <f>ROUND(AVERAGE(E3:E5),2)</f>
        <v>59.77</v>
      </c>
      <c r="H3" s="153">
        <v>1</v>
      </c>
      <c r="I3" s="158" t="str">
        <f>B3</f>
        <v>华远西山雅园</v>
      </c>
      <c r="J3" s="156" t="s">
        <v>156</v>
      </c>
      <c r="K3" s="110" t="s">
        <v>1185</v>
      </c>
      <c r="L3" s="15">
        <f>贝壳数据!L13</f>
        <v>49.21</v>
      </c>
      <c r="M3" s="156">
        <f>ROUND(AVERAGE(L3:L5),2)</f>
        <v>53.23</v>
      </c>
      <c r="O3" s="153">
        <v>1</v>
      </c>
      <c r="P3" s="158" t="str">
        <f>B3</f>
        <v>华远西山雅园</v>
      </c>
      <c r="Q3" s="156" t="s">
        <v>156</v>
      </c>
      <c r="R3" s="110" t="s">
        <v>1185</v>
      </c>
      <c r="S3" s="15">
        <f>中指整理!E10</f>
        <v>56.2</v>
      </c>
      <c r="T3" s="156">
        <f>ROUND(AVERAGE(S3:S5),2)</f>
        <v>56.08</v>
      </c>
    </row>
    <row r="4" spans="1:20" ht="14.25" customHeight="1">
      <c r="A4" s="153">
        <v>1</v>
      </c>
      <c r="B4" s="159"/>
      <c r="C4" s="162"/>
      <c r="D4" s="110" t="s">
        <v>1186</v>
      </c>
      <c r="E4" s="15">
        <f>城研整理!I4</f>
        <v>64</v>
      </c>
      <c r="F4" s="162"/>
      <c r="H4" s="154"/>
      <c r="I4" s="159" t="str">
        <f>B3</f>
        <v>华远西山雅园</v>
      </c>
      <c r="J4" s="162"/>
      <c r="K4" s="110" t="s">
        <v>1186</v>
      </c>
      <c r="L4" s="15">
        <f>贝壳数据!L14</f>
        <v>60.1</v>
      </c>
      <c r="M4" s="162"/>
      <c r="O4" s="154"/>
      <c r="P4" s="159" t="str">
        <f>B3</f>
        <v>华远西山雅园</v>
      </c>
      <c r="Q4" s="162"/>
      <c r="R4" s="110" t="s">
        <v>1186</v>
      </c>
      <c r="S4" s="15">
        <f>中指整理!E11</f>
        <v>56.49</v>
      </c>
      <c r="T4" s="162"/>
    </row>
    <row r="5" spans="1:20" ht="14.25" customHeight="1">
      <c r="A5" s="154"/>
      <c r="B5" s="159"/>
      <c r="C5" s="162"/>
      <c r="D5" s="110" t="s">
        <v>163</v>
      </c>
      <c r="E5" s="15">
        <f>城研整理!I5</f>
        <v>57.1</v>
      </c>
      <c r="F5" s="162">
        <f>ROUND(AVERAGE(E5:E7),2)</f>
        <v>58.18</v>
      </c>
      <c r="H5" s="154"/>
      <c r="I5" s="159"/>
      <c r="J5" s="162"/>
      <c r="K5" s="110" t="s">
        <v>163</v>
      </c>
      <c r="L5" s="15">
        <f>贝壳数据!L15</f>
        <v>50.37</v>
      </c>
      <c r="M5" s="162">
        <f>ROUND(AVERAGE(L5:L7),2)</f>
        <v>55.42</v>
      </c>
      <c r="O5" s="154"/>
      <c r="P5" s="159"/>
      <c r="Q5" s="162"/>
      <c r="R5" s="110" t="s">
        <v>163</v>
      </c>
      <c r="S5" s="15">
        <f>中指整理!E12</f>
        <v>55.54</v>
      </c>
      <c r="T5" s="162">
        <f>ROUND(AVERAGE(S5:S7),2)</f>
        <v>53.44</v>
      </c>
    </row>
    <row r="6" spans="1:20" ht="14.25" customHeight="1">
      <c r="A6" s="154"/>
      <c r="B6" s="159"/>
      <c r="C6" s="162" t="s">
        <v>164</v>
      </c>
      <c r="D6" s="110" t="s">
        <v>165</v>
      </c>
      <c r="E6" s="15">
        <f>城研整理!I6</f>
        <v>54.7</v>
      </c>
      <c r="F6" s="156">
        <f t="shared" ref="F6" si="0">ROUND(AVERAGE(E6:E8),2)</f>
        <v>56.86</v>
      </c>
      <c r="H6" s="154"/>
      <c r="I6" s="159"/>
      <c r="J6" s="162" t="s">
        <v>164</v>
      </c>
      <c r="K6" s="110" t="s">
        <v>165</v>
      </c>
      <c r="L6" s="15">
        <f>贝壳数据!L16</f>
        <v>60.47</v>
      </c>
      <c r="M6" s="156">
        <f t="shared" ref="M6" si="1">ROUND(AVERAGE(L6:L8),2)</f>
        <v>56.04</v>
      </c>
      <c r="O6" s="154"/>
      <c r="P6" s="159"/>
      <c r="Q6" s="162" t="s">
        <v>164</v>
      </c>
      <c r="R6" s="110" t="s">
        <v>165</v>
      </c>
      <c r="S6" s="15">
        <f>中指整理!E13</f>
        <v>52.83</v>
      </c>
      <c r="T6" s="156">
        <f t="shared" ref="T6" si="2">ROUND(AVERAGE(S6:S8),2)</f>
        <v>52.7</v>
      </c>
    </row>
    <row r="7" spans="1:20">
      <c r="A7" s="154"/>
      <c r="B7" s="159"/>
      <c r="C7" s="162"/>
      <c r="D7" s="110" t="s">
        <v>166</v>
      </c>
      <c r="E7" s="15">
        <f>城研整理!I7</f>
        <v>62.75</v>
      </c>
      <c r="F7" s="162"/>
      <c r="H7" s="154"/>
      <c r="I7" s="159"/>
      <c r="J7" s="162"/>
      <c r="K7" s="110" t="s">
        <v>166</v>
      </c>
      <c r="L7" s="15" t="str">
        <f>贝壳数据!L17</f>
        <v>——</v>
      </c>
      <c r="M7" s="162"/>
      <c r="N7" s="13">
        <v>2</v>
      </c>
      <c r="O7" s="154"/>
      <c r="P7" s="159"/>
      <c r="Q7" s="162"/>
      <c r="R7" s="110" t="s">
        <v>166</v>
      </c>
      <c r="S7" s="15">
        <f>中指整理!E14</f>
        <v>51.94</v>
      </c>
      <c r="T7" s="162"/>
    </row>
    <row r="8" spans="1:20">
      <c r="A8" s="154"/>
      <c r="B8" s="159"/>
      <c r="C8" s="162"/>
      <c r="D8" s="110" t="s">
        <v>167</v>
      </c>
      <c r="E8" s="15">
        <f>城研整理!I8</f>
        <v>53.12</v>
      </c>
      <c r="F8" s="162">
        <f t="shared" ref="F8:F9" si="3">ROUND(AVERAGE(E8:E10),2)</f>
        <v>52.64</v>
      </c>
      <c r="H8" s="154"/>
      <c r="I8" s="159"/>
      <c r="J8" s="162"/>
      <c r="K8" s="110" t="s">
        <v>167</v>
      </c>
      <c r="L8" s="15">
        <f>贝壳数据!L18</f>
        <v>51.61</v>
      </c>
      <c r="M8" s="162">
        <f t="shared" ref="M8:M9" si="4">ROUND(AVERAGE(L8:L10),2)</f>
        <v>57.51</v>
      </c>
      <c r="O8" s="154"/>
      <c r="P8" s="159"/>
      <c r="Q8" s="162"/>
      <c r="R8" s="110" t="s">
        <v>167</v>
      </c>
      <c r="S8" s="15">
        <f>中指整理!E15</f>
        <v>53.32</v>
      </c>
      <c r="T8" s="162">
        <f t="shared" ref="T8:T9" si="5">ROUND(AVERAGE(S8:S10),2)</f>
        <v>52.4</v>
      </c>
    </row>
    <row r="9" spans="1:20">
      <c r="A9" s="154"/>
      <c r="B9" s="159"/>
      <c r="C9" s="162" t="s">
        <v>168</v>
      </c>
      <c r="D9" s="110" t="s">
        <v>206</v>
      </c>
      <c r="E9" s="15">
        <f>城研整理!I9</f>
        <v>52.15</v>
      </c>
      <c r="F9" s="156">
        <f t="shared" si="3"/>
        <v>55.76</v>
      </c>
      <c r="H9" s="154"/>
      <c r="I9" s="159"/>
      <c r="J9" s="162" t="s">
        <v>168</v>
      </c>
      <c r="K9" s="110" t="s">
        <v>206</v>
      </c>
      <c r="L9" s="15">
        <f>贝壳数据!L19</f>
        <v>63.41</v>
      </c>
      <c r="M9" s="156">
        <f t="shared" si="4"/>
        <v>63.41</v>
      </c>
      <c r="O9" s="154"/>
      <c r="P9" s="159"/>
      <c r="Q9" s="162" t="s">
        <v>168</v>
      </c>
      <c r="R9" s="110" t="s">
        <v>206</v>
      </c>
      <c r="S9" s="15">
        <f>中指整理!E16</f>
        <v>52.66</v>
      </c>
      <c r="T9" s="156">
        <f t="shared" si="5"/>
        <v>51.38</v>
      </c>
    </row>
    <row r="10" spans="1:20">
      <c r="A10" s="154"/>
      <c r="B10" s="159"/>
      <c r="C10" s="162"/>
      <c r="D10" s="110" t="s">
        <v>203</v>
      </c>
      <c r="E10" s="15" t="str">
        <f>城研整理!I10</f>
        <v>——</v>
      </c>
      <c r="F10" s="162"/>
      <c r="H10" s="154"/>
      <c r="I10" s="159"/>
      <c r="J10" s="162"/>
      <c r="K10" s="110" t="s">
        <v>203</v>
      </c>
      <c r="L10" s="15" t="str">
        <f>贝壳数据!L20</f>
        <v>——</v>
      </c>
      <c r="M10" s="162"/>
      <c r="N10" s="13">
        <v>3</v>
      </c>
      <c r="O10" s="154"/>
      <c r="P10" s="159"/>
      <c r="Q10" s="162"/>
      <c r="R10" s="110" t="s">
        <v>203</v>
      </c>
      <c r="S10" s="15">
        <f>中指整理!E17</f>
        <v>51.21</v>
      </c>
      <c r="T10" s="162"/>
    </row>
    <row r="11" spans="1:20">
      <c r="A11" s="154"/>
      <c r="B11" s="159"/>
      <c r="C11" s="157"/>
      <c r="D11" s="110" t="s">
        <v>204</v>
      </c>
      <c r="E11" s="15">
        <f>城研整理!I11</f>
        <v>59.37</v>
      </c>
      <c r="F11" s="162">
        <f t="shared" ref="F11:F12" si="6">ROUND(AVERAGE(E11:E13),2)</f>
        <v>61.32</v>
      </c>
      <c r="H11" s="154"/>
      <c r="I11" s="159"/>
      <c r="J11" s="157"/>
      <c r="K11" s="110" t="s">
        <v>204</v>
      </c>
      <c r="L11" s="15" t="str">
        <f>贝壳数据!L21</f>
        <v>——</v>
      </c>
      <c r="M11" s="162">
        <f t="shared" ref="M11:M12" si="7">ROUND(AVERAGE(L11:L13),2)</f>
        <v>43.75</v>
      </c>
      <c r="O11" s="154"/>
      <c r="P11" s="159"/>
      <c r="Q11" s="157"/>
      <c r="R11" s="110" t="s">
        <v>204</v>
      </c>
      <c r="S11" s="15">
        <f>中指整理!E18</f>
        <v>50.28</v>
      </c>
      <c r="T11" s="162">
        <f t="shared" ref="T11:T12" si="8">ROUND(AVERAGE(S11:S13),2)</f>
        <v>53.2</v>
      </c>
    </row>
    <row r="12" spans="1:20">
      <c r="A12" s="154"/>
      <c r="B12" s="159"/>
      <c r="C12" s="156" t="s">
        <v>205</v>
      </c>
      <c r="D12" s="110" t="s">
        <v>1193</v>
      </c>
      <c r="E12" s="15">
        <f>城研整理!I12</f>
        <v>72.64</v>
      </c>
      <c r="F12" s="156">
        <f t="shared" si="6"/>
        <v>57.28</v>
      </c>
      <c r="H12" s="154"/>
      <c r="I12" s="159"/>
      <c r="J12" s="156" t="s">
        <v>205</v>
      </c>
      <c r="K12" s="110" t="s">
        <v>1193</v>
      </c>
      <c r="L12" s="15" t="str">
        <f>贝壳数据!L22</f>
        <v>——</v>
      </c>
      <c r="M12" s="156">
        <f t="shared" si="7"/>
        <v>43.75</v>
      </c>
      <c r="O12" s="154"/>
      <c r="P12" s="159"/>
      <c r="Q12" s="156" t="s">
        <v>205</v>
      </c>
      <c r="R12" s="110" t="s">
        <v>1193</v>
      </c>
      <c r="S12" s="15">
        <f>中指整理!E19</f>
        <v>51.85</v>
      </c>
      <c r="T12" s="156">
        <f t="shared" si="8"/>
        <v>55.5</v>
      </c>
    </row>
    <row r="13" spans="1:20">
      <c r="A13" s="154"/>
      <c r="B13" s="159"/>
      <c r="C13" s="162"/>
      <c r="D13" s="110" t="s">
        <v>1194</v>
      </c>
      <c r="E13" s="15">
        <f>城研整理!I13</f>
        <v>51.96</v>
      </c>
      <c r="F13" s="162"/>
      <c r="H13" s="154"/>
      <c r="I13" s="159"/>
      <c r="J13" s="162"/>
      <c r="K13" s="110" t="s">
        <v>1194</v>
      </c>
      <c r="L13" s="15">
        <f>贝壳数据!L23</f>
        <v>43.75</v>
      </c>
      <c r="M13" s="162"/>
      <c r="N13" s="13">
        <v>2</v>
      </c>
      <c r="O13" s="154"/>
      <c r="P13" s="159"/>
      <c r="Q13" s="162"/>
      <c r="R13" s="110" t="s">
        <v>1194</v>
      </c>
      <c r="S13" s="15">
        <f>中指整理!E20</f>
        <v>57.47</v>
      </c>
      <c r="T13" s="162"/>
    </row>
    <row r="14" spans="1:20">
      <c r="A14" s="154"/>
      <c r="B14" s="161"/>
      <c r="C14" s="157"/>
      <c r="D14" s="110" t="s">
        <v>1195</v>
      </c>
      <c r="E14" s="15">
        <f>城研整理!I14</f>
        <v>47.24</v>
      </c>
      <c r="F14" s="162">
        <f t="shared" ref="F14" si="9">ROUND(AVERAGE(E14:E16),2)</f>
        <v>51.49</v>
      </c>
      <c r="H14" s="155"/>
      <c r="I14" s="161"/>
      <c r="J14" s="157"/>
      <c r="K14" s="110" t="s">
        <v>1195</v>
      </c>
      <c r="L14" s="15" t="str">
        <f>贝壳数据!L24</f>
        <v>——</v>
      </c>
      <c r="M14" s="162">
        <f t="shared" ref="M14" si="10">ROUND(AVERAGE(L14:L16),2)</f>
        <v>52.47</v>
      </c>
      <c r="O14" s="155"/>
      <c r="P14" s="161"/>
      <c r="Q14" s="157"/>
      <c r="R14" s="110" t="s">
        <v>1195</v>
      </c>
      <c r="S14" s="15">
        <f>中指整理!E21</f>
        <v>57.19</v>
      </c>
      <c r="T14" s="162">
        <f t="shared" ref="T14" si="11">ROUND(AVERAGE(S14:S16),2)</f>
        <v>56.96</v>
      </c>
    </row>
    <row r="15" spans="1:20">
      <c r="A15" s="169" t="s">
        <v>151</v>
      </c>
      <c r="B15" s="170"/>
      <c r="C15" s="170"/>
      <c r="D15" s="171"/>
      <c r="E15" s="111">
        <f>ROUND(AVERAGE(E3:E14),2)</f>
        <v>57.57</v>
      </c>
      <c r="F15" s="20">
        <f>ROUND(AVERAGE(E3:E14),2)</f>
        <v>57.57</v>
      </c>
      <c r="H15" s="169" t="s">
        <v>151</v>
      </c>
      <c r="I15" s="170"/>
      <c r="J15" s="170"/>
      <c r="K15" s="171"/>
      <c r="L15" s="111">
        <f>ROUND(AVERAGE(L3:L14),2)</f>
        <v>54.13</v>
      </c>
      <c r="M15" s="20">
        <f>ROUND(AVERAGE(L3:L14),2)</f>
        <v>54.13</v>
      </c>
      <c r="O15" s="169" t="s">
        <v>151</v>
      </c>
      <c r="P15" s="170"/>
      <c r="Q15" s="170"/>
      <c r="R15" s="171"/>
      <c r="S15" s="111">
        <f>ROUND(AVERAGE(S3:S14),2)</f>
        <v>53.92</v>
      </c>
      <c r="T15" s="20">
        <f>ROUND(AVERAGE(S3:S14),2)</f>
        <v>53.92</v>
      </c>
    </row>
    <row r="16" spans="1:20">
      <c r="A16" s="153">
        <v>2</v>
      </c>
      <c r="B16" s="156" t="str">
        <f>城研整理!B19</f>
        <v>金泰丽湾悦栖山</v>
      </c>
      <c r="C16" s="156" t="s">
        <v>156</v>
      </c>
      <c r="D16" s="110" t="s">
        <v>1185</v>
      </c>
      <c r="E16" s="15">
        <f>城研整理!I19</f>
        <v>49.65</v>
      </c>
      <c r="F16" s="156">
        <f>ROUND(AVERAGE(E16:E18),2)</f>
        <v>51.94</v>
      </c>
      <c r="H16" s="153">
        <v>2</v>
      </c>
      <c r="I16" s="156" t="str">
        <f>B16</f>
        <v>金泰丽湾悦栖山</v>
      </c>
      <c r="J16" s="156" t="s">
        <v>156</v>
      </c>
      <c r="K16" s="110" t="s">
        <v>1185</v>
      </c>
      <c r="L16" s="19">
        <f>贝壳数据!L33</f>
        <v>50.8</v>
      </c>
      <c r="M16" s="156">
        <f>ROUND(AVERAGE(L16:L18),2)</f>
        <v>53.8</v>
      </c>
      <c r="O16" s="153">
        <v>2</v>
      </c>
      <c r="P16" s="156" t="str">
        <f>B16</f>
        <v>金泰丽湾悦栖山</v>
      </c>
      <c r="Q16" s="156" t="s">
        <v>156</v>
      </c>
      <c r="R16" s="110" t="s">
        <v>1185</v>
      </c>
      <c r="S16" s="15">
        <f>中指整理!E25</f>
        <v>59.78</v>
      </c>
      <c r="T16" s="156">
        <f>ROUND(AVERAGE(S16:S18),2)</f>
        <v>57.93</v>
      </c>
    </row>
    <row r="17" spans="1:20">
      <c r="A17" s="154"/>
      <c r="B17" s="162"/>
      <c r="C17" s="162"/>
      <c r="D17" s="110" t="s">
        <v>1186</v>
      </c>
      <c r="E17" s="15">
        <f>城研整理!I20</f>
        <v>56.76</v>
      </c>
      <c r="F17" s="162"/>
      <c r="H17" s="154"/>
      <c r="I17" s="162"/>
      <c r="J17" s="162"/>
      <c r="K17" s="110" t="s">
        <v>1186</v>
      </c>
      <c r="L17" s="19">
        <f>贝壳数据!L34</f>
        <v>48.71</v>
      </c>
      <c r="M17" s="162"/>
      <c r="O17" s="154"/>
      <c r="P17" s="162"/>
      <c r="Q17" s="162"/>
      <c r="R17" s="110" t="s">
        <v>1186</v>
      </c>
      <c r="S17" s="15">
        <f>中指整理!E26</f>
        <v>59.05</v>
      </c>
      <c r="T17" s="162"/>
    </row>
    <row r="18" spans="1:20">
      <c r="A18" s="154"/>
      <c r="B18" s="162"/>
      <c r="C18" s="162"/>
      <c r="D18" s="110" t="s">
        <v>163</v>
      </c>
      <c r="E18" s="15">
        <f>城研整理!I21</f>
        <v>49.4</v>
      </c>
      <c r="F18" s="162">
        <f>ROUND(AVERAGE(E18:E20),2)</f>
        <v>50.91</v>
      </c>
      <c r="H18" s="154"/>
      <c r="I18" s="162"/>
      <c r="J18" s="162"/>
      <c r="K18" s="110" t="s">
        <v>163</v>
      </c>
      <c r="L18" s="19">
        <f>贝壳数据!L35</f>
        <v>61.9</v>
      </c>
      <c r="M18" s="162">
        <f>ROUND(AVERAGE(L18:L20),2)</f>
        <v>57.99</v>
      </c>
      <c r="O18" s="154"/>
      <c r="P18" s="162"/>
      <c r="Q18" s="162"/>
      <c r="R18" s="110" t="s">
        <v>163</v>
      </c>
      <c r="S18" s="15">
        <f>中指整理!E27</f>
        <v>54.95</v>
      </c>
      <c r="T18" s="162">
        <f>ROUND(AVERAGE(S18:S20),2)</f>
        <v>57.62</v>
      </c>
    </row>
    <row r="19" spans="1:20">
      <c r="A19" s="154"/>
      <c r="B19" s="162"/>
      <c r="C19" s="162" t="s">
        <v>164</v>
      </c>
      <c r="D19" s="110" t="s">
        <v>165</v>
      </c>
      <c r="E19" s="15">
        <f>城研整理!I22</f>
        <v>56.49</v>
      </c>
      <c r="F19" s="156">
        <f t="shared" ref="F19" si="12">ROUND(AVERAGE(E19:E21),2)</f>
        <v>52.32</v>
      </c>
      <c r="H19" s="154"/>
      <c r="I19" s="162"/>
      <c r="J19" s="162" t="s">
        <v>164</v>
      </c>
      <c r="K19" s="110" t="s">
        <v>165</v>
      </c>
      <c r="L19" s="19">
        <f>贝壳数据!L36</f>
        <v>54.07</v>
      </c>
      <c r="M19" s="156">
        <f t="shared" ref="M19" si="13">ROUND(AVERAGE(L19:L21),2)</f>
        <v>54.07</v>
      </c>
      <c r="N19" s="13">
        <v>2</v>
      </c>
      <c r="O19" s="154"/>
      <c r="P19" s="162"/>
      <c r="Q19" s="162" t="s">
        <v>164</v>
      </c>
      <c r="R19" s="110" t="s">
        <v>165</v>
      </c>
      <c r="S19" s="15">
        <f>中指整理!E28</f>
        <v>58.99</v>
      </c>
      <c r="T19" s="156">
        <f t="shared" ref="T19" si="14">ROUND(AVERAGE(S19:S21),2)</f>
        <v>58.48</v>
      </c>
    </row>
    <row r="20" spans="1:20">
      <c r="A20" s="154"/>
      <c r="B20" s="162"/>
      <c r="C20" s="162"/>
      <c r="D20" s="110" t="s">
        <v>166</v>
      </c>
      <c r="E20" s="15">
        <f>城研整理!I23</f>
        <v>46.83</v>
      </c>
      <c r="F20" s="162"/>
      <c r="H20" s="154"/>
      <c r="I20" s="162"/>
      <c r="J20" s="162"/>
      <c r="K20" s="110" t="s">
        <v>166</v>
      </c>
      <c r="L20" s="19" t="str">
        <f>贝壳数据!L37</f>
        <v>——</v>
      </c>
      <c r="M20" s="162"/>
      <c r="N20" s="13">
        <v>2</v>
      </c>
      <c r="O20" s="154"/>
      <c r="P20" s="162"/>
      <c r="Q20" s="162"/>
      <c r="R20" s="110" t="s">
        <v>166</v>
      </c>
      <c r="S20" s="15">
        <f>中指整理!E29</f>
        <v>58.91</v>
      </c>
      <c r="T20" s="162"/>
    </row>
    <row r="21" spans="1:20">
      <c r="A21" s="154"/>
      <c r="B21" s="162"/>
      <c r="C21" s="162"/>
      <c r="D21" s="110" t="s">
        <v>167</v>
      </c>
      <c r="E21" s="15">
        <f>城研整理!I24</f>
        <v>53.64</v>
      </c>
      <c r="F21" s="162">
        <f t="shared" ref="F21:F22" si="15">ROUND(AVERAGE(E21:E23),2)</f>
        <v>48.94</v>
      </c>
      <c r="H21" s="154"/>
      <c r="I21" s="162"/>
      <c r="J21" s="162"/>
      <c r="K21" s="110" t="s">
        <v>167</v>
      </c>
      <c r="L21" s="19" t="str">
        <f>贝壳数据!L38</f>
        <v>——</v>
      </c>
      <c r="M21" s="162">
        <f t="shared" ref="M21:M22" si="16">ROUND(AVERAGE(L21:L23),2)</f>
        <v>48.19</v>
      </c>
      <c r="O21" s="154"/>
      <c r="P21" s="162"/>
      <c r="Q21" s="162"/>
      <c r="R21" s="110" t="s">
        <v>167</v>
      </c>
      <c r="S21" s="15">
        <f>中指整理!E30</f>
        <v>57.55</v>
      </c>
      <c r="T21" s="162">
        <f t="shared" ref="T21:T22" si="17">ROUND(AVERAGE(S21:S23),2)</f>
        <v>57.92</v>
      </c>
    </row>
    <row r="22" spans="1:20">
      <c r="A22" s="154"/>
      <c r="B22" s="162"/>
      <c r="C22" s="162" t="s">
        <v>168</v>
      </c>
      <c r="D22" s="110" t="s">
        <v>206</v>
      </c>
      <c r="E22" s="15">
        <f>城研整理!I25</f>
        <v>41.93</v>
      </c>
      <c r="F22" s="156">
        <f t="shared" si="15"/>
        <v>47.33</v>
      </c>
      <c r="H22" s="154"/>
      <c r="I22" s="162"/>
      <c r="J22" s="162" t="s">
        <v>168</v>
      </c>
      <c r="K22" s="110" t="s">
        <v>206</v>
      </c>
      <c r="L22" s="19">
        <f>贝壳数据!L39</f>
        <v>44.77</v>
      </c>
      <c r="M22" s="156">
        <f t="shared" si="16"/>
        <v>51.17</v>
      </c>
      <c r="O22" s="154"/>
      <c r="P22" s="162"/>
      <c r="Q22" s="162" t="s">
        <v>168</v>
      </c>
      <c r="R22" s="110" t="s">
        <v>206</v>
      </c>
      <c r="S22" s="15">
        <f>中指整理!E31</f>
        <v>53.62</v>
      </c>
      <c r="T22" s="156">
        <f t="shared" si="17"/>
        <v>60.94</v>
      </c>
    </row>
    <row r="23" spans="1:20">
      <c r="A23" s="154"/>
      <c r="B23" s="162"/>
      <c r="C23" s="162"/>
      <c r="D23" s="110" t="s">
        <v>203</v>
      </c>
      <c r="E23" s="15">
        <f>城研整理!I26</f>
        <v>51.25</v>
      </c>
      <c r="F23" s="162"/>
      <c r="H23" s="154"/>
      <c r="I23" s="162"/>
      <c r="J23" s="162"/>
      <c r="K23" s="110" t="s">
        <v>203</v>
      </c>
      <c r="L23" s="19">
        <f>贝壳数据!L40</f>
        <v>51.61</v>
      </c>
      <c r="M23" s="162"/>
      <c r="O23" s="154"/>
      <c r="P23" s="162"/>
      <c r="Q23" s="162"/>
      <c r="R23" s="110" t="s">
        <v>203</v>
      </c>
      <c r="S23" s="15">
        <f>中指整理!E32</f>
        <v>62.58</v>
      </c>
      <c r="T23" s="162"/>
    </row>
    <row r="24" spans="1:20">
      <c r="A24" s="154"/>
      <c r="B24" s="162"/>
      <c r="C24" s="157"/>
      <c r="D24" s="110" t="s">
        <v>204</v>
      </c>
      <c r="E24" s="15">
        <f>城研整理!I27</f>
        <v>48.81</v>
      </c>
      <c r="F24" s="162">
        <f t="shared" ref="F24:F25" si="18">ROUND(AVERAGE(E24:E26),2)</f>
        <v>46.5</v>
      </c>
      <c r="H24" s="154"/>
      <c r="I24" s="162"/>
      <c r="J24" s="157"/>
      <c r="K24" s="110" t="s">
        <v>204</v>
      </c>
      <c r="L24" s="19">
        <f>贝壳数据!L41</f>
        <v>57.14</v>
      </c>
      <c r="M24" s="162">
        <f t="shared" ref="M24:M25" si="19">ROUND(AVERAGE(L24:L26),2)</f>
        <v>57.14</v>
      </c>
      <c r="O24" s="154"/>
      <c r="P24" s="162"/>
      <c r="Q24" s="157"/>
      <c r="R24" s="110" t="s">
        <v>204</v>
      </c>
      <c r="S24" s="15">
        <f>中指整理!E33</f>
        <v>66.61</v>
      </c>
      <c r="T24" s="162">
        <f t="shared" ref="T24:T25" si="20">ROUND(AVERAGE(S24:S26),2)</f>
        <v>62.43</v>
      </c>
    </row>
    <row r="25" spans="1:20">
      <c r="A25" s="154"/>
      <c r="B25" s="162"/>
      <c r="C25" s="156" t="s">
        <v>205</v>
      </c>
      <c r="D25" s="110" t="s">
        <v>1193</v>
      </c>
      <c r="E25" s="15">
        <f>城研整理!I28</f>
        <v>47.09</v>
      </c>
      <c r="F25" s="156">
        <f t="shared" si="18"/>
        <v>47.22</v>
      </c>
      <c r="H25" s="154"/>
      <c r="I25" s="162"/>
      <c r="J25" s="156" t="s">
        <v>205</v>
      </c>
      <c r="K25" s="110" t="s">
        <v>1193</v>
      </c>
      <c r="L25" s="19" t="str">
        <f>贝壳数据!L42</f>
        <v>——</v>
      </c>
      <c r="M25" s="156">
        <f t="shared" si="19"/>
        <v>49</v>
      </c>
      <c r="O25" s="154"/>
      <c r="P25" s="162"/>
      <c r="Q25" s="156" t="s">
        <v>205</v>
      </c>
      <c r="R25" s="110" t="s">
        <v>1193</v>
      </c>
      <c r="S25" s="15">
        <f>中指整理!E34</f>
        <v>63.66</v>
      </c>
      <c r="T25" s="156">
        <f t="shared" si="20"/>
        <v>58.89</v>
      </c>
    </row>
    <row r="26" spans="1:20">
      <c r="A26" s="154"/>
      <c r="B26" s="162"/>
      <c r="C26" s="162"/>
      <c r="D26" s="110" t="s">
        <v>1194</v>
      </c>
      <c r="E26" s="15">
        <f>城研整理!I29</f>
        <v>43.6</v>
      </c>
      <c r="F26" s="162"/>
      <c r="H26" s="154"/>
      <c r="I26" s="162"/>
      <c r="J26" s="162"/>
      <c r="K26" s="110" t="s">
        <v>1194</v>
      </c>
      <c r="L26" s="19" t="str">
        <f>贝壳数据!L43</f>
        <v>——</v>
      </c>
      <c r="M26" s="162"/>
      <c r="O26" s="154"/>
      <c r="P26" s="162"/>
      <c r="Q26" s="162"/>
      <c r="R26" s="110" t="s">
        <v>1194</v>
      </c>
      <c r="S26" s="15">
        <f>中指整理!E35</f>
        <v>57.01</v>
      </c>
      <c r="T26" s="162"/>
    </row>
    <row r="27" spans="1:20">
      <c r="A27" s="154"/>
      <c r="B27" s="162"/>
      <c r="C27" s="157"/>
      <c r="D27" s="110" t="s">
        <v>1195</v>
      </c>
      <c r="E27" s="15">
        <f>城研整理!I30</f>
        <v>50.97</v>
      </c>
      <c r="F27" s="162">
        <f t="shared" ref="F27" si="21">ROUND(AVERAGE(E27:E29),2)</f>
        <v>46.84</v>
      </c>
      <c r="H27" s="154"/>
      <c r="I27" s="162"/>
      <c r="J27" s="157"/>
      <c r="K27" s="110" t="s">
        <v>1195</v>
      </c>
      <c r="L27" s="19">
        <f>贝壳数据!L44</f>
        <v>49</v>
      </c>
      <c r="M27" s="162">
        <f t="shared" ref="M27" si="22">ROUND(AVERAGE(L27:L29),2)</f>
        <v>45.97</v>
      </c>
      <c r="O27" s="154"/>
      <c r="P27" s="162"/>
      <c r="Q27" s="157"/>
      <c r="R27" s="110" t="s">
        <v>1195</v>
      </c>
      <c r="S27" s="15">
        <f>中指整理!E36</f>
        <v>56</v>
      </c>
      <c r="T27" s="162">
        <f t="shared" ref="T27" si="23">ROUND(AVERAGE(S27:S29),2)</f>
        <v>53.21</v>
      </c>
    </row>
    <row r="28" spans="1:20">
      <c r="A28" s="169" t="s">
        <v>151</v>
      </c>
      <c r="B28" s="170"/>
      <c r="C28" s="170"/>
      <c r="D28" s="171"/>
      <c r="E28" s="111">
        <f>ROUND(AVERAGE(E16:E27),2)</f>
        <v>49.7</v>
      </c>
      <c r="F28" s="20">
        <f>ROUND(AVERAGE(E16:E27),2)</f>
        <v>49.7</v>
      </c>
      <c r="H28" s="169" t="s">
        <v>151</v>
      </c>
      <c r="I28" s="170"/>
      <c r="J28" s="170"/>
      <c r="K28" s="171"/>
      <c r="L28" s="111">
        <f>ROUND(AVERAGE(L16:L27),2)</f>
        <v>52.25</v>
      </c>
      <c r="M28" s="20">
        <f>ROUND(AVERAGE(L16:L27),2)</f>
        <v>52.25</v>
      </c>
      <c r="O28" s="169" t="s">
        <v>151</v>
      </c>
      <c r="P28" s="170"/>
      <c r="Q28" s="170"/>
      <c r="R28" s="171"/>
      <c r="S28" s="111">
        <f>ROUND(AVERAGE(S16:S27),2)</f>
        <v>59.06</v>
      </c>
      <c r="T28" s="20">
        <f>ROUND(AVERAGE(S16:S27),2)</f>
        <v>59.06</v>
      </c>
    </row>
    <row r="29" spans="1:20" ht="14.25" customHeight="1">
      <c r="A29" s="153">
        <v>3</v>
      </c>
      <c r="B29" s="158" t="str">
        <f>城研整理!B35</f>
        <v>中门家园</v>
      </c>
      <c r="C29" s="156" t="s">
        <v>156</v>
      </c>
      <c r="D29" s="110" t="s">
        <v>1185</v>
      </c>
      <c r="E29" s="15">
        <f>城研整理!I35</f>
        <v>39.840000000000003</v>
      </c>
      <c r="F29" s="156">
        <f>ROUND(AVERAGE(E29:E31),2)</f>
        <v>41.22</v>
      </c>
      <c r="H29" s="153">
        <v>3</v>
      </c>
      <c r="I29" s="158" t="str">
        <f>B29</f>
        <v>中门家园</v>
      </c>
      <c r="J29" s="156" t="s">
        <v>156</v>
      </c>
      <c r="K29" s="110" t="s">
        <v>1185</v>
      </c>
      <c r="L29" s="15">
        <f>贝壳数据!L68</f>
        <v>36.67</v>
      </c>
      <c r="M29" s="156">
        <f>ROUND(AVERAGE(L29:L31),2)</f>
        <v>38.89</v>
      </c>
      <c r="O29" s="153">
        <v>3</v>
      </c>
      <c r="P29" s="158" t="str">
        <f>B29</f>
        <v>中门家园</v>
      </c>
      <c r="Q29" s="156" t="s">
        <v>156</v>
      </c>
      <c r="R29" s="110" t="s">
        <v>1185</v>
      </c>
      <c r="S29" s="15">
        <f>中指整理!E42</f>
        <v>44.58</v>
      </c>
      <c r="T29" s="156">
        <f>ROUND(AVERAGE(S29:S31),2)</f>
        <v>49.1</v>
      </c>
    </row>
    <row r="30" spans="1:20">
      <c r="A30" s="154"/>
      <c r="B30" s="159"/>
      <c r="C30" s="162"/>
      <c r="D30" s="110" t="s">
        <v>1186</v>
      </c>
      <c r="E30" s="15">
        <f>城研整理!I36</f>
        <v>47.05</v>
      </c>
      <c r="F30" s="162"/>
      <c r="H30" s="154"/>
      <c r="I30" s="159"/>
      <c r="J30" s="162"/>
      <c r="K30" s="110" t="s">
        <v>1186</v>
      </c>
      <c r="L30" s="15" t="str">
        <f>贝壳数据!L69</f>
        <v>——</v>
      </c>
      <c r="M30" s="162"/>
      <c r="O30" s="154"/>
      <c r="P30" s="159"/>
      <c r="Q30" s="162"/>
      <c r="R30" s="110" t="s">
        <v>1186</v>
      </c>
      <c r="S30" s="15">
        <f>中指整理!E43</f>
        <v>50.81</v>
      </c>
      <c r="T30" s="162"/>
    </row>
    <row r="31" spans="1:20">
      <c r="A31" s="154"/>
      <c r="B31" s="159"/>
      <c r="C31" s="162"/>
      <c r="D31" s="110" t="s">
        <v>163</v>
      </c>
      <c r="E31" s="15">
        <f>城研整理!I37</f>
        <v>36.78</v>
      </c>
      <c r="F31" s="162">
        <f>ROUND(AVERAGE(E31:E33),2)</f>
        <v>40.08</v>
      </c>
      <c r="H31" s="154"/>
      <c r="I31" s="159"/>
      <c r="J31" s="162"/>
      <c r="K31" s="110" t="s">
        <v>163</v>
      </c>
      <c r="L31" s="15">
        <f>贝壳数据!L70</f>
        <v>41.1</v>
      </c>
      <c r="M31" s="162">
        <f>ROUND(AVERAGE(L31:L33),2)</f>
        <v>44.3</v>
      </c>
      <c r="O31" s="154"/>
      <c r="P31" s="159"/>
      <c r="Q31" s="162"/>
      <c r="R31" s="110" t="s">
        <v>163</v>
      </c>
      <c r="S31" s="15">
        <f>中指整理!E44</f>
        <v>51.9</v>
      </c>
      <c r="T31" s="162">
        <f>ROUND(AVERAGE(S31:S33),2)</f>
        <v>46.67</v>
      </c>
    </row>
    <row r="32" spans="1:20">
      <c r="A32" s="154"/>
      <c r="B32" s="159"/>
      <c r="C32" s="162" t="s">
        <v>164</v>
      </c>
      <c r="D32" s="110" t="s">
        <v>165</v>
      </c>
      <c r="E32" s="15">
        <f>城研整理!I38</f>
        <v>44.03</v>
      </c>
      <c r="F32" s="156">
        <f t="shared" ref="F32" si="24">ROUND(AVERAGE(E32:E34),2)</f>
        <v>40.950000000000003</v>
      </c>
      <c r="H32" s="154"/>
      <c r="I32" s="159"/>
      <c r="J32" s="162" t="s">
        <v>164</v>
      </c>
      <c r="K32" s="110" t="s">
        <v>165</v>
      </c>
      <c r="L32" s="15">
        <f>贝壳数据!L71</f>
        <v>45.62</v>
      </c>
      <c r="M32" s="156">
        <f t="shared" ref="M32" si="25">ROUND(AVERAGE(L32:L34),2)</f>
        <v>45.9</v>
      </c>
      <c r="O32" s="154"/>
      <c r="P32" s="159"/>
      <c r="Q32" s="162" t="s">
        <v>164</v>
      </c>
      <c r="R32" s="110" t="s">
        <v>165</v>
      </c>
      <c r="S32" s="15">
        <f>中指整理!E45</f>
        <v>44.03</v>
      </c>
      <c r="T32" s="156">
        <f t="shared" ref="T32" si="26">ROUND(AVERAGE(S32:S34),2)</f>
        <v>44.04</v>
      </c>
    </row>
    <row r="33" spans="1:20">
      <c r="A33" s="154"/>
      <c r="B33" s="159"/>
      <c r="C33" s="162"/>
      <c r="D33" s="110" t="s">
        <v>166</v>
      </c>
      <c r="E33" s="15">
        <f>城研整理!I39</f>
        <v>39.44</v>
      </c>
      <c r="F33" s="162"/>
      <c r="H33" s="154"/>
      <c r="I33" s="159"/>
      <c r="J33" s="162"/>
      <c r="K33" s="110" t="s">
        <v>166</v>
      </c>
      <c r="L33" s="15">
        <f>贝壳数据!L72</f>
        <v>46.18</v>
      </c>
      <c r="M33" s="162"/>
      <c r="O33" s="154"/>
      <c r="P33" s="159"/>
      <c r="Q33" s="162"/>
      <c r="R33" s="110" t="s">
        <v>166</v>
      </c>
      <c r="S33" s="15">
        <f>中指整理!E46</f>
        <v>44.08</v>
      </c>
      <c r="T33" s="162"/>
    </row>
    <row r="34" spans="1:20">
      <c r="A34" s="154"/>
      <c r="B34" s="159"/>
      <c r="C34" s="162"/>
      <c r="D34" s="110" t="s">
        <v>167</v>
      </c>
      <c r="E34" s="15">
        <f>城研整理!I40</f>
        <v>39.369999999999997</v>
      </c>
      <c r="F34" s="162">
        <f t="shared" ref="F34:F35" si="27">ROUND(AVERAGE(E34:E36),2)</f>
        <v>42.28</v>
      </c>
      <c r="H34" s="154"/>
      <c r="I34" s="159"/>
      <c r="J34" s="162"/>
      <c r="K34" s="110" t="s">
        <v>167</v>
      </c>
      <c r="L34" s="15" t="str">
        <f>贝壳数据!L73</f>
        <v>——</v>
      </c>
      <c r="M34" s="162" t="e">
        <f t="shared" ref="M34" si="28">ROUND(AVERAGE(L34:L36),2)</f>
        <v>#DIV/0!</v>
      </c>
      <c r="N34" s="13">
        <v>2</v>
      </c>
      <c r="O34" s="154"/>
      <c r="P34" s="159"/>
      <c r="Q34" s="162"/>
      <c r="R34" s="110" t="s">
        <v>167</v>
      </c>
      <c r="S34" s="15">
        <f>中指整理!E47</f>
        <v>44.02</v>
      </c>
      <c r="T34" s="162">
        <f t="shared" ref="T34:T35" si="29">ROUND(AVERAGE(S34:S36),2)</f>
        <v>44.09</v>
      </c>
    </row>
    <row r="35" spans="1:20">
      <c r="A35" s="154"/>
      <c r="B35" s="159"/>
      <c r="C35" s="162" t="s">
        <v>168</v>
      </c>
      <c r="D35" s="110" t="s">
        <v>206</v>
      </c>
      <c r="E35" s="15">
        <f>城研整理!I41</f>
        <v>46.77</v>
      </c>
      <c r="F35" s="156">
        <f t="shared" si="27"/>
        <v>40.869999999999997</v>
      </c>
      <c r="H35" s="154"/>
      <c r="I35" s="159"/>
      <c r="J35" s="162" t="s">
        <v>168</v>
      </c>
      <c r="K35" s="110" t="s">
        <v>206</v>
      </c>
      <c r="L35" s="15" t="str">
        <f>贝壳数据!L74</f>
        <v>——</v>
      </c>
      <c r="M35" s="156" t="s">
        <v>1197</v>
      </c>
      <c r="O35" s="154"/>
      <c r="P35" s="159"/>
      <c r="Q35" s="162" t="s">
        <v>168</v>
      </c>
      <c r="R35" s="110" t="s">
        <v>206</v>
      </c>
      <c r="S35" s="15">
        <f>中指整理!E48</f>
        <v>43.98</v>
      </c>
      <c r="T35" s="156">
        <f t="shared" si="29"/>
        <v>44.31</v>
      </c>
    </row>
    <row r="36" spans="1:20">
      <c r="A36" s="154"/>
      <c r="B36" s="159"/>
      <c r="C36" s="162"/>
      <c r="D36" s="110" t="s">
        <v>203</v>
      </c>
      <c r="E36" s="15">
        <f>城研整理!I42</f>
        <v>40.71</v>
      </c>
      <c r="F36" s="162"/>
      <c r="H36" s="154"/>
      <c r="I36" s="159"/>
      <c r="J36" s="162"/>
      <c r="K36" s="110" t="s">
        <v>203</v>
      </c>
      <c r="L36" s="15" t="str">
        <f>贝壳数据!L75</f>
        <v>——</v>
      </c>
      <c r="M36" s="162"/>
      <c r="N36" s="13">
        <v>3</v>
      </c>
      <c r="O36" s="154"/>
      <c r="P36" s="159"/>
      <c r="Q36" s="162"/>
      <c r="R36" s="110" t="s">
        <v>203</v>
      </c>
      <c r="S36" s="15">
        <f>中指整理!E49</f>
        <v>44.27</v>
      </c>
      <c r="T36" s="162"/>
    </row>
    <row r="37" spans="1:20">
      <c r="A37" s="154"/>
      <c r="B37" s="159"/>
      <c r="C37" s="157"/>
      <c r="D37" s="110" t="s">
        <v>204</v>
      </c>
      <c r="E37" s="15">
        <f>城研整理!I43</f>
        <v>35.119999999999997</v>
      </c>
      <c r="F37" s="162">
        <f t="shared" ref="F37:F38" si="30">ROUND(AVERAGE(E37:E39),2)</f>
        <v>43.08</v>
      </c>
      <c r="H37" s="154"/>
      <c r="I37" s="159"/>
      <c r="J37" s="157"/>
      <c r="K37" s="110" t="s">
        <v>204</v>
      </c>
      <c r="L37" s="15" t="str">
        <f>贝壳数据!L76</f>
        <v>——</v>
      </c>
      <c r="M37" s="162">
        <f t="shared" ref="M37:M38" si="31">ROUND(AVERAGE(L37:L39),2)</f>
        <v>43.99</v>
      </c>
      <c r="O37" s="154"/>
      <c r="P37" s="159"/>
      <c r="Q37" s="157"/>
      <c r="R37" s="110" t="s">
        <v>204</v>
      </c>
      <c r="S37" s="15">
        <f>中指整理!E50</f>
        <v>44.68</v>
      </c>
      <c r="T37" s="162">
        <f t="shared" ref="T37:T38" si="32">ROUND(AVERAGE(S37:S39),2)</f>
        <v>44.55</v>
      </c>
    </row>
    <row r="38" spans="1:20" ht="14.25" customHeight="1">
      <c r="A38" s="154"/>
      <c r="B38" s="159"/>
      <c r="C38" s="156" t="s">
        <v>205</v>
      </c>
      <c r="D38" s="110" t="s">
        <v>1193</v>
      </c>
      <c r="E38" s="15">
        <f>城研整理!I44</f>
        <v>48.88</v>
      </c>
      <c r="F38" s="156">
        <f t="shared" si="30"/>
        <v>47.06</v>
      </c>
      <c r="H38" s="154"/>
      <c r="I38" s="159"/>
      <c r="J38" s="156" t="s">
        <v>205</v>
      </c>
      <c r="K38" s="110" t="s">
        <v>1193</v>
      </c>
      <c r="L38" s="15" t="str">
        <f>贝壳数据!L77</f>
        <v>——</v>
      </c>
      <c r="M38" s="156">
        <f t="shared" si="31"/>
        <v>43.99</v>
      </c>
      <c r="O38" s="154"/>
      <c r="P38" s="159"/>
      <c r="Q38" s="156" t="s">
        <v>205</v>
      </c>
      <c r="R38" s="110" t="s">
        <v>1193</v>
      </c>
      <c r="S38" s="15">
        <f>中指整理!E51</f>
        <v>44.3</v>
      </c>
      <c r="T38" s="156">
        <f t="shared" si="32"/>
        <v>44.33</v>
      </c>
    </row>
    <row r="39" spans="1:20" ht="14.25" customHeight="1">
      <c r="A39" s="154"/>
      <c r="B39" s="159"/>
      <c r="C39" s="162"/>
      <c r="D39" s="110" t="s">
        <v>1194</v>
      </c>
      <c r="E39" s="15">
        <f>城研整理!I45</f>
        <v>45.24</v>
      </c>
      <c r="F39" s="162"/>
      <c r="H39" s="154"/>
      <c r="I39" s="159"/>
      <c r="J39" s="162"/>
      <c r="K39" s="110" t="s">
        <v>1194</v>
      </c>
      <c r="L39" s="15">
        <f>贝壳数据!L78</f>
        <v>43.99</v>
      </c>
      <c r="M39" s="162"/>
      <c r="O39" s="154"/>
      <c r="P39" s="159"/>
      <c r="Q39" s="162"/>
      <c r="R39" s="110" t="s">
        <v>1194</v>
      </c>
      <c r="S39" s="15">
        <f>中指整理!E52</f>
        <v>44.66</v>
      </c>
      <c r="T39" s="162"/>
    </row>
    <row r="40" spans="1:20">
      <c r="A40" s="154"/>
      <c r="B40" s="159"/>
      <c r="C40" s="157"/>
      <c r="D40" s="110" t="s">
        <v>1195</v>
      </c>
      <c r="E40" s="15" t="str">
        <f>城研整理!I46</f>
        <v>——</v>
      </c>
      <c r="F40" s="162">
        <f t="shared" ref="F40" si="33">ROUND(AVERAGE(E40:E42),2)</f>
        <v>42.11</v>
      </c>
      <c r="H40" s="154"/>
      <c r="I40" s="159"/>
      <c r="J40" s="157"/>
      <c r="K40" s="110" t="s">
        <v>1195</v>
      </c>
      <c r="L40" s="15" t="str">
        <f>贝壳数据!L79</f>
        <v>——</v>
      </c>
      <c r="M40" s="162">
        <f t="shared" ref="M40" si="34">ROUND(AVERAGE(L40:L42),2)</f>
        <v>42.71</v>
      </c>
      <c r="O40" s="154"/>
      <c r="P40" s="159"/>
      <c r="Q40" s="157"/>
      <c r="R40" s="110" t="s">
        <v>1195</v>
      </c>
      <c r="S40" s="15">
        <f>中指整理!E53</f>
        <v>44.03</v>
      </c>
      <c r="T40" s="162">
        <f t="shared" ref="T40" si="35">ROUND(AVERAGE(S40:S42),2)</f>
        <v>44.74</v>
      </c>
    </row>
    <row r="41" spans="1:20">
      <c r="A41" s="169" t="s">
        <v>151</v>
      </c>
      <c r="B41" s="170"/>
      <c r="C41" s="170"/>
      <c r="D41" s="171"/>
      <c r="E41" s="111">
        <f>ROUND(AVERAGE(E29:E40),2)</f>
        <v>42.11</v>
      </c>
      <c r="F41" s="20">
        <f>ROUND(AVERAGE(E29:E40),2)</f>
        <v>42.11</v>
      </c>
      <c r="H41" s="169" t="s">
        <v>151</v>
      </c>
      <c r="I41" s="170"/>
      <c r="J41" s="170"/>
      <c r="K41" s="171"/>
      <c r="L41" s="111">
        <f>ROUND(AVERAGE(L29:L40),2)</f>
        <v>42.71</v>
      </c>
      <c r="M41" s="20">
        <f>ROUND(AVERAGE(L29:L40),2)</f>
        <v>42.71</v>
      </c>
      <c r="O41" s="169" t="s">
        <v>151</v>
      </c>
      <c r="P41" s="170"/>
      <c r="Q41" s="170"/>
      <c r="R41" s="171"/>
      <c r="S41" s="111">
        <f>ROUND(AVERAGE(S29:S40),2)</f>
        <v>45.45</v>
      </c>
      <c r="T41" s="20">
        <f>ROUND(AVERAGE(S29:S40),2)</f>
        <v>45.45</v>
      </c>
    </row>
    <row r="44" spans="1:20">
      <c r="A44" s="160" t="s">
        <v>182</v>
      </c>
      <c r="B44" s="160"/>
      <c r="C44" s="160"/>
      <c r="D44" s="160"/>
      <c r="E44" s="160"/>
      <c r="F44" s="160"/>
    </row>
    <row r="45" spans="1:20">
      <c r="A45" s="15" t="s">
        <v>111</v>
      </c>
      <c r="B45" s="15" t="s">
        <v>147</v>
      </c>
      <c r="C45" s="15" t="s">
        <v>183</v>
      </c>
      <c r="D45" s="16" t="s">
        <v>184</v>
      </c>
      <c r="E45" s="15" t="s">
        <v>185</v>
      </c>
      <c r="F45" s="15" t="s">
        <v>151</v>
      </c>
      <c r="G45" s="21" t="s">
        <v>90</v>
      </c>
      <c r="H45" s="21" t="s">
        <v>186</v>
      </c>
      <c r="I45" s="21" t="s">
        <v>187</v>
      </c>
      <c r="J45" s="21" t="s">
        <v>188</v>
      </c>
      <c r="K45" s="21" t="s">
        <v>189</v>
      </c>
    </row>
    <row r="46" spans="1:20" s="12" customFormat="1">
      <c r="A46" s="22">
        <v>1</v>
      </c>
      <c r="B46" s="23" t="str">
        <f>B3</f>
        <v>华远西山雅园</v>
      </c>
      <c r="C46" s="22">
        <f>F15</f>
        <v>57.57</v>
      </c>
      <c r="D46" s="22">
        <f>M15</f>
        <v>54.13</v>
      </c>
      <c r="E46" s="22">
        <f>T15</f>
        <v>53.92</v>
      </c>
      <c r="F46" s="22">
        <f>ROUND(AVERAGE(C46:E46),2)</f>
        <v>55.21</v>
      </c>
      <c r="G46" s="24">
        <v>2.68</v>
      </c>
      <c r="H46" s="24">
        <v>2.5</v>
      </c>
      <c r="I46" s="24">
        <f>ROUND(F46-G46-H46,2)</f>
        <v>50.03</v>
      </c>
      <c r="J46" s="24">
        <f>ROUND(I46/(1+5%)*2.5%,2)</f>
        <v>1.19</v>
      </c>
      <c r="K46" s="24">
        <f>I46-J46</f>
        <v>48.84</v>
      </c>
      <c r="L46" s="24"/>
    </row>
    <row r="47" spans="1:20" s="12" customFormat="1" ht="28.5">
      <c r="A47" s="22">
        <v>2</v>
      </c>
      <c r="B47" s="23" t="str">
        <f>B16</f>
        <v>金泰丽湾悦栖山</v>
      </c>
      <c r="C47" s="22">
        <f>F28</f>
        <v>49.7</v>
      </c>
      <c r="D47" s="22">
        <f>M28</f>
        <v>52.25</v>
      </c>
      <c r="E47" s="22">
        <f>T28</f>
        <v>59.06</v>
      </c>
      <c r="F47" s="22">
        <f>ROUND(AVERAGE(C47:E47),2)</f>
        <v>53.67</v>
      </c>
      <c r="G47" s="24">
        <v>2.8</v>
      </c>
      <c r="H47" s="24">
        <v>2.5</v>
      </c>
      <c r="I47" s="24">
        <f>ROUND(F47-G47-H47,2)</f>
        <v>48.37</v>
      </c>
      <c r="J47" s="24">
        <f>ROUND(I47/(1+5%)*2.5%,2)</f>
        <v>1.1499999999999999</v>
      </c>
      <c r="K47" s="24">
        <f>I47-J47</f>
        <v>47.22</v>
      </c>
      <c r="L47" s="24"/>
    </row>
    <row r="48" spans="1:20">
      <c r="A48" s="22">
        <v>3</v>
      </c>
      <c r="B48" s="23" t="str">
        <f>B29</f>
        <v>中门家园</v>
      </c>
      <c r="C48" s="22">
        <f>F41</f>
        <v>42.11</v>
      </c>
      <c r="D48" s="22">
        <f>M41</f>
        <v>42.71</v>
      </c>
      <c r="E48" s="22">
        <f>T41</f>
        <v>45.45</v>
      </c>
      <c r="F48" s="22">
        <f>ROUND(AVERAGE(C48:E48),2)</f>
        <v>43.42</v>
      </c>
      <c r="G48" s="24">
        <v>1.72</v>
      </c>
      <c r="H48" s="24">
        <v>2.5</v>
      </c>
      <c r="I48" s="24">
        <f>ROUND(F48-G48-H48,2)</f>
        <v>39.200000000000003</v>
      </c>
      <c r="J48" s="24">
        <f>ROUND(I48/(1+5%)*2.5%,2)</f>
        <v>0.93</v>
      </c>
      <c r="K48" s="24">
        <f>I48-J48</f>
        <v>38.270000000000003</v>
      </c>
      <c r="L48" s="24"/>
    </row>
    <row r="49" spans="4:24">
      <c r="D49" s="13"/>
    </row>
    <row r="50" spans="4:24">
      <c r="D50" s="13"/>
      <c r="X50" s="25"/>
    </row>
    <row r="51" spans="4:24">
      <c r="D51" s="13"/>
      <c r="J51" s="132">
        <f>43.42-1.72-2.5-0.93</f>
        <v>38.270000000000003</v>
      </c>
    </row>
    <row r="52" spans="4:24">
      <c r="D52" s="13"/>
    </row>
    <row r="53" spans="4:24">
      <c r="D53" s="13"/>
    </row>
    <row r="54" spans="4:24">
      <c r="D54" s="13"/>
    </row>
    <row r="55" spans="4:24">
      <c r="D55" s="13"/>
    </row>
    <row r="56" spans="4:24">
      <c r="D56" s="13"/>
    </row>
    <row r="57" spans="4:24">
      <c r="D57" s="13"/>
    </row>
    <row r="58" spans="4:24">
      <c r="D58" s="13"/>
    </row>
    <row r="59" spans="4:24">
      <c r="D59" s="13"/>
    </row>
    <row r="60" spans="4:24">
      <c r="D60" s="13"/>
    </row>
    <row r="80" spans="4:7" ht="76.5">
      <c r="D80" s="19" t="str">
        <f>B46</f>
        <v>华远西山雅园</v>
      </c>
      <c r="E80" s="26" t="s">
        <v>191</v>
      </c>
      <c r="F80" s="26" t="s">
        <v>192</v>
      </c>
      <c r="G80" s="26" t="s">
        <v>193</v>
      </c>
    </row>
    <row r="81" spans="4:25">
      <c r="D81" s="19" t="s">
        <v>153</v>
      </c>
      <c r="E81" s="26">
        <f t="shared" ref="E81:E92" si="36">S3</f>
        <v>56.2</v>
      </c>
      <c r="F81" s="26">
        <f>L3</f>
        <v>49.21</v>
      </c>
      <c r="G81" s="26">
        <f>G82</f>
        <v>64</v>
      </c>
    </row>
    <row r="82" spans="4:25">
      <c r="D82" s="19" t="s">
        <v>155</v>
      </c>
      <c r="E82" s="26">
        <f t="shared" si="36"/>
        <v>56.49</v>
      </c>
      <c r="F82" s="26">
        <f>F81</f>
        <v>49.21</v>
      </c>
      <c r="G82" s="26">
        <f t="shared" ref="G82:G92" si="37">E4</f>
        <v>64</v>
      </c>
    </row>
    <row r="83" spans="4:25">
      <c r="D83" s="19" t="s">
        <v>157</v>
      </c>
      <c r="E83" s="26">
        <f t="shared" si="36"/>
        <v>55.54</v>
      </c>
      <c r="F83" s="26">
        <f>L5</f>
        <v>50.37</v>
      </c>
      <c r="G83" s="26">
        <f t="shared" si="37"/>
        <v>57.1</v>
      </c>
    </row>
    <row r="84" spans="4:25">
      <c r="D84" s="19" t="s">
        <v>158</v>
      </c>
      <c r="E84" s="26">
        <f t="shared" si="36"/>
        <v>52.83</v>
      </c>
      <c r="F84" s="26">
        <f>L6</f>
        <v>60.47</v>
      </c>
      <c r="G84" s="26">
        <f t="shared" si="37"/>
        <v>54.7</v>
      </c>
    </row>
    <row r="85" spans="4:25">
      <c r="D85" s="19" t="s">
        <v>159</v>
      </c>
      <c r="E85" s="26">
        <f t="shared" si="36"/>
        <v>51.94</v>
      </c>
      <c r="F85" s="26" t="str">
        <f>L7</f>
        <v>——</v>
      </c>
      <c r="G85" s="26">
        <f t="shared" si="37"/>
        <v>62.75</v>
      </c>
    </row>
    <row r="86" spans="4:25">
      <c r="D86" s="19" t="s">
        <v>161</v>
      </c>
      <c r="E86" s="26">
        <f t="shared" si="36"/>
        <v>53.32</v>
      </c>
      <c r="F86" s="26" t="str">
        <f>F85</f>
        <v>——</v>
      </c>
      <c r="G86" s="26">
        <f t="shared" si="37"/>
        <v>53.12</v>
      </c>
    </row>
    <row r="87" spans="4:25">
      <c r="D87" s="19" t="s">
        <v>162</v>
      </c>
      <c r="E87" s="26">
        <f t="shared" si="36"/>
        <v>52.66</v>
      </c>
      <c r="F87" s="26">
        <f>L9</f>
        <v>63.41</v>
      </c>
      <c r="G87" s="26">
        <f t="shared" si="37"/>
        <v>52.15</v>
      </c>
    </row>
    <row r="88" spans="4:25" ht="27.6" customHeight="1">
      <c r="D88" s="19" t="s">
        <v>163</v>
      </c>
      <c r="E88" s="26">
        <f t="shared" si="36"/>
        <v>51.21</v>
      </c>
      <c r="F88" s="26" t="str">
        <f>L10</f>
        <v>——</v>
      </c>
      <c r="G88" s="26" t="str">
        <f t="shared" si="37"/>
        <v>——</v>
      </c>
      <c r="V88" s="30">
        <f>AK3</f>
        <v>0</v>
      </c>
      <c r="W88" s="30">
        <f>AD3</f>
        <v>0</v>
      </c>
      <c r="X88" s="30">
        <f>W3</f>
        <v>0</v>
      </c>
    </row>
    <row r="89" spans="4:25">
      <c r="D89" s="19" t="s">
        <v>165</v>
      </c>
      <c r="E89" s="26">
        <f t="shared" si="36"/>
        <v>50.28</v>
      </c>
      <c r="F89" s="26" t="str">
        <f>F88</f>
        <v>——</v>
      </c>
      <c r="G89" s="26">
        <f t="shared" si="37"/>
        <v>59.37</v>
      </c>
      <c r="V89" s="30">
        <f>AK5</f>
        <v>0</v>
      </c>
      <c r="W89" s="30">
        <f>AD5</f>
        <v>0</v>
      </c>
      <c r="X89" s="30">
        <f>W5</f>
        <v>0</v>
      </c>
    </row>
    <row r="90" spans="4:25">
      <c r="D90" s="19" t="s">
        <v>166</v>
      </c>
      <c r="E90" s="26">
        <f t="shared" si="36"/>
        <v>51.85</v>
      </c>
      <c r="F90" s="26" t="str">
        <f>F89</f>
        <v>——</v>
      </c>
      <c r="G90" s="26">
        <f t="shared" si="37"/>
        <v>72.64</v>
      </c>
      <c r="V90" s="30">
        <f>AK8</f>
        <v>0</v>
      </c>
      <c r="W90" s="30">
        <f>AD8</f>
        <v>0</v>
      </c>
      <c r="X90" s="30">
        <f>W8</f>
        <v>0</v>
      </c>
    </row>
    <row r="91" spans="4:25">
      <c r="D91" s="19" t="s">
        <v>167</v>
      </c>
      <c r="E91" s="26">
        <f t="shared" si="36"/>
        <v>57.47</v>
      </c>
      <c r="F91" s="26">
        <f>L13</f>
        <v>43.75</v>
      </c>
      <c r="G91" s="26">
        <f t="shared" si="37"/>
        <v>51.96</v>
      </c>
      <c r="V91" s="30">
        <f>AK11</f>
        <v>0</v>
      </c>
      <c r="W91" s="30">
        <f>AD11</f>
        <v>0</v>
      </c>
      <c r="X91" s="30">
        <f>W11</f>
        <v>0</v>
      </c>
    </row>
    <row r="92" spans="4:25" ht="27.6" customHeight="1">
      <c r="D92" s="19" t="s">
        <v>206</v>
      </c>
      <c r="E92" s="26">
        <f t="shared" si="36"/>
        <v>57.19</v>
      </c>
      <c r="F92" s="26" t="str">
        <f>L14</f>
        <v>——</v>
      </c>
      <c r="G92" s="26">
        <f t="shared" si="37"/>
        <v>47.24</v>
      </c>
      <c r="V92" s="30">
        <f>AK14</f>
        <v>0</v>
      </c>
      <c r="W92" s="30">
        <f>AD14</f>
        <v>0</v>
      </c>
      <c r="X92" s="30">
        <f>W14</f>
        <v>0</v>
      </c>
    </row>
    <row r="93" spans="4:25">
      <c r="D93" s="13"/>
      <c r="E93" s="27">
        <f>ROUND(AVERAGE(E81:E92),2)</f>
        <v>53.92</v>
      </c>
      <c r="F93" s="27">
        <f>ROUND(AVERAGE(F81:F92),2)</f>
        <v>52.74</v>
      </c>
      <c r="G93" s="27">
        <f>ROUND(AVERAGE(G81:G92),2)</f>
        <v>58.09</v>
      </c>
    </row>
    <row r="94" spans="4:25" ht="76.5">
      <c r="U94" s="163" t="s">
        <v>200</v>
      </c>
      <c r="V94" s="164"/>
      <c r="W94" s="28" t="s">
        <v>191</v>
      </c>
      <c r="X94" s="28" t="s">
        <v>192</v>
      </c>
      <c r="Y94" s="28" t="s">
        <v>193</v>
      </c>
    </row>
    <row r="95" spans="4:25">
      <c r="U95" s="165" t="s">
        <v>201</v>
      </c>
      <c r="V95" s="166"/>
      <c r="W95" s="30" t="e">
        <f>#REF!</f>
        <v>#REF!</v>
      </c>
      <c r="X95" s="30" t="e">
        <f>#REF!</f>
        <v>#REF!</v>
      </c>
      <c r="Y95" s="30" t="e">
        <f>#REF!</f>
        <v>#REF!</v>
      </c>
    </row>
    <row r="96" spans="4:25">
      <c r="U96" s="31"/>
      <c r="V96" s="32"/>
      <c r="W96" s="30"/>
      <c r="X96" s="30"/>
      <c r="Y96" s="30"/>
    </row>
    <row r="97" spans="4:25">
      <c r="U97" s="31"/>
      <c r="V97" s="32"/>
      <c r="W97" s="30"/>
      <c r="X97" s="30"/>
      <c r="Y97" s="30"/>
    </row>
    <row r="98" spans="4:25">
      <c r="U98" s="31"/>
      <c r="V98" s="32"/>
      <c r="W98" s="30"/>
      <c r="X98" s="30"/>
      <c r="Y98" s="30"/>
    </row>
    <row r="99" spans="4:25">
      <c r="U99" s="165" t="s">
        <v>202</v>
      </c>
      <c r="V99" s="166"/>
      <c r="W99" s="30" t="e">
        <f>#REF!</f>
        <v>#REF!</v>
      </c>
      <c r="X99" s="30" t="e">
        <f>#REF!</f>
        <v>#REF!</v>
      </c>
      <c r="Y99" s="30" t="e">
        <f>#REF!</f>
        <v>#REF!</v>
      </c>
    </row>
    <row r="100" spans="4:25">
      <c r="U100" s="165" t="s">
        <v>194</v>
      </c>
      <c r="V100" s="166"/>
      <c r="W100" s="30" t="e">
        <f>#REF!</f>
        <v>#REF!</v>
      </c>
      <c r="X100" s="30" t="e">
        <f>#REF!</f>
        <v>#REF!</v>
      </c>
      <c r="Y100" s="30" t="e">
        <f>#REF!</f>
        <v>#REF!</v>
      </c>
    </row>
    <row r="101" spans="4:25" ht="76.5">
      <c r="D101" s="13" t="str">
        <f>B47</f>
        <v>金泰丽湾悦栖山</v>
      </c>
      <c r="E101" s="28" t="s">
        <v>191</v>
      </c>
      <c r="F101" s="28" t="s">
        <v>192</v>
      </c>
      <c r="G101" s="28" t="s">
        <v>193</v>
      </c>
      <c r="U101" s="165" t="s">
        <v>195</v>
      </c>
      <c r="V101" s="166"/>
      <c r="W101" s="30" t="e">
        <f>#REF!</f>
        <v>#REF!</v>
      </c>
      <c r="X101" s="30" t="e">
        <f>#REF!</f>
        <v>#REF!</v>
      </c>
      <c r="Y101" s="30" t="e">
        <f>#REF!</f>
        <v>#REF!</v>
      </c>
    </row>
    <row r="102" spans="4:25">
      <c r="D102" s="19" t="s">
        <v>153</v>
      </c>
      <c r="E102" s="29">
        <f t="shared" ref="E102:E113" si="38">S16</f>
        <v>59.78</v>
      </c>
      <c r="F102" s="29">
        <f>L16</f>
        <v>50.8</v>
      </c>
      <c r="G102" s="29">
        <f>G103</f>
        <v>56.76</v>
      </c>
      <c r="U102" s="165" t="s">
        <v>196</v>
      </c>
      <c r="V102" s="166"/>
      <c r="W102" s="30" t="e">
        <f>#REF!</f>
        <v>#REF!</v>
      </c>
      <c r="X102" s="30" t="e">
        <f>#REF!</f>
        <v>#REF!</v>
      </c>
      <c r="Y102" s="30" t="e">
        <f>#REF!</f>
        <v>#REF!</v>
      </c>
    </row>
    <row r="103" spans="4:25">
      <c r="D103" s="19" t="s">
        <v>155</v>
      </c>
      <c r="E103" s="29">
        <f t="shared" si="38"/>
        <v>59.05</v>
      </c>
      <c r="F103" s="29">
        <f>L17</f>
        <v>48.71</v>
      </c>
      <c r="G103" s="29">
        <f>E17</f>
        <v>56.76</v>
      </c>
      <c r="U103" s="31"/>
      <c r="V103" s="32"/>
      <c r="W103" s="30"/>
      <c r="X103" s="30"/>
      <c r="Y103" s="30"/>
    </row>
    <row r="104" spans="4:25">
      <c r="D104" s="19" t="s">
        <v>157</v>
      </c>
      <c r="E104" s="29">
        <f t="shared" si="38"/>
        <v>54.95</v>
      </c>
      <c r="F104" s="29">
        <f>F103</f>
        <v>48.71</v>
      </c>
      <c r="G104" s="29">
        <f>G105</f>
        <v>56.49</v>
      </c>
      <c r="U104" s="31"/>
      <c r="V104" s="32"/>
      <c r="W104" s="30"/>
      <c r="X104" s="30"/>
      <c r="Y104" s="30"/>
    </row>
    <row r="105" spans="4:25">
      <c r="D105" s="19" t="s">
        <v>158</v>
      </c>
      <c r="E105" s="29">
        <f t="shared" si="38"/>
        <v>58.99</v>
      </c>
      <c r="F105" s="29">
        <f t="shared" ref="F105:F110" si="39">L19</f>
        <v>54.07</v>
      </c>
      <c r="G105" s="29">
        <f t="shared" ref="G105:G113" si="40">E19</f>
        <v>56.49</v>
      </c>
      <c r="U105" s="31"/>
      <c r="V105" s="32"/>
      <c r="W105" s="30"/>
      <c r="X105" s="30"/>
      <c r="Y105" s="30"/>
    </row>
    <row r="106" spans="4:25">
      <c r="D106" s="19" t="s">
        <v>159</v>
      </c>
      <c r="E106" s="29">
        <f t="shared" si="38"/>
        <v>58.91</v>
      </c>
      <c r="F106" s="29" t="str">
        <f t="shared" si="39"/>
        <v>——</v>
      </c>
      <c r="G106" s="29">
        <f t="shared" si="40"/>
        <v>46.83</v>
      </c>
      <c r="U106" s="31"/>
      <c r="V106" s="32"/>
      <c r="W106" s="30"/>
      <c r="X106" s="30"/>
      <c r="Y106" s="30"/>
    </row>
    <row r="107" spans="4:25">
      <c r="D107" s="19" t="s">
        <v>161</v>
      </c>
      <c r="E107" s="29">
        <f t="shared" si="38"/>
        <v>57.55</v>
      </c>
      <c r="F107" s="29" t="str">
        <f t="shared" si="39"/>
        <v>——</v>
      </c>
      <c r="G107" s="29">
        <f t="shared" si="40"/>
        <v>53.64</v>
      </c>
      <c r="U107" s="31"/>
      <c r="V107" s="32"/>
      <c r="W107" s="30"/>
      <c r="X107" s="30"/>
      <c r="Y107" s="30"/>
    </row>
    <row r="108" spans="4:25">
      <c r="D108" s="19" t="s">
        <v>162</v>
      </c>
      <c r="E108" s="29">
        <f t="shared" si="38"/>
        <v>53.62</v>
      </c>
      <c r="F108" s="29">
        <f t="shared" si="39"/>
        <v>44.77</v>
      </c>
      <c r="G108" s="29">
        <f t="shared" si="40"/>
        <v>41.93</v>
      </c>
      <c r="U108" s="31"/>
      <c r="V108" s="32"/>
      <c r="W108" s="30"/>
      <c r="X108" s="30"/>
      <c r="Y108" s="30"/>
    </row>
    <row r="109" spans="4:25" ht="27.6" customHeight="1">
      <c r="D109" s="19" t="s">
        <v>163</v>
      </c>
      <c r="E109" s="29">
        <f t="shared" si="38"/>
        <v>62.58</v>
      </c>
      <c r="F109" s="29">
        <f t="shared" si="39"/>
        <v>51.61</v>
      </c>
      <c r="G109" s="29">
        <f t="shared" si="40"/>
        <v>51.25</v>
      </c>
      <c r="U109" s="31"/>
      <c r="V109" s="32"/>
      <c r="W109" s="30"/>
      <c r="X109" s="30"/>
      <c r="Y109" s="30"/>
    </row>
    <row r="110" spans="4:25">
      <c r="D110" s="19" t="s">
        <v>165</v>
      </c>
      <c r="E110" s="29">
        <f t="shared" si="38"/>
        <v>66.61</v>
      </c>
      <c r="F110" s="29">
        <f t="shared" si="39"/>
        <v>57.14</v>
      </c>
      <c r="G110" s="29">
        <f t="shared" si="40"/>
        <v>48.81</v>
      </c>
      <c r="U110" s="163" t="s">
        <v>199</v>
      </c>
      <c r="V110" s="164"/>
      <c r="W110" s="30" t="e">
        <f>#REF!</f>
        <v>#REF!</v>
      </c>
      <c r="X110" s="30" t="e">
        <f>#REF!</f>
        <v>#REF!</v>
      </c>
      <c r="Y110" s="30" t="e">
        <f>#REF!</f>
        <v>#REF!</v>
      </c>
    </row>
    <row r="111" spans="4:25">
      <c r="D111" s="19" t="s">
        <v>166</v>
      </c>
      <c r="E111" s="29">
        <f t="shared" si="38"/>
        <v>63.66</v>
      </c>
      <c r="F111" s="29">
        <f>F110</f>
        <v>57.14</v>
      </c>
      <c r="G111" s="29">
        <f t="shared" si="40"/>
        <v>47.09</v>
      </c>
    </row>
    <row r="112" spans="4:25">
      <c r="D112" s="19" t="s">
        <v>167</v>
      </c>
      <c r="E112" s="29">
        <f t="shared" si="38"/>
        <v>57.01</v>
      </c>
      <c r="F112" s="29">
        <f>F110</f>
        <v>57.14</v>
      </c>
      <c r="G112" s="29">
        <f t="shared" si="40"/>
        <v>43.6</v>
      </c>
    </row>
    <row r="113" spans="3:7" ht="27.6" customHeight="1">
      <c r="D113" s="19" t="s">
        <v>206</v>
      </c>
      <c r="E113" s="29">
        <f t="shared" si="38"/>
        <v>56</v>
      </c>
      <c r="F113" s="29">
        <f>L27</f>
        <v>49</v>
      </c>
      <c r="G113" s="29">
        <f t="shared" si="40"/>
        <v>50.97</v>
      </c>
    </row>
    <row r="114" spans="3:7">
      <c r="D114" s="19" t="s">
        <v>199</v>
      </c>
      <c r="E114" s="30">
        <f>ROUND(AVERAGE(E102:E113),2)</f>
        <v>59.06</v>
      </c>
      <c r="F114" s="30">
        <f>ROUND(AVERAGE(F102:F113),2)</f>
        <v>51.91</v>
      </c>
      <c r="G114" s="30">
        <f>ROUND(AVERAGE(G102:G113),2)</f>
        <v>50.89</v>
      </c>
    </row>
    <row r="115" spans="3:7">
      <c r="D115" s="33"/>
      <c r="E115" s="34"/>
      <c r="F115" s="34"/>
      <c r="G115" s="34"/>
    </row>
    <row r="116" spans="3:7">
      <c r="D116" s="33"/>
      <c r="E116" s="34"/>
      <c r="F116" s="34"/>
      <c r="G116" s="34"/>
    </row>
    <row r="117" spans="3:7">
      <c r="D117" s="33"/>
      <c r="E117" s="34"/>
      <c r="F117" s="34"/>
      <c r="G117" s="34"/>
    </row>
    <row r="118" spans="3:7">
      <c r="C118" s="33"/>
      <c r="D118" s="33"/>
      <c r="E118" s="34"/>
      <c r="F118" s="34"/>
      <c r="G118" s="34"/>
    </row>
    <row r="122" spans="3:7" ht="76.5">
      <c r="D122" s="13" t="str">
        <f>B48</f>
        <v>中门家园</v>
      </c>
      <c r="E122" s="28" t="s">
        <v>191</v>
      </c>
      <c r="F122" s="28" t="s">
        <v>192</v>
      </c>
      <c r="G122" s="28" t="s">
        <v>193</v>
      </c>
    </row>
    <row r="123" spans="3:7">
      <c r="D123" s="19" t="s">
        <v>153</v>
      </c>
      <c r="E123" s="29">
        <f t="shared" ref="E123:E134" si="41">S29</f>
        <v>44.58</v>
      </c>
      <c r="F123" s="29">
        <f>L29</f>
        <v>36.67</v>
      </c>
      <c r="G123" s="29">
        <f>G124</f>
        <v>47.05</v>
      </c>
    </row>
    <row r="124" spans="3:7">
      <c r="D124" s="19" t="s">
        <v>155</v>
      </c>
      <c r="E124" s="29">
        <f t="shared" si="41"/>
        <v>50.81</v>
      </c>
      <c r="F124" s="29">
        <f>F123</f>
        <v>36.67</v>
      </c>
      <c r="G124" s="29">
        <f t="shared" ref="G124:G134" si="42">E30</f>
        <v>47.05</v>
      </c>
    </row>
    <row r="125" spans="3:7">
      <c r="D125" s="19" t="s">
        <v>157</v>
      </c>
      <c r="E125" s="29">
        <f t="shared" si="41"/>
        <v>51.9</v>
      </c>
      <c r="F125" s="29">
        <f>F124</f>
        <v>36.67</v>
      </c>
      <c r="G125" s="29">
        <f t="shared" si="42"/>
        <v>36.78</v>
      </c>
    </row>
    <row r="126" spans="3:7">
      <c r="D126" s="19" t="s">
        <v>158</v>
      </c>
      <c r="E126" s="29">
        <f t="shared" si="41"/>
        <v>44.03</v>
      </c>
      <c r="F126" s="29">
        <f>L32</f>
        <v>45.62</v>
      </c>
      <c r="G126" s="29">
        <f t="shared" si="42"/>
        <v>44.03</v>
      </c>
    </row>
    <row r="127" spans="3:7">
      <c r="D127" s="19" t="s">
        <v>159</v>
      </c>
      <c r="E127" s="29">
        <f t="shared" si="41"/>
        <v>44.08</v>
      </c>
      <c r="F127" s="29">
        <f>L33</f>
        <v>46.18</v>
      </c>
      <c r="G127" s="29">
        <f t="shared" si="42"/>
        <v>39.44</v>
      </c>
    </row>
    <row r="128" spans="3:7">
      <c r="D128" s="19" t="s">
        <v>161</v>
      </c>
      <c r="E128" s="29">
        <f t="shared" si="41"/>
        <v>44.02</v>
      </c>
      <c r="F128" s="29" t="str">
        <f>L34</f>
        <v>——</v>
      </c>
      <c r="G128" s="29">
        <f t="shared" si="42"/>
        <v>39.369999999999997</v>
      </c>
    </row>
    <row r="129" spans="4:7">
      <c r="D129" s="19" t="s">
        <v>162</v>
      </c>
      <c r="E129" s="29">
        <f t="shared" si="41"/>
        <v>43.98</v>
      </c>
      <c r="F129" s="29" t="str">
        <f>F128</f>
        <v>——</v>
      </c>
      <c r="G129" s="29">
        <f t="shared" si="42"/>
        <v>46.77</v>
      </c>
    </row>
    <row r="130" spans="4:7" ht="27.6" customHeight="1">
      <c r="D130" s="19" t="s">
        <v>163</v>
      </c>
      <c r="E130" s="29">
        <f t="shared" si="41"/>
        <v>44.27</v>
      </c>
      <c r="F130" s="29" t="str">
        <f>L36</f>
        <v>——</v>
      </c>
      <c r="G130" s="29">
        <f t="shared" si="42"/>
        <v>40.71</v>
      </c>
    </row>
    <row r="131" spans="4:7">
      <c r="D131" s="19" t="s">
        <v>165</v>
      </c>
      <c r="E131" s="29">
        <f t="shared" si="41"/>
        <v>44.68</v>
      </c>
      <c r="F131" s="29" t="str">
        <f>L37</f>
        <v>——</v>
      </c>
      <c r="G131" s="29">
        <f t="shared" si="42"/>
        <v>35.119999999999997</v>
      </c>
    </row>
    <row r="132" spans="4:7">
      <c r="D132" s="19" t="s">
        <v>166</v>
      </c>
      <c r="E132" s="29">
        <f t="shared" si="41"/>
        <v>44.3</v>
      </c>
      <c r="F132" s="29" t="str">
        <f>F131</f>
        <v>——</v>
      </c>
      <c r="G132" s="29">
        <f t="shared" si="42"/>
        <v>48.88</v>
      </c>
    </row>
    <row r="133" spans="4:7">
      <c r="D133" s="19" t="s">
        <v>167</v>
      </c>
      <c r="E133" s="29">
        <f t="shared" si="41"/>
        <v>44.66</v>
      </c>
      <c r="F133" s="29" t="str">
        <f>F132</f>
        <v>——</v>
      </c>
      <c r="G133" s="29">
        <f t="shared" si="42"/>
        <v>45.24</v>
      </c>
    </row>
    <row r="134" spans="4:7" ht="27.6" customHeight="1">
      <c r="D134" s="19" t="s">
        <v>206</v>
      </c>
      <c r="E134" s="29">
        <f t="shared" si="41"/>
        <v>44.03</v>
      </c>
      <c r="F134" s="29" t="str">
        <f>L40</f>
        <v>——</v>
      </c>
      <c r="G134" s="29" t="str">
        <f t="shared" si="42"/>
        <v>——</v>
      </c>
    </row>
    <row r="135" spans="4:7">
      <c r="D135" s="13" t="s">
        <v>199</v>
      </c>
      <c r="E135" s="30">
        <f>ROUND(AVERAGE(E123:E134),2)</f>
        <v>45.45</v>
      </c>
      <c r="F135" s="30">
        <f t="shared" ref="F135:G135" si="43">ROUND(AVERAGE(F123:F134),2)</f>
        <v>40.36</v>
      </c>
      <c r="G135" s="30">
        <f t="shared" si="43"/>
        <v>42.77</v>
      </c>
    </row>
  </sheetData>
  <mergeCells count="110">
    <mergeCell ref="A1:F1"/>
    <mergeCell ref="H1:M1"/>
    <mergeCell ref="O1:T1"/>
    <mergeCell ref="H3:H14"/>
    <mergeCell ref="H16:H27"/>
    <mergeCell ref="P3:P14"/>
    <mergeCell ref="P16:P27"/>
    <mergeCell ref="C3:C5"/>
    <mergeCell ref="C6:C8"/>
    <mergeCell ref="J3:J5"/>
    <mergeCell ref="J6:J8"/>
    <mergeCell ref="J9:J11"/>
    <mergeCell ref="J12:J14"/>
    <mergeCell ref="J16:J18"/>
    <mergeCell ref="J19:J21"/>
    <mergeCell ref="J22:J24"/>
    <mergeCell ref="J25:J27"/>
    <mergeCell ref="M25:M27"/>
    <mergeCell ref="C9:C11"/>
    <mergeCell ref="C12:C14"/>
    <mergeCell ref="C16:C18"/>
    <mergeCell ref="C19:C21"/>
    <mergeCell ref="C22:C24"/>
    <mergeCell ref="C25:C27"/>
    <mergeCell ref="U99:V99"/>
    <mergeCell ref="U100:V100"/>
    <mergeCell ref="U101:V101"/>
    <mergeCell ref="U102:V102"/>
    <mergeCell ref="U110:V110"/>
    <mergeCell ref="A4:A14"/>
    <mergeCell ref="A16:A27"/>
    <mergeCell ref="A29:A40"/>
    <mergeCell ref="B3:B14"/>
    <mergeCell ref="B16:B27"/>
    <mergeCell ref="B29:B40"/>
    <mergeCell ref="A44:F44"/>
    <mergeCell ref="U94:V94"/>
    <mergeCell ref="U95:V95"/>
    <mergeCell ref="T32:T34"/>
    <mergeCell ref="T35:T37"/>
    <mergeCell ref="T38:T40"/>
    <mergeCell ref="O3:O14"/>
    <mergeCell ref="O16:O27"/>
    <mergeCell ref="O29:O40"/>
    <mergeCell ref="P29:P40"/>
    <mergeCell ref="H29:H40"/>
    <mergeCell ref="I3:I14"/>
    <mergeCell ref="C29:C31"/>
    <mergeCell ref="C32:C34"/>
    <mergeCell ref="C35:C37"/>
    <mergeCell ref="A15:D15"/>
    <mergeCell ref="A28:D28"/>
    <mergeCell ref="J29:J31"/>
    <mergeCell ref="J32:J34"/>
    <mergeCell ref="J35:J37"/>
    <mergeCell ref="J38:J40"/>
    <mergeCell ref="F32:F34"/>
    <mergeCell ref="F35:F37"/>
    <mergeCell ref="I29:I40"/>
    <mergeCell ref="I16:I27"/>
    <mergeCell ref="C38:C40"/>
    <mergeCell ref="F3:F5"/>
    <mergeCell ref="F6:F8"/>
    <mergeCell ref="F9:F11"/>
    <mergeCell ref="F12:F14"/>
    <mergeCell ref="F16:F18"/>
    <mergeCell ref="F19:F21"/>
    <mergeCell ref="F22:F24"/>
    <mergeCell ref="F25:F27"/>
    <mergeCell ref="F29:F31"/>
    <mergeCell ref="M29:M31"/>
    <mergeCell ref="M32:M34"/>
    <mergeCell ref="M35:M37"/>
    <mergeCell ref="M38:M40"/>
    <mergeCell ref="Q3:Q5"/>
    <mergeCell ref="Q6:Q8"/>
    <mergeCell ref="Q9:Q11"/>
    <mergeCell ref="Q12:Q14"/>
    <mergeCell ref="Q16:Q18"/>
    <mergeCell ref="Q19:Q21"/>
    <mergeCell ref="Q22:Q24"/>
    <mergeCell ref="Q25:Q27"/>
    <mergeCell ref="Q29:Q31"/>
    <mergeCell ref="Q32:Q34"/>
    <mergeCell ref="Q35:Q37"/>
    <mergeCell ref="Q38:Q40"/>
    <mergeCell ref="A41:D41"/>
    <mergeCell ref="H15:K15"/>
    <mergeCell ref="H28:K28"/>
    <mergeCell ref="H41:K41"/>
    <mergeCell ref="O41:R41"/>
    <mergeCell ref="O28:R28"/>
    <mergeCell ref="O15:R15"/>
    <mergeCell ref="T3:T5"/>
    <mergeCell ref="T6:T8"/>
    <mergeCell ref="T9:T11"/>
    <mergeCell ref="T12:T14"/>
    <mergeCell ref="T16:T18"/>
    <mergeCell ref="T19:T21"/>
    <mergeCell ref="T22:T24"/>
    <mergeCell ref="T25:T27"/>
    <mergeCell ref="T29:T31"/>
    <mergeCell ref="F38:F40"/>
    <mergeCell ref="M3:M5"/>
    <mergeCell ref="M6:M8"/>
    <mergeCell ref="M9:M11"/>
    <mergeCell ref="M12:M14"/>
    <mergeCell ref="M16:M18"/>
    <mergeCell ref="M19:M21"/>
    <mergeCell ref="M22:M24"/>
  </mergeCells>
  <phoneticPr fontId="29"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126D-9DF8-425C-AF65-4657125C55EC}">
  <dimension ref="A1:E39"/>
  <sheetViews>
    <sheetView workbookViewId="0">
      <selection activeCell="G14" sqref="G14"/>
    </sheetView>
  </sheetViews>
  <sheetFormatPr defaultColWidth="9" defaultRowHeight="14.25"/>
  <cols>
    <col min="1" max="1" width="9" style="45"/>
    <col min="2" max="2" width="23.5" style="45" bestFit="1" customWidth="1"/>
    <col min="3" max="3" width="14.375" style="45" bestFit="1" customWidth="1"/>
    <col min="4" max="4" width="12.75" style="45" bestFit="1" customWidth="1"/>
    <col min="5" max="16384" width="9" style="45"/>
  </cols>
  <sheetData>
    <row r="1" spans="1:5">
      <c r="A1" s="83" t="s">
        <v>207</v>
      </c>
      <c r="B1" s="83" t="s">
        <v>208</v>
      </c>
      <c r="C1" s="83" t="s">
        <v>209</v>
      </c>
      <c r="D1" s="83" t="s">
        <v>210</v>
      </c>
    </row>
    <row r="2" spans="1:5">
      <c r="A2" s="83" t="s">
        <v>437</v>
      </c>
      <c r="B2" s="83" t="s">
        <v>441</v>
      </c>
      <c r="C2" s="84">
        <v>45717</v>
      </c>
      <c r="D2" s="83">
        <v>47.238409570999998</v>
      </c>
      <c r="E2" s="45">
        <f>ROUND(D2,2)</f>
        <v>47.24</v>
      </c>
    </row>
    <row r="3" spans="1:5">
      <c r="A3" s="83" t="s">
        <v>437</v>
      </c>
      <c r="B3" s="83" t="s">
        <v>441</v>
      </c>
      <c r="C3" s="84">
        <v>45689</v>
      </c>
      <c r="D3" s="83">
        <v>51.958433253000003</v>
      </c>
      <c r="E3" s="45">
        <f t="shared" ref="E3:E39" si="0">ROUND(D3,2)</f>
        <v>51.96</v>
      </c>
    </row>
    <row r="4" spans="1:5">
      <c r="A4" s="83" t="s">
        <v>437</v>
      </c>
      <c r="B4" s="83" t="s">
        <v>441</v>
      </c>
      <c r="C4" s="84">
        <v>45658</v>
      </c>
      <c r="D4" s="83">
        <v>72.643253235000003</v>
      </c>
      <c r="E4" s="45">
        <f t="shared" si="0"/>
        <v>72.64</v>
      </c>
    </row>
    <row r="5" spans="1:5">
      <c r="A5" s="83" t="s">
        <v>437</v>
      </c>
      <c r="B5" s="83" t="s">
        <v>441</v>
      </c>
      <c r="C5" s="84">
        <v>45627</v>
      </c>
      <c r="D5" s="83">
        <v>59.371936474999998</v>
      </c>
      <c r="E5" s="45">
        <f t="shared" si="0"/>
        <v>59.37</v>
      </c>
    </row>
    <row r="6" spans="1:5">
      <c r="A6" s="83" t="s">
        <v>437</v>
      </c>
      <c r="B6" s="83" t="s">
        <v>441</v>
      </c>
      <c r="C6" s="84">
        <v>45566</v>
      </c>
      <c r="D6" s="83">
        <v>52.148870182000003</v>
      </c>
      <c r="E6" s="45">
        <f t="shared" si="0"/>
        <v>52.15</v>
      </c>
    </row>
    <row r="7" spans="1:5">
      <c r="A7" s="83" t="s">
        <v>437</v>
      </c>
      <c r="B7" s="83" t="s">
        <v>441</v>
      </c>
      <c r="C7" s="84">
        <v>45536</v>
      </c>
      <c r="D7" s="83">
        <v>53.117421403000002</v>
      </c>
      <c r="E7" s="45">
        <f t="shared" si="0"/>
        <v>53.12</v>
      </c>
    </row>
    <row r="8" spans="1:5">
      <c r="A8" s="83" t="s">
        <v>437</v>
      </c>
      <c r="B8" s="83" t="s">
        <v>441</v>
      </c>
      <c r="C8" s="84">
        <v>45505</v>
      </c>
      <c r="D8" s="83">
        <v>62.746571482</v>
      </c>
      <c r="E8" s="45">
        <f t="shared" si="0"/>
        <v>62.75</v>
      </c>
    </row>
    <row r="9" spans="1:5">
      <c r="A9" s="83" t="s">
        <v>437</v>
      </c>
      <c r="B9" s="83" t="s">
        <v>441</v>
      </c>
      <c r="C9" s="84">
        <v>45474</v>
      </c>
      <c r="D9" s="83">
        <v>54.700895522000003</v>
      </c>
      <c r="E9" s="45">
        <f t="shared" si="0"/>
        <v>54.7</v>
      </c>
    </row>
    <row r="10" spans="1:5">
      <c r="A10" s="83" t="s">
        <v>437</v>
      </c>
      <c r="B10" s="83" t="s">
        <v>441</v>
      </c>
      <c r="C10" s="84">
        <v>45444</v>
      </c>
      <c r="D10" s="83">
        <v>57.101969808</v>
      </c>
      <c r="E10" s="45">
        <f t="shared" si="0"/>
        <v>57.1</v>
      </c>
    </row>
    <row r="11" spans="1:5">
      <c r="A11" s="83" t="s">
        <v>437</v>
      </c>
      <c r="B11" s="83" t="s">
        <v>441</v>
      </c>
      <c r="C11" s="84">
        <v>45413</v>
      </c>
      <c r="D11" s="83">
        <v>63.996841828000001</v>
      </c>
      <c r="E11" s="45">
        <f t="shared" si="0"/>
        <v>64</v>
      </c>
    </row>
    <row r="12" spans="1:5">
      <c r="A12" s="83" t="s">
        <v>437</v>
      </c>
      <c r="B12" s="83" t="s">
        <v>441</v>
      </c>
      <c r="C12" s="84">
        <v>45383</v>
      </c>
      <c r="D12" s="83">
        <v>58.206349205999999</v>
      </c>
      <c r="E12" s="45">
        <f t="shared" si="0"/>
        <v>58.21</v>
      </c>
    </row>
    <row r="13" spans="1:5">
      <c r="A13" s="107" t="s">
        <v>437</v>
      </c>
      <c r="B13" s="107" t="s">
        <v>1184</v>
      </c>
      <c r="C13" s="108">
        <v>45748</v>
      </c>
      <c r="D13" s="107">
        <v>51.119503084999998</v>
      </c>
      <c r="E13" s="109">
        <f t="shared" si="0"/>
        <v>51.12</v>
      </c>
    </row>
    <row r="14" spans="1:5">
      <c r="A14" s="107" t="s">
        <v>437</v>
      </c>
      <c r="B14" s="107" t="s">
        <v>440</v>
      </c>
      <c r="C14" s="108">
        <v>45717</v>
      </c>
      <c r="D14" s="107">
        <v>50.970529894999999</v>
      </c>
      <c r="E14" s="109">
        <f t="shared" si="0"/>
        <v>50.97</v>
      </c>
    </row>
    <row r="15" spans="1:5">
      <c r="A15" s="107" t="s">
        <v>437</v>
      </c>
      <c r="B15" s="107" t="s">
        <v>440</v>
      </c>
      <c r="C15" s="108">
        <v>45689</v>
      </c>
      <c r="D15" s="107">
        <v>43.602552625999998</v>
      </c>
      <c r="E15" s="109">
        <f t="shared" si="0"/>
        <v>43.6</v>
      </c>
    </row>
    <row r="16" spans="1:5">
      <c r="A16" s="107" t="s">
        <v>437</v>
      </c>
      <c r="B16" s="107" t="s">
        <v>440</v>
      </c>
      <c r="C16" s="108">
        <v>45658</v>
      </c>
      <c r="D16" s="107">
        <v>47.091140979000002</v>
      </c>
      <c r="E16" s="109">
        <f t="shared" si="0"/>
        <v>47.09</v>
      </c>
    </row>
    <row r="17" spans="1:5">
      <c r="A17" s="107" t="s">
        <v>437</v>
      </c>
      <c r="B17" s="107" t="s">
        <v>440</v>
      </c>
      <c r="C17" s="108">
        <v>45627</v>
      </c>
      <c r="D17" s="107">
        <v>48.811171217000002</v>
      </c>
      <c r="E17" s="109">
        <f t="shared" si="0"/>
        <v>48.81</v>
      </c>
    </row>
    <row r="18" spans="1:5">
      <c r="A18" s="107" t="s">
        <v>437</v>
      </c>
      <c r="B18" s="107" t="s">
        <v>440</v>
      </c>
      <c r="C18" s="108">
        <v>45597</v>
      </c>
      <c r="D18" s="107">
        <v>51.246274722000003</v>
      </c>
      <c r="E18" s="109">
        <f t="shared" si="0"/>
        <v>51.25</v>
      </c>
    </row>
    <row r="19" spans="1:5">
      <c r="A19" s="107" t="s">
        <v>437</v>
      </c>
      <c r="B19" s="107" t="s">
        <v>440</v>
      </c>
      <c r="C19" s="108">
        <v>45566</v>
      </c>
      <c r="D19" s="107">
        <v>41.927590592000001</v>
      </c>
      <c r="E19" s="109">
        <f t="shared" si="0"/>
        <v>41.93</v>
      </c>
    </row>
    <row r="20" spans="1:5">
      <c r="A20" s="107" t="s">
        <v>437</v>
      </c>
      <c r="B20" s="107" t="s">
        <v>440</v>
      </c>
      <c r="C20" s="108">
        <v>45536</v>
      </c>
      <c r="D20" s="107">
        <v>53.6435247</v>
      </c>
      <c r="E20" s="109">
        <f t="shared" si="0"/>
        <v>53.64</v>
      </c>
    </row>
    <row r="21" spans="1:5">
      <c r="A21" s="107" t="s">
        <v>437</v>
      </c>
      <c r="B21" s="107" t="s">
        <v>440</v>
      </c>
      <c r="C21" s="108">
        <v>45505</v>
      </c>
      <c r="D21" s="107">
        <v>46.826298792999999</v>
      </c>
      <c r="E21" s="109">
        <f t="shared" si="0"/>
        <v>46.83</v>
      </c>
    </row>
    <row r="22" spans="1:5">
      <c r="A22" s="107" t="s">
        <v>437</v>
      </c>
      <c r="B22" s="107" t="s">
        <v>440</v>
      </c>
      <c r="C22" s="108">
        <v>45474</v>
      </c>
      <c r="D22" s="107">
        <v>56.494897850999998</v>
      </c>
      <c r="E22" s="109">
        <f t="shared" si="0"/>
        <v>56.49</v>
      </c>
    </row>
    <row r="23" spans="1:5">
      <c r="A23" s="107" t="s">
        <v>437</v>
      </c>
      <c r="B23" s="107" t="s">
        <v>440</v>
      </c>
      <c r="C23" s="108">
        <v>45444</v>
      </c>
      <c r="D23" s="107">
        <v>49.401637622999999</v>
      </c>
      <c r="E23" s="109">
        <f t="shared" si="0"/>
        <v>49.4</v>
      </c>
    </row>
    <row r="24" spans="1:5">
      <c r="A24" s="107" t="s">
        <v>437</v>
      </c>
      <c r="B24" s="107" t="s">
        <v>440</v>
      </c>
      <c r="C24" s="108">
        <v>45413</v>
      </c>
      <c r="D24" s="107">
        <v>56.764682571000002</v>
      </c>
      <c r="E24" s="109">
        <f t="shared" si="0"/>
        <v>56.76</v>
      </c>
    </row>
    <row r="25" spans="1:5">
      <c r="A25" s="107" t="s">
        <v>437</v>
      </c>
      <c r="B25" s="107" t="s">
        <v>440</v>
      </c>
      <c r="C25" s="108">
        <v>45383</v>
      </c>
      <c r="D25" s="107">
        <v>49.648506150999999</v>
      </c>
      <c r="E25" s="109">
        <f t="shared" si="0"/>
        <v>49.65</v>
      </c>
    </row>
    <row r="26" spans="1:5">
      <c r="A26" s="83" t="s">
        <v>437</v>
      </c>
      <c r="B26" s="83" t="s">
        <v>439</v>
      </c>
      <c r="C26" s="84">
        <v>45717</v>
      </c>
      <c r="D26" s="83">
        <v>55.472583741999998</v>
      </c>
      <c r="E26" s="45">
        <f t="shared" si="0"/>
        <v>55.47</v>
      </c>
    </row>
    <row r="27" spans="1:5">
      <c r="A27" s="83" t="s">
        <v>437</v>
      </c>
      <c r="B27" s="83" t="s">
        <v>436</v>
      </c>
      <c r="C27" s="84">
        <v>45748</v>
      </c>
      <c r="D27" s="83">
        <v>32.327586207000003</v>
      </c>
      <c r="E27" s="45">
        <f t="shared" si="0"/>
        <v>32.33</v>
      </c>
    </row>
    <row r="28" spans="1:5">
      <c r="A28" s="83" t="s">
        <v>437</v>
      </c>
      <c r="B28" s="83" t="s">
        <v>436</v>
      </c>
      <c r="C28" s="84">
        <v>45689</v>
      </c>
      <c r="D28" s="83">
        <v>45.236336780000002</v>
      </c>
      <c r="E28" s="45">
        <f t="shared" si="0"/>
        <v>45.24</v>
      </c>
    </row>
    <row r="29" spans="1:5">
      <c r="A29" s="83" t="s">
        <v>437</v>
      </c>
      <c r="B29" s="83" t="s">
        <v>436</v>
      </c>
      <c r="C29" s="84">
        <v>45658</v>
      </c>
      <c r="D29" s="83">
        <v>48.875855326999996</v>
      </c>
      <c r="E29" s="45">
        <f t="shared" si="0"/>
        <v>48.88</v>
      </c>
    </row>
    <row r="30" spans="1:5">
      <c r="A30" s="83" t="s">
        <v>437</v>
      </c>
      <c r="B30" s="83" t="s">
        <v>436</v>
      </c>
      <c r="C30" s="84">
        <v>45627</v>
      </c>
      <c r="D30" s="83">
        <v>35.119185872000003</v>
      </c>
      <c r="E30" s="45">
        <f t="shared" si="0"/>
        <v>35.119999999999997</v>
      </c>
    </row>
    <row r="31" spans="1:5">
      <c r="A31" s="83" t="s">
        <v>437</v>
      </c>
      <c r="B31" s="83" t="s">
        <v>436</v>
      </c>
      <c r="C31" s="84">
        <v>45597</v>
      </c>
      <c r="D31" s="83">
        <v>40.707467715</v>
      </c>
      <c r="E31" s="45">
        <f t="shared" si="0"/>
        <v>40.71</v>
      </c>
    </row>
    <row r="32" spans="1:5">
      <c r="A32" s="83" t="s">
        <v>437</v>
      </c>
      <c r="B32" s="83" t="s">
        <v>436</v>
      </c>
      <c r="C32" s="84">
        <v>45566</v>
      </c>
      <c r="D32" s="83">
        <v>46.767163095000001</v>
      </c>
      <c r="E32" s="45">
        <f t="shared" si="0"/>
        <v>46.77</v>
      </c>
    </row>
    <row r="33" spans="1:5">
      <c r="A33" s="83" t="s">
        <v>437</v>
      </c>
      <c r="B33" s="83" t="s">
        <v>438</v>
      </c>
      <c r="C33" s="84">
        <v>45536</v>
      </c>
      <c r="D33" s="83">
        <v>50.441361917000002</v>
      </c>
      <c r="E33" s="45">
        <f t="shared" si="0"/>
        <v>50.44</v>
      </c>
    </row>
    <row r="34" spans="1:5">
      <c r="A34" s="83" t="s">
        <v>437</v>
      </c>
      <c r="B34" s="83" t="s">
        <v>436</v>
      </c>
      <c r="C34" s="84">
        <v>45536</v>
      </c>
      <c r="D34" s="83">
        <v>39.372647974000003</v>
      </c>
      <c r="E34" s="45">
        <f t="shared" si="0"/>
        <v>39.369999999999997</v>
      </c>
    </row>
    <row r="35" spans="1:5">
      <c r="A35" s="83" t="s">
        <v>437</v>
      </c>
      <c r="B35" s="83" t="s">
        <v>436</v>
      </c>
      <c r="C35" s="84">
        <v>45505</v>
      </c>
      <c r="D35" s="83">
        <v>39.444177478999997</v>
      </c>
      <c r="E35" s="45">
        <f t="shared" si="0"/>
        <v>39.44</v>
      </c>
    </row>
    <row r="36" spans="1:5">
      <c r="A36" s="83" t="s">
        <v>437</v>
      </c>
      <c r="B36" s="83" t="s">
        <v>436</v>
      </c>
      <c r="C36" s="84">
        <v>45474</v>
      </c>
      <c r="D36" s="83">
        <v>44.029850746000001</v>
      </c>
      <c r="E36" s="45">
        <f t="shared" si="0"/>
        <v>44.03</v>
      </c>
    </row>
    <row r="37" spans="1:5">
      <c r="A37" s="83" t="s">
        <v>437</v>
      </c>
      <c r="B37" s="83" t="s">
        <v>436</v>
      </c>
      <c r="C37" s="84">
        <v>45444</v>
      </c>
      <c r="D37" s="83">
        <v>36.776778092000001</v>
      </c>
      <c r="E37" s="45">
        <f t="shared" si="0"/>
        <v>36.78</v>
      </c>
    </row>
    <row r="38" spans="1:5">
      <c r="A38" s="83" t="s">
        <v>437</v>
      </c>
      <c r="B38" s="83" t="s">
        <v>436</v>
      </c>
      <c r="C38" s="84">
        <v>45413</v>
      </c>
      <c r="D38" s="83">
        <v>47.047047047</v>
      </c>
      <c r="E38" s="45">
        <f t="shared" si="0"/>
        <v>47.05</v>
      </c>
    </row>
    <row r="39" spans="1:5">
      <c r="A39" s="83" t="s">
        <v>437</v>
      </c>
      <c r="B39" s="83" t="s">
        <v>436</v>
      </c>
      <c r="C39" s="84">
        <v>45383</v>
      </c>
      <c r="D39" s="83">
        <v>39.837187147999998</v>
      </c>
      <c r="E39" s="45">
        <f t="shared" si="0"/>
        <v>39.840000000000003</v>
      </c>
    </row>
  </sheetData>
  <phoneticPr fontId="28"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workbookViewId="0">
      <selection activeCell="G19" sqref="G19:I30"/>
    </sheetView>
  </sheetViews>
  <sheetFormatPr defaultColWidth="9" defaultRowHeight="14.25"/>
  <cols>
    <col min="1" max="1" width="9" style="3"/>
    <col min="2" max="2" width="17.5" style="3" customWidth="1"/>
    <col min="3" max="3" width="11.125" style="3" customWidth="1"/>
    <col min="4" max="4" width="14.75" style="3" customWidth="1"/>
    <col min="5" max="7" width="9" style="3"/>
    <col min="8" max="8" width="12.5" style="3" customWidth="1"/>
    <col min="9" max="9" width="28.125" style="3" customWidth="1"/>
    <col min="10" max="16384" width="9" style="3"/>
  </cols>
  <sheetData>
    <row r="1" spans="1:9">
      <c r="A1" s="3" t="s">
        <v>211</v>
      </c>
    </row>
    <row r="2" spans="1:9">
      <c r="A2" s="3" t="s">
        <v>207</v>
      </c>
      <c r="B2" s="3" t="s">
        <v>208</v>
      </c>
      <c r="C2" s="3" t="s">
        <v>209</v>
      </c>
      <c r="D2" s="3" t="s">
        <v>210</v>
      </c>
      <c r="G2" s="3" t="s">
        <v>149</v>
      </c>
      <c r="H2" s="3" t="s">
        <v>212</v>
      </c>
      <c r="I2" s="3" t="s">
        <v>213</v>
      </c>
    </row>
    <row r="3" spans="1:9">
      <c r="B3" s="3" t="s">
        <v>1182</v>
      </c>
      <c r="C3" s="11">
        <v>45383</v>
      </c>
      <c r="D3" s="3">
        <f>城研数据!E12</f>
        <v>58.21</v>
      </c>
      <c r="G3" s="9" t="s">
        <v>1185</v>
      </c>
      <c r="H3" s="3" t="s">
        <v>214</v>
      </c>
      <c r="I3" s="5">
        <f>ROUND(D3,2)</f>
        <v>58.21</v>
      </c>
    </row>
    <row r="4" spans="1:9">
      <c r="B4" s="3" t="s">
        <v>1182</v>
      </c>
      <c r="C4" s="11">
        <v>45413</v>
      </c>
      <c r="D4" s="3">
        <f>城研数据!E11</f>
        <v>64</v>
      </c>
      <c r="G4" s="9" t="s">
        <v>1186</v>
      </c>
      <c r="H4" s="3" t="s">
        <v>214</v>
      </c>
      <c r="I4" s="5">
        <f t="shared" ref="I4:I14" si="0">ROUND(D4,2)</f>
        <v>64</v>
      </c>
    </row>
    <row r="5" spans="1:9">
      <c r="B5" s="3" t="s">
        <v>1182</v>
      </c>
      <c r="C5" s="11">
        <v>45444</v>
      </c>
      <c r="D5" s="3">
        <f>城研数据!E10</f>
        <v>57.1</v>
      </c>
      <c r="G5" s="9" t="s">
        <v>163</v>
      </c>
      <c r="H5" s="3" t="s">
        <v>214</v>
      </c>
      <c r="I5" s="5">
        <f t="shared" si="0"/>
        <v>57.1</v>
      </c>
    </row>
    <row r="6" spans="1:9">
      <c r="B6" s="3" t="s">
        <v>1182</v>
      </c>
      <c r="C6" s="11">
        <v>45474</v>
      </c>
      <c r="D6" s="3">
        <f>城研数据!E9</f>
        <v>54.7</v>
      </c>
      <c r="G6" s="9" t="s">
        <v>165</v>
      </c>
      <c r="H6" s="3" t="s">
        <v>214</v>
      </c>
      <c r="I6" s="5">
        <f t="shared" si="0"/>
        <v>54.7</v>
      </c>
    </row>
    <row r="7" spans="1:9">
      <c r="B7" s="3" t="s">
        <v>1182</v>
      </c>
      <c r="C7" s="11">
        <v>45505</v>
      </c>
      <c r="D7" s="3">
        <f>城研数据!E8</f>
        <v>62.75</v>
      </c>
      <c r="G7" s="9" t="s">
        <v>166</v>
      </c>
      <c r="H7" s="3" t="s">
        <v>214</v>
      </c>
      <c r="I7" s="5">
        <f t="shared" si="0"/>
        <v>62.75</v>
      </c>
    </row>
    <row r="8" spans="1:9">
      <c r="B8" s="3" t="s">
        <v>1182</v>
      </c>
      <c r="C8" s="11">
        <v>45536</v>
      </c>
      <c r="D8" s="3">
        <f>城研数据!E7</f>
        <v>53.12</v>
      </c>
      <c r="G8" s="9" t="s">
        <v>167</v>
      </c>
      <c r="H8" s="3" t="s">
        <v>214</v>
      </c>
      <c r="I8" s="5">
        <f t="shared" si="0"/>
        <v>53.12</v>
      </c>
    </row>
    <row r="9" spans="1:9">
      <c r="B9" s="3" t="s">
        <v>1182</v>
      </c>
      <c r="C9" s="11">
        <v>45566</v>
      </c>
      <c r="D9" s="3">
        <f>城研数据!E6</f>
        <v>52.15</v>
      </c>
      <c r="G9" s="9" t="s">
        <v>206</v>
      </c>
      <c r="H9" s="3" t="s">
        <v>214</v>
      </c>
      <c r="I9" s="5">
        <f t="shared" si="0"/>
        <v>52.15</v>
      </c>
    </row>
    <row r="10" spans="1:9">
      <c r="B10" s="3" t="s">
        <v>1182</v>
      </c>
      <c r="C10" s="11">
        <v>45597</v>
      </c>
      <c r="D10" s="3" t="s">
        <v>1197</v>
      </c>
      <c r="G10" s="9" t="s">
        <v>203</v>
      </c>
      <c r="H10" s="3" t="s">
        <v>214</v>
      </c>
      <c r="I10" s="5" t="s">
        <v>1197</v>
      </c>
    </row>
    <row r="11" spans="1:9">
      <c r="B11" s="3" t="s">
        <v>1182</v>
      </c>
      <c r="C11" s="11">
        <v>45627</v>
      </c>
      <c r="D11" s="3">
        <f>城研数据!E5</f>
        <v>59.37</v>
      </c>
      <c r="G11" s="9" t="s">
        <v>204</v>
      </c>
      <c r="H11" s="3" t="s">
        <v>214</v>
      </c>
      <c r="I11" s="5">
        <f t="shared" si="0"/>
        <v>59.37</v>
      </c>
    </row>
    <row r="12" spans="1:9">
      <c r="B12" s="3" t="s">
        <v>1182</v>
      </c>
      <c r="C12" s="11">
        <v>45658</v>
      </c>
      <c r="D12" s="3">
        <f>城研数据!E4</f>
        <v>72.64</v>
      </c>
      <c r="G12" s="9" t="s">
        <v>1193</v>
      </c>
      <c r="H12" s="3" t="s">
        <v>214</v>
      </c>
      <c r="I12" s="5">
        <f t="shared" si="0"/>
        <v>72.64</v>
      </c>
    </row>
    <row r="13" spans="1:9">
      <c r="B13" s="3" t="s">
        <v>1182</v>
      </c>
      <c r="C13" s="11">
        <v>45689</v>
      </c>
      <c r="D13" s="3">
        <f>城研数据!E3</f>
        <v>51.96</v>
      </c>
      <c r="G13" s="9" t="s">
        <v>1194</v>
      </c>
      <c r="H13" s="3" t="s">
        <v>214</v>
      </c>
      <c r="I13" s="5">
        <f t="shared" si="0"/>
        <v>51.96</v>
      </c>
    </row>
    <row r="14" spans="1:9">
      <c r="B14" s="3" t="s">
        <v>1182</v>
      </c>
      <c r="C14" s="11">
        <v>45717</v>
      </c>
      <c r="D14" s="3">
        <f>城研数据!E2</f>
        <v>47.24</v>
      </c>
      <c r="G14" s="9" t="s">
        <v>1195</v>
      </c>
      <c r="H14" s="3" t="s">
        <v>214</v>
      </c>
      <c r="I14" s="5">
        <f t="shared" si="0"/>
        <v>47.24</v>
      </c>
    </row>
    <row r="15" spans="1:9">
      <c r="G15" s="9"/>
      <c r="I15" s="10">
        <f>ROUND(AVERAGE(I3:I14),2)</f>
        <v>57.57</v>
      </c>
    </row>
    <row r="16" spans="1:9">
      <c r="G16" s="9"/>
    </row>
    <row r="17" spans="2:9">
      <c r="G17" s="9"/>
    </row>
    <row r="18" spans="2:9">
      <c r="G18" s="3" t="s">
        <v>149</v>
      </c>
      <c r="H18" s="3" t="s">
        <v>212</v>
      </c>
      <c r="I18" s="3" t="s">
        <v>213</v>
      </c>
    </row>
    <row r="19" spans="2:9">
      <c r="B19" s="3" t="s">
        <v>440</v>
      </c>
      <c r="C19" s="11">
        <v>45383</v>
      </c>
      <c r="D19" s="3">
        <f>城研数据!E25</f>
        <v>49.65</v>
      </c>
      <c r="G19" s="9" t="s">
        <v>1185</v>
      </c>
      <c r="H19" s="3" t="s">
        <v>214</v>
      </c>
      <c r="I19" s="5">
        <f>ROUND(D19,2)</f>
        <v>49.65</v>
      </c>
    </row>
    <row r="20" spans="2:9">
      <c r="B20" s="3" t="s">
        <v>440</v>
      </c>
      <c r="C20" s="11">
        <v>45413</v>
      </c>
      <c r="D20" s="3">
        <f>城研数据!E24</f>
        <v>56.76</v>
      </c>
      <c r="G20" s="9" t="s">
        <v>1186</v>
      </c>
      <c r="H20" s="3" t="s">
        <v>214</v>
      </c>
      <c r="I20" s="5">
        <f t="shared" ref="I20:I30" si="1">ROUND(D20,2)</f>
        <v>56.76</v>
      </c>
    </row>
    <row r="21" spans="2:9">
      <c r="B21" s="3" t="s">
        <v>440</v>
      </c>
      <c r="C21" s="11">
        <v>45444</v>
      </c>
      <c r="D21" s="3">
        <f>城研数据!E23</f>
        <v>49.4</v>
      </c>
      <c r="G21" s="9" t="s">
        <v>163</v>
      </c>
      <c r="H21" s="3" t="s">
        <v>214</v>
      </c>
      <c r="I21" s="5">
        <f t="shared" si="1"/>
        <v>49.4</v>
      </c>
    </row>
    <row r="22" spans="2:9">
      <c r="B22" s="3" t="s">
        <v>440</v>
      </c>
      <c r="C22" s="11">
        <v>45474</v>
      </c>
      <c r="D22" s="3">
        <f>城研数据!E22</f>
        <v>56.49</v>
      </c>
      <c r="G22" s="9" t="s">
        <v>165</v>
      </c>
      <c r="H22" s="3" t="s">
        <v>214</v>
      </c>
      <c r="I22" s="5">
        <f t="shared" si="1"/>
        <v>56.49</v>
      </c>
    </row>
    <row r="23" spans="2:9">
      <c r="B23" s="3" t="s">
        <v>440</v>
      </c>
      <c r="C23" s="11">
        <v>45505</v>
      </c>
      <c r="D23" s="3">
        <f>城研数据!E21</f>
        <v>46.83</v>
      </c>
      <c r="G23" s="9" t="s">
        <v>166</v>
      </c>
      <c r="H23" s="3" t="s">
        <v>214</v>
      </c>
      <c r="I23" s="5">
        <f t="shared" si="1"/>
        <v>46.83</v>
      </c>
    </row>
    <row r="24" spans="2:9">
      <c r="B24" s="3" t="s">
        <v>440</v>
      </c>
      <c r="C24" s="11">
        <v>45536</v>
      </c>
      <c r="D24" s="3">
        <f>城研数据!E20</f>
        <v>53.64</v>
      </c>
      <c r="G24" s="9" t="s">
        <v>167</v>
      </c>
      <c r="H24" s="3" t="s">
        <v>214</v>
      </c>
      <c r="I24" s="5">
        <f t="shared" si="1"/>
        <v>53.64</v>
      </c>
    </row>
    <row r="25" spans="2:9">
      <c r="B25" s="3" t="s">
        <v>440</v>
      </c>
      <c r="C25" s="11">
        <v>45566</v>
      </c>
      <c r="D25" s="3">
        <f>城研数据!E19</f>
        <v>41.93</v>
      </c>
      <c r="G25" s="9" t="s">
        <v>206</v>
      </c>
      <c r="H25" s="3" t="s">
        <v>214</v>
      </c>
      <c r="I25" s="5">
        <f t="shared" si="1"/>
        <v>41.93</v>
      </c>
    </row>
    <row r="26" spans="2:9">
      <c r="B26" s="3" t="s">
        <v>440</v>
      </c>
      <c r="C26" s="11">
        <v>45597</v>
      </c>
      <c r="D26" s="3">
        <f>城研数据!E18</f>
        <v>51.25</v>
      </c>
      <c r="G26" s="9" t="s">
        <v>203</v>
      </c>
      <c r="H26" s="3" t="s">
        <v>214</v>
      </c>
      <c r="I26" s="5">
        <f t="shared" si="1"/>
        <v>51.25</v>
      </c>
    </row>
    <row r="27" spans="2:9">
      <c r="B27" s="3" t="s">
        <v>440</v>
      </c>
      <c r="C27" s="11">
        <v>45627</v>
      </c>
      <c r="D27" s="3">
        <f>城研数据!E17</f>
        <v>48.81</v>
      </c>
      <c r="G27" s="9" t="s">
        <v>204</v>
      </c>
      <c r="H27" s="3" t="s">
        <v>214</v>
      </c>
      <c r="I27" s="5">
        <f t="shared" si="1"/>
        <v>48.81</v>
      </c>
    </row>
    <row r="28" spans="2:9">
      <c r="B28" s="3" t="s">
        <v>440</v>
      </c>
      <c r="C28" s="11">
        <v>45658</v>
      </c>
      <c r="D28" s="3">
        <f>城研数据!E16</f>
        <v>47.09</v>
      </c>
      <c r="G28" s="9" t="s">
        <v>1193</v>
      </c>
      <c r="H28" s="3" t="s">
        <v>214</v>
      </c>
      <c r="I28" s="5">
        <f t="shared" si="1"/>
        <v>47.09</v>
      </c>
    </row>
    <row r="29" spans="2:9">
      <c r="B29" s="3" t="s">
        <v>440</v>
      </c>
      <c r="C29" s="11">
        <v>45689</v>
      </c>
      <c r="D29" s="3">
        <f>城研数据!E15</f>
        <v>43.6</v>
      </c>
      <c r="G29" s="9" t="s">
        <v>1194</v>
      </c>
      <c r="H29" s="3" t="s">
        <v>214</v>
      </c>
      <c r="I29" s="5">
        <f t="shared" si="1"/>
        <v>43.6</v>
      </c>
    </row>
    <row r="30" spans="2:9">
      <c r="B30" s="3" t="s">
        <v>440</v>
      </c>
      <c r="C30" s="11">
        <v>45717</v>
      </c>
      <c r="D30" s="3">
        <f>城研数据!E14</f>
        <v>50.97</v>
      </c>
      <c r="G30" s="9" t="s">
        <v>1195</v>
      </c>
      <c r="H30" s="3" t="s">
        <v>214</v>
      </c>
      <c r="I30" s="5">
        <f t="shared" si="1"/>
        <v>50.97</v>
      </c>
    </row>
    <row r="31" spans="2:9">
      <c r="G31" s="9"/>
      <c r="I31" s="10">
        <f>ROUND(AVERAGE(I19:I30),2)</f>
        <v>49.7</v>
      </c>
    </row>
    <row r="32" spans="2:9">
      <c r="G32" s="9"/>
    </row>
    <row r="33" spans="2:9">
      <c r="G33" s="9"/>
    </row>
    <row r="34" spans="2:9">
      <c r="G34" s="3" t="s">
        <v>149</v>
      </c>
      <c r="H34" s="3" t="s">
        <v>212</v>
      </c>
      <c r="I34" s="3" t="s">
        <v>213</v>
      </c>
    </row>
    <row r="35" spans="2:9">
      <c r="B35" s="3" t="s">
        <v>1183</v>
      </c>
      <c r="C35" s="11">
        <v>45383</v>
      </c>
      <c r="D35" s="3">
        <f>城研数据!E39</f>
        <v>39.840000000000003</v>
      </c>
      <c r="G35" s="9" t="s">
        <v>1185</v>
      </c>
      <c r="H35" s="3" t="s">
        <v>214</v>
      </c>
      <c r="I35" s="5">
        <f>ROUND(D35,2)</f>
        <v>39.840000000000003</v>
      </c>
    </row>
    <row r="36" spans="2:9">
      <c r="B36" s="3" t="s">
        <v>1183</v>
      </c>
      <c r="C36" s="11">
        <v>45413</v>
      </c>
      <c r="D36" s="3">
        <f>城研数据!E38</f>
        <v>47.05</v>
      </c>
      <c r="G36" s="9" t="s">
        <v>1186</v>
      </c>
      <c r="H36" s="3" t="s">
        <v>214</v>
      </c>
      <c r="I36" s="5">
        <f t="shared" ref="I36:I45" si="2">ROUND(D36,2)</f>
        <v>47.05</v>
      </c>
    </row>
    <row r="37" spans="2:9">
      <c r="B37" s="3" t="s">
        <v>1183</v>
      </c>
      <c r="C37" s="11">
        <v>45444</v>
      </c>
      <c r="D37" s="3">
        <f>城研数据!E37</f>
        <v>36.78</v>
      </c>
      <c r="G37" s="9" t="s">
        <v>163</v>
      </c>
      <c r="H37" s="3" t="s">
        <v>214</v>
      </c>
      <c r="I37" s="5">
        <f t="shared" si="2"/>
        <v>36.78</v>
      </c>
    </row>
    <row r="38" spans="2:9">
      <c r="B38" s="3" t="s">
        <v>1183</v>
      </c>
      <c r="C38" s="11">
        <v>45474</v>
      </c>
      <c r="D38" s="3">
        <f>城研数据!E36</f>
        <v>44.03</v>
      </c>
      <c r="G38" s="9" t="s">
        <v>165</v>
      </c>
      <c r="H38" s="3" t="s">
        <v>214</v>
      </c>
      <c r="I38" s="5">
        <f t="shared" si="2"/>
        <v>44.03</v>
      </c>
    </row>
    <row r="39" spans="2:9">
      <c r="B39" s="3" t="s">
        <v>1183</v>
      </c>
      <c r="C39" s="11">
        <v>45505</v>
      </c>
      <c r="D39" s="3">
        <f>城研数据!E35</f>
        <v>39.44</v>
      </c>
      <c r="G39" s="9" t="s">
        <v>166</v>
      </c>
      <c r="H39" s="3" t="s">
        <v>214</v>
      </c>
      <c r="I39" s="5">
        <f t="shared" si="2"/>
        <v>39.44</v>
      </c>
    </row>
    <row r="40" spans="2:9">
      <c r="B40" s="3" t="s">
        <v>1183</v>
      </c>
      <c r="C40" s="11">
        <v>45536</v>
      </c>
      <c r="D40" s="3">
        <f>城研数据!E34</f>
        <v>39.369999999999997</v>
      </c>
      <c r="G40" s="9" t="s">
        <v>167</v>
      </c>
      <c r="H40" s="3" t="s">
        <v>214</v>
      </c>
      <c r="I40" s="5">
        <f t="shared" si="2"/>
        <v>39.369999999999997</v>
      </c>
    </row>
    <row r="41" spans="2:9">
      <c r="B41" s="3" t="s">
        <v>1183</v>
      </c>
      <c r="C41" s="11">
        <v>45566</v>
      </c>
      <c r="D41" s="3">
        <f>城研数据!E32</f>
        <v>46.77</v>
      </c>
      <c r="G41" s="9" t="s">
        <v>206</v>
      </c>
      <c r="H41" s="3" t="s">
        <v>214</v>
      </c>
      <c r="I41" s="5">
        <f t="shared" si="2"/>
        <v>46.77</v>
      </c>
    </row>
    <row r="42" spans="2:9">
      <c r="B42" s="3" t="s">
        <v>1183</v>
      </c>
      <c r="C42" s="11">
        <v>45597</v>
      </c>
      <c r="D42" s="3">
        <f>城研数据!E31</f>
        <v>40.71</v>
      </c>
      <c r="G42" s="9" t="s">
        <v>203</v>
      </c>
      <c r="H42" s="3" t="s">
        <v>214</v>
      </c>
      <c r="I42" s="5">
        <f t="shared" si="2"/>
        <v>40.71</v>
      </c>
    </row>
    <row r="43" spans="2:9">
      <c r="B43" s="3" t="s">
        <v>1183</v>
      </c>
      <c r="C43" s="11">
        <v>45627</v>
      </c>
      <c r="D43" s="3">
        <f>城研数据!E30</f>
        <v>35.119999999999997</v>
      </c>
      <c r="G43" s="9" t="s">
        <v>204</v>
      </c>
      <c r="H43" s="3" t="s">
        <v>214</v>
      </c>
      <c r="I43" s="5">
        <f t="shared" si="2"/>
        <v>35.119999999999997</v>
      </c>
    </row>
    <row r="44" spans="2:9">
      <c r="B44" s="3" t="s">
        <v>1183</v>
      </c>
      <c r="C44" s="11">
        <v>45658</v>
      </c>
      <c r="D44" s="3">
        <f>城研数据!E29</f>
        <v>48.88</v>
      </c>
      <c r="G44" s="9" t="s">
        <v>1193</v>
      </c>
      <c r="H44" s="3" t="s">
        <v>214</v>
      </c>
      <c r="I44" s="5">
        <f t="shared" si="2"/>
        <v>48.88</v>
      </c>
    </row>
    <row r="45" spans="2:9">
      <c r="B45" s="3" t="s">
        <v>1183</v>
      </c>
      <c r="C45" s="11">
        <v>45689</v>
      </c>
      <c r="D45" s="3">
        <f>城研数据!E28</f>
        <v>45.24</v>
      </c>
      <c r="G45" s="9" t="s">
        <v>1194</v>
      </c>
      <c r="H45" s="3" t="s">
        <v>214</v>
      </c>
      <c r="I45" s="5">
        <f t="shared" si="2"/>
        <v>45.24</v>
      </c>
    </row>
    <row r="46" spans="2:9">
      <c r="B46" s="3" t="s">
        <v>1183</v>
      </c>
      <c r="C46" s="11">
        <v>45717</v>
      </c>
      <c r="D46" s="3" t="s">
        <v>1197</v>
      </c>
      <c r="G46" s="9" t="s">
        <v>1195</v>
      </c>
      <c r="H46" s="3" t="s">
        <v>214</v>
      </c>
      <c r="I46" s="5" t="s">
        <v>1197</v>
      </c>
    </row>
    <row r="47" spans="2:9">
      <c r="I47" s="10">
        <f>ROUND(AVERAGE(I35:I46),2)</f>
        <v>42.11</v>
      </c>
    </row>
  </sheetData>
  <phoneticPr fontId="29"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4"/>
  <sheetViews>
    <sheetView tabSelected="1" topLeftCell="A46" workbookViewId="0">
      <selection activeCell="K68" sqref="K68:K79"/>
    </sheetView>
  </sheetViews>
  <sheetFormatPr defaultColWidth="9" defaultRowHeight="14.25"/>
  <cols>
    <col min="1" max="1" width="18.375" style="3" customWidth="1"/>
    <col min="2" max="2" width="9" style="9"/>
    <col min="3" max="16" width="9" style="3"/>
    <col min="17" max="17" width="24" style="3" customWidth="1"/>
    <col min="18" max="16384" width="9" style="3"/>
  </cols>
  <sheetData>
    <row r="1" spans="1:14" ht="15.75">
      <c r="A1" s="6" t="str">
        <f>城研整理!B3</f>
        <v>华远西山雅园</v>
      </c>
      <c r="B1" s="9" t="s">
        <v>215</v>
      </c>
      <c r="C1" s="3" t="s">
        <v>216</v>
      </c>
      <c r="D1" s="3" t="s">
        <v>217</v>
      </c>
      <c r="E1" s="3" t="s">
        <v>218</v>
      </c>
    </row>
    <row r="2" spans="1:14">
      <c r="B2" s="9" t="s">
        <v>1185</v>
      </c>
      <c r="C2" s="3">
        <v>3100</v>
      </c>
      <c r="D2" s="3">
        <v>63</v>
      </c>
      <c r="E2" s="3">
        <f>ROUND(C2/D2,2)</f>
        <v>49.21</v>
      </c>
      <c r="F2" s="3">
        <f>E2</f>
        <v>49.21</v>
      </c>
    </row>
    <row r="3" spans="1:14">
      <c r="B3" s="9" t="s">
        <v>1186</v>
      </c>
      <c r="C3" s="3">
        <v>2600</v>
      </c>
      <c r="D3" s="3">
        <v>41.65</v>
      </c>
      <c r="E3" s="3">
        <f t="shared" ref="E3:E10" si="0">ROUND(C3/D3,2)</f>
        <v>62.42</v>
      </c>
    </row>
    <row r="4" spans="1:14">
      <c r="C4" s="3">
        <v>2600</v>
      </c>
      <c r="D4" s="3">
        <v>45</v>
      </c>
      <c r="E4" s="3">
        <f t="shared" si="0"/>
        <v>57.78</v>
      </c>
      <c r="F4" s="3">
        <f>ROUND(AVERAGE(E3:E4),2)</f>
        <v>60.1</v>
      </c>
    </row>
    <row r="5" spans="1:14">
      <c r="B5" s="9" t="s">
        <v>1187</v>
      </c>
      <c r="C5" s="3">
        <v>3500</v>
      </c>
      <c r="D5" s="3">
        <v>80</v>
      </c>
      <c r="E5" s="3">
        <f t="shared" si="0"/>
        <v>43.75</v>
      </c>
    </row>
    <row r="6" spans="1:14">
      <c r="C6" s="3">
        <v>2450</v>
      </c>
      <c r="D6" s="3">
        <v>43</v>
      </c>
      <c r="E6" s="3">
        <f t="shared" si="0"/>
        <v>56.98</v>
      </c>
      <c r="F6" s="3">
        <f>ROUND(AVERAGE(E5:E6),2)</f>
        <v>50.37</v>
      </c>
    </row>
    <row r="7" spans="1:14">
      <c r="B7" s="9" t="s">
        <v>1188</v>
      </c>
      <c r="C7" s="3">
        <v>2600</v>
      </c>
      <c r="D7" s="3">
        <v>43</v>
      </c>
      <c r="E7" s="3">
        <f t="shared" si="0"/>
        <v>60.47</v>
      </c>
      <c r="F7" s="3">
        <f>E7</f>
        <v>60.47</v>
      </c>
    </row>
    <row r="8" spans="1:14">
      <c r="B8" s="9" t="s">
        <v>1190</v>
      </c>
      <c r="C8" s="3">
        <v>3200</v>
      </c>
      <c r="D8" s="3">
        <v>62</v>
      </c>
      <c r="E8" s="3">
        <f t="shared" si="0"/>
        <v>51.61</v>
      </c>
      <c r="F8" s="3">
        <f t="shared" ref="F8:F10" si="1">E8</f>
        <v>51.61</v>
      </c>
    </row>
    <row r="9" spans="1:14">
      <c r="B9" s="9" t="s">
        <v>1198</v>
      </c>
      <c r="C9" s="3">
        <v>2600</v>
      </c>
      <c r="D9" s="3">
        <v>41</v>
      </c>
      <c r="E9" s="3">
        <f t="shared" si="0"/>
        <v>63.41</v>
      </c>
      <c r="F9" s="3">
        <f t="shared" si="1"/>
        <v>63.41</v>
      </c>
    </row>
    <row r="10" spans="1:14">
      <c r="B10" s="9" t="s">
        <v>1194</v>
      </c>
      <c r="C10" s="3">
        <v>3500</v>
      </c>
      <c r="D10" s="3">
        <v>80</v>
      </c>
      <c r="E10" s="3">
        <f t="shared" si="0"/>
        <v>43.75</v>
      </c>
      <c r="F10" s="3">
        <f t="shared" si="1"/>
        <v>43.75</v>
      </c>
    </row>
    <row r="12" spans="1:14" ht="15.75">
      <c r="I12" s="6" t="str">
        <f>A1</f>
        <v>华远西山雅园</v>
      </c>
      <c r="J12" s="3" t="s">
        <v>149</v>
      </c>
      <c r="K12" s="3" t="s">
        <v>212</v>
      </c>
      <c r="L12" s="3" t="s">
        <v>213</v>
      </c>
      <c r="M12" s="5"/>
      <c r="N12" s="5"/>
    </row>
    <row r="13" spans="1:14">
      <c r="I13" s="5"/>
      <c r="J13" s="9" t="s">
        <v>1185</v>
      </c>
      <c r="K13" s="3">
        <v>1</v>
      </c>
      <c r="L13" s="5">
        <f>F2</f>
        <v>49.21</v>
      </c>
      <c r="M13" s="5"/>
      <c r="N13" s="5"/>
    </row>
    <row r="14" spans="1:14">
      <c r="I14" s="5"/>
      <c r="J14" s="9" t="s">
        <v>1186</v>
      </c>
      <c r="K14" s="3">
        <v>2</v>
      </c>
      <c r="L14" s="5">
        <f>F4</f>
        <v>60.1</v>
      </c>
      <c r="M14" s="5"/>
      <c r="N14" s="5"/>
    </row>
    <row r="15" spans="1:14">
      <c r="I15" s="5"/>
      <c r="J15" s="9" t="s">
        <v>163</v>
      </c>
      <c r="K15" s="3">
        <v>2</v>
      </c>
      <c r="L15" s="5">
        <f>F6</f>
        <v>50.37</v>
      </c>
      <c r="M15" s="5"/>
      <c r="N15" s="5"/>
    </row>
    <row r="16" spans="1:14">
      <c r="I16" s="5"/>
      <c r="J16" s="9" t="s">
        <v>165</v>
      </c>
      <c r="K16" s="3">
        <v>1</v>
      </c>
      <c r="L16" s="5">
        <f>F7</f>
        <v>60.47</v>
      </c>
      <c r="M16" s="5"/>
      <c r="N16" s="5"/>
    </row>
    <row r="17" spans="1:14">
      <c r="I17" s="5"/>
      <c r="J17" s="9" t="s">
        <v>166</v>
      </c>
      <c r="K17" s="3">
        <v>0</v>
      </c>
      <c r="L17" s="5" t="s">
        <v>1197</v>
      </c>
      <c r="M17" s="5"/>
      <c r="N17" s="5"/>
    </row>
    <row r="18" spans="1:14">
      <c r="I18" s="5"/>
      <c r="J18" s="9" t="s">
        <v>167</v>
      </c>
      <c r="K18" s="3">
        <v>1</v>
      </c>
      <c r="L18" s="5">
        <f>F8</f>
        <v>51.61</v>
      </c>
      <c r="M18" s="5"/>
      <c r="N18" s="5"/>
    </row>
    <row r="19" spans="1:14">
      <c r="I19" s="5"/>
      <c r="J19" s="9" t="s">
        <v>206</v>
      </c>
      <c r="K19" s="3">
        <v>1</v>
      </c>
      <c r="L19" s="5">
        <f>F9</f>
        <v>63.41</v>
      </c>
      <c r="M19" s="5"/>
      <c r="N19" s="5"/>
    </row>
    <row r="20" spans="1:14">
      <c r="I20" s="5"/>
      <c r="J20" s="9" t="s">
        <v>203</v>
      </c>
      <c r="K20" s="3">
        <v>0</v>
      </c>
      <c r="L20" s="5" t="s">
        <v>1197</v>
      </c>
      <c r="M20" s="5"/>
      <c r="N20" s="5"/>
    </row>
    <row r="21" spans="1:14">
      <c r="I21" s="5"/>
      <c r="J21" s="9" t="s">
        <v>204</v>
      </c>
      <c r="K21" s="3">
        <v>0</v>
      </c>
      <c r="L21" s="5" t="s">
        <v>1197</v>
      </c>
      <c r="M21" s="5"/>
      <c r="N21" s="5"/>
    </row>
    <row r="22" spans="1:14">
      <c r="I22" s="5"/>
      <c r="J22" s="9" t="s">
        <v>1193</v>
      </c>
      <c r="K22" s="3">
        <v>0</v>
      </c>
      <c r="L22" s="5" t="s">
        <v>1197</v>
      </c>
      <c r="M22" s="5"/>
      <c r="N22" s="5"/>
    </row>
    <row r="23" spans="1:14">
      <c r="I23" s="5"/>
      <c r="J23" s="9" t="s">
        <v>1194</v>
      </c>
      <c r="K23" s="3">
        <v>1</v>
      </c>
      <c r="L23" s="5">
        <f>F10</f>
        <v>43.75</v>
      </c>
      <c r="M23" s="5"/>
      <c r="N23" s="5"/>
    </row>
    <row r="24" spans="1:14">
      <c r="I24" s="5"/>
      <c r="J24" s="9" t="s">
        <v>1195</v>
      </c>
      <c r="K24" s="3">
        <v>0</v>
      </c>
      <c r="L24" s="5" t="s">
        <v>1197</v>
      </c>
      <c r="M24" s="5"/>
      <c r="N24" s="5"/>
    </row>
    <row r="25" spans="1:14">
      <c r="I25" s="5"/>
      <c r="J25" s="9"/>
      <c r="L25" s="10">
        <f>ROUND(AVERAGE(L13:L24),2)</f>
        <v>54.13</v>
      </c>
      <c r="M25" s="5"/>
      <c r="N25" s="5"/>
    </row>
    <row r="26" spans="1:14">
      <c r="I26" s="5"/>
      <c r="J26" s="9"/>
      <c r="M26" s="5"/>
      <c r="N26" s="5"/>
    </row>
    <row r="32" spans="1:14">
      <c r="A32" s="7" t="str">
        <f>城研整理!B19</f>
        <v>金泰丽湾悦栖山</v>
      </c>
      <c r="B32" s="9" t="s">
        <v>215</v>
      </c>
      <c r="C32" s="3" t="s">
        <v>216</v>
      </c>
      <c r="D32" s="3" t="s">
        <v>217</v>
      </c>
      <c r="E32" s="3" t="s">
        <v>218</v>
      </c>
      <c r="I32" s="7" t="str">
        <f>A32</f>
        <v>金泰丽湾悦栖山</v>
      </c>
      <c r="J32" s="3" t="s">
        <v>149</v>
      </c>
      <c r="K32" s="3" t="s">
        <v>212</v>
      </c>
      <c r="L32" s="3" t="s">
        <v>213</v>
      </c>
      <c r="M32" s="5"/>
      <c r="N32" s="5"/>
    </row>
    <row r="33" spans="2:14">
      <c r="B33" s="9" t="s">
        <v>1185</v>
      </c>
      <c r="C33" s="3">
        <v>6600</v>
      </c>
      <c r="D33" s="3">
        <v>140</v>
      </c>
      <c r="E33" s="3">
        <f>ROUND(C33/D33,2)</f>
        <v>47.14</v>
      </c>
      <c r="I33" s="5"/>
      <c r="J33" s="9" t="s">
        <v>1185</v>
      </c>
      <c r="K33" s="3">
        <v>4</v>
      </c>
      <c r="L33" s="5">
        <f>F36</f>
        <v>50.8</v>
      </c>
      <c r="M33" s="5"/>
      <c r="N33" s="5"/>
    </row>
    <row r="34" spans="2:14">
      <c r="C34" s="3">
        <v>6200</v>
      </c>
      <c r="D34" s="3">
        <v>138.91</v>
      </c>
      <c r="E34" s="3">
        <f>ROUND(C34/D34,2)</f>
        <v>44.63</v>
      </c>
      <c r="I34" s="5"/>
      <c r="J34" s="9" t="s">
        <v>1186</v>
      </c>
      <c r="K34" s="3">
        <v>5</v>
      </c>
      <c r="L34" s="5">
        <f>F40</f>
        <v>48.71</v>
      </c>
      <c r="M34" s="5"/>
      <c r="N34" s="5"/>
    </row>
    <row r="35" spans="2:14">
      <c r="C35" s="3">
        <v>2667</v>
      </c>
      <c r="D35" s="3">
        <v>45</v>
      </c>
      <c r="E35" s="3">
        <f t="shared" ref="E35:E52" si="2">ROUND(C35/D35,2)</f>
        <v>59.27</v>
      </c>
      <c r="I35" s="5"/>
      <c r="J35" s="9" t="s">
        <v>163</v>
      </c>
      <c r="K35" s="3">
        <v>1</v>
      </c>
      <c r="L35" s="5">
        <f>F41</f>
        <v>61.9</v>
      </c>
      <c r="M35" s="5"/>
      <c r="N35" s="5"/>
    </row>
    <row r="36" spans="2:14">
      <c r="C36" s="3">
        <v>4800</v>
      </c>
      <c r="D36" s="3">
        <v>92</v>
      </c>
      <c r="E36" s="3">
        <f t="shared" si="2"/>
        <v>52.17</v>
      </c>
      <c r="F36" s="3">
        <f>ROUND(AVERAGE(E33:E36),2)</f>
        <v>50.8</v>
      </c>
      <c r="I36" s="5"/>
      <c r="J36" s="9" t="s">
        <v>165</v>
      </c>
      <c r="K36" s="3">
        <v>1</v>
      </c>
      <c r="L36" s="5">
        <f>F42</f>
        <v>54.07</v>
      </c>
      <c r="M36" s="5"/>
      <c r="N36" s="5"/>
    </row>
    <row r="37" spans="2:14">
      <c r="B37" s="9" t="s">
        <v>1186</v>
      </c>
      <c r="C37" s="3">
        <v>4900</v>
      </c>
      <c r="D37" s="3">
        <v>93.42</v>
      </c>
      <c r="E37" s="3">
        <f t="shared" si="2"/>
        <v>52.45</v>
      </c>
      <c r="I37" s="5"/>
      <c r="J37" s="9" t="s">
        <v>166</v>
      </c>
      <c r="K37" s="3">
        <v>0</v>
      </c>
      <c r="L37" s="5" t="s">
        <v>1197</v>
      </c>
      <c r="M37" s="5"/>
      <c r="N37" s="5"/>
    </row>
    <row r="38" spans="2:14">
      <c r="C38" s="3">
        <v>5800</v>
      </c>
      <c r="D38" s="3">
        <v>140</v>
      </c>
      <c r="E38" s="3">
        <f t="shared" si="2"/>
        <v>41.43</v>
      </c>
      <c r="I38" s="5"/>
      <c r="J38" s="9" t="s">
        <v>167</v>
      </c>
      <c r="K38" s="3">
        <v>0</v>
      </c>
      <c r="L38" s="5" t="s">
        <v>1197</v>
      </c>
      <c r="M38" s="5"/>
      <c r="N38" s="5"/>
    </row>
    <row r="39" spans="2:14">
      <c r="C39" s="3">
        <v>4800</v>
      </c>
      <c r="D39" s="3">
        <v>93.39</v>
      </c>
      <c r="E39" s="3">
        <f t="shared" si="2"/>
        <v>51.4</v>
      </c>
      <c r="I39" s="5"/>
      <c r="J39" s="9" t="s">
        <v>206</v>
      </c>
      <c r="K39" s="3">
        <v>5</v>
      </c>
      <c r="L39" s="5">
        <f>F47</f>
        <v>44.77</v>
      </c>
      <c r="M39" s="5"/>
      <c r="N39" s="5"/>
    </row>
    <row r="40" spans="2:14">
      <c r="C40" s="3">
        <v>6000</v>
      </c>
      <c r="D40" s="3">
        <v>121.07</v>
      </c>
      <c r="E40" s="3">
        <f t="shared" si="2"/>
        <v>49.56</v>
      </c>
      <c r="F40" s="3">
        <f>AVERAGE(E37:E40)</f>
        <v>48.71</v>
      </c>
      <c r="I40" s="5"/>
      <c r="J40" s="9" t="s">
        <v>203</v>
      </c>
      <c r="K40" s="3">
        <v>1</v>
      </c>
      <c r="L40" s="5">
        <f>F48</f>
        <v>51.61</v>
      </c>
      <c r="M40" s="5"/>
      <c r="N40" s="5"/>
    </row>
    <row r="41" spans="2:14">
      <c r="B41" s="9" t="s">
        <v>1187</v>
      </c>
      <c r="C41" s="3">
        <v>2600</v>
      </c>
      <c r="D41" s="3">
        <v>42</v>
      </c>
      <c r="E41" s="3">
        <f t="shared" si="2"/>
        <v>61.9</v>
      </c>
      <c r="F41" s="3">
        <f>E41</f>
        <v>61.9</v>
      </c>
      <c r="I41" s="5"/>
      <c r="J41" s="9" t="s">
        <v>204</v>
      </c>
      <c r="K41" s="3">
        <v>1</v>
      </c>
      <c r="L41" s="3">
        <f>F49</f>
        <v>57.14</v>
      </c>
      <c r="M41" s="5"/>
      <c r="N41" s="5"/>
    </row>
    <row r="42" spans="2:14">
      <c r="B42" s="9" t="s">
        <v>1188</v>
      </c>
      <c r="C42" s="3">
        <v>5000</v>
      </c>
      <c r="D42" s="3">
        <v>92.48</v>
      </c>
      <c r="E42" s="3">
        <f t="shared" si="2"/>
        <v>54.07</v>
      </c>
      <c r="F42" s="3">
        <f>E42</f>
        <v>54.07</v>
      </c>
      <c r="I42" s="5"/>
      <c r="J42" s="9" t="s">
        <v>1193</v>
      </c>
      <c r="K42" s="3">
        <v>0</v>
      </c>
      <c r="L42" s="5" t="s">
        <v>1197</v>
      </c>
      <c r="M42" s="5"/>
      <c r="N42" s="5"/>
    </row>
    <row r="43" spans="2:14">
      <c r="B43" s="9" t="s">
        <v>1198</v>
      </c>
      <c r="C43" s="3">
        <v>4400</v>
      </c>
      <c r="D43" s="3">
        <v>133</v>
      </c>
      <c r="E43" s="3">
        <f t="shared" si="2"/>
        <v>33.08</v>
      </c>
      <c r="I43" s="5"/>
      <c r="J43" s="9" t="s">
        <v>1194</v>
      </c>
      <c r="K43" s="3">
        <v>0</v>
      </c>
      <c r="L43" s="5" t="s">
        <v>1197</v>
      </c>
      <c r="M43" s="5"/>
      <c r="N43" s="5"/>
    </row>
    <row r="44" spans="2:14">
      <c r="C44" s="3">
        <v>4700</v>
      </c>
      <c r="D44" s="3">
        <v>92</v>
      </c>
      <c r="E44" s="3">
        <f t="shared" si="2"/>
        <v>51.09</v>
      </c>
      <c r="I44" s="5"/>
      <c r="J44" s="9" t="s">
        <v>1195</v>
      </c>
      <c r="K44" s="3">
        <v>3</v>
      </c>
      <c r="L44" s="5">
        <f>F52</f>
        <v>49</v>
      </c>
      <c r="M44" s="5"/>
      <c r="N44" s="5"/>
    </row>
    <row r="45" spans="2:14">
      <c r="C45" s="3">
        <v>6200</v>
      </c>
      <c r="D45" s="3">
        <v>145.36000000000001</v>
      </c>
      <c r="E45" s="3">
        <f t="shared" si="2"/>
        <v>42.65</v>
      </c>
      <c r="I45" s="5"/>
      <c r="J45" s="9"/>
      <c r="L45" s="10">
        <f>ROUND(AVERAGE(L33:L44),2)</f>
        <v>52.25</v>
      </c>
      <c r="M45" s="5"/>
      <c r="N45" s="5"/>
    </row>
    <row r="46" spans="2:14">
      <c r="C46" s="3">
        <v>6300</v>
      </c>
      <c r="D46" s="3">
        <v>140.37</v>
      </c>
      <c r="E46" s="3">
        <f t="shared" si="2"/>
        <v>44.88</v>
      </c>
      <c r="I46" s="5"/>
      <c r="M46" s="5"/>
      <c r="N46" s="5"/>
    </row>
    <row r="47" spans="2:14">
      <c r="C47" s="3">
        <v>4800</v>
      </c>
      <c r="D47" s="3">
        <v>92</v>
      </c>
      <c r="E47" s="3">
        <f t="shared" si="2"/>
        <v>52.17</v>
      </c>
      <c r="F47" s="3">
        <f>ROUND(AVERAGE(E43:E47),2)</f>
        <v>44.77</v>
      </c>
      <c r="I47" s="5"/>
      <c r="M47" s="5"/>
      <c r="N47" s="5"/>
    </row>
    <row r="48" spans="2:14">
      <c r="B48" s="9" t="s">
        <v>1191</v>
      </c>
      <c r="C48" s="3">
        <v>4800</v>
      </c>
      <c r="D48" s="3">
        <v>93</v>
      </c>
      <c r="E48" s="3">
        <f t="shared" si="2"/>
        <v>51.61</v>
      </c>
      <c r="F48" s="3">
        <f>E48</f>
        <v>51.61</v>
      </c>
      <c r="I48" s="5"/>
      <c r="M48" s="5"/>
      <c r="N48" s="5"/>
    </row>
    <row r="49" spans="2:6">
      <c r="B49" s="9" t="s">
        <v>1192</v>
      </c>
      <c r="C49" s="3">
        <v>2600</v>
      </c>
      <c r="D49" s="3">
        <v>45.5</v>
      </c>
      <c r="E49" s="3">
        <f t="shared" si="2"/>
        <v>57.14</v>
      </c>
      <c r="F49" s="3">
        <f>E49</f>
        <v>57.14</v>
      </c>
    </row>
    <row r="50" spans="2:6">
      <c r="B50" s="9" t="s">
        <v>1195</v>
      </c>
      <c r="C50" s="3">
        <v>4167</v>
      </c>
      <c r="D50" s="3">
        <v>92.67</v>
      </c>
      <c r="E50" s="3">
        <f t="shared" si="2"/>
        <v>44.97</v>
      </c>
    </row>
    <row r="51" spans="2:6">
      <c r="C51" s="3">
        <v>2300</v>
      </c>
      <c r="D51" s="3">
        <v>45</v>
      </c>
      <c r="E51" s="3">
        <f t="shared" si="2"/>
        <v>51.11</v>
      </c>
    </row>
    <row r="52" spans="2:6">
      <c r="C52" s="3">
        <v>4700</v>
      </c>
      <c r="D52" s="3">
        <v>93</v>
      </c>
      <c r="E52" s="3">
        <f t="shared" si="2"/>
        <v>50.54</v>
      </c>
      <c r="F52" s="3">
        <f>ROUND(AVERAGE(E50:E52),0)</f>
        <v>49</v>
      </c>
    </row>
    <row r="67" spans="1:14" ht="15.75">
      <c r="A67" s="6" t="str">
        <f>城研整理!B36</f>
        <v>中门家园</v>
      </c>
      <c r="B67" s="9" t="s">
        <v>215</v>
      </c>
      <c r="C67" s="3" t="s">
        <v>216</v>
      </c>
      <c r="D67" s="3" t="s">
        <v>217</v>
      </c>
      <c r="E67" s="3" t="s">
        <v>218</v>
      </c>
      <c r="I67" s="6" t="str">
        <f>A67</f>
        <v>中门家园</v>
      </c>
      <c r="J67" s="3" t="s">
        <v>149</v>
      </c>
      <c r="K67" s="3" t="s">
        <v>212</v>
      </c>
      <c r="L67" s="3" t="s">
        <v>213</v>
      </c>
      <c r="M67" s="5"/>
      <c r="N67" s="5"/>
    </row>
    <row r="68" spans="1:14">
      <c r="B68" s="9" t="s">
        <v>1185</v>
      </c>
      <c r="C68" s="3">
        <v>3300</v>
      </c>
      <c r="D68" s="3">
        <v>90</v>
      </c>
      <c r="E68" s="3">
        <f>ROUND(C68/D68,2)</f>
        <v>36.67</v>
      </c>
      <c r="F68" s="3">
        <f>E68</f>
        <v>36.67</v>
      </c>
      <c r="I68" s="5"/>
      <c r="J68" s="9" t="s">
        <v>1185</v>
      </c>
      <c r="K68" s="3">
        <v>1</v>
      </c>
      <c r="L68" s="5">
        <f>F68</f>
        <v>36.67</v>
      </c>
      <c r="M68" s="5"/>
      <c r="N68" s="5"/>
    </row>
    <row r="69" spans="1:14">
      <c r="B69" s="9" t="s">
        <v>1187</v>
      </c>
      <c r="C69" s="3">
        <v>3000</v>
      </c>
      <c r="D69" s="3">
        <v>73</v>
      </c>
      <c r="E69" s="3">
        <f t="shared" ref="E69:E73" si="3">ROUND(C69/D69,2)</f>
        <v>41.1</v>
      </c>
      <c r="F69" s="3">
        <f>E69</f>
        <v>41.1</v>
      </c>
      <c r="I69" s="5"/>
      <c r="J69" s="9" t="s">
        <v>1186</v>
      </c>
      <c r="K69" s="3">
        <v>0</v>
      </c>
      <c r="L69" s="5" t="s">
        <v>1197</v>
      </c>
      <c r="M69" s="5"/>
      <c r="N69" s="5"/>
    </row>
    <row r="70" spans="1:14">
      <c r="B70" s="9" t="s">
        <v>1188</v>
      </c>
      <c r="C70" s="3">
        <v>3600</v>
      </c>
      <c r="D70" s="3">
        <v>78.91</v>
      </c>
      <c r="E70" s="3">
        <f t="shared" si="3"/>
        <v>45.62</v>
      </c>
      <c r="F70" s="3">
        <f>E70</f>
        <v>45.62</v>
      </c>
      <c r="I70" s="5"/>
      <c r="J70" s="9" t="s">
        <v>163</v>
      </c>
      <c r="K70" s="3">
        <v>1</v>
      </c>
      <c r="L70" s="5">
        <f>F69</f>
        <v>41.1</v>
      </c>
      <c r="M70" s="5"/>
      <c r="N70" s="5"/>
    </row>
    <row r="71" spans="1:14">
      <c r="B71" s="9" t="s">
        <v>1189</v>
      </c>
      <c r="C71" s="3">
        <v>3350</v>
      </c>
      <c r="D71" s="3">
        <v>79.099999999999994</v>
      </c>
      <c r="E71" s="3">
        <f t="shared" si="3"/>
        <v>42.35</v>
      </c>
      <c r="I71" s="5"/>
      <c r="J71" s="9" t="s">
        <v>165</v>
      </c>
      <c r="K71" s="3">
        <v>1</v>
      </c>
      <c r="L71" s="5">
        <f>F70</f>
        <v>45.62</v>
      </c>
      <c r="M71" s="5"/>
      <c r="N71" s="5"/>
    </row>
    <row r="72" spans="1:14">
      <c r="C72" s="3">
        <v>2500</v>
      </c>
      <c r="D72" s="3">
        <v>50</v>
      </c>
      <c r="E72" s="3">
        <f t="shared" si="3"/>
        <v>50</v>
      </c>
      <c r="F72" s="3">
        <f>ROUND(AVERAGE(E71:E72),2)</f>
        <v>46.18</v>
      </c>
      <c r="I72" s="5"/>
      <c r="J72" s="9" t="s">
        <v>166</v>
      </c>
      <c r="K72" s="3">
        <v>2</v>
      </c>
      <c r="L72" s="5">
        <f>F72</f>
        <v>46.18</v>
      </c>
      <c r="M72" s="5"/>
      <c r="N72" s="5"/>
    </row>
    <row r="73" spans="1:14">
      <c r="B73" s="9" t="s">
        <v>1194</v>
      </c>
      <c r="C73" s="3">
        <v>2250</v>
      </c>
      <c r="D73" s="3">
        <v>51.15</v>
      </c>
      <c r="E73" s="3">
        <f t="shared" si="3"/>
        <v>43.99</v>
      </c>
      <c r="F73" s="3">
        <f>E73</f>
        <v>43.99</v>
      </c>
      <c r="I73" s="5"/>
      <c r="J73" s="9" t="s">
        <v>167</v>
      </c>
      <c r="K73" s="3">
        <v>0</v>
      </c>
      <c r="L73" s="5" t="s">
        <v>1197</v>
      </c>
      <c r="M73" s="5"/>
      <c r="N73" s="5"/>
    </row>
    <row r="74" spans="1:14">
      <c r="I74" s="5"/>
      <c r="J74" s="9" t="s">
        <v>206</v>
      </c>
      <c r="K74" s="3">
        <v>0</v>
      </c>
      <c r="L74" s="5" t="s">
        <v>1197</v>
      </c>
      <c r="M74" s="5"/>
      <c r="N74" s="5"/>
    </row>
    <row r="75" spans="1:14">
      <c r="I75" s="5"/>
      <c r="J75" s="9" t="s">
        <v>203</v>
      </c>
      <c r="K75" s="3">
        <v>0</v>
      </c>
      <c r="L75" s="5" t="s">
        <v>1197</v>
      </c>
      <c r="M75" s="5"/>
      <c r="N75" s="5"/>
    </row>
    <row r="76" spans="1:14">
      <c r="I76" s="5"/>
      <c r="J76" s="9" t="s">
        <v>204</v>
      </c>
      <c r="K76" s="3">
        <v>0</v>
      </c>
      <c r="L76" s="5" t="s">
        <v>1197</v>
      </c>
      <c r="M76" s="5"/>
      <c r="N76" s="5"/>
    </row>
    <row r="77" spans="1:14">
      <c r="I77" s="5"/>
      <c r="J77" s="9" t="s">
        <v>1193</v>
      </c>
      <c r="K77" s="3">
        <v>0</v>
      </c>
      <c r="L77" s="5" t="s">
        <v>1197</v>
      </c>
      <c r="M77" s="5"/>
      <c r="N77" s="5"/>
    </row>
    <row r="78" spans="1:14">
      <c r="I78" s="5"/>
      <c r="J78" s="9" t="s">
        <v>1194</v>
      </c>
      <c r="K78" s="3">
        <v>1</v>
      </c>
      <c r="L78" s="5">
        <f>F73</f>
        <v>43.99</v>
      </c>
      <c r="M78" s="5"/>
      <c r="N78" s="5"/>
    </row>
    <row r="79" spans="1:14">
      <c r="I79" s="5"/>
      <c r="J79" s="9" t="s">
        <v>1195</v>
      </c>
      <c r="K79" s="3">
        <v>0</v>
      </c>
      <c r="L79" s="5" t="s">
        <v>1197</v>
      </c>
      <c r="M79" s="5"/>
      <c r="N79" s="5"/>
    </row>
    <row r="80" spans="1:14">
      <c r="I80" s="5"/>
      <c r="J80" s="9"/>
      <c r="L80" s="10">
        <f>ROUND(AVERAGE(L68:L79),2)</f>
        <v>42.71</v>
      </c>
      <c r="M80" s="5"/>
      <c r="N80" s="5"/>
    </row>
    <row r="82" spans="2:2">
      <c r="B82" s="3"/>
    </row>
    <row r="83" spans="2:2">
      <c r="B83" s="3"/>
    </row>
    <row r="84" spans="2:2">
      <c r="B84" s="3"/>
    </row>
  </sheetData>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3B90-9A9E-4F6D-9B34-C1031778BA37}">
  <sheetPr filterMode="1"/>
  <dimension ref="A1:BE302"/>
  <sheetViews>
    <sheetView workbookViewId="0">
      <pane ySplit="7" topLeftCell="A8" activePane="bottomLeft" state="frozen"/>
      <selection pane="bottomLeft" activeCell="B299" sqref="B299:AX302"/>
    </sheetView>
  </sheetViews>
  <sheetFormatPr defaultColWidth="9" defaultRowHeight="15.75"/>
  <cols>
    <col min="1" max="1" width="29.375" style="85" bestFit="1" customWidth="1"/>
    <col min="2" max="2" width="13.25" style="85" customWidth="1"/>
    <col min="3" max="5" width="20" style="85" hidden="1" customWidth="1"/>
    <col min="6" max="6" width="13.125" style="85" customWidth="1"/>
    <col min="7" max="9" width="20" style="85" hidden="1" customWidth="1"/>
    <col min="10" max="10" width="10.75" style="85" customWidth="1"/>
    <col min="11" max="13" width="20" style="85" hidden="1" customWidth="1"/>
    <col min="14" max="14" width="12.25" style="85" customWidth="1"/>
    <col min="15" max="17" width="20" style="85" hidden="1" customWidth="1"/>
    <col min="18" max="18" width="12.375" style="85" customWidth="1"/>
    <col min="19" max="21" width="20" style="85" hidden="1" customWidth="1"/>
    <col min="22" max="22" width="12.375" style="85" customWidth="1"/>
    <col min="23" max="25" width="20" style="85" hidden="1" customWidth="1"/>
    <col min="26" max="26" width="11.5" style="85" customWidth="1"/>
    <col min="27" max="29" width="20" style="85" hidden="1" customWidth="1"/>
    <col min="30" max="30" width="11.25" style="85" customWidth="1"/>
    <col min="31" max="33" width="20" style="85" hidden="1" customWidth="1"/>
    <col min="34" max="34" width="12.875" style="85" customWidth="1"/>
    <col min="35" max="37" width="20" style="85" hidden="1" customWidth="1"/>
    <col min="38" max="38" width="12.5" style="85" customWidth="1"/>
    <col min="39" max="41" width="20" style="85" hidden="1" customWidth="1"/>
    <col min="42" max="42" width="20" style="85" customWidth="1"/>
    <col min="43" max="45" width="20" style="85" hidden="1" customWidth="1"/>
    <col min="46" max="46" width="20" style="85" customWidth="1"/>
    <col min="47" max="49" width="20" style="85" hidden="1" customWidth="1"/>
    <col min="50" max="50" width="20" style="85" customWidth="1"/>
    <col min="51" max="53" width="20" style="85" hidden="1" customWidth="1"/>
    <col min="54" max="54" width="20" style="85" customWidth="1"/>
    <col min="55" max="57" width="20" style="85" hidden="1" customWidth="1"/>
    <col min="58" max="5773" width="20" style="85" customWidth="1"/>
    <col min="5774" max="16384" width="9" style="85"/>
  </cols>
  <sheetData>
    <row r="1" spans="1:57">
      <c r="A1" s="173" t="s">
        <v>208</v>
      </c>
      <c r="B1" s="172">
        <v>45689.333831018521</v>
      </c>
      <c r="C1" s="173"/>
      <c r="D1" s="173"/>
      <c r="E1" s="173"/>
      <c r="F1" s="172">
        <v>45658.333831018521</v>
      </c>
      <c r="G1" s="173"/>
      <c r="H1" s="173"/>
      <c r="I1" s="173"/>
      <c r="J1" s="172">
        <v>45627.333831018521</v>
      </c>
      <c r="K1" s="173"/>
      <c r="L1" s="173"/>
      <c r="M1" s="173"/>
      <c r="N1" s="172">
        <v>45597.333831018521</v>
      </c>
      <c r="O1" s="173"/>
      <c r="P1" s="173"/>
      <c r="Q1" s="173"/>
      <c r="R1" s="172">
        <v>45566.333831018521</v>
      </c>
      <c r="S1" s="173"/>
      <c r="T1" s="173"/>
      <c r="U1" s="173"/>
      <c r="V1" s="172">
        <v>45536.333831018521</v>
      </c>
      <c r="W1" s="173"/>
      <c r="X1" s="173"/>
      <c r="Y1" s="173"/>
      <c r="Z1" s="172">
        <v>45505.333831018521</v>
      </c>
      <c r="AA1" s="173"/>
      <c r="AB1" s="173"/>
      <c r="AC1" s="173"/>
      <c r="AD1" s="172">
        <v>45474.333831018521</v>
      </c>
      <c r="AE1" s="173"/>
      <c r="AF1" s="173"/>
      <c r="AG1" s="173"/>
      <c r="AH1" s="172">
        <v>45444.333831018521</v>
      </c>
      <c r="AI1" s="173"/>
      <c r="AJ1" s="173"/>
      <c r="AK1" s="173"/>
      <c r="AL1" s="172">
        <v>45413.333831018521</v>
      </c>
      <c r="AM1" s="173"/>
      <c r="AN1" s="173"/>
      <c r="AO1" s="173"/>
      <c r="AP1" s="172">
        <v>45383.333831018521</v>
      </c>
      <c r="AQ1" s="173"/>
      <c r="AR1" s="173"/>
      <c r="AS1" s="173"/>
      <c r="AT1" s="172">
        <v>45352.333831018521</v>
      </c>
      <c r="AU1" s="173"/>
      <c r="AV1" s="173"/>
      <c r="AW1" s="173"/>
      <c r="AX1" s="172">
        <v>45323.333831018521</v>
      </c>
      <c r="AY1" s="173"/>
      <c r="AZ1" s="173"/>
      <c r="BA1" s="173"/>
      <c r="BB1" s="172">
        <v>45292.333831018521</v>
      </c>
      <c r="BC1" s="173"/>
      <c r="BD1" s="173"/>
      <c r="BE1" s="173"/>
    </row>
    <row r="2" spans="1:57" hidden="1">
      <c r="A2" s="173"/>
      <c r="B2" s="85" t="s">
        <v>219</v>
      </c>
      <c r="C2" s="85" t="s">
        <v>220</v>
      </c>
      <c r="D2" s="85" t="s">
        <v>221</v>
      </c>
      <c r="E2" s="85" t="s">
        <v>222</v>
      </c>
      <c r="F2" s="85" t="s">
        <v>219</v>
      </c>
      <c r="G2" s="85" t="s">
        <v>220</v>
      </c>
      <c r="H2" s="85" t="s">
        <v>221</v>
      </c>
      <c r="I2" s="85" t="s">
        <v>222</v>
      </c>
      <c r="J2" s="85" t="s">
        <v>219</v>
      </c>
      <c r="K2" s="85" t="s">
        <v>220</v>
      </c>
      <c r="L2" s="85" t="s">
        <v>221</v>
      </c>
      <c r="M2" s="85" t="s">
        <v>222</v>
      </c>
      <c r="N2" s="85" t="s">
        <v>219</v>
      </c>
      <c r="O2" s="85" t="s">
        <v>220</v>
      </c>
      <c r="P2" s="85" t="s">
        <v>221</v>
      </c>
      <c r="Q2" s="85" t="s">
        <v>222</v>
      </c>
      <c r="R2" s="85" t="s">
        <v>219</v>
      </c>
      <c r="S2" s="85" t="s">
        <v>220</v>
      </c>
      <c r="T2" s="85" t="s">
        <v>221</v>
      </c>
      <c r="U2" s="85" t="s">
        <v>222</v>
      </c>
      <c r="V2" s="85" t="s">
        <v>219</v>
      </c>
      <c r="W2" s="85" t="s">
        <v>220</v>
      </c>
      <c r="X2" s="85" t="s">
        <v>221</v>
      </c>
      <c r="Y2" s="85" t="s">
        <v>222</v>
      </c>
      <c r="Z2" s="85" t="s">
        <v>219</v>
      </c>
      <c r="AA2" s="85" t="s">
        <v>220</v>
      </c>
      <c r="AB2" s="85" t="s">
        <v>221</v>
      </c>
      <c r="AC2" s="85" t="s">
        <v>222</v>
      </c>
      <c r="AD2" s="85" t="s">
        <v>219</v>
      </c>
      <c r="AE2" s="85" t="s">
        <v>220</v>
      </c>
      <c r="AF2" s="85" t="s">
        <v>221</v>
      </c>
      <c r="AG2" s="85" t="s">
        <v>222</v>
      </c>
      <c r="AH2" s="85" t="s">
        <v>219</v>
      </c>
      <c r="AI2" s="85" t="s">
        <v>220</v>
      </c>
      <c r="AJ2" s="85" t="s">
        <v>221</v>
      </c>
      <c r="AK2" s="85" t="s">
        <v>222</v>
      </c>
      <c r="AL2" s="85" t="s">
        <v>219</v>
      </c>
      <c r="AM2" s="85" t="s">
        <v>220</v>
      </c>
      <c r="AN2" s="85" t="s">
        <v>221</v>
      </c>
      <c r="AO2" s="85" t="s">
        <v>222</v>
      </c>
      <c r="AP2" s="85" t="s">
        <v>219</v>
      </c>
      <c r="AQ2" s="85" t="s">
        <v>220</v>
      </c>
      <c r="AR2" s="85" t="s">
        <v>221</v>
      </c>
      <c r="AS2" s="85" t="s">
        <v>222</v>
      </c>
      <c r="AT2" s="85" t="s">
        <v>219</v>
      </c>
      <c r="AU2" s="85" t="s">
        <v>220</v>
      </c>
      <c r="AV2" s="85" t="s">
        <v>221</v>
      </c>
      <c r="AW2" s="85" t="s">
        <v>222</v>
      </c>
      <c r="AX2" s="85" t="s">
        <v>219</v>
      </c>
      <c r="AY2" s="85" t="s">
        <v>220</v>
      </c>
      <c r="AZ2" s="85" t="s">
        <v>221</v>
      </c>
      <c r="BA2" s="85" t="s">
        <v>222</v>
      </c>
      <c r="BB2" s="85" t="s">
        <v>219</v>
      </c>
      <c r="BC2" s="85" t="s">
        <v>220</v>
      </c>
      <c r="BD2" s="85" t="s">
        <v>221</v>
      </c>
      <c r="BE2" s="85" t="s">
        <v>222</v>
      </c>
    </row>
    <row r="3" spans="1:57" hidden="1">
      <c r="A3" s="85" t="s">
        <v>442</v>
      </c>
      <c r="B3" s="85">
        <v>54.98</v>
      </c>
      <c r="C3" s="85">
        <v>2950</v>
      </c>
      <c r="D3" s="85">
        <v>25129</v>
      </c>
      <c r="E3" s="85" t="s">
        <v>443</v>
      </c>
      <c r="F3" s="85">
        <v>50.53</v>
      </c>
      <c r="G3" s="85">
        <v>2775</v>
      </c>
      <c r="H3" s="85">
        <v>25167</v>
      </c>
      <c r="I3" s="85" t="s">
        <v>444</v>
      </c>
      <c r="J3" s="85">
        <v>61.82</v>
      </c>
      <c r="K3" s="85">
        <v>3400</v>
      </c>
      <c r="L3" s="85" t="s">
        <v>223</v>
      </c>
      <c r="M3" s="85" t="s">
        <v>223</v>
      </c>
      <c r="N3" s="85" t="s">
        <v>223</v>
      </c>
      <c r="O3" s="85" t="s">
        <v>223</v>
      </c>
      <c r="P3" s="85">
        <v>26870</v>
      </c>
      <c r="Q3" s="85" t="s">
        <v>223</v>
      </c>
      <c r="R3" s="85" t="s">
        <v>223</v>
      </c>
      <c r="S3" s="85" t="s">
        <v>223</v>
      </c>
      <c r="T3" s="85">
        <v>26887</v>
      </c>
      <c r="U3" s="85" t="s">
        <v>223</v>
      </c>
      <c r="V3" s="85" t="s">
        <v>223</v>
      </c>
      <c r="W3" s="85" t="s">
        <v>223</v>
      </c>
      <c r="X3" s="85">
        <v>27883</v>
      </c>
      <c r="Y3" s="85" t="s">
        <v>223</v>
      </c>
      <c r="Z3" s="85" t="s">
        <v>223</v>
      </c>
      <c r="AA3" s="85" t="s">
        <v>223</v>
      </c>
      <c r="AB3" s="85">
        <v>27892</v>
      </c>
      <c r="AC3" s="85" t="s">
        <v>223</v>
      </c>
      <c r="AD3" s="85" t="s">
        <v>223</v>
      </c>
      <c r="AE3" s="85" t="s">
        <v>223</v>
      </c>
      <c r="AF3" s="85">
        <v>27481</v>
      </c>
      <c r="AG3" s="85" t="s">
        <v>223</v>
      </c>
      <c r="AH3" s="85" t="s">
        <v>223</v>
      </c>
      <c r="AI3" s="85" t="s">
        <v>223</v>
      </c>
      <c r="AJ3" s="85">
        <v>28662</v>
      </c>
      <c r="AK3" s="85" t="s">
        <v>223</v>
      </c>
      <c r="AL3" s="85">
        <v>59.26</v>
      </c>
      <c r="AM3" s="85">
        <v>3200</v>
      </c>
      <c r="AN3" s="85">
        <v>29466</v>
      </c>
      <c r="AO3" s="85" t="s">
        <v>445</v>
      </c>
      <c r="AP3" s="85">
        <v>59.26</v>
      </c>
      <c r="AQ3" s="85">
        <v>3200</v>
      </c>
      <c r="AR3" s="85">
        <v>28937</v>
      </c>
      <c r="AS3" s="85" t="s">
        <v>293</v>
      </c>
      <c r="AT3" s="85" t="s">
        <v>223</v>
      </c>
      <c r="AU3" s="85" t="s">
        <v>223</v>
      </c>
      <c r="AV3" s="85">
        <v>28621</v>
      </c>
      <c r="AW3" s="85" t="s">
        <v>223</v>
      </c>
      <c r="AX3" s="85" t="s">
        <v>223</v>
      </c>
      <c r="AY3" s="85" t="s">
        <v>223</v>
      </c>
      <c r="AZ3" s="85">
        <v>29942</v>
      </c>
      <c r="BA3" s="85" t="s">
        <v>223</v>
      </c>
      <c r="BB3" s="85" t="s">
        <v>223</v>
      </c>
      <c r="BC3" s="85" t="s">
        <v>223</v>
      </c>
      <c r="BD3" s="85">
        <v>29855</v>
      </c>
      <c r="BE3" s="85" t="s">
        <v>223</v>
      </c>
    </row>
    <row r="4" spans="1:57" hidden="1">
      <c r="A4" s="85" t="s">
        <v>446</v>
      </c>
      <c r="B4" s="85">
        <v>82.8</v>
      </c>
      <c r="C4" s="85">
        <v>4097</v>
      </c>
      <c r="D4" s="85" t="s">
        <v>223</v>
      </c>
      <c r="E4" s="85" t="s">
        <v>223</v>
      </c>
      <c r="F4" s="85">
        <v>82.01</v>
      </c>
      <c r="G4" s="85">
        <v>4071</v>
      </c>
      <c r="H4" s="85" t="s">
        <v>223</v>
      </c>
      <c r="I4" s="85" t="s">
        <v>223</v>
      </c>
      <c r="J4" s="85">
        <v>80.89</v>
      </c>
      <c r="K4" s="85">
        <v>4126</v>
      </c>
      <c r="L4" s="85" t="s">
        <v>223</v>
      </c>
      <c r="M4" s="85" t="s">
        <v>223</v>
      </c>
      <c r="N4" s="85">
        <v>81.599999999999994</v>
      </c>
      <c r="O4" s="85">
        <v>4140</v>
      </c>
      <c r="P4" s="85" t="s">
        <v>223</v>
      </c>
      <c r="Q4" s="85" t="s">
        <v>223</v>
      </c>
      <c r="R4" s="85">
        <v>81.290000000000006</v>
      </c>
      <c r="S4" s="85">
        <v>4016</v>
      </c>
      <c r="T4" s="85" t="s">
        <v>223</v>
      </c>
      <c r="U4" s="85" t="s">
        <v>223</v>
      </c>
      <c r="V4" s="85">
        <v>81.59</v>
      </c>
      <c r="W4" s="85">
        <v>3986</v>
      </c>
      <c r="X4" s="85" t="s">
        <v>223</v>
      </c>
      <c r="Y4" s="85" t="s">
        <v>223</v>
      </c>
      <c r="Z4" s="85">
        <v>82.55</v>
      </c>
      <c r="AA4" s="85">
        <v>3926</v>
      </c>
      <c r="AB4" s="85" t="s">
        <v>223</v>
      </c>
      <c r="AC4" s="85" t="s">
        <v>223</v>
      </c>
      <c r="AD4" s="85">
        <v>82.2</v>
      </c>
      <c r="AE4" s="85">
        <v>4196</v>
      </c>
      <c r="AF4" s="85" t="s">
        <v>223</v>
      </c>
      <c r="AG4" s="85" t="s">
        <v>223</v>
      </c>
      <c r="AH4" s="85">
        <v>81.94</v>
      </c>
      <c r="AI4" s="85">
        <v>4248</v>
      </c>
      <c r="AJ4" s="85" t="s">
        <v>223</v>
      </c>
      <c r="AK4" s="85" t="s">
        <v>223</v>
      </c>
      <c r="AL4" s="85">
        <v>83.14</v>
      </c>
      <c r="AM4" s="85">
        <v>4200</v>
      </c>
      <c r="AN4" s="85" t="s">
        <v>223</v>
      </c>
      <c r="AO4" s="85" t="s">
        <v>223</v>
      </c>
      <c r="AP4" s="85">
        <v>83.93</v>
      </c>
      <c r="AQ4" s="85">
        <v>4277</v>
      </c>
      <c r="AR4" s="85" t="s">
        <v>223</v>
      </c>
      <c r="AS4" s="85" t="s">
        <v>223</v>
      </c>
      <c r="AT4" s="85">
        <v>83.98</v>
      </c>
      <c r="AU4" s="85">
        <v>4303</v>
      </c>
      <c r="AV4" s="85" t="s">
        <v>223</v>
      </c>
      <c r="AW4" s="85" t="s">
        <v>223</v>
      </c>
      <c r="AX4" s="85">
        <v>83.07</v>
      </c>
      <c r="AY4" s="85">
        <v>4276</v>
      </c>
      <c r="AZ4" s="85" t="s">
        <v>223</v>
      </c>
      <c r="BA4" s="85" t="s">
        <v>223</v>
      </c>
      <c r="BB4" s="85">
        <v>82.44</v>
      </c>
      <c r="BC4" s="85">
        <v>4280</v>
      </c>
      <c r="BD4" s="85" t="s">
        <v>223</v>
      </c>
      <c r="BE4" s="85" t="s">
        <v>223</v>
      </c>
    </row>
    <row r="5" spans="1:57" hidden="1">
      <c r="A5" s="85" t="s">
        <v>447</v>
      </c>
      <c r="B5" s="85" t="s">
        <v>223</v>
      </c>
      <c r="C5" s="85" t="s">
        <v>223</v>
      </c>
      <c r="D5" s="85">
        <v>34006</v>
      </c>
      <c r="E5" s="85" t="s">
        <v>223</v>
      </c>
      <c r="F5" s="85" t="s">
        <v>223</v>
      </c>
      <c r="G5" s="85" t="s">
        <v>223</v>
      </c>
      <c r="H5" s="85">
        <v>33340</v>
      </c>
      <c r="I5" s="85" t="s">
        <v>223</v>
      </c>
      <c r="J5" s="85" t="s">
        <v>223</v>
      </c>
      <c r="K5" s="85" t="s">
        <v>223</v>
      </c>
      <c r="L5" s="85" t="s">
        <v>223</v>
      </c>
      <c r="M5" s="85" t="s">
        <v>223</v>
      </c>
      <c r="N5" s="85" t="s">
        <v>223</v>
      </c>
      <c r="O5" s="85" t="s">
        <v>223</v>
      </c>
      <c r="P5" s="85">
        <v>33371</v>
      </c>
      <c r="Q5" s="85" t="s">
        <v>223</v>
      </c>
      <c r="R5" s="85" t="s">
        <v>223</v>
      </c>
      <c r="S5" s="85" t="s">
        <v>223</v>
      </c>
      <c r="T5" s="85">
        <v>32400</v>
      </c>
      <c r="U5" s="85" t="s">
        <v>223</v>
      </c>
      <c r="V5" s="85" t="s">
        <v>223</v>
      </c>
      <c r="W5" s="85" t="s">
        <v>223</v>
      </c>
      <c r="X5" s="85">
        <v>31457</v>
      </c>
      <c r="Y5" s="85" t="s">
        <v>223</v>
      </c>
      <c r="Z5" s="85" t="s">
        <v>223</v>
      </c>
      <c r="AA5" s="85" t="s">
        <v>223</v>
      </c>
      <c r="AB5" s="85">
        <v>30541</v>
      </c>
      <c r="AC5" s="85" t="s">
        <v>223</v>
      </c>
      <c r="AD5" s="85" t="s">
        <v>223</v>
      </c>
      <c r="AE5" s="85" t="s">
        <v>223</v>
      </c>
      <c r="AF5" s="85">
        <v>30850</v>
      </c>
      <c r="AG5" s="85" t="s">
        <v>223</v>
      </c>
      <c r="AH5" s="85" t="s">
        <v>223</v>
      </c>
      <c r="AI5" s="85" t="s">
        <v>223</v>
      </c>
      <c r="AJ5" s="85">
        <v>30850</v>
      </c>
      <c r="AK5" s="85" t="s">
        <v>223</v>
      </c>
      <c r="AL5" s="85" t="s">
        <v>223</v>
      </c>
      <c r="AM5" s="85" t="s">
        <v>223</v>
      </c>
      <c r="AN5" s="85">
        <v>31805</v>
      </c>
      <c r="AO5" s="85" t="s">
        <v>223</v>
      </c>
      <c r="AP5" s="85" t="s">
        <v>223</v>
      </c>
      <c r="AQ5" s="85" t="s">
        <v>223</v>
      </c>
      <c r="AR5" s="85">
        <v>31805</v>
      </c>
      <c r="AS5" s="85" t="s">
        <v>223</v>
      </c>
      <c r="AT5" s="85" t="s">
        <v>223</v>
      </c>
      <c r="AU5" s="85" t="s">
        <v>223</v>
      </c>
      <c r="AV5" s="85">
        <v>31805</v>
      </c>
      <c r="AW5" s="85" t="s">
        <v>223</v>
      </c>
      <c r="AX5" s="85" t="s">
        <v>223</v>
      </c>
      <c r="AY5" s="85" t="s">
        <v>223</v>
      </c>
      <c r="AZ5" s="85">
        <v>32127</v>
      </c>
      <c r="BA5" s="85" t="s">
        <v>223</v>
      </c>
      <c r="BB5" s="85" t="s">
        <v>223</v>
      </c>
      <c r="BC5" s="85" t="s">
        <v>223</v>
      </c>
      <c r="BD5" s="85">
        <v>32127</v>
      </c>
      <c r="BE5" s="85" t="s">
        <v>223</v>
      </c>
    </row>
    <row r="6" spans="1:57" hidden="1">
      <c r="A6" s="85" t="s">
        <v>448</v>
      </c>
      <c r="B6" s="85">
        <v>36.14</v>
      </c>
      <c r="C6" s="85">
        <v>2767</v>
      </c>
      <c r="D6" s="85">
        <v>21292</v>
      </c>
      <c r="E6" s="85" t="s">
        <v>449</v>
      </c>
      <c r="F6" s="85">
        <v>36.18</v>
      </c>
      <c r="G6" s="85">
        <v>2764</v>
      </c>
      <c r="H6" s="85">
        <v>21801</v>
      </c>
      <c r="I6" s="85" t="s">
        <v>450</v>
      </c>
      <c r="J6" s="85">
        <v>36.74</v>
      </c>
      <c r="K6" s="85">
        <v>2863</v>
      </c>
      <c r="L6" s="85" t="s">
        <v>223</v>
      </c>
      <c r="M6" s="85" t="s">
        <v>223</v>
      </c>
      <c r="N6" s="85">
        <v>38.049999999999997</v>
      </c>
      <c r="O6" s="85">
        <v>2980</v>
      </c>
      <c r="P6" s="85">
        <v>21451</v>
      </c>
      <c r="Q6" s="85" t="s">
        <v>451</v>
      </c>
      <c r="R6" s="85">
        <v>37.21</v>
      </c>
      <c r="S6" s="85">
        <v>2921</v>
      </c>
      <c r="T6" s="85">
        <v>21547</v>
      </c>
      <c r="U6" s="85" t="s">
        <v>268</v>
      </c>
      <c r="V6" s="85">
        <v>36.99</v>
      </c>
      <c r="W6" s="85">
        <v>2927</v>
      </c>
      <c r="X6" s="85">
        <v>21601</v>
      </c>
      <c r="Y6" s="85" t="s">
        <v>452</v>
      </c>
      <c r="Z6" s="85">
        <v>36.19</v>
      </c>
      <c r="AA6" s="85">
        <v>2771</v>
      </c>
      <c r="AB6" s="85">
        <v>22276</v>
      </c>
      <c r="AC6" s="85" t="s">
        <v>405</v>
      </c>
      <c r="AD6" s="85">
        <v>36.6</v>
      </c>
      <c r="AE6" s="85">
        <v>2822</v>
      </c>
      <c r="AF6" s="85">
        <v>22701</v>
      </c>
      <c r="AG6" s="85" t="s">
        <v>233</v>
      </c>
      <c r="AH6" s="85">
        <v>35.85</v>
      </c>
      <c r="AI6" s="85">
        <v>2811</v>
      </c>
      <c r="AJ6" s="85">
        <v>22700</v>
      </c>
      <c r="AK6" s="85" t="s">
        <v>229</v>
      </c>
      <c r="AL6" s="85">
        <v>35.770000000000003</v>
      </c>
      <c r="AM6" s="85">
        <v>2833</v>
      </c>
      <c r="AN6" s="85">
        <v>23013</v>
      </c>
      <c r="AO6" s="85" t="s">
        <v>453</v>
      </c>
      <c r="AP6" s="85">
        <v>36.549999999999997</v>
      </c>
      <c r="AQ6" s="85">
        <v>2850</v>
      </c>
      <c r="AR6" s="85">
        <v>22992</v>
      </c>
      <c r="AS6" s="85" t="s">
        <v>454</v>
      </c>
      <c r="AT6" s="85">
        <v>35.4</v>
      </c>
      <c r="AU6" s="85">
        <v>2783</v>
      </c>
      <c r="AV6" s="85">
        <v>23184</v>
      </c>
      <c r="AW6" s="85" t="s">
        <v>294</v>
      </c>
      <c r="AX6" s="85">
        <v>36.24</v>
      </c>
      <c r="AY6" s="85">
        <v>2880</v>
      </c>
      <c r="AZ6" s="85">
        <v>23419</v>
      </c>
      <c r="BA6" s="85" t="s">
        <v>455</v>
      </c>
      <c r="BB6" s="85">
        <v>35.93</v>
      </c>
      <c r="BC6" s="85">
        <v>2787</v>
      </c>
      <c r="BD6" s="85">
        <v>23798</v>
      </c>
      <c r="BE6" s="85" t="s">
        <v>456</v>
      </c>
    </row>
    <row r="7" spans="1:57" hidden="1">
      <c r="A7" s="85" t="s">
        <v>457</v>
      </c>
      <c r="B7" s="85">
        <v>45.9</v>
      </c>
      <c r="C7" s="85">
        <v>2800</v>
      </c>
      <c r="D7" s="85">
        <v>26461</v>
      </c>
      <c r="E7" s="85" t="s">
        <v>284</v>
      </c>
      <c r="F7" s="85">
        <v>45.9</v>
      </c>
      <c r="G7" s="85">
        <v>2800</v>
      </c>
      <c r="H7" s="85">
        <v>27417</v>
      </c>
      <c r="I7" s="85" t="s">
        <v>458</v>
      </c>
      <c r="J7" s="85" t="s">
        <v>223</v>
      </c>
      <c r="K7" s="85" t="s">
        <v>223</v>
      </c>
      <c r="L7" s="85" t="s">
        <v>223</v>
      </c>
      <c r="M7" s="85" t="s">
        <v>223</v>
      </c>
      <c r="N7" s="85" t="s">
        <v>223</v>
      </c>
      <c r="O7" s="85" t="s">
        <v>223</v>
      </c>
      <c r="P7" s="85">
        <v>27367</v>
      </c>
      <c r="Q7" s="85" t="s">
        <v>223</v>
      </c>
      <c r="R7" s="85" t="s">
        <v>223</v>
      </c>
      <c r="S7" s="85" t="s">
        <v>223</v>
      </c>
      <c r="T7" s="85">
        <v>28467</v>
      </c>
      <c r="U7" s="85" t="s">
        <v>223</v>
      </c>
      <c r="V7" s="85">
        <v>51.92</v>
      </c>
      <c r="W7" s="85">
        <v>2700</v>
      </c>
      <c r="X7" s="85">
        <v>25211</v>
      </c>
      <c r="Y7" s="85" t="s">
        <v>259</v>
      </c>
      <c r="Z7" s="85">
        <v>51.92</v>
      </c>
      <c r="AA7" s="85">
        <v>2700</v>
      </c>
      <c r="AB7" s="85">
        <v>24717</v>
      </c>
      <c r="AC7" s="85" t="s">
        <v>459</v>
      </c>
      <c r="AD7" s="85" t="s">
        <v>223</v>
      </c>
      <c r="AE7" s="85" t="s">
        <v>223</v>
      </c>
      <c r="AF7" s="85">
        <v>21982</v>
      </c>
      <c r="AG7" s="85" t="s">
        <v>223</v>
      </c>
      <c r="AH7" s="85" t="s">
        <v>223</v>
      </c>
      <c r="AI7" s="85" t="s">
        <v>223</v>
      </c>
      <c r="AJ7" s="85">
        <v>20901</v>
      </c>
      <c r="AK7" s="85" t="s">
        <v>223</v>
      </c>
      <c r="AL7" s="85" t="s">
        <v>223</v>
      </c>
      <c r="AM7" s="85" t="s">
        <v>223</v>
      </c>
      <c r="AN7" s="85">
        <v>25792</v>
      </c>
      <c r="AO7" s="85" t="s">
        <v>223</v>
      </c>
      <c r="AP7" s="85" t="s">
        <v>223</v>
      </c>
      <c r="AQ7" s="85" t="s">
        <v>223</v>
      </c>
      <c r="AR7" s="85">
        <v>26292</v>
      </c>
      <c r="AS7" s="85" t="s">
        <v>223</v>
      </c>
      <c r="AT7" s="85" t="s">
        <v>223</v>
      </c>
      <c r="AU7" s="85" t="s">
        <v>223</v>
      </c>
      <c r="AV7" s="85">
        <v>24505</v>
      </c>
      <c r="AW7" s="85" t="s">
        <v>223</v>
      </c>
      <c r="AX7" s="85" t="s">
        <v>223</v>
      </c>
      <c r="AY7" s="85" t="s">
        <v>223</v>
      </c>
      <c r="AZ7" s="85">
        <v>25006</v>
      </c>
      <c r="BA7" s="85" t="s">
        <v>223</v>
      </c>
      <c r="BB7" s="85" t="s">
        <v>223</v>
      </c>
      <c r="BC7" s="85" t="s">
        <v>223</v>
      </c>
      <c r="BD7" s="85">
        <v>24759</v>
      </c>
      <c r="BE7" s="85" t="s">
        <v>223</v>
      </c>
    </row>
    <row r="8" spans="1:57" hidden="1">
      <c r="A8" s="85" t="s">
        <v>460</v>
      </c>
      <c r="B8" s="85" t="s">
        <v>223</v>
      </c>
      <c r="C8" s="85" t="s">
        <v>223</v>
      </c>
      <c r="D8" s="85">
        <v>34242</v>
      </c>
      <c r="E8" s="85" t="s">
        <v>223</v>
      </c>
      <c r="F8" s="85" t="s">
        <v>223</v>
      </c>
      <c r="G8" s="85" t="s">
        <v>223</v>
      </c>
      <c r="H8" s="85">
        <v>35765</v>
      </c>
      <c r="I8" s="85" t="s">
        <v>223</v>
      </c>
      <c r="J8" s="85" t="s">
        <v>223</v>
      </c>
      <c r="K8" s="85" t="s">
        <v>223</v>
      </c>
      <c r="L8" s="85" t="s">
        <v>223</v>
      </c>
      <c r="M8" s="85" t="s">
        <v>223</v>
      </c>
      <c r="N8" s="85" t="s">
        <v>223</v>
      </c>
      <c r="O8" s="85" t="s">
        <v>223</v>
      </c>
      <c r="P8" s="85">
        <v>39508</v>
      </c>
      <c r="Q8" s="85" t="s">
        <v>223</v>
      </c>
      <c r="R8" s="85" t="s">
        <v>223</v>
      </c>
      <c r="S8" s="85" t="s">
        <v>223</v>
      </c>
      <c r="T8" s="85">
        <v>39748</v>
      </c>
      <c r="U8" s="85" t="s">
        <v>223</v>
      </c>
      <c r="V8" s="85" t="s">
        <v>223</v>
      </c>
      <c r="W8" s="85" t="s">
        <v>223</v>
      </c>
      <c r="X8" s="85">
        <v>39491</v>
      </c>
      <c r="Y8" s="85" t="s">
        <v>223</v>
      </c>
      <c r="Z8" s="85" t="s">
        <v>223</v>
      </c>
      <c r="AA8" s="85" t="s">
        <v>223</v>
      </c>
      <c r="AB8" s="85">
        <v>40542</v>
      </c>
      <c r="AC8" s="85" t="s">
        <v>223</v>
      </c>
      <c r="AD8" s="85" t="s">
        <v>223</v>
      </c>
      <c r="AE8" s="85" t="s">
        <v>223</v>
      </c>
      <c r="AF8" s="85">
        <v>40488</v>
      </c>
      <c r="AG8" s="85" t="s">
        <v>223</v>
      </c>
      <c r="AH8" s="85" t="s">
        <v>223</v>
      </c>
      <c r="AI8" s="85" t="s">
        <v>223</v>
      </c>
      <c r="AJ8" s="85">
        <v>41316</v>
      </c>
      <c r="AK8" s="85" t="s">
        <v>223</v>
      </c>
      <c r="AL8" s="85" t="s">
        <v>223</v>
      </c>
      <c r="AM8" s="85" t="s">
        <v>223</v>
      </c>
      <c r="AN8" s="85">
        <v>41575</v>
      </c>
      <c r="AO8" s="85" t="s">
        <v>223</v>
      </c>
      <c r="AP8" s="85" t="s">
        <v>223</v>
      </c>
      <c r="AQ8" s="85" t="s">
        <v>223</v>
      </c>
      <c r="AR8" s="85">
        <v>41993</v>
      </c>
      <c r="AS8" s="85" t="s">
        <v>223</v>
      </c>
      <c r="AT8" s="85" t="s">
        <v>223</v>
      </c>
      <c r="AU8" s="85" t="s">
        <v>223</v>
      </c>
      <c r="AV8" s="85">
        <v>42550</v>
      </c>
      <c r="AW8" s="85" t="s">
        <v>223</v>
      </c>
      <c r="AX8" s="85" t="s">
        <v>223</v>
      </c>
      <c r="AY8" s="85" t="s">
        <v>223</v>
      </c>
      <c r="AZ8" s="85">
        <v>43882</v>
      </c>
      <c r="BA8" s="85" t="s">
        <v>223</v>
      </c>
      <c r="BB8" s="85" t="s">
        <v>223</v>
      </c>
      <c r="BC8" s="85" t="s">
        <v>223</v>
      </c>
      <c r="BD8" s="85">
        <v>43491</v>
      </c>
      <c r="BE8" s="85" t="s">
        <v>223</v>
      </c>
    </row>
    <row r="9" spans="1:57" s="87" customFormat="1">
      <c r="A9" s="87" t="s">
        <v>461</v>
      </c>
      <c r="B9" s="87">
        <v>36.58</v>
      </c>
      <c r="C9" s="87">
        <v>3267</v>
      </c>
      <c r="D9" s="87">
        <v>23305</v>
      </c>
      <c r="E9" s="87" t="s">
        <v>462</v>
      </c>
      <c r="F9" s="87">
        <v>33.19</v>
      </c>
      <c r="G9" s="87">
        <v>3100</v>
      </c>
      <c r="H9" s="87">
        <v>23429</v>
      </c>
      <c r="I9" s="87" t="s">
        <v>463</v>
      </c>
      <c r="J9" s="87">
        <v>30.06</v>
      </c>
      <c r="K9" s="87">
        <v>2914</v>
      </c>
      <c r="L9" s="87" t="s">
        <v>223</v>
      </c>
      <c r="M9" s="87" t="s">
        <v>223</v>
      </c>
      <c r="N9" s="87">
        <v>27.74</v>
      </c>
      <c r="O9" s="87">
        <v>2740</v>
      </c>
      <c r="P9" s="87">
        <v>24605</v>
      </c>
      <c r="Q9" s="87" t="s">
        <v>464</v>
      </c>
      <c r="R9" s="87">
        <v>30.19</v>
      </c>
      <c r="S9" s="87">
        <v>2980</v>
      </c>
      <c r="T9" s="87">
        <v>24507</v>
      </c>
      <c r="U9" s="87" t="s">
        <v>384</v>
      </c>
      <c r="V9" s="87">
        <v>32.450000000000003</v>
      </c>
      <c r="W9" s="87">
        <v>3129</v>
      </c>
      <c r="X9" s="87">
        <v>24903</v>
      </c>
      <c r="Y9" s="87" t="s">
        <v>465</v>
      </c>
      <c r="Z9" s="87">
        <v>31.4</v>
      </c>
      <c r="AA9" s="87">
        <v>2700</v>
      </c>
      <c r="AB9" s="87">
        <v>25627</v>
      </c>
      <c r="AC9" s="87" t="s">
        <v>251</v>
      </c>
      <c r="AD9" s="87">
        <v>31.22</v>
      </c>
      <c r="AE9" s="87">
        <v>2858</v>
      </c>
      <c r="AF9" s="87">
        <v>25868</v>
      </c>
      <c r="AG9" s="87" t="s">
        <v>466</v>
      </c>
      <c r="AH9" s="87">
        <v>32.31</v>
      </c>
      <c r="AI9" s="87">
        <v>2948</v>
      </c>
      <c r="AJ9" s="87">
        <v>25644</v>
      </c>
      <c r="AK9" s="87" t="s">
        <v>249</v>
      </c>
      <c r="AL9" s="87">
        <v>32.93</v>
      </c>
      <c r="AM9" s="87">
        <v>3025</v>
      </c>
      <c r="AN9" s="87">
        <v>26168</v>
      </c>
      <c r="AO9" s="87" t="s">
        <v>467</v>
      </c>
      <c r="AP9" s="87">
        <v>41.54</v>
      </c>
      <c r="AQ9" s="87">
        <v>3400</v>
      </c>
      <c r="AR9" s="87">
        <v>27203</v>
      </c>
      <c r="AS9" s="87" t="s">
        <v>294</v>
      </c>
      <c r="AT9" s="87">
        <v>42.97</v>
      </c>
      <c r="AU9" s="87">
        <v>3367</v>
      </c>
      <c r="AV9" s="87">
        <v>27379</v>
      </c>
      <c r="AW9" s="87" t="s">
        <v>462</v>
      </c>
      <c r="AX9" s="87">
        <v>42.87</v>
      </c>
      <c r="AY9" s="87">
        <v>2700</v>
      </c>
      <c r="AZ9" s="87">
        <v>27721</v>
      </c>
      <c r="BA9" s="87" t="s">
        <v>468</v>
      </c>
      <c r="BB9" s="87">
        <v>47.29</v>
      </c>
      <c r="BC9" s="87">
        <v>2386</v>
      </c>
      <c r="BD9" s="87">
        <v>27996</v>
      </c>
      <c r="BE9" s="87" t="s">
        <v>469</v>
      </c>
    </row>
    <row r="10" spans="1:57" hidden="1">
      <c r="A10" s="85" t="s">
        <v>470</v>
      </c>
      <c r="B10" s="85">
        <v>56.62</v>
      </c>
      <c r="C10" s="85">
        <v>9971</v>
      </c>
      <c r="D10" s="85">
        <v>50528</v>
      </c>
      <c r="E10" s="85" t="s">
        <v>341</v>
      </c>
      <c r="F10" s="85">
        <v>55.78</v>
      </c>
      <c r="G10" s="85">
        <v>8177</v>
      </c>
      <c r="H10" s="85">
        <v>50760</v>
      </c>
      <c r="I10" s="85" t="s">
        <v>471</v>
      </c>
      <c r="J10" s="85">
        <v>56.48</v>
      </c>
      <c r="K10" s="85">
        <v>8235</v>
      </c>
      <c r="L10" s="85" t="s">
        <v>223</v>
      </c>
      <c r="M10" s="85" t="s">
        <v>223</v>
      </c>
      <c r="N10" s="85">
        <v>57.69</v>
      </c>
      <c r="O10" s="85">
        <v>8360</v>
      </c>
      <c r="P10" s="85">
        <v>53369</v>
      </c>
      <c r="Q10" s="85" t="s">
        <v>472</v>
      </c>
      <c r="R10" s="85">
        <v>60.84</v>
      </c>
      <c r="S10" s="85">
        <v>8500</v>
      </c>
      <c r="T10" s="85">
        <v>53146</v>
      </c>
      <c r="U10" s="85" t="s">
        <v>340</v>
      </c>
      <c r="V10" s="85">
        <v>63.26</v>
      </c>
      <c r="W10" s="85">
        <v>8833</v>
      </c>
      <c r="X10" s="85">
        <v>51874</v>
      </c>
      <c r="Y10" s="85" t="s">
        <v>250</v>
      </c>
      <c r="Z10" s="85">
        <v>63.26</v>
      </c>
      <c r="AA10" s="85">
        <v>8833</v>
      </c>
      <c r="AB10" s="85">
        <v>52154</v>
      </c>
      <c r="AC10" s="85" t="s">
        <v>352</v>
      </c>
      <c r="AD10" s="85">
        <v>60.89</v>
      </c>
      <c r="AE10" s="85">
        <v>9136</v>
      </c>
      <c r="AF10" s="85">
        <v>52233</v>
      </c>
      <c r="AG10" s="85" t="s">
        <v>327</v>
      </c>
      <c r="AH10" s="85">
        <v>62.86</v>
      </c>
      <c r="AI10" s="85">
        <v>9674</v>
      </c>
      <c r="AJ10" s="85">
        <v>52377</v>
      </c>
      <c r="AK10" s="85" t="s">
        <v>278</v>
      </c>
      <c r="AL10" s="85">
        <v>62.22</v>
      </c>
      <c r="AM10" s="85">
        <v>9313</v>
      </c>
      <c r="AN10" s="85">
        <v>52693</v>
      </c>
      <c r="AO10" s="85" t="s">
        <v>355</v>
      </c>
      <c r="AP10" s="85">
        <v>57.75</v>
      </c>
      <c r="AQ10" s="85">
        <v>8044</v>
      </c>
      <c r="AR10" s="85">
        <v>54132</v>
      </c>
      <c r="AS10" s="85" t="s">
        <v>473</v>
      </c>
      <c r="AT10" s="85">
        <v>56.14</v>
      </c>
      <c r="AU10" s="85">
        <v>7448</v>
      </c>
      <c r="AV10" s="85">
        <v>53783</v>
      </c>
      <c r="AW10" s="85" t="s">
        <v>474</v>
      </c>
      <c r="AX10" s="85">
        <v>56.27</v>
      </c>
      <c r="AY10" s="85">
        <v>7558</v>
      </c>
      <c r="AZ10" s="85">
        <v>55169</v>
      </c>
      <c r="BA10" s="85" t="s">
        <v>475</v>
      </c>
      <c r="BB10" s="85">
        <v>56.74</v>
      </c>
      <c r="BC10" s="85">
        <v>7789</v>
      </c>
      <c r="BD10" s="85">
        <v>53215</v>
      </c>
      <c r="BE10" s="85" t="s">
        <v>476</v>
      </c>
    </row>
    <row r="11" spans="1:57" hidden="1">
      <c r="A11" s="85" t="s">
        <v>477</v>
      </c>
      <c r="B11" s="85">
        <v>75.62</v>
      </c>
      <c r="C11" s="85">
        <v>4038</v>
      </c>
      <c r="D11" s="85" t="s">
        <v>223</v>
      </c>
      <c r="E11" s="85" t="s">
        <v>223</v>
      </c>
      <c r="F11" s="85">
        <v>75.62</v>
      </c>
      <c r="G11" s="85">
        <v>4038</v>
      </c>
      <c r="H11" s="85" t="s">
        <v>223</v>
      </c>
      <c r="I11" s="85" t="s">
        <v>223</v>
      </c>
      <c r="J11" s="85">
        <v>75.62</v>
      </c>
      <c r="K11" s="85">
        <v>4038</v>
      </c>
      <c r="L11" s="85" t="s">
        <v>223</v>
      </c>
      <c r="M11" s="85" t="s">
        <v>223</v>
      </c>
      <c r="N11" s="85">
        <v>75.62</v>
      </c>
      <c r="O11" s="85">
        <v>4038</v>
      </c>
      <c r="P11" s="85" t="s">
        <v>223</v>
      </c>
      <c r="Q11" s="85" t="s">
        <v>223</v>
      </c>
      <c r="R11" s="85">
        <v>75.62</v>
      </c>
      <c r="S11" s="85">
        <v>4038</v>
      </c>
      <c r="T11" s="85" t="s">
        <v>223</v>
      </c>
      <c r="U11" s="85" t="s">
        <v>223</v>
      </c>
      <c r="V11" s="85">
        <v>75.62</v>
      </c>
      <c r="W11" s="85">
        <v>4038</v>
      </c>
      <c r="X11" s="85" t="s">
        <v>223</v>
      </c>
      <c r="Y11" s="85" t="s">
        <v>223</v>
      </c>
      <c r="Z11" s="85">
        <v>75.62</v>
      </c>
      <c r="AA11" s="85">
        <v>4038</v>
      </c>
      <c r="AB11" s="85" t="s">
        <v>223</v>
      </c>
      <c r="AC11" s="85" t="s">
        <v>223</v>
      </c>
      <c r="AD11" s="85">
        <v>75.62</v>
      </c>
      <c r="AE11" s="85">
        <v>4038</v>
      </c>
      <c r="AF11" s="85" t="s">
        <v>223</v>
      </c>
      <c r="AG11" s="85" t="s">
        <v>223</v>
      </c>
      <c r="AH11" s="85">
        <v>75.62</v>
      </c>
      <c r="AI11" s="85">
        <v>4038</v>
      </c>
      <c r="AJ11" s="85" t="s">
        <v>223</v>
      </c>
      <c r="AK11" s="85" t="s">
        <v>223</v>
      </c>
      <c r="AL11" s="85">
        <v>75.62</v>
      </c>
      <c r="AM11" s="85">
        <v>4038</v>
      </c>
      <c r="AN11" s="85" t="s">
        <v>223</v>
      </c>
      <c r="AO11" s="85" t="s">
        <v>223</v>
      </c>
      <c r="AP11" s="85">
        <v>75.62</v>
      </c>
      <c r="AQ11" s="85">
        <v>4038</v>
      </c>
      <c r="AR11" s="85" t="s">
        <v>223</v>
      </c>
      <c r="AS11" s="85" t="s">
        <v>223</v>
      </c>
      <c r="AT11" s="85">
        <v>75.62</v>
      </c>
      <c r="AU11" s="85">
        <v>4038</v>
      </c>
      <c r="AV11" s="85" t="s">
        <v>223</v>
      </c>
      <c r="AW11" s="85" t="s">
        <v>223</v>
      </c>
      <c r="AX11" s="85">
        <v>75.62</v>
      </c>
      <c r="AY11" s="85">
        <v>4038</v>
      </c>
      <c r="AZ11" s="85" t="s">
        <v>223</v>
      </c>
      <c r="BA11" s="85" t="s">
        <v>223</v>
      </c>
      <c r="BB11" s="85">
        <v>75.62</v>
      </c>
      <c r="BC11" s="85">
        <v>4038</v>
      </c>
      <c r="BD11" s="85" t="s">
        <v>223</v>
      </c>
      <c r="BE11" s="85" t="s">
        <v>223</v>
      </c>
    </row>
    <row r="12" spans="1:57" hidden="1">
      <c r="A12" s="85" t="s">
        <v>478</v>
      </c>
      <c r="B12" s="85" t="s">
        <v>223</v>
      </c>
      <c r="C12" s="85" t="s">
        <v>223</v>
      </c>
      <c r="D12" s="85">
        <v>21230</v>
      </c>
      <c r="E12" s="85" t="s">
        <v>223</v>
      </c>
      <c r="F12" s="85" t="s">
        <v>223</v>
      </c>
      <c r="G12" s="85" t="s">
        <v>223</v>
      </c>
      <c r="H12" s="85">
        <v>21487</v>
      </c>
      <c r="I12" s="85" t="s">
        <v>223</v>
      </c>
      <c r="J12" s="85" t="s">
        <v>223</v>
      </c>
      <c r="K12" s="85" t="s">
        <v>223</v>
      </c>
      <c r="L12" s="85" t="s">
        <v>223</v>
      </c>
      <c r="M12" s="85" t="s">
        <v>223</v>
      </c>
      <c r="N12" s="85" t="s">
        <v>223</v>
      </c>
      <c r="O12" s="85" t="s">
        <v>223</v>
      </c>
      <c r="P12" s="85">
        <v>21002</v>
      </c>
      <c r="Q12" s="85" t="s">
        <v>223</v>
      </c>
      <c r="R12" s="85" t="s">
        <v>223</v>
      </c>
      <c r="S12" s="85" t="s">
        <v>223</v>
      </c>
      <c r="T12" s="85">
        <v>21367</v>
      </c>
      <c r="U12" s="85" t="s">
        <v>223</v>
      </c>
      <c r="V12" s="85" t="s">
        <v>223</v>
      </c>
      <c r="W12" s="85" t="s">
        <v>223</v>
      </c>
      <c r="X12" s="85">
        <v>22209</v>
      </c>
      <c r="Y12" s="85" t="s">
        <v>223</v>
      </c>
      <c r="Z12" s="85" t="s">
        <v>223</v>
      </c>
      <c r="AA12" s="85" t="s">
        <v>223</v>
      </c>
      <c r="AB12" s="85">
        <v>24274</v>
      </c>
      <c r="AC12" s="85" t="s">
        <v>223</v>
      </c>
      <c r="AD12" s="85" t="s">
        <v>223</v>
      </c>
      <c r="AE12" s="85" t="s">
        <v>223</v>
      </c>
      <c r="AF12" s="85">
        <v>21682</v>
      </c>
      <c r="AG12" s="85" t="s">
        <v>223</v>
      </c>
      <c r="AH12" s="85" t="s">
        <v>223</v>
      </c>
      <c r="AI12" s="85" t="s">
        <v>223</v>
      </c>
      <c r="AJ12" s="85">
        <v>21739</v>
      </c>
      <c r="AK12" s="85" t="s">
        <v>223</v>
      </c>
      <c r="AL12" s="85" t="s">
        <v>223</v>
      </c>
      <c r="AM12" s="85" t="s">
        <v>223</v>
      </c>
      <c r="AN12" s="85">
        <v>23087</v>
      </c>
      <c r="AO12" s="85" t="s">
        <v>223</v>
      </c>
      <c r="AP12" s="85" t="s">
        <v>223</v>
      </c>
      <c r="AQ12" s="85" t="s">
        <v>223</v>
      </c>
      <c r="AR12" s="85">
        <v>22864</v>
      </c>
      <c r="AS12" s="85" t="s">
        <v>223</v>
      </c>
      <c r="AT12" s="85" t="s">
        <v>223</v>
      </c>
      <c r="AU12" s="85" t="s">
        <v>223</v>
      </c>
      <c r="AV12" s="85">
        <v>23110</v>
      </c>
      <c r="AW12" s="85" t="s">
        <v>223</v>
      </c>
      <c r="AX12" s="85" t="s">
        <v>223</v>
      </c>
      <c r="AY12" s="85" t="s">
        <v>223</v>
      </c>
      <c r="AZ12" s="85">
        <v>23548</v>
      </c>
      <c r="BA12" s="85" t="s">
        <v>223</v>
      </c>
      <c r="BB12" s="85" t="s">
        <v>223</v>
      </c>
      <c r="BC12" s="85" t="s">
        <v>223</v>
      </c>
      <c r="BD12" s="85">
        <v>23509</v>
      </c>
      <c r="BE12" s="85" t="s">
        <v>223</v>
      </c>
    </row>
    <row r="13" spans="1:57" hidden="1">
      <c r="A13" s="85" t="s">
        <v>479</v>
      </c>
      <c r="B13" s="85" t="s">
        <v>223</v>
      </c>
      <c r="C13" s="85" t="s">
        <v>223</v>
      </c>
      <c r="D13" s="85" t="s">
        <v>223</v>
      </c>
      <c r="E13" s="85" t="s">
        <v>223</v>
      </c>
      <c r="F13" s="85" t="s">
        <v>223</v>
      </c>
      <c r="G13" s="85" t="s">
        <v>223</v>
      </c>
      <c r="H13" s="85" t="s">
        <v>223</v>
      </c>
      <c r="I13" s="85" t="s">
        <v>223</v>
      </c>
      <c r="J13" s="85" t="s">
        <v>223</v>
      </c>
      <c r="K13" s="85" t="s">
        <v>223</v>
      </c>
      <c r="L13" s="85" t="s">
        <v>223</v>
      </c>
      <c r="M13" s="85" t="s">
        <v>223</v>
      </c>
      <c r="N13" s="85" t="s">
        <v>223</v>
      </c>
      <c r="O13" s="85" t="s">
        <v>223</v>
      </c>
      <c r="P13" s="85" t="s">
        <v>223</v>
      </c>
      <c r="Q13" s="85" t="s">
        <v>223</v>
      </c>
      <c r="R13" s="85" t="s">
        <v>223</v>
      </c>
      <c r="S13" s="85" t="s">
        <v>223</v>
      </c>
      <c r="T13" s="85" t="s">
        <v>223</v>
      </c>
      <c r="U13" s="85" t="s">
        <v>223</v>
      </c>
      <c r="V13" s="85">
        <v>31.82</v>
      </c>
      <c r="W13" s="85">
        <v>2800</v>
      </c>
      <c r="X13" s="85" t="s">
        <v>223</v>
      </c>
      <c r="Y13" s="85" t="s">
        <v>223</v>
      </c>
      <c r="Z13" s="85">
        <v>31.82</v>
      </c>
      <c r="AA13" s="85">
        <v>2800</v>
      </c>
      <c r="AB13" s="85" t="s">
        <v>223</v>
      </c>
      <c r="AC13" s="85" t="s">
        <v>223</v>
      </c>
      <c r="AD13" s="85">
        <v>31.82</v>
      </c>
      <c r="AE13" s="85">
        <v>2800</v>
      </c>
      <c r="AF13" s="85" t="s">
        <v>223</v>
      </c>
      <c r="AG13" s="85" t="s">
        <v>223</v>
      </c>
      <c r="AH13" s="85">
        <v>32.94</v>
      </c>
      <c r="AI13" s="85">
        <v>2800</v>
      </c>
      <c r="AJ13" s="85" t="s">
        <v>223</v>
      </c>
      <c r="AK13" s="85" t="s">
        <v>223</v>
      </c>
      <c r="AL13" s="85">
        <v>32.94</v>
      </c>
      <c r="AM13" s="85">
        <v>2800</v>
      </c>
      <c r="AN13" s="85" t="s">
        <v>223</v>
      </c>
      <c r="AO13" s="85" t="s">
        <v>223</v>
      </c>
      <c r="AP13" s="85" t="s">
        <v>223</v>
      </c>
      <c r="AQ13" s="85" t="s">
        <v>223</v>
      </c>
      <c r="AR13" s="85" t="s">
        <v>223</v>
      </c>
      <c r="AS13" s="85" t="s">
        <v>223</v>
      </c>
      <c r="AT13" s="85" t="s">
        <v>223</v>
      </c>
      <c r="AU13" s="85" t="s">
        <v>223</v>
      </c>
      <c r="AV13" s="85" t="s">
        <v>223</v>
      </c>
      <c r="AW13" s="85" t="s">
        <v>223</v>
      </c>
      <c r="AX13" s="85" t="s">
        <v>223</v>
      </c>
      <c r="AY13" s="85" t="s">
        <v>223</v>
      </c>
      <c r="AZ13" s="85" t="s">
        <v>223</v>
      </c>
      <c r="BA13" s="85" t="s">
        <v>223</v>
      </c>
      <c r="BB13" s="85" t="s">
        <v>223</v>
      </c>
      <c r="BC13" s="85" t="s">
        <v>223</v>
      </c>
      <c r="BD13" s="85" t="s">
        <v>223</v>
      </c>
      <c r="BE13" s="85" t="s">
        <v>223</v>
      </c>
    </row>
    <row r="14" spans="1:57" s="87" customFormat="1">
      <c r="A14" s="87" t="s">
        <v>480</v>
      </c>
      <c r="B14" s="87">
        <v>35.090000000000003</v>
      </c>
      <c r="C14" s="87">
        <v>2667</v>
      </c>
      <c r="D14" s="87">
        <v>23644</v>
      </c>
      <c r="E14" s="87" t="s">
        <v>481</v>
      </c>
      <c r="F14" s="87">
        <v>37.76</v>
      </c>
      <c r="G14" s="87">
        <v>2850</v>
      </c>
      <c r="H14" s="87">
        <v>22710</v>
      </c>
      <c r="I14" s="87" t="s">
        <v>425</v>
      </c>
      <c r="J14" s="87">
        <v>36.409999999999997</v>
      </c>
      <c r="K14" s="87">
        <v>2750</v>
      </c>
      <c r="L14" s="87" t="s">
        <v>223</v>
      </c>
      <c r="M14" s="87" t="s">
        <v>223</v>
      </c>
      <c r="N14" s="87">
        <v>34.18</v>
      </c>
      <c r="O14" s="87">
        <v>2600</v>
      </c>
      <c r="P14" s="87">
        <v>25192</v>
      </c>
      <c r="Q14" s="87" t="s">
        <v>382</v>
      </c>
      <c r="R14" s="87">
        <v>34.630000000000003</v>
      </c>
      <c r="S14" s="87">
        <v>2633</v>
      </c>
      <c r="T14" s="87">
        <v>25256</v>
      </c>
      <c r="U14" s="87" t="s">
        <v>482</v>
      </c>
      <c r="V14" s="87">
        <v>33.04</v>
      </c>
      <c r="W14" s="87">
        <v>2500</v>
      </c>
      <c r="X14" s="87">
        <v>26192</v>
      </c>
      <c r="Y14" s="87" t="s">
        <v>483</v>
      </c>
      <c r="Z14" s="87">
        <v>34.700000000000003</v>
      </c>
      <c r="AA14" s="87">
        <v>2600</v>
      </c>
      <c r="AB14" s="87">
        <v>25037</v>
      </c>
      <c r="AC14" s="87" t="s">
        <v>484</v>
      </c>
      <c r="AD14" s="87">
        <v>34.979999999999997</v>
      </c>
      <c r="AE14" s="87">
        <v>2633</v>
      </c>
      <c r="AF14" s="87">
        <v>26740</v>
      </c>
      <c r="AG14" s="87" t="s">
        <v>375</v>
      </c>
      <c r="AH14" s="87">
        <v>51.74</v>
      </c>
      <c r="AI14" s="87">
        <v>2072</v>
      </c>
      <c r="AJ14" s="87">
        <v>27751</v>
      </c>
      <c r="AK14" s="87" t="s">
        <v>485</v>
      </c>
      <c r="AL14" s="87">
        <v>69.92</v>
      </c>
      <c r="AM14" s="87">
        <v>1753</v>
      </c>
      <c r="AN14" s="87">
        <v>28364</v>
      </c>
      <c r="AO14" s="87" t="s">
        <v>486</v>
      </c>
      <c r="AP14" s="87">
        <v>47.83</v>
      </c>
      <c r="AQ14" s="87">
        <v>2875</v>
      </c>
      <c r="AR14" s="87">
        <v>28536</v>
      </c>
      <c r="AS14" s="87" t="s">
        <v>458</v>
      </c>
      <c r="AT14" s="87">
        <v>49.05</v>
      </c>
      <c r="AU14" s="87">
        <v>2657</v>
      </c>
      <c r="AV14" s="87">
        <v>29024</v>
      </c>
      <c r="AW14" s="87" t="s">
        <v>469</v>
      </c>
      <c r="AX14" s="87">
        <v>47.41</v>
      </c>
      <c r="AY14" s="87">
        <v>2675</v>
      </c>
      <c r="AZ14" s="87">
        <v>29273</v>
      </c>
      <c r="BA14" s="87" t="s">
        <v>487</v>
      </c>
      <c r="BB14" s="87">
        <v>58.47</v>
      </c>
      <c r="BC14" s="87">
        <v>2216</v>
      </c>
      <c r="BD14" s="87">
        <v>29291</v>
      </c>
      <c r="BE14" s="87" t="s">
        <v>488</v>
      </c>
    </row>
    <row r="15" spans="1:57" hidden="1">
      <c r="A15" s="85" t="s">
        <v>489</v>
      </c>
      <c r="B15" s="85">
        <v>48.31</v>
      </c>
      <c r="C15" s="85">
        <v>2669</v>
      </c>
      <c r="D15" s="85">
        <v>31028</v>
      </c>
      <c r="E15" s="85" t="s">
        <v>224</v>
      </c>
      <c r="F15" s="85">
        <v>44.08</v>
      </c>
      <c r="G15" s="85">
        <v>2790</v>
      </c>
      <c r="H15" s="85">
        <v>30982</v>
      </c>
      <c r="I15" s="85" t="s">
        <v>312</v>
      </c>
      <c r="J15" s="85">
        <v>42.52</v>
      </c>
      <c r="K15" s="85">
        <v>2760</v>
      </c>
      <c r="L15" s="85" t="s">
        <v>223</v>
      </c>
      <c r="M15" s="85" t="s">
        <v>223</v>
      </c>
      <c r="N15" s="85">
        <v>43.69</v>
      </c>
      <c r="O15" s="85">
        <v>2884</v>
      </c>
      <c r="P15" s="85">
        <v>25942</v>
      </c>
      <c r="Q15" s="85" t="s">
        <v>371</v>
      </c>
      <c r="R15" s="85">
        <v>45.26</v>
      </c>
      <c r="S15" s="85">
        <v>3143</v>
      </c>
      <c r="T15" s="85">
        <v>22211</v>
      </c>
      <c r="U15" s="85" t="s">
        <v>490</v>
      </c>
      <c r="V15" s="85">
        <v>46.86</v>
      </c>
      <c r="W15" s="85">
        <v>3360</v>
      </c>
      <c r="X15" s="85">
        <v>26062</v>
      </c>
      <c r="Y15" s="85" t="s">
        <v>426</v>
      </c>
      <c r="Z15" s="85">
        <v>45.79</v>
      </c>
      <c r="AA15" s="85">
        <v>3500</v>
      </c>
      <c r="AB15" s="85">
        <v>26844</v>
      </c>
      <c r="AC15" s="85" t="s">
        <v>296</v>
      </c>
      <c r="AD15" s="85">
        <v>45.79</v>
      </c>
      <c r="AE15" s="85">
        <v>3500</v>
      </c>
      <c r="AF15" s="85">
        <v>28390</v>
      </c>
      <c r="AG15" s="85" t="s">
        <v>233</v>
      </c>
      <c r="AH15" s="85">
        <v>49.29</v>
      </c>
      <c r="AI15" s="85">
        <v>3000</v>
      </c>
      <c r="AJ15" s="85">
        <v>30596</v>
      </c>
      <c r="AK15" s="85" t="s">
        <v>491</v>
      </c>
      <c r="AL15" s="85">
        <v>41.56</v>
      </c>
      <c r="AM15" s="85">
        <v>2800</v>
      </c>
      <c r="AN15" s="85">
        <v>27946</v>
      </c>
      <c r="AO15" s="85" t="s">
        <v>492</v>
      </c>
      <c r="AP15" s="85">
        <v>46.69</v>
      </c>
      <c r="AQ15" s="85">
        <v>2700</v>
      </c>
      <c r="AR15" s="85">
        <v>32665</v>
      </c>
      <c r="AS15" s="85" t="s">
        <v>493</v>
      </c>
      <c r="AT15" s="85">
        <v>48.81</v>
      </c>
      <c r="AU15" s="85">
        <v>2580</v>
      </c>
      <c r="AV15" s="85">
        <v>32378</v>
      </c>
      <c r="AW15" s="85" t="s">
        <v>494</v>
      </c>
      <c r="AX15" s="85">
        <v>47.14</v>
      </c>
      <c r="AY15" s="85">
        <v>2640</v>
      </c>
      <c r="AZ15" s="85">
        <v>32953</v>
      </c>
      <c r="BA15" s="85" t="s">
        <v>495</v>
      </c>
      <c r="BB15" s="85">
        <v>51.55</v>
      </c>
      <c r="BC15" s="85">
        <v>2767</v>
      </c>
      <c r="BD15" s="85">
        <v>32905</v>
      </c>
      <c r="BE15" s="85" t="s">
        <v>496</v>
      </c>
    </row>
    <row r="16" spans="1:57" s="87" customFormat="1">
      <c r="A16" s="87" t="s">
        <v>497</v>
      </c>
      <c r="B16" s="87">
        <v>51.64</v>
      </c>
      <c r="C16" s="87">
        <v>3795</v>
      </c>
      <c r="D16" s="87">
        <v>19118</v>
      </c>
      <c r="E16" s="87" t="s">
        <v>498</v>
      </c>
      <c r="F16" s="87">
        <v>51.64</v>
      </c>
      <c r="G16" s="87">
        <v>3795</v>
      </c>
      <c r="H16" s="87">
        <v>19710</v>
      </c>
      <c r="I16" s="87" t="s">
        <v>499</v>
      </c>
      <c r="J16" s="87">
        <v>51.64</v>
      </c>
      <c r="K16" s="87">
        <v>3795</v>
      </c>
      <c r="L16" s="87" t="s">
        <v>223</v>
      </c>
      <c r="M16" s="87" t="s">
        <v>223</v>
      </c>
      <c r="N16" s="87">
        <v>51.64</v>
      </c>
      <c r="O16" s="87">
        <v>3795</v>
      </c>
      <c r="P16" s="87">
        <v>20524</v>
      </c>
      <c r="Q16" s="87" t="s">
        <v>500</v>
      </c>
      <c r="R16" s="87">
        <v>51.64</v>
      </c>
      <c r="S16" s="87">
        <v>3795</v>
      </c>
      <c r="T16" s="87">
        <v>21159</v>
      </c>
      <c r="U16" s="87" t="s">
        <v>420</v>
      </c>
      <c r="V16" s="87">
        <v>61.1</v>
      </c>
      <c r="W16" s="87">
        <v>3197</v>
      </c>
      <c r="X16" s="87">
        <v>20543</v>
      </c>
      <c r="Y16" s="87" t="s">
        <v>501</v>
      </c>
      <c r="Z16" s="87">
        <v>61.1</v>
      </c>
      <c r="AA16" s="87">
        <v>3197</v>
      </c>
      <c r="AB16" s="87">
        <v>20751</v>
      </c>
      <c r="AC16" s="87" t="s">
        <v>502</v>
      </c>
      <c r="AD16" s="87">
        <v>61.1</v>
      </c>
      <c r="AE16" s="87">
        <v>3197</v>
      </c>
      <c r="AF16" s="87">
        <v>20147</v>
      </c>
      <c r="AG16" s="87" t="s">
        <v>503</v>
      </c>
      <c r="AH16" s="87">
        <v>55.75</v>
      </c>
      <c r="AI16" s="87">
        <v>2738</v>
      </c>
      <c r="AJ16" s="87">
        <v>20559</v>
      </c>
      <c r="AK16" s="87" t="s">
        <v>421</v>
      </c>
      <c r="AL16" s="87">
        <v>49.68</v>
      </c>
      <c r="AM16" s="87">
        <v>2923</v>
      </c>
      <c r="AN16" s="87">
        <v>20767</v>
      </c>
      <c r="AO16" s="87" t="s">
        <v>504</v>
      </c>
      <c r="AP16" s="87">
        <v>46.48</v>
      </c>
      <c r="AQ16" s="87">
        <v>3373</v>
      </c>
      <c r="AR16" s="87">
        <v>21191</v>
      </c>
      <c r="AS16" s="87" t="s">
        <v>423</v>
      </c>
      <c r="AT16" s="87">
        <v>46.48</v>
      </c>
      <c r="AU16" s="87">
        <v>3373</v>
      </c>
      <c r="AV16" s="87">
        <v>20767</v>
      </c>
      <c r="AW16" s="87" t="s">
        <v>505</v>
      </c>
      <c r="AX16" s="87">
        <v>46.48</v>
      </c>
      <c r="AY16" s="87">
        <v>3373</v>
      </c>
      <c r="AZ16" s="87">
        <v>24209</v>
      </c>
      <c r="BA16" s="87" t="s">
        <v>366</v>
      </c>
      <c r="BB16" s="87">
        <v>47.54</v>
      </c>
      <c r="BC16" s="87">
        <v>2864</v>
      </c>
      <c r="BD16" s="87">
        <v>23735</v>
      </c>
      <c r="BE16" s="87" t="s">
        <v>368</v>
      </c>
    </row>
    <row r="17" spans="1:57" hidden="1">
      <c r="A17" s="85" t="s">
        <v>506</v>
      </c>
      <c r="B17" s="85">
        <v>61.62</v>
      </c>
      <c r="C17" s="85">
        <v>1500</v>
      </c>
      <c r="D17" s="85" t="s">
        <v>223</v>
      </c>
      <c r="E17" s="85" t="s">
        <v>223</v>
      </c>
      <c r="F17" s="85">
        <v>61.62</v>
      </c>
      <c r="G17" s="85">
        <v>1500</v>
      </c>
      <c r="H17" s="85" t="s">
        <v>223</v>
      </c>
      <c r="I17" s="85" t="s">
        <v>223</v>
      </c>
      <c r="J17" s="85">
        <v>61.62</v>
      </c>
      <c r="K17" s="85">
        <v>1500</v>
      </c>
      <c r="L17" s="85" t="s">
        <v>223</v>
      </c>
      <c r="M17" s="85" t="s">
        <v>223</v>
      </c>
      <c r="N17" s="85">
        <v>61.62</v>
      </c>
      <c r="O17" s="85">
        <v>1500</v>
      </c>
      <c r="P17" s="85" t="s">
        <v>223</v>
      </c>
      <c r="Q17" s="85" t="s">
        <v>223</v>
      </c>
      <c r="R17" s="85">
        <v>61.62</v>
      </c>
      <c r="S17" s="85">
        <v>1500</v>
      </c>
      <c r="T17" s="85" t="s">
        <v>223</v>
      </c>
      <c r="U17" s="85" t="s">
        <v>223</v>
      </c>
      <c r="V17" s="85">
        <v>61.62</v>
      </c>
      <c r="W17" s="85">
        <v>1500</v>
      </c>
      <c r="X17" s="85" t="s">
        <v>223</v>
      </c>
      <c r="Y17" s="85" t="s">
        <v>223</v>
      </c>
      <c r="Z17" s="85">
        <v>61.62</v>
      </c>
      <c r="AA17" s="85">
        <v>1500</v>
      </c>
      <c r="AB17" s="85" t="s">
        <v>223</v>
      </c>
      <c r="AC17" s="85" t="s">
        <v>223</v>
      </c>
      <c r="AD17" s="85">
        <v>61.62</v>
      </c>
      <c r="AE17" s="85">
        <v>1500</v>
      </c>
      <c r="AF17" s="85" t="s">
        <v>223</v>
      </c>
      <c r="AG17" s="85" t="s">
        <v>223</v>
      </c>
      <c r="AH17" s="85">
        <v>61.62</v>
      </c>
      <c r="AI17" s="85">
        <v>1500</v>
      </c>
      <c r="AJ17" s="85" t="s">
        <v>223</v>
      </c>
      <c r="AK17" s="85" t="s">
        <v>223</v>
      </c>
      <c r="AL17" s="85">
        <v>61.62</v>
      </c>
      <c r="AM17" s="85">
        <v>1500</v>
      </c>
      <c r="AN17" s="85" t="s">
        <v>223</v>
      </c>
      <c r="AO17" s="85" t="s">
        <v>223</v>
      </c>
      <c r="AP17" s="85">
        <v>61.62</v>
      </c>
      <c r="AQ17" s="85">
        <v>1500</v>
      </c>
      <c r="AR17" s="85" t="s">
        <v>223</v>
      </c>
      <c r="AS17" s="85" t="s">
        <v>223</v>
      </c>
      <c r="AT17" s="85">
        <v>61.62</v>
      </c>
      <c r="AU17" s="85">
        <v>1500</v>
      </c>
      <c r="AV17" s="85" t="s">
        <v>223</v>
      </c>
      <c r="AW17" s="85" t="s">
        <v>223</v>
      </c>
      <c r="AX17" s="85">
        <v>61.62</v>
      </c>
      <c r="AY17" s="85">
        <v>1500</v>
      </c>
      <c r="AZ17" s="85" t="s">
        <v>223</v>
      </c>
      <c r="BA17" s="85" t="s">
        <v>223</v>
      </c>
      <c r="BB17" s="85">
        <v>61.62</v>
      </c>
      <c r="BC17" s="85">
        <v>1500</v>
      </c>
      <c r="BD17" s="85" t="s">
        <v>223</v>
      </c>
      <c r="BE17" s="85" t="s">
        <v>223</v>
      </c>
    </row>
    <row r="18" spans="1:57" hidden="1">
      <c r="A18" s="85" t="s">
        <v>507</v>
      </c>
      <c r="B18" s="85">
        <v>106.67</v>
      </c>
      <c r="C18" s="85">
        <v>1600</v>
      </c>
      <c r="D18" s="85" t="s">
        <v>223</v>
      </c>
      <c r="E18" s="85" t="s">
        <v>223</v>
      </c>
      <c r="F18" s="85">
        <v>106.67</v>
      </c>
      <c r="G18" s="85">
        <v>1600</v>
      </c>
      <c r="H18" s="85" t="s">
        <v>223</v>
      </c>
      <c r="I18" s="85" t="s">
        <v>223</v>
      </c>
      <c r="J18" s="85">
        <v>106.67</v>
      </c>
      <c r="K18" s="85">
        <v>1600</v>
      </c>
      <c r="L18" s="85" t="s">
        <v>223</v>
      </c>
      <c r="M18" s="85" t="s">
        <v>223</v>
      </c>
      <c r="N18" s="85">
        <v>106.67</v>
      </c>
      <c r="O18" s="85">
        <v>1600</v>
      </c>
      <c r="P18" s="85" t="s">
        <v>223</v>
      </c>
      <c r="Q18" s="85" t="s">
        <v>223</v>
      </c>
      <c r="R18" s="85">
        <v>106.67</v>
      </c>
      <c r="S18" s="85">
        <v>1600</v>
      </c>
      <c r="T18" s="85" t="s">
        <v>223</v>
      </c>
      <c r="U18" s="85" t="s">
        <v>223</v>
      </c>
      <c r="V18" s="85">
        <v>106.67</v>
      </c>
      <c r="W18" s="85">
        <v>1600</v>
      </c>
      <c r="X18" s="85" t="s">
        <v>223</v>
      </c>
      <c r="Y18" s="85" t="s">
        <v>223</v>
      </c>
      <c r="Z18" s="85">
        <v>106.67</v>
      </c>
      <c r="AA18" s="85">
        <v>1600</v>
      </c>
      <c r="AB18" s="85" t="s">
        <v>223</v>
      </c>
      <c r="AC18" s="85" t="s">
        <v>223</v>
      </c>
      <c r="AD18" s="85">
        <v>106.67</v>
      </c>
      <c r="AE18" s="85">
        <v>1600</v>
      </c>
      <c r="AF18" s="85" t="s">
        <v>223</v>
      </c>
      <c r="AG18" s="85" t="s">
        <v>223</v>
      </c>
      <c r="AH18" s="85">
        <v>106.67</v>
      </c>
      <c r="AI18" s="85">
        <v>1600</v>
      </c>
      <c r="AJ18" s="85" t="s">
        <v>223</v>
      </c>
      <c r="AK18" s="85" t="s">
        <v>223</v>
      </c>
      <c r="AL18" s="85">
        <v>106.67</v>
      </c>
      <c r="AM18" s="85">
        <v>1600</v>
      </c>
      <c r="AN18" s="85" t="s">
        <v>223</v>
      </c>
      <c r="AO18" s="85" t="s">
        <v>223</v>
      </c>
      <c r="AP18" s="85">
        <v>106.67</v>
      </c>
      <c r="AQ18" s="85">
        <v>1600</v>
      </c>
      <c r="AR18" s="85" t="s">
        <v>223</v>
      </c>
      <c r="AS18" s="85" t="s">
        <v>223</v>
      </c>
      <c r="AT18" s="85">
        <v>106.67</v>
      </c>
      <c r="AU18" s="85">
        <v>1600</v>
      </c>
      <c r="AV18" s="85" t="s">
        <v>223</v>
      </c>
      <c r="AW18" s="85" t="s">
        <v>223</v>
      </c>
      <c r="AX18" s="85">
        <v>106.67</v>
      </c>
      <c r="AY18" s="85">
        <v>1600</v>
      </c>
      <c r="AZ18" s="85" t="s">
        <v>223</v>
      </c>
      <c r="BA18" s="85" t="s">
        <v>223</v>
      </c>
      <c r="BB18" s="85">
        <v>106.67</v>
      </c>
      <c r="BC18" s="85">
        <v>1600</v>
      </c>
      <c r="BD18" s="85" t="s">
        <v>223</v>
      </c>
      <c r="BE18" s="85" t="s">
        <v>223</v>
      </c>
    </row>
    <row r="19" spans="1:57" hidden="1">
      <c r="A19" s="85" t="s">
        <v>508</v>
      </c>
      <c r="B19" s="85">
        <v>46.23</v>
      </c>
      <c r="C19" s="85">
        <v>2800</v>
      </c>
      <c r="D19" s="85">
        <v>27178</v>
      </c>
      <c r="E19" s="85" t="s">
        <v>264</v>
      </c>
      <c r="F19" s="85">
        <v>44.92</v>
      </c>
      <c r="G19" s="85">
        <v>2814</v>
      </c>
      <c r="H19" s="85">
        <v>28722</v>
      </c>
      <c r="I19" s="85" t="s">
        <v>299</v>
      </c>
      <c r="J19" s="85">
        <v>50.79</v>
      </c>
      <c r="K19" s="85">
        <v>2923</v>
      </c>
      <c r="L19" s="85" t="s">
        <v>223</v>
      </c>
      <c r="M19" s="85" t="s">
        <v>223</v>
      </c>
      <c r="N19" s="85">
        <v>52.69</v>
      </c>
      <c r="O19" s="85">
        <v>2983</v>
      </c>
      <c r="P19" s="85">
        <v>29618</v>
      </c>
      <c r="Q19" s="85" t="s">
        <v>231</v>
      </c>
      <c r="R19" s="85">
        <v>48.73</v>
      </c>
      <c r="S19" s="85">
        <v>2929</v>
      </c>
      <c r="T19" s="85">
        <v>29882</v>
      </c>
      <c r="U19" s="85" t="s">
        <v>297</v>
      </c>
      <c r="V19" s="85">
        <v>47.7</v>
      </c>
      <c r="W19" s="85">
        <v>2842</v>
      </c>
      <c r="X19" s="85">
        <v>30158</v>
      </c>
      <c r="Y19" s="85" t="s">
        <v>400</v>
      </c>
      <c r="Z19" s="85">
        <v>45.5</v>
      </c>
      <c r="AA19" s="85">
        <v>2800</v>
      </c>
      <c r="AB19" s="85">
        <v>30197</v>
      </c>
      <c r="AC19" s="85" t="s">
        <v>509</v>
      </c>
      <c r="AD19" s="85">
        <v>54.64</v>
      </c>
      <c r="AE19" s="85">
        <v>2783</v>
      </c>
      <c r="AF19" s="85">
        <v>30240</v>
      </c>
      <c r="AG19" s="85" t="s">
        <v>365</v>
      </c>
      <c r="AH19" s="85">
        <v>54.3</v>
      </c>
      <c r="AI19" s="85">
        <v>2969</v>
      </c>
      <c r="AJ19" s="85">
        <v>30519</v>
      </c>
      <c r="AK19" s="85" t="s">
        <v>231</v>
      </c>
      <c r="AL19" s="85">
        <v>52.93</v>
      </c>
      <c r="AM19" s="85">
        <v>3007</v>
      </c>
      <c r="AN19" s="85">
        <v>32606</v>
      </c>
      <c r="AO19" s="85" t="s">
        <v>405</v>
      </c>
      <c r="AP19" s="85">
        <v>52.6</v>
      </c>
      <c r="AQ19" s="85">
        <v>3033</v>
      </c>
      <c r="AR19" s="85">
        <v>32672</v>
      </c>
      <c r="AS19" s="85" t="s">
        <v>491</v>
      </c>
      <c r="AT19" s="85">
        <v>53.91</v>
      </c>
      <c r="AU19" s="85">
        <v>3020</v>
      </c>
      <c r="AV19" s="85">
        <v>32690</v>
      </c>
      <c r="AW19" s="85" t="s">
        <v>334</v>
      </c>
      <c r="AX19" s="85">
        <v>51.24</v>
      </c>
      <c r="AY19" s="85">
        <v>3096</v>
      </c>
      <c r="AZ19" s="85">
        <v>32504</v>
      </c>
      <c r="BA19" s="85" t="s">
        <v>510</v>
      </c>
      <c r="BB19" s="85">
        <v>51.24</v>
      </c>
      <c r="BC19" s="85">
        <v>3131</v>
      </c>
      <c r="BD19" s="85">
        <v>33204</v>
      </c>
      <c r="BE19" s="85" t="s">
        <v>406</v>
      </c>
    </row>
    <row r="20" spans="1:57" hidden="1">
      <c r="A20" s="85" t="s">
        <v>511</v>
      </c>
      <c r="B20" s="85" t="s">
        <v>223</v>
      </c>
      <c r="C20" s="85" t="s">
        <v>223</v>
      </c>
      <c r="D20" s="85">
        <v>54610</v>
      </c>
      <c r="E20" s="85" t="s">
        <v>223</v>
      </c>
      <c r="F20" s="85" t="s">
        <v>223</v>
      </c>
      <c r="G20" s="85" t="s">
        <v>223</v>
      </c>
      <c r="H20" s="85">
        <v>54725</v>
      </c>
      <c r="I20" s="85" t="s">
        <v>223</v>
      </c>
      <c r="J20" s="85" t="s">
        <v>223</v>
      </c>
      <c r="K20" s="85" t="s">
        <v>223</v>
      </c>
      <c r="L20" s="85" t="s">
        <v>223</v>
      </c>
      <c r="M20" s="85" t="s">
        <v>223</v>
      </c>
      <c r="N20" s="85" t="s">
        <v>223</v>
      </c>
      <c r="O20" s="85" t="s">
        <v>223</v>
      </c>
      <c r="P20" s="85">
        <v>52527</v>
      </c>
      <c r="Q20" s="85" t="s">
        <v>223</v>
      </c>
      <c r="R20" s="85" t="s">
        <v>223</v>
      </c>
      <c r="S20" s="85" t="s">
        <v>223</v>
      </c>
      <c r="T20" s="85">
        <v>53365</v>
      </c>
      <c r="U20" s="85" t="s">
        <v>223</v>
      </c>
      <c r="V20" s="85" t="s">
        <v>223</v>
      </c>
      <c r="W20" s="85" t="s">
        <v>223</v>
      </c>
      <c r="X20" s="85">
        <v>59246</v>
      </c>
      <c r="Y20" s="85" t="s">
        <v>223</v>
      </c>
      <c r="Z20" s="85" t="s">
        <v>223</v>
      </c>
      <c r="AA20" s="85" t="s">
        <v>223</v>
      </c>
      <c r="AB20" s="85">
        <v>53019</v>
      </c>
      <c r="AC20" s="85" t="s">
        <v>223</v>
      </c>
      <c r="AD20" s="85" t="s">
        <v>223</v>
      </c>
      <c r="AE20" s="85" t="s">
        <v>223</v>
      </c>
      <c r="AF20" s="85">
        <v>57927</v>
      </c>
      <c r="AG20" s="85" t="s">
        <v>223</v>
      </c>
      <c r="AH20" s="85" t="s">
        <v>223</v>
      </c>
      <c r="AI20" s="85" t="s">
        <v>223</v>
      </c>
      <c r="AJ20" s="85">
        <v>61858</v>
      </c>
      <c r="AK20" s="85" t="s">
        <v>223</v>
      </c>
      <c r="AL20" s="85" t="s">
        <v>223</v>
      </c>
      <c r="AM20" s="85" t="s">
        <v>223</v>
      </c>
      <c r="AN20" s="85">
        <v>61422</v>
      </c>
      <c r="AO20" s="85" t="s">
        <v>223</v>
      </c>
      <c r="AP20" s="85" t="s">
        <v>223</v>
      </c>
      <c r="AQ20" s="85" t="s">
        <v>223</v>
      </c>
      <c r="AR20" s="85">
        <v>61286</v>
      </c>
      <c r="AS20" s="85" t="s">
        <v>223</v>
      </c>
      <c r="AT20" s="85" t="s">
        <v>223</v>
      </c>
      <c r="AU20" s="85" t="s">
        <v>223</v>
      </c>
      <c r="AV20" s="85">
        <v>63243</v>
      </c>
      <c r="AW20" s="85" t="s">
        <v>223</v>
      </c>
      <c r="AX20" s="85" t="s">
        <v>223</v>
      </c>
      <c r="AY20" s="85" t="s">
        <v>223</v>
      </c>
      <c r="AZ20" s="85">
        <v>63290</v>
      </c>
      <c r="BA20" s="85" t="s">
        <v>223</v>
      </c>
      <c r="BB20" s="85" t="s">
        <v>223</v>
      </c>
      <c r="BC20" s="85" t="s">
        <v>223</v>
      </c>
      <c r="BD20" s="85">
        <v>62586</v>
      </c>
      <c r="BE20" s="85" t="s">
        <v>223</v>
      </c>
    </row>
    <row r="21" spans="1:57" hidden="1">
      <c r="A21" s="85" t="s">
        <v>512</v>
      </c>
      <c r="B21" s="85" t="s">
        <v>223</v>
      </c>
      <c r="C21" s="85" t="s">
        <v>223</v>
      </c>
      <c r="D21" s="85" t="s">
        <v>223</v>
      </c>
      <c r="E21" s="85" t="s">
        <v>223</v>
      </c>
      <c r="F21" s="85" t="s">
        <v>223</v>
      </c>
      <c r="G21" s="85" t="s">
        <v>223</v>
      </c>
      <c r="H21" s="85" t="s">
        <v>223</v>
      </c>
      <c r="I21" s="85" t="s">
        <v>223</v>
      </c>
      <c r="J21" s="85" t="s">
        <v>223</v>
      </c>
      <c r="K21" s="85" t="s">
        <v>223</v>
      </c>
      <c r="L21" s="85" t="s">
        <v>223</v>
      </c>
      <c r="M21" s="85" t="s">
        <v>223</v>
      </c>
      <c r="N21" s="85" t="s">
        <v>223</v>
      </c>
      <c r="O21" s="85" t="s">
        <v>223</v>
      </c>
      <c r="P21" s="85" t="s">
        <v>223</v>
      </c>
      <c r="Q21" s="85" t="s">
        <v>223</v>
      </c>
      <c r="R21" s="85" t="s">
        <v>223</v>
      </c>
      <c r="S21" s="85" t="s">
        <v>223</v>
      </c>
      <c r="T21" s="85" t="s">
        <v>223</v>
      </c>
      <c r="U21" s="85" t="s">
        <v>223</v>
      </c>
      <c r="V21" s="85" t="s">
        <v>223</v>
      </c>
      <c r="W21" s="85" t="s">
        <v>223</v>
      </c>
      <c r="X21" s="85" t="s">
        <v>223</v>
      </c>
      <c r="Y21" s="85" t="s">
        <v>223</v>
      </c>
      <c r="Z21" s="85" t="s">
        <v>223</v>
      </c>
      <c r="AA21" s="85" t="s">
        <v>223</v>
      </c>
      <c r="AB21" s="85" t="s">
        <v>223</v>
      </c>
      <c r="AC21" s="85" t="s">
        <v>223</v>
      </c>
      <c r="AD21" s="85" t="s">
        <v>223</v>
      </c>
      <c r="AE21" s="85" t="s">
        <v>223</v>
      </c>
      <c r="AF21" s="85" t="s">
        <v>223</v>
      </c>
      <c r="AG21" s="85" t="s">
        <v>223</v>
      </c>
      <c r="AH21" s="85" t="s">
        <v>223</v>
      </c>
      <c r="AI21" s="85" t="s">
        <v>223</v>
      </c>
      <c r="AJ21" s="85" t="s">
        <v>223</v>
      </c>
      <c r="AK21" s="85" t="s">
        <v>223</v>
      </c>
      <c r="AL21" s="85" t="s">
        <v>223</v>
      </c>
      <c r="AM21" s="85" t="s">
        <v>223</v>
      </c>
      <c r="AN21" s="85" t="s">
        <v>223</v>
      </c>
      <c r="AO21" s="85" t="s">
        <v>223</v>
      </c>
      <c r="AP21" s="85" t="s">
        <v>223</v>
      </c>
      <c r="AQ21" s="85" t="s">
        <v>223</v>
      </c>
      <c r="AR21" s="85" t="s">
        <v>223</v>
      </c>
      <c r="AS21" s="85" t="s">
        <v>223</v>
      </c>
      <c r="AT21" s="85" t="s">
        <v>223</v>
      </c>
      <c r="AU21" s="85" t="s">
        <v>223</v>
      </c>
      <c r="AV21" s="85" t="s">
        <v>223</v>
      </c>
      <c r="AW21" s="85" t="s">
        <v>223</v>
      </c>
      <c r="AX21" s="85" t="s">
        <v>223</v>
      </c>
      <c r="AY21" s="85" t="s">
        <v>223</v>
      </c>
      <c r="AZ21" s="85" t="s">
        <v>223</v>
      </c>
      <c r="BA21" s="85" t="s">
        <v>223</v>
      </c>
      <c r="BB21" s="85" t="s">
        <v>223</v>
      </c>
      <c r="BC21" s="85" t="s">
        <v>223</v>
      </c>
      <c r="BD21" s="85" t="s">
        <v>223</v>
      </c>
      <c r="BE21" s="85" t="s">
        <v>223</v>
      </c>
    </row>
    <row r="22" spans="1:57" hidden="1">
      <c r="A22" s="85" t="s">
        <v>513</v>
      </c>
      <c r="B22" s="85">
        <v>17.78</v>
      </c>
      <c r="C22" s="85">
        <v>3200</v>
      </c>
      <c r="D22" s="85" t="s">
        <v>223</v>
      </c>
      <c r="E22" s="85" t="s">
        <v>223</v>
      </c>
      <c r="F22" s="85">
        <v>17.78</v>
      </c>
      <c r="G22" s="85">
        <v>3200</v>
      </c>
      <c r="H22" s="85" t="s">
        <v>223</v>
      </c>
      <c r="I22" s="85" t="s">
        <v>223</v>
      </c>
      <c r="J22" s="85">
        <v>17.78</v>
      </c>
      <c r="K22" s="85">
        <v>3200</v>
      </c>
      <c r="L22" s="85" t="s">
        <v>223</v>
      </c>
      <c r="M22" s="85" t="s">
        <v>223</v>
      </c>
      <c r="N22" s="85">
        <v>17.78</v>
      </c>
      <c r="O22" s="85">
        <v>3200</v>
      </c>
      <c r="P22" s="85" t="s">
        <v>223</v>
      </c>
      <c r="Q22" s="85" t="s">
        <v>223</v>
      </c>
      <c r="R22" s="85">
        <v>17.78</v>
      </c>
      <c r="S22" s="85">
        <v>3200</v>
      </c>
      <c r="T22" s="85" t="s">
        <v>223</v>
      </c>
      <c r="U22" s="85" t="s">
        <v>223</v>
      </c>
      <c r="V22" s="85">
        <v>17.78</v>
      </c>
      <c r="W22" s="85">
        <v>3200</v>
      </c>
      <c r="X22" s="85" t="s">
        <v>223</v>
      </c>
      <c r="Y22" s="85" t="s">
        <v>223</v>
      </c>
      <c r="Z22" s="85">
        <v>17.78</v>
      </c>
      <c r="AA22" s="85">
        <v>3200</v>
      </c>
      <c r="AB22" s="85" t="s">
        <v>223</v>
      </c>
      <c r="AC22" s="85" t="s">
        <v>223</v>
      </c>
      <c r="AD22" s="85">
        <v>17.78</v>
      </c>
      <c r="AE22" s="85">
        <v>3200</v>
      </c>
      <c r="AF22" s="85" t="s">
        <v>223</v>
      </c>
      <c r="AG22" s="85" t="s">
        <v>223</v>
      </c>
      <c r="AH22" s="85">
        <v>17.78</v>
      </c>
      <c r="AI22" s="85">
        <v>3200</v>
      </c>
      <c r="AJ22" s="85" t="s">
        <v>223</v>
      </c>
      <c r="AK22" s="85" t="s">
        <v>223</v>
      </c>
      <c r="AL22" s="85">
        <v>17.78</v>
      </c>
      <c r="AM22" s="85">
        <v>3200</v>
      </c>
      <c r="AN22" s="85" t="s">
        <v>223</v>
      </c>
      <c r="AO22" s="85" t="s">
        <v>223</v>
      </c>
      <c r="AP22" s="85">
        <v>17.78</v>
      </c>
      <c r="AQ22" s="85">
        <v>3200</v>
      </c>
      <c r="AR22" s="85" t="s">
        <v>223</v>
      </c>
      <c r="AS22" s="85" t="s">
        <v>223</v>
      </c>
      <c r="AT22" s="85">
        <v>17.78</v>
      </c>
      <c r="AU22" s="85">
        <v>3200</v>
      </c>
      <c r="AV22" s="85" t="s">
        <v>223</v>
      </c>
      <c r="AW22" s="85" t="s">
        <v>223</v>
      </c>
      <c r="AX22" s="85">
        <v>17.78</v>
      </c>
      <c r="AY22" s="85">
        <v>3200</v>
      </c>
      <c r="AZ22" s="85" t="s">
        <v>223</v>
      </c>
      <c r="BA22" s="85" t="s">
        <v>223</v>
      </c>
      <c r="BB22" s="85">
        <v>17.78</v>
      </c>
      <c r="BC22" s="85">
        <v>3200</v>
      </c>
      <c r="BD22" s="85" t="s">
        <v>223</v>
      </c>
      <c r="BE22" s="85" t="s">
        <v>223</v>
      </c>
    </row>
    <row r="23" spans="1:57" s="87" customFormat="1">
      <c r="A23" s="87" t="s">
        <v>514</v>
      </c>
      <c r="B23" s="87">
        <v>37.58</v>
      </c>
      <c r="C23" s="87">
        <v>2600</v>
      </c>
      <c r="D23" s="87">
        <v>23846</v>
      </c>
      <c r="E23" s="87" t="s">
        <v>510</v>
      </c>
      <c r="F23" s="87">
        <v>37.58</v>
      </c>
      <c r="G23" s="87">
        <v>2600</v>
      </c>
      <c r="H23" s="87">
        <v>24717</v>
      </c>
      <c r="I23" s="87" t="s">
        <v>311</v>
      </c>
      <c r="J23" s="87">
        <v>39.75</v>
      </c>
      <c r="K23" s="87">
        <v>2750</v>
      </c>
      <c r="L23" s="87" t="s">
        <v>223</v>
      </c>
      <c r="M23" s="87" t="s">
        <v>223</v>
      </c>
      <c r="N23" s="87">
        <v>42.39</v>
      </c>
      <c r="O23" s="87">
        <v>2950</v>
      </c>
      <c r="P23" s="87">
        <v>27053</v>
      </c>
      <c r="Q23" s="87" t="s">
        <v>496</v>
      </c>
      <c r="R23" s="87">
        <v>42.86</v>
      </c>
      <c r="S23" s="87">
        <v>3000</v>
      </c>
      <c r="T23" s="87">
        <v>27451</v>
      </c>
      <c r="U23" s="87" t="s">
        <v>515</v>
      </c>
      <c r="V23" s="87">
        <v>43.49</v>
      </c>
      <c r="W23" s="87">
        <v>2797</v>
      </c>
      <c r="X23" s="87">
        <v>27497</v>
      </c>
      <c r="Y23" s="87" t="s">
        <v>400</v>
      </c>
      <c r="Z23" s="87">
        <v>44.64</v>
      </c>
      <c r="AA23" s="87">
        <v>2795</v>
      </c>
      <c r="AB23" s="87">
        <v>27567</v>
      </c>
      <c r="AC23" s="87" t="s">
        <v>516</v>
      </c>
      <c r="AD23" s="87">
        <v>44.64</v>
      </c>
      <c r="AE23" s="87">
        <v>2795</v>
      </c>
      <c r="AF23" s="87">
        <v>27956</v>
      </c>
      <c r="AG23" s="87" t="s">
        <v>517</v>
      </c>
      <c r="AH23" s="87">
        <v>45.65</v>
      </c>
      <c r="AI23" s="87">
        <v>2745</v>
      </c>
      <c r="AJ23" s="87">
        <v>28352</v>
      </c>
      <c r="AK23" s="87" t="s">
        <v>491</v>
      </c>
      <c r="AL23" s="87">
        <v>47.19</v>
      </c>
      <c r="AM23" s="87">
        <v>2730</v>
      </c>
      <c r="AN23" s="87">
        <v>29446</v>
      </c>
      <c r="AO23" s="87" t="s">
        <v>518</v>
      </c>
      <c r="AP23" s="87">
        <v>45.33</v>
      </c>
      <c r="AQ23" s="87">
        <v>2595</v>
      </c>
      <c r="AR23" s="87">
        <v>26773</v>
      </c>
      <c r="AS23" s="87" t="s">
        <v>362</v>
      </c>
      <c r="AT23" s="87">
        <v>46.72</v>
      </c>
      <c r="AU23" s="87">
        <v>2640</v>
      </c>
      <c r="AV23" s="87">
        <v>25599</v>
      </c>
      <c r="AW23" s="87" t="s">
        <v>519</v>
      </c>
      <c r="AX23" s="87">
        <v>48.23</v>
      </c>
      <c r="AY23" s="87">
        <v>2723</v>
      </c>
      <c r="AZ23" s="87">
        <v>27214</v>
      </c>
      <c r="BA23" s="87" t="s">
        <v>451</v>
      </c>
      <c r="BB23" s="87">
        <v>42.96</v>
      </c>
      <c r="BC23" s="87">
        <v>2678</v>
      </c>
      <c r="BD23" s="87">
        <v>27214</v>
      </c>
      <c r="BE23" s="87" t="s">
        <v>229</v>
      </c>
    </row>
    <row r="24" spans="1:57" hidden="1">
      <c r="A24" s="85" t="s">
        <v>520</v>
      </c>
      <c r="B24" s="85" t="s">
        <v>223</v>
      </c>
      <c r="C24" s="85" t="s">
        <v>223</v>
      </c>
      <c r="D24" s="85" t="s">
        <v>223</v>
      </c>
      <c r="E24" s="85" t="s">
        <v>223</v>
      </c>
      <c r="F24" s="85" t="s">
        <v>223</v>
      </c>
      <c r="G24" s="85" t="s">
        <v>223</v>
      </c>
      <c r="H24" s="85" t="s">
        <v>223</v>
      </c>
      <c r="I24" s="85" t="s">
        <v>223</v>
      </c>
      <c r="J24" s="85" t="s">
        <v>223</v>
      </c>
      <c r="K24" s="85" t="s">
        <v>223</v>
      </c>
      <c r="L24" s="85" t="s">
        <v>223</v>
      </c>
      <c r="M24" s="85" t="s">
        <v>223</v>
      </c>
      <c r="N24" s="85" t="s">
        <v>223</v>
      </c>
      <c r="O24" s="85" t="s">
        <v>223</v>
      </c>
      <c r="P24" s="85" t="s">
        <v>223</v>
      </c>
      <c r="Q24" s="85" t="s">
        <v>223</v>
      </c>
      <c r="R24" s="85" t="s">
        <v>223</v>
      </c>
      <c r="S24" s="85" t="s">
        <v>223</v>
      </c>
      <c r="T24" s="85" t="s">
        <v>223</v>
      </c>
      <c r="U24" s="85" t="s">
        <v>223</v>
      </c>
      <c r="V24" s="85" t="s">
        <v>223</v>
      </c>
      <c r="W24" s="85" t="s">
        <v>223</v>
      </c>
      <c r="X24" s="85" t="s">
        <v>223</v>
      </c>
      <c r="Y24" s="85" t="s">
        <v>223</v>
      </c>
      <c r="Z24" s="85" t="s">
        <v>223</v>
      </c>
      <c r="AA24" s="85" t="s">
        <v>223</v>
      </c>
      <c r="AB24" s="85" t="s">
        <v>223</v>
      </c>
      <c r="AC24" s="85" t="s">
        <v>223</v>
      </c>
      <c r="AD24" s="85">
        <v>71.959999999999994</v>
      </c>
      <c r="AE24" s="85">
        <v>9833</v>
      </c>
      <c r="AF24" s="85" t="s">
        <v>223</v>
      </c>
      <c r="AG24" s="85" t="s">
        <v>223</v>
      </c>
      <c r="AH24" s="85">
        <v>75.64</v>
      </c>
      <c r="AI24" s="85">
        <v>10778</v>
      </c>
      <c r="AJ24" s="85" t="s">
        <v>223</v>
      </c>
      <c r="AK24" s="85" t="s">
        <v>223</v>
      </c>
      <c r="AL24" s="85">
        <v>76.7</v>
      </c>
      <c r="AM24" s="85">
        <v>10667</v>
      </c>
      <c r="AN24" s="85" t="s">
        <v>223</v>
      </c>
      <c r="AO24" s="85" t="s">
        <v>223</v>
      </c>
      <c r="AP24" s="85">
        <v>80.930000000000007</v>
      </c>
      <c r="AQ24" s="85">
        <v>9935</v>
      </c>
      <c r="AR24" s="85" t="s">
        <v>223</v>
      </c>
      <c r="AS24" s="85" t="s">
        <v>223</v>
      </c>
      <c r="AT24" s="85">
        <v>81.72</v>
      </c>
      <c r="AU24" s="85">
        <v>10079</v>
      </c>
      <c r="AV24" s="85" t="s">
        <v>223</v>
      </c>
      <c r="AW24" s="85" t="s">
        <v>223</v>
      </c>
      <c r="AX24" s="85">
        <v>78.989999999999995</v>
      </c>
      <c r="AY24" s="85">
        <v>9813</v>
      </c>
      <c r="AZ24" s="85" t="s">
        <v>223</v>
      </c>
      <c r="BA24" s="85" t="s">
        <v>223</v>
      </c>
      <c r="BB24" s="85">
        <v>80.38</v>
      </c>
      <c r="BC24" s="85">
        <v>10053</v>
      </c>
      <c r="BD24" s="85" t="s">
        <v>223</v>
      </c>
      <c r="BE24" s="85" t="s">
        <v>223</v>
      </c>
    </row>
    <row r="25" spans="1:57" hidden="1">
      <c r="A25" s="85" t="s">
        <v>521</v>
      </c>
      <c r="B25" s="85" t="s">
        <v>223</v>
      </c>
      <c r="C25" s="85" t="s">
        <v>223</v>
      </c>
      <c r="D25" s="85">
        <v>19481</v>
      </c>
      <c r="E25" s="85" t="s">
        <v>223</v>
      </c>
      <c r="F25" s="85" t="s">
        <v>223</v>
      </c>
      <c r="G25" s="85" t="s">
        <v>223</v>
      </c>
      <c r="H25" s="85">
        <v>19289</v>
      </c>
      <c r="I25" s="85" t="s">
        <v>223</v>
      </c>
      <c r="J25" s="85" t="s">
        <v>223</v>
      </c>
      <c r="K25" s="85" t="s">
        <v>223</v>
      </c>
      <c r="L25" s="85" t="s">
        <v>223</v>
      </c>
      <c r="M25" s="85" t="s">
        <v>223</v>
      </c>
      <c r="N25" s="85" t="s">
        <v>223</v>
      </c>
      <c r="O25" s="85" t="s">
        <v>223</v>
      </c>
      <c r="P25" s="85">
        <v>18910</v>
      </c>
      <c r="Q25" s="85" t="s">
        <v>223</v>
      </c>
      <c r="R25" s="85" t="s">
        <v>223</v>
      </c>
      <c r="S25" s="85" t="s">
        <v>223</v>
      </c>
      <c r="T25" s="85">
        <v>19495</v>
      </c>
      <c r="U25" s="85" t="s">
        <v>223</v>
      </c>
      <c r="V25" s="85" t="s">
        <v>223</v>
      </c>
      <c r="W25" s="85" t="s">
        <v>223</v>
      </c>
      <c r="X25" s="85">
        <v>18928</v>
      </c>
      <c r="Y25" s="85" t="s">
        <v>223</v>
      </c>
      <c r="Z25" s="85" t="s">
        <v>223</v>
      </c>
      <c r="AA25" s="85" t="s">
        <v>223</v>
      </c>
      <c r="AB25" s="85">
        <v>19120</v>
      </c>
      <c r="AC25" s="85" t="s">
        <v>223</v>
      </c>
      <c r="AD25" s="85" t="s">
        <v>223</v>
      </c>
      <c r="AE25" s="85" t="s">
        <v>223</v>
      </c>
      <c r="AF25" s="85">
        <v>19314</v>
      </c>
      <c r="AG25" s="85" t="s">
        <v>223</v>
      </c>
      <c r="AH25" s="85" t="s">
        <v>223</v>
      </c>
      <c r="AI25" s="85" t="s">
        <v>223</v>
      </c>
      <c r="AJ25" s="85">
        <v>19912</v>
      </c>
      <c r="AK25" s="85" t="s">
        <v>223</v>
      </c>
      <c r="AL25" s="85" t="s">
        <v>223</v>
      </c>
      <c r="AM25" s="85" t="s">
        <v>223</v>
      </c>
      <c r="AN25" s="85">
        <v>19522</v>
      </c>
      <c r="AO25" s="85" t="s">
        <v>223</v>
      </c>
      <c r="AP25" s="85" t="s">
        <v>223</v>
      </c>
      <c r="AQ25" s="85" t="s">
        <v>223</v>
      </c>
      <c r="AR25" s="85">
        <v>19140</v>
      </c>
      <c r="AS25" s="85" t="s">
        <v>223</v>
      </c>
      <c r="AT25" s="85" t="s">
        <v>223</v>
      </c>
      <c r="AU25" s="85" t="s">
        <v>223</v>
      </c>
      <c r="AV25" s="85">
        <v>19334</v>
      </c>
      <c r="AW25" s="85" t="s">
        <v>223</v>
      </c>
      <c r="AX25" s="85" t="s">
        <v>223</v>
      </c>
      <c r="AY25" s="85" t="s">
        <v>223</v>
      </c>
      <c r="AZ25" s="85">
        <v>19334</v>
      </c>
      <c r="BA25" s="85" t="s">
        <v>223</v>
      </c>
      <c r="BB25" s="85" t="s">
        <v>223</v>
      </c>
      <c r="BC25" s="85" t="s">
        <v>223</v>
      </c>
      <c r="BD25" s="85">
        <v>19729</v>
      </c>
      <c r="BE25" s="85" t="s">
        <v>223</v>
      </c>
    </row>
    <row r="26" spans="1:57" hidden="1">
      <c r="A26" s="85" t="s">
        <v>522</v>
      </c>
      <c r="B26" s="85">
        <v>204.02</v>
      </c>
      <c r="C26" s="85">
        <v>2130</v>
      </c>
      <c r="D26" s="85">
        <v>29284</v>
      </c>
      <c r="E26" s="85" t="s">
        <v>523</v>
      </c>
      <c r="F26" s="85">
        <v>204.02</v>
      </c>
      <c r="G26" s="85">
        <v>2130</v>
      </c>
      <c r="H26" s="85">
        <v>30942</v>
      </c>
      <c r="I26" s="85" t="s">
        <v>524</v>
      </c>
      <c r="J26" s="85">
        <v>204.02</v>
      </c>
      <c r="K26" s="85">
        <v>2130</v>
      </c>
      <c r="L26" s="85" t="s">
        <v>223</v>
      </c>
      <c r="M26" s="85" t="s">
        <v>223</v>
      </c>
      <c r="N26" s="85">
        <v>204.02</v>
      </c>
      <c r="O26" s="85">
        <v>2130</v>
      </c>
      <c r="P26" s="85">
        <v>31625</v>
      </c>
      <c r="Q26" s="85" t="s">
        <v>525</v>
      </c>
      <c r="R26" s="85">
        <v>204.02</v>
      </c>
      <c r="S26" s="85">
        <v>2130</v>
      </c>
      <c r="T26" s="85">
        <v>31663</v>
      </c>
      <c r="U26" s="85" t="s">
        <v>525</v>
      </c>
      <c r="V26" s="85">
        <v>96.95</v>
      </c>
      <c r="W26" s="85">
        <v>3077</v>
      </c>
      <c r="X26" s="85">
        <v>29077</v>
      </c>
      <c r="Y26" s="85" t="s">
        <v>526</v>
      </c>
      <c r="Z26" s="85">
        <v>96.95</v>
      </c>
      <c r="AA26" s="85">
        <v>3077</v>
      </c>
      <c r="AB26" s="85">
        <v>32010</v>
      </c>
      <c r="AC26" s="85" t="s">
        <v>503</v>
      </c>
      <c r="AD26" s="85">
        <v>96.79</v>
      </c>
      <c r="AE26" s="85">
        <v>3092</v>
      </c>
      <c r="AF26" s="85">
        <v>32049</v>
      </c>
      <c r="AG26" s="85" t="s">
        <v>527</v>
      </c>
      <c r="AH26" s="85">
        <v>71.790000000000006</v>
      </c>
      <c r="AI26" s="85">
        <v>3189</v>
      </c>
      <c r="AJ26" s="85">
        <v>32665</v>
      </c>
      <c r="AK26" s="85" t="s">
        <v>290</v>
      </c>
      <c r="AL26" s="85">
        <v>67.25</v>
      </c>
      <c r="AM26" s="85">
        <v>3227</v>
      </c>
      <c r="AN26" s="85">
        <v>32665</v>
      </c>
      <c r="AO26" s="85" t="s">
        <v>259</v>
      </c>
      <c r="AP26" s="85">
        <v>63.48</v>
      </c>
      <c r="AQ26" s="85">
        <v>3536</v>
      </c>
      <c r="AR26" s="85">
        <v>32665</v>
      </c>
      <c r="AS26" s="85" t="s">
        <v>528</v>
      </c>
      <c r="AT26" s="85">
        <v>65.91</v>
      </c>
      <c r="AU26" s="85">
        <v>3515</v>
      </c>
      <c r="AV26" s="85">
        <v>32665</v>
      </c>
      <c r="AW26" s="85" t="s">
        <v>529</v>
      </c>
      <c r="AX26" s="85">
        <v>67.75</v>
      </c>
      <c r="AY26" s="85">
        <v>3424</v>
      </c>
      <c r="AZ26" s="85">
        <v>32665</v>
      </c>
      <c r="BA26" s="85" t="s">
        <v>530</v>
      </c>
      <c r="BB26" s="85">
        <v>56.67</v>
      </c>
      <c r="BC26" s="85">
        <v>3741</v>
      </c>
      <c r="BD26" s="85">
        <v>32665</v>
      </c>
      <c r="BE26" s="85" t="s">
        <v>284</v>
      </c>
    </row>
    <row r="27" spans="1:57" hidden="1">
      <c r="A27" s="85" t="s">
        <v>531</v>
      </c>
      <c r="B27" s="85">
        <v>62.19</v>
      </c>
      <c r="C27" s="85">
        <v>2683</v>
      </c>
      <c r="D27" s="85">
        <v>27618</v>
      </c>
      <c r="E27" s="85" t="s">
        <v>532</v>
      </c>
      <c r="F27" s="85">
        <v>62.6</v>
      </c>
      <c r="G27" s="85">
        <v>2675</v>
      </c>
      <c r="H27" s="85">
        <v>27618</v>
      </c>
      <c r="I27" s="85" t="s">
        <v>533</v>
      </c>
      <c r="J27" s="85">
        <v>63.91</v>
      </c>
      <c r="K27" s="85">
        <v>2768</v>
      </c>
      <c r="L27" s="85" t="s">
        <v>223</v>
      </c>
      <c r="M27" s="85" t="s">
        <v>223</v>
      </c>
      <c r="N27" s="85">
        <v>67.89</v>
      </c>
      <c r="O27" s="85">
        <v>3139</v>
      </c>
      <c r="P27" s="85">
        <v>27743</v>
      </c>
      <c r="Q27" s="85" t="s">
        <v>283</v>
      </c>
      <c r="R27" s="85">
        <v>74.48</v>
      </c>
      <c r="S27" s="85">
        <v>3260</v>
      </c>
      <c r="T27" s="85">
        <v>28303</v>
      </c>
      <c r="U27" s="85" t="s">
        <v>534</v>
      </c>
      <c r="V27" s="85">
        <v>78.41</v>
      </c>
      <c r="W27" s="85">
        <v>1850</v>
      </c>
      <c r="X27" s="85">
        <v>28284</v>
      </c>
      <c r="Y27" s="85" t="s">
        <v>535</v>
      </c>
      <c r="Z27" s="85">
        <v>67.39</v>
      </c>
      <c r="AA27" s="85">
        <v>2117</v>
      </c>
      <c r="AB27" s="85">
        <v>28241</v>
      </c>
      <c r="AC27" s="85" t="s">
        <v>536</v>
      </c>
      <c r="AD27" s="85">
        <v>62.09</v>
      </c>
      <c r="AE27" s="85">
        <v>2263</v>
      </c>
      <c r="AF27" s="85">
        <v>28577</v>
      </c>
      <c r="AG27" s="85" t="s">
        <v>537</v>
      </c>
      <c r="AH27" s="85">
        <v>62.09</v>
      </c>
      <c r="AI27" s="85">
        <v>2263</v>
      </c>
      <c r="AJ27" s="85">
        <v>26788</v>
      </c>
      <c r="AK27" s="85" t="s">
        <v>538</v>
      </c>
      <c r="AL27" s="85">
        <v>60.38</v>
      </c>
      <c r="AM27" s="85">
        <v>2284</v>
      </c>
      <c r="AN27" s="85">
        <v>26294</v>
      </c>
      <c r="AO27" s="85" t="s">
        <v>539</v>
      </c>
      <c r="AP27" s="85">
        <v>57.79</v>
      </c>
      <c r="AQ27" s="85">
        <v>2337</v>
      </c>
      <c r="AR27" s="85">
        <v>27813</v>
      </c>
      <c r="AS27" s="85" t="s">
        <v>540</v>
      </c>
      <c r="AT27" s="85">
        <v>56.34</v>
      </c>
      <c r="AU27" s="85">
        <v>2402</v>
      </c>
      <c r="AV27" s="85" t="s">
        <v>223</v>
      </c>
      <c r="AW27" s="85" t="s">
        <v>223</v>
      </c>
      <c r="AX27" s="85">
        <v>56.34</v>
      </c>
      <c r="AY27" s="85">
        <v>2402</v>
      </c>
      <c r="AZ27" s="85">
        <v>28170</v>
      </c>
      <c r="BA27" s="85" t="s">
        <v>541</v>
      </c>
      <c r="BB27" s="85">
        <v>57.96</v>
      </c>
      <c r="BC27" s="85">
        <v>2331</v>
      </c>
      <c r="BD27" s="85" t="s">
        <v>223</v>
      </c>
      <c r="BE27" s="85" t="s">
        <v>223</v>
      </c>
    </row>
    <row r="28" spans="1:57" hidden="1">
      <c r="A28" s="85" t="s">
        <v>542</v>
      </c>
      <c r="B28" s="85">
        <v>53.88</v>
      </c>
      <c r="C28" s="85">
        <v>7067</v>
      </c>
      <c r="D28" s="85">
        <v>48942</v>
      </c>
      <c r="E28" s="85" t="s">
        <v>543</v>
      </c>
      <c r="F28" s="85">
        <v>57.19</v>
      </c>
      <c r="G28" s="85">
        <v>6975</v>
      </c>
      <c r="H28" s="85">
        <v>50240</v>
      </c>
      <c r="I28" s="85" t="s">
        <v>544</v>
      </c>
      <c r="J28" s="85">
        <v>59.55</v>
      </c>
      <c r="K28" s="85">
        <v>6967</v>
      </c>
      <c r="L28" s="85" t="s">
        <v>223</v>
      </c>
      <c r="M28" s="85" t="s">
        <v>223</v>
      </c>
      <c r="N28" s="85" t="s">
        <v>223</v>
      </c>
      <c r="O28" s="85" t="s">
        <v>223</v>
      </c>
      <c r="P28" s="85" t="s">
        <v>223</v>
      </c>
      <c r="Q28" s="85" t="s">
        <v>223</v>
      </c>
      <c r="R28" s="85" t="s">
        <v>223</v>
      </c>
      <c r="S28" s="85" t="s">
        <v>223</v>
      </c>
      <c r="T28" s="85" t="s">
        <v>223</v>
      </c>
      <c r="U28" s="85" t="s">
        <v>223</v>
      </c>
      <c r="V28" s="85" t="s">
        <v>223</v>
      </c>
      <c r="W28" s="85" t="s">
        <v>223</v>
      </c>
      <c r="X28" s="85" t="s">
        <v>223</v>
      </c>
      <c r="Y28" s="85" t="s">
        <v>223</v>
      </c>
      <c r="Z28" s="85" t="s">
        <v>223</v>
      </c>
      <c r="AA28" s="85" t="s">
        <v>223</v>
      </c>
      <c r="AB28" s="85" t="s">
        <v>223</v>
      </c>
      <c r="AC28" s="85" t="s">
        <v>223</v>
      </c>
      <c r="AD28" s="85" t="s">
        <v>223</v>
      </c>
      <c r="AE28" s="85" t="s">
        <v>223</v>
      </c>
      <c r="AF28" s="85" t="s">
        <v>223</v>
      </c>
      <c r="AG28" s="85" t="s">
        <v>223</v>
      </c>
      <c r="AH28" s="85" t="s">
        <v>223</v>
      </c>
      <c r="AI28" s="85" t="s">
        <v>223</v>
      </c>
      <c r="AJ28" s="85" t="s">
        <v>223</v>
      </c>
      <c r="AK28" s="85" t="s">
        <v>223</v>
      </c>
      <c r="AL28" s="85" t="s">
        <v>223</v>
      </c>
      <c r="AM28" s="85" t="s">
        <v>223</v>
      </c>
      <c r="AN28" s="85" t="s">
        <v>223</v>
      </c>
      <c r="AO28" s="85" t="s">
        <v>223</v>
      </c>
      <c r="AP28" s="85" t="s">
        <v>223</v>
      </c>
      <c r="AQ28" s="85" t="s">
        <v>223</v>
      </c>
      <c r="AR28" s="85" t="s">
        <v>223</v>
      </c>
      <c r="AS28" s="85" t="s">
        <v>223</v>
      </c>
      <c r="AT28" s="85" t="s">
        <v>223</v>
      </c>
      <c r="AU28" s="85" t="s">
        <v>223</v>
      </c>
      <c r="AV28" s="85" t="s">
        <v>223</v>
      </c>
      <c r="AW28" s="85" t="s">
        <v>223</v>
      </c>
      <c r="AX28" s="85" t="s">
        <v>223</v>
      </c>
      <c r="AY28" s="85" t="s">
        <v>223</v>
      </c>
      <c r="AZ28" s="85" t="s">
        <v>223</v>
      </c>
      <c r="BA28" s="85" t="s">
        <v>223</v>
      </c>
      <c r="BB28" s="85" t="s">
        <v>223</v>
      </c>
      <c r="BC28" s="85" t="s">
        <v>223</v>
      </c>
      <c r="BD28" s="85" t="s">
        <v>223</v>
      </c>
      <c r="BE28" s="85" t="s">
        <v>223</v>
      </c>
    </row>
    <row r="29" spans="1:57" hidden="1">
      <c r="A29" s="85" t="s">
        <v>545</v>
      </c>
      <c r="B29" s="85">
        <v>39.32</v>
      </c>
      <c r="C29" s="85">
        <v>2300</v>
      </c>
      <c r="D29" s="85">
        <v>25615</v>
      </c>
      <c r="E29" s="85" t="s">
        <v>409</v>
      </c>
      <c r="F29" s="85">
        <v>39.65</v>
      </c>
      <c r="G29" s="85">
        <v>2433</v>
      </c>
      <c r="H29" s="85">
        <v>25742</v>
      </c>
      <c r="I29" s="85" t="s">
        <v>270</v>
      </c>
      <c r="J29" s="85">
        <v>43.35</v>
      </c>
      <c r="K29" s="85">
        <v>2725</v>
      </c>
      <c r="L29" s="85" t="s">
        <v>223</v>
      </c>
      <c r="M29" s="85" t="s">
        <v>223</v>
      </c>
      <c r="N29" s="85">
        <v>46.41</v>
      </c>
      <c r="O29" s="85">
        <v>2750</v>
      </c>
      <c r="P29" s="85">
        <v>29902</v>
      </c>
      <c r="Q29" s="85" t="s">
        <v>402</v>
      </c>
      <c r="R29" s="85">
        <v>44.42</v>
      </c>
      <c r="S29" s="85">
        <v>2733</v>
      </c>
      <c r="T29" s="85">
        <v>30533</v>
      </c>
      <c r="U29" s="85" t="s">
        <v>256</v>
      </c>
      <c r="V29" s="85" t="s">
        <v>223</v>
      </c>
      <c r="W29" s="85" t="s">
        <v>223</v>
      </c>
      <c r="X29" s="85">
        <v>30546</v>
      </c>
      <c r="Y29" s="85" t="s">
        <v>223</v>
      </c>
      <c r="Z29" s="85" t="s">
        <v>223</v>
      </c>
      <c r="AA29" s="85" t="s">
        <v>223</v>
      </c>
      <c r="AB29" s="85">
        <v>27296</v>
      </c>
      <c r="AC29" s="85" t="s">
        <v>223</v>
      </c>
      <c r="AD29" s="85" t="s">
        <v>223</v>
      </c>
      <c r="AE29" s="85" t="s">
        <v>223</v>
      </c>
      <c r="AF29" s="85">
        <v>27270</v>
      </c>
      <c r="AG29" s="85" t="s">
        <v>223</v>
      </c>
      <c r="AH29" s="85">
        <v>50.94</v>
      </c>
      <c r="AI29" s="85">
        <v>2700</v>
      </c>
      <c r="AJ29" s="85">
        <v>24485</v>
      </c>
      <c r="AK29" s="85" t="s">
        <v>540</v>
      </c>
      <c r="AL29" s="85">
        <v>50.94</v>
      </c>
      <c r="AM29" s="85">
        <v>2700</v>
      </c>
      <c r="AN29" s="85">
        <v>24871</v>
      </c>
      <c r="AO29" s="85" t="s">
        <v>293</v>
      </c>
      <c r="AP29" s="85">
        <v>44.7</v>
      </c>
      <c r="AQ29" s="85">
        <v>2350</v>
      </c>
      <c r="AR29" s="85">
        <v>25884</v>
      </c>
      <c r="AS29" s="85" t="s">
        <v>268</v>
      </c>
      <c r="AT29" s="85">
        <v>38.46</v>
      </c>
      <c r="AU29" s="85">
        <v>2000</v>
      </c>
      <c r="AV29" s="85">
        <v>26271</v>
      </c>
      <c r="AW29" s="85" t="s">
        <v>546</v>
      </c>
      <c r="AX29" s="85" t="s">
        <v>223</v>
      </c>
      <c r="AY29" s="85" t="s">
        <v>223</v>
      </c>
      <c r="AZ29" s="85">
        <v>23362</v>
      </c>
      <c r="BA29" s="85" t="s">
        <v>223</v>
      </c>
      <c r="BB29" s="85">
        <v>36.79</v>
      </c>
      <c r="BC29" s="85">
        <v>2300</v>
      </c>
      <c r="BD29" s="85">
        <v>26245</v>
      </c>
      <c r="BE29" s="85" t="s">
        <v>547</v>
      </c>
    </row>
    <row r="30" spans="1:57" hidden="1">
      <c r="A30" s="85" t="s">
        <v>548</v>
      </c>
      <c r="B30" s="85" t="s">
        <v>223</v>
      </c>
      <c r="C30" s="85" t="s">
        <v>223</v>
      </c>
      <c r="D30" s="85">
        <v>28659</v>
      </c>
      <c r="E30" s="85" t="s">
        <v>223</v>
      </c>
      <c r="F30" s="85" t="s">
        <v>223</v>
      </c>
      <c r="G30" s="85" t="s">
        <v>223</v>
      </c>
      <c r="H30" s="85">
        <v>29546</v>
      </c>
      <c r="I30" s="85" t="s">
        <v>223</v>
      </c>
      <c r="J30" s="85" t="s">
        <v>223</v>
      </c>
      <c r="K30" s="85" t="s">
        <v>223</v>
      </c>
      <c r="L30" s="85" t="s">
        <v>223</v>
      </c>
      <c r="M30" s="85" t="s">
        <v>223</v>
      </c>
      <c r="N30" s="85" t="s">
        <v>223</v>
      </c>
      <c r="O30" s="85" t="s">
        <v>223</v>
      </c>
      <c r="P30" s="85">
        <v>28976</v>
      </c>
      <c r="Q30" s="85" t="s">
        <v>223</v>
      </c>
      <c r="R30" s="85" t="s">
        <v>223</v>
      </c>
      <c r="S30" s="85" t="s">
        <v>223</v>
      </c>
      <c r="T30" s="85">
        <v>28976</v>
      </c>
      <c r="U30" s="85" t="s">
        <v>223</v>
      </c>
      <c r="V30" s="85" t="s">
        <v>223</v>
      </c>
      <c r="W30" s="85" t="s">
        <v>223</v>
      </c>
      <c r="X30" s="85">
        <v>28976</v>
      </c>
      <c r="Y30" s="85" t="s">
        <v>223</v>
      </c>
      <c r="Z30" s="85" t="s">
        <v>223</v>
      </c>
      <c r="AA30" s="85" t="s">
        <v>223</v>
      </c>
      <c r="AB30" s="85">
        <v>28690</v>
      </c>
      <c r="AC30" s="85" t="s">
        <v>223</v>
      </c>
      <c r="AD30" s="85" t="s">
        <v>223</v>
      </c>
      <c r="AE30" s="85" t="s">
        <v>223</v>
      </c>
      <c r="AF30" s="85">
        <v>28128</v>
      </c>
      <c r="AG30" s="85" t="s">
        <v>223</v>
      </c>
      <c r="AH30" s="85" t="s">
        <v>223</v>
      </c>
      <c r="AI30" s="85" t="s">
        <v>223</v>
      </c>
      <c r="AJ30" s="85">
        <v>28703</v>
      </c>
      <c r="AK30" s="85" t="s">
        <v>223</v>
      </c>
      <c r="AL30" s="85" t="s">
        <v>223</v>
      </c>
      <c r="AM30" s="85" t="s">
        <v>223</v>
      </c>
      <c r="AN30" s="85">
        <v>28141</v>
      </c>
      <c r="AO30" s="85" t="s">
        <v>223</v>
      </c>
      <c r="AP30" s="85" t="s">
        <v>223</v>
      </c>
      <c r="AQ30" s="85" t="s">
        <v>223</v>
      </c>
      <c r="AR30" s="85">
        <v>27863</v>
      </c>
      <c r="AS30" s="85" t="s">
        <v>223</v>
      </c>
      <c r="AT30" s="85" t="s">
        <v>223</v>
      </c>
      <c r="AU30" s="85" t="s">
        <v>223</v>
      </c>
      <c r="AV30" s="85">
        <v>27588</v>
      </c>
      <c r="AW30" s="85" t="s">
        <v>223</v>
      </c>
      <c r="AX30" s="85" t="s">
        <v>223</v>
      </c>
      <c r="AY30" s="85" t="s">
        <v>223</v>
      </c>
      <c r="AZ30" s="85">
        <v>27867</v>
      </c>
      <c r="BA30" s="85" t="s">
        <v>223</v>
      </c>
      <c r="BB30" s="85">
        <v>49.48</v>
      </c>
      <c r="BC30" s="85">
        <v>9500</v>
      </c>
      <c r="BD30" s="85">
        <v>27321</v>
      </c>
      <c r="BE30" s="85" t="s">
        <v>367</v>
      </c>
    </row>
    <row r="31" spans="1:57" s="87" customFormat="1">
      <c r="A31" s="87" t="s">
        <v>549</v>
      </c>
      <c r="B31" s="87">
        <v>37.58</v>
      </c>
      <c r="C31" s="87">
        <v>2834</v>
      </c>
      <c r="D31" s="87">
        <v>25759</v>
      </c>
      <c r="E31" s="87" t="s">
        <v>407</v>
      </c>
      <c r="F31" s="87">
        <v>37.590000000000003</v>
      </c>
      <c r="G31" s="87">
        <v>2800</v>
      </c>
      <c r="H31" s="87">
        <v>25931</v>
      </c>
      <c r="I31" s="87" t="s">
        <v>550</v>
      </c>
      <c r="J31" s="87">
        <v>38.72</v>
      </c>
      <c r="K31" s="87">
        <v>3057</v>
      </c>
      <c r="L31" s="87" t="s">
        <v>223</v>
      </c>
      <c r="M31" s="87" t="s">
        <v>223</v>
      </c>
      <c r="N31" s="87">
        <v>38.65</v>
      </c>
      <c r="O31" s="87">
        <v>3152</v>
      </c>
      <c r="P31" s="87">
        <v>26698</v>
      </c>
      <c r="Q31" s="87" t="s">
        <v>551</v>
      </c>
      <c r="R31" s="87">
        <v>38.54</v>
      </c>
      <c r="S31" s="87">
        <v>3136</v>
      </c>
      <c r="T31" s="87">
        <v>26677</v>
      </c>
      <c r="U31" s="87" t="s">
        <v>387</v>
      </c>
      <c r="V31" s="87">
        <v>37.9</v>
      </c>
      <c r="W31" s="87">
        <v>3097</v>
      </c>
      <c r="X31" s="87">
        <v>26772</v>
      </c>
      <c r="Y31" s="87" t="s">
        <v>463</v>
      </c>
      <c r="Z31" s="87">
        <v>37.159999999999997</v>
      </c>
      <c r="AA31" s="87">
        <v>3194</v>
      </c>
      <c r="AB31" s="87">
        <v>27081</v>
      </c>
      <c r="AC31" s="87" t="s">
        <v>482</v>
      </c>
      <c r="AD31" s="87">
        <v>36.159999999999997</v>
      </c>
      <c r="AE31" s="87">
        <v>3125</v>
      </c>
      <c r="AF31" s="87">
        <v>27531</v>
      </c>
      <c r="AG31" s="87" t="s">
        <v>330</v>
      </c>
      <c r="AH31" s="87">
        <v>36.979999999999997</v>
      </c>
      <c r="AI31" s="87">
        <v>2986</v>
      </c>
      <c r="AJ31" s="87">
        <v>28368</v>
      </c>
      <c r="AK31" s="87" t="s">
        <v>465</v>
      </c>
      <c r="AL31" s="87">
        <v>36.369999999999997</v>
      </c>
      <c r="AM31" s="87">
        <v>2989</v>
      </c>
      <c r="AN31" s="87">
        <v>28756</v>
      </c>
      <c r="AO31" s="87" t="s">
        <v>339</v>
      </c>
      <c r="AP31" s="87">
        <v>34.43</v>
      </c>
      <c r="AQ31" s="87">
        <v>2891</v>
      </c>
      <c r="AR31" s="87">
        <v>28458</v>
      </c>
      <c r="AS31" s="87" t="s">
        <v>552</v>
      </c>
      <c r="AT31" s="87">
        <v>35.54</v>
      </c>
      <c r="AU31" s="87">
        <v>2899</v>
      </c>
      <c r="AV31" s="87">
        <v>28495</v>
      </c>
      <c r="AW31" s="87" t="s">
        <v>553</v>
      </c>
      <c r="AX31" s="87">
        <v>35.26</v>
      </c>
      <c r="AY31" s="87">
        <v>2964</v>
      </c>
      <c r="AZ31" s="87">
        <v>28916</v>
      </c>
      <c r="BA31" s="87" t="s">
        <v>250</v>
      </c>
      <c r="BB31" s="87">
        <v>35.29</v>
      </c>
      <c r="BC31" s="87">
        <v>2913</v>
      </c>
      <c r="BD31" s="87">
        <v>28942</v>
      </c>
      <c r="BE31" s="87" t="s">
        <v>250</v>
      </c>
    </row>
    <row r="32" spans="1:57" hidden="1">
      <c r="A32" s="85" t="s">
        <v>554</v>
      </c>
      <c r="B32" s="85">
        <v>55.54</v>
      </c>
      <c r="C32" s="85">
        <v>3700</v>
      </c>
      <c r="D32" s="85">
        <v>34224</v>
      </c>
      <c r="E32" s="85" t="s">
        <v>405</v>
      </c>
      <c r="F32" s="85">
        <v>47.78</v>
      </c>
      <c r="G32" s="85">
        <v>4350</v>
      </c>
      <c r="H32" s="85">
        <v>34239</v>
      </c>
      <c r="I32" s="85" t="s">
        <v>555</v>
      </c>
      <c r="J32" s="85">
        <v>49.72</v>
      </c>
      <c r="K32" s="85">
        <v>4500</v>
      </c>
      <c r="L32" s="85" t="s">
        <v>223</v>
      </c>
      <c r="M32" s="85" t="s">
        <v>223</v>
      </c>
      <c r="N32" s="85">
        <v>49.26</v>
      </c>
      <c r="O32" s="85">
        <v>4433</v>
      </c>
      <c r="P32" s="85">
        <v>34192</v>
      </c>
      <c r="Q32" s="85" t="s">
        <v>556</v>
      </c>
      <c r="R32" s="85">
        <v>49.71</v>
      </c>
      <c r="S32" s="85">
        <v>4500</v>
      </c>
      <c r="T32" s="85">
        <v>34330</v>
      </c>
      <c r="U32" s="85" t="s">
        <v>551</v>
      </c>
      <c r="V32" s="85">
        <v>49.78</v>
      </c>
      <c r="W32" s="85">
        <v>4450</v>
      </c>
      <c r="X32" s="85">
        <v>35755</v>
      </c>
      <c r="Y32" s="85" t="s">
        <v>391</v>
      </c>
      <c r="Z32" s="85">
        <v>48.16</v>
      </c>
      <c r="AA32" s="85">
        <v>4343</v>
      </c>
      <c r="AB32" s="85">
        <v>35461</v>
      </c>
      <c r="AC32" s="85" t="s">
        <v>411</v>
      </c>
      <c r="AD32" s="85">
        <v>46.8</v>
      </c>
      <c r="AE32" s="85">
        <v>4220</v>
      </c>
      <c r="AF32" s="85">
        <v>35460</v>
      </c>
      <c r="AG32" s="85" t="s">
        <v>262</v>
      </c>
      <c r="AH32" s="85">
        <v>56.28</v>
      </c>
      <c r="AI32" s="85">
        <v>3550</v>
      </c>
      <c r="AJ32" s="85">
        <v>42492</v>
      </c>
      <c r="AK32" s="85" t="s">
        <v>557</v>
      </c>
      <c r="AL32" s="85">
        <v>68.7</v>
      </c>
      <c r="AM32" s="85">
        <v>2588</v>
      </c>
      <c r="AN32" s="85">
        <v>42492</v>
      </c>
      <c r="AO32" s="85" t="s">
        <v>516</v>
      </c>
      <c r="AP32" s="85">
        <v>64.52</v>
      </c>
      <c r="AQ32" s="85">
        <v>3017</v>
      </c>
      <c r="AR32" s="85">
        <v>42492</v>
      </c>
      <c r="AS32" s="85" t="s">
        <v>558</v>
      </c>
      <c r="AT32" s="85" t="s">
        <v>223</v>
      </c>
      <c r="AU32" s="85" t="s">
        <v>223</v>
      </c>
      <c r="AV32" s="85" t="s">
        <v>223</v>
      </c>
      <c r="AW32" s="85" t="s">
        <v>223</v>
      </c>
      <c r="AX32" s="85" t="s">
        <v>223</v>
      </c>
      <c r="AY32" s="85" t="s">
        <v>223</v>
      </c>
      <c r="AZ32" s="85">
        <v>42492</v>
      </c>
      <c r="BA32" s="85" t="s">
        <v>223</v>
      </c>
      <c r="BB32" s="85" t="s">
        <v>223</v>
      </c>
      <c r="BC32" s="85" t="s">
        <v>223</v>
      </c>
      <c r="BD32" s="85" t="s">
        <v>223</v>
      </c>
      <c r="BE32" s="85" t="s">
        <v>223</v>
      </c>
    </row>
    <row r="33" spans="1:57" hidden="1">
      <c r="A33" s="85" t="s">
        <v>559</v>
      </c>
      <c r="B33" s="85" t="s">
        <v>223</v>
      </c>
      <c r="C33" s="85" t="s">
        <v>223</v>
      </c>
      <c r="D33" s="85">
        <v>54610</v>
      </c>
      <c r="E33" s="85" t="s">
        <v>223</v>
      </c>
      <c r="F33" s="85" t="s">
        <v>223</v>
      </c>
      <c r="G33" s="85" t="s">
        <v>223</v>
      </c>
      <c r="H33" s="85">
        <v>54725</v>
      </c>
      <c r="I33" s="85" t="s">
        <v>223</v>
      </c>
      <c r="J33" s="85" t="s">
        <v>223</v>
      </c>
      <c r="K33" s="85" t="s">
        <v>223</v>
      </c>
      <c r="L33" s="85" t="s">
        <v>223</v>
      </c>
      <c r="M33" s="85" t="s">
        <v>223</v>
      </c>
      <c r="N33" s="85">
        <v>74.36</v>
      </c>
      <c r="O33" s="85">
        <v>8800</v>
      </c>
      <c r="P33" s="85">
        <v>52527</v>
      </c>
      <c r="Q33" s="85" t="s">
        <v>463</v>
      </c>
      <c r="R33" s="85">
        <v>117.2</v>
      </c>
      <c r="S33" s="85">
        <v>18267</v>
      </c>
      <c r="T33" s="85">
        <v>53365</v>
      </c>
      <c r="U33" s="85" t="s">
        <v>290</v>
      </c>
      <c r="V33" s="85">
        <v>138.62</v>
      </c>
      <c r="W33" s="85">
        <v>23000</v>
      </c>
      <c r="X33" s="85">
        <v>59246</v>
      </c>
      <c r="Y33" s="85" t="s">
        <v>560</v>
      </c>
      <c r="Z33" s="85">
        <v>97.54</v>
      </c>
      <c r="AA33" s="85">
        <v>16067</v>
      </c>
      <c r="AB33" s="85">
        <v>53019</v>
      </c>
      <c r="AC33" s="85" t="s">
        <v>285</v>
      </c>
      <c r="AD33" s="85">
        <v>97.54</v>
      </c>
      <c r="AE33" s="85">
        <v>16067</v>
      </c>
      <c r="AF33" s="85">
        <v>57927</v>
      </c>
      <c r="AG33" s="85" t="s">
        <v>371</v>
      </c>
      <c r="AH33" s="85">
        <v>138.62</v>
      </c>
      <c r="AI33" s="85">
        <v>23000</v>
      </c>
      <c r="AJ33" s="85">
        <v>61858</v>
      </c>
      <c r="AK33" s="85" t="s">
        <v>561</v>
      </c>
      <c r="AL33" s="85" t="s">
        <v>223</v>
      </c>
      <c r="AM33" s="85" t="s">
        <v>223</v>
      </c>
      <c r="AN33" s="85">
        <v>61422</v>
      </c>
      <c r="AO33" s="85" t="s">
        <v>223</v>
      </c>
      <c r="AP33" s="85">
        <v>90.87</v>
      </c>
      <c r="AQ33" s="85">
        <v>13000</v>
      </c>
      <c r="AR33" s="85">
        <v>61286</v>
      </c>
      <c r="AS33" s="85" t="s">
        <v>481</v>
      </c>
      <c r="AT33" s="85">
        <v>90.87</v>
      </c>
      <c r="AU33" s="85">
        <v>13000</v>
      </c>
      <c r="AV33" s="85">
        <v>63243</v>
      </c>
      <c r="AW33" s="85" t="s">
        <v>393</v>
      </c>
      <c r="AX33" s="85">
        <v>91.02</v>
      </c>
      <c r="AY33" s="85">
        <v>13000</v>
      </c>
      <c r="AZ33" s="85">
        <v>63290</v>
      </c>
      <c r="BA33" s="85" t="s">
        <v>272</v>
      </c>
      <c r="BB33" s="85">
        <v>91.02</v>
      </c>
      <c r="BC33" s="85">
        <v>13000</v>
      </c>
      <c r="BD33" s="85">
        <v>62586</v>
      </c>
      <c r="BE33" s="85" t="s">
        <v>562</v>
      </c>
    </row>
    <row r="34" spans="1:57" hidden="1">
      <c r="A34" s="85" t="s">
        <v>563</v>
      </c>
      <c r="B34" s="85" t="s">
        <v>223</v>
      </c>
      <c r="C34" s="85" t="s">
        <v>223</v>
      </c>
      <c r="D34" s="85" t="s">
        <v>223</v>
      </c>
      <c r="E34" s="85" t="s">
        <v>223</v>
      </c>
      <c r="F34" s="85" t="s">
        <v>223</v>
      </c>
      <c r="G34" s="85" t="s">
        <v>223</v>
      </c>
      <c r="H34" s="85" t="s">
        <v>223</v>
      </c>
      <c r="I34" s="85" t="s">
        <v>223</v>
      </c>
      <c r="J34" s="85" t="s">
        <v>223</v>
      </c>
      <c r="K34" s="85" t="s">
        <v>223</v>
      </c>
      <c r="L34" s="85" t="s">
        <v>223</v>
      </c>
      <c r="M34" s="85" t="s">
        <v>223</v>
      </c>
      <c r="N34" s="85" t="s">
        <v>223</v>
      </c>
      <c r="O34" s="85" t="s">
        <v>223</v>
      </c>
      <c r="P34" s="85" t="s">
        <v>223</v>
      </c>
      <c r="Q34" s="85" t="s">
        <v>223</v>
      </c>
      <c r="R34" s="85" t="s">
        <v>223</v>
      </c>
      <c r="S34" s="85" t="s">
        <v>223</v>
      </c>
      <c r="T34" s="85" t="s">
        <v>223</v>
      </c>
      <c r="U34" s="85" t="s">
        <v>223</v>
      </c>
      <c r="V34" s="85" t="s">
        <v>223</v>
      </c>
      <c r="W34" s="85" t="s">
        <v>223</v>
      </c>
      <c r="X34" s="85" t="s">
        <v>223</v>
      </c>
      <c r="Y34" s="85" t="s">
        <v>223</v>
      </c>
      <c r="Z34" s="85" t="s">
        <v>223</v>
      </c>
      <c r="AA34" s="85" t="s">
        <v>223</v>
      </c>
      <c r="AB34" s="85" t="s">
        <v>223</v>
      </c>
      <c r="AC34" s="85" t="s">
        <v>223</v>
      </c>
      <c r="AD34" s="85" t="s">
        <v>223</v>
      </c>
      <c r="AE34" s="85" t="s">
        <v>223</v>
      </c>
      <c r="AF34" s="85" t="s">
        <v>223</v>
      </c>
      <c r="AG34" s="85" t="s">
        <v>223</v>
      </c>
      <c r="AH34" s="85" t="s">
        <v>223</v>
      </c>
      <c r="AI34" s="85" t="s">
        <v>223</v>
      </c>
      <c r="AJ34" s="85" t="s">
        <v>223</v>
      </c>
      <c r="AK34" s="85" t="s">
        <v>223</v>
      </c>
      <c r="AL34" s="85" t="s">
        <v>223</v>
      </c>
      <c r="AM34" s="85" t="s">
        <v>223</v>
      </c>
      <c r="AN34" s="85" t="s">
        <v>223</v>
      </c>
      <c r="AO34" s="85" t="s">
        <v>223</v>
      </c>
      <c r="AP34" s="85" t="s">
        <v>223</v>
      </c>
      <c r="AQ34" s="85" t="s">
        <v>223</v>
      </c>
      <c r="AR34" s="85" t="s">
        <v>223</v>
      </c>
      <c r="AS34" s="85" t="s">
        <v>223</v>
      </c>
      <c r="AT34" s="85" t="s">
        <v>223</v>
      </c>
      <c r="AU34" s="85" t="s">
        <v>223</v>
      </c>
      <c r="AV34" s="85" t="s">
        <v>223</v>
      </c>
      <c r="AW34" s="85" t="s">
        <v>223</v>
      </c>
      <c r="AX34" s="85" t="s">
        <v>223</v>
      </c>
      <c r="AY34" s="85" t="s">
        <v>223</v>
      </c>
      <c r="AZ34" s="85" t="s">
        <v>223</v>
      </c>
      <c r="BA34" s="85" t="s">
        <v>223</v>
      </c>
      <c r="BB34" s="85" t="s">
        <v>223</v>
      </c>
      <c r="BC34" s="85" t="s">
        <v>223</v>
      </c>
      <c r="BD34" s="85" t="s">
        <v>223</v>
      </c>
      <c r="BE34" s="85" t="s">
        <v>223</v>
      </c>
    </row>
    <row r="35" spans="1:57" s="87" customFormat="1" hidden="1">
      <c r="A35" s="87" t="s">
        <v>564</v>
      </c>
      <c r="B35" s="87">
        <v>46.45</v>
      </c>
      <c r="C35" s="87">
        <v>3500</v>
      </c>
      <c r="D35" s="87" t="s">
        <v>223</v>
      </c>
      <c r="E35" s="87" t="s">
        <v>223</v>
      </c>
      <c r="F35" s="87" t="s">
        <v>223</v>
      </c>
      <c r="G35" s="87" t="s">
        <v>223</v>
      </c>
      <c r="H35" s="87" t="s">
        <v>223</v>
      </c>
      <c r="I35" s="87" t="s">
        <v>223</v>
      </c>
      <c r="J35" s="87" t="s">
        <v>223</v>
      </c>
      <c r="K35" s="87" t="s">
        <v>223</v>
      </c>
      <c r="L35" s="87" t="s">
        <v>223</v>
      </c>
      <c r="M35" s="87" t="s">
        <v>223</v>
      </c>
      <c r="N35" s="87" t="s">
        <v>223</v>
      </c>
      <c r="O35" s="87" t="s">
        <v>223</v>
      </c>
      <c r="P35" s="87" t="s">
        <v>223</v>
      </c>
      <c r="Q35" s="87" t="s">
        <v>223</v>
      </c>
      <c r="R35" s="87" t="s">
        <v>223</v>
      </c>
      <c r="S35" s="87" t="s">
        <v>223</v>
      </c>
      <c r="T35" s="87" t="s">
        <v>223</v>
      </c>
      <c r="U35" s="87" t="s">
        <v>223</v>
      </c>
      <c r="V35" s="87" t="s">
        <v>223</v>
      </c>
      <c r="W35" s="87" t="s">
        <v>223</v>
      </c>
      <c r="X35" s="87" t="s">
        <v>223</v>
      </c>
      <c r="Y35" s="87" t="s">
        <v>223</v>
      </c>
      <c r="Z35" s="87" t="s">
        <v>223</v>
      </c>
      <c r="AA35" s="87" t="s">
        <v>223</v>
      </c>
      <c r="AB35" s="87" t="s">
        <v>223</v>
      </c>
      <c r="AC35" s="87" t="s">
        <v>223</v>
      </c>
      <c r="AD35" s="87" t="s">
        <v>223</v>
      </c>
      <c r="AE35" s="87" t="s">
        <v>223</v>
      </c>
      <c r="AF35" s="87" t="s">
        <v>223</v>
      </c>
      <c r="AG35" s="87" t="s">
        <v>223</v>
      </c>
      <c r="AH35" s="87" t="s">
        <v>223</v>
      </c>
      <c r="AI35" s="87" t="s">
        <v>223</v>
      </c>
      <c r="AJ35" s="87" t="s">
        <v>223</v>
      </c>
      <c r="AK35" s="87" t="s">
        <v>223</v>
      </c>
      <c r="AL35" s="87" t="s">
        <v>223</v>
      </c>
      <c r="AM35" s="87" t="s">
        <v>223</v>
      </c>
      <c r="AN35" s="87" t="s">
        <v>223</v>
      </c>
      <c r="AO35" s="87" t="s">
        <v>223</v>
      </c>
      <c r="AP35" s="87" t="s">
        <v>223</v>
      </c>
      <c r="AQ35" s="87" t="s">
        <v>223</v>
      </c>
      <c r="AR35" s="87" t="s">
        <v>223</v>
      </c>
      <c r="AS35" s="87" t="s">
        <v>223</v>
      </c>
      <c r="AT35" s="87" t="s">
        <v>223</v>
      </c>
      <c r="AU35" s="87" t="s">
        <v>223</v>
      </c>
      <c r="AV35" s="87" t="s">
        <v>223</v>
      </c>
      <c r="AW35" s="87" t="s">
        <v>223</v>
      </c>
      <c r="AX35" s="87" t="s">
        <v>223</v>
      </c>
      <c r="AY35" s="87" t="s">
        <v>223</v>
      </c>
      <c r="AZ35" s="87" t="s">
        <v>223</v>
      </c>
      <c r="BA35" s="87" t="s">
        <v>223</v>
      </c>
      <c r="BB35" s="87" t="s">
        <v>223</v>
      </c>
      <c r="BC35" s="87" t="s">
        <v>223</v>
      </c>
      <c r="BD35" s="87" t="s">
        <v>223</v>
      </c>
      <c r="BE35" s="87" t="s">
        <v>223</v>
      </c>
    </row>
    <row r="36" spans="1:57" hidden="1">
      <c r="A36" s="85" t="s">
        <v>565</v>
      </c>
      <c r="B36" s="85">
        <v>49.5</v>
      </c>
      <c r="C36" s="85">
        <v>2924</v>
      </c>
      <c r="D36" s="85">
        <v>27420</v>
      </c>
      <c r="E36" s="85" t="s">
        <v>418</v>
      </c>
      <c r="F36" s="85">
        <v>48.82</v>
      </c>
      <c r="G36" s="85">
        <v>2852</v>
      </c>
      <c r="H36" s="85">
        <v>26234</v>
      </c>
      <c r="I36" s="85" t="s">
        <v>225</v>
      </c>
      <c r="J36" s="85">
        <v>46.01</v>
      </c>
      <c r="K36" s="85">
        <v>2788</v>
      </c>
      <c r="L36" s="85" t="s">
        <v>223</v>
      </c>
      <c r="M36" s="85" t="s">
        <v>223</v>
      </c>
      <c r="N36" s="85">
        <v>46.01</v>
      </c>
      <c r="O36" s="85">
        <v>2813</v>
      </c>
      <c r="P36" s="85">
        <v>25291</v>
      </c>
      <c r="Q36" s="85" t="s">
        <v>566</v>
      </c>
      <c r="R36" s="85">
        <v>49.74</v>
      </c>
      <c r="S36" s="85">
        <v>2918</v>
      </c>
      <c r="T36" s="85">
        <v>25519</v>
      </c>
      <c r="U36" s="85" t="s">
        <v>567</v>
      </c>
      <c r="V36" s="85">
        <v>53.11</v>
      </c>
      <c r="W36" s="85">
        <v>2967</v>
      </c>
      <c r="X36" s="85">
        <v>28871</v>
      </c>
      <c r="Y36" s="85" t="s">
        <v>285</v>
      </c>
      <c r="Z36" s="85">
        <v>52.62</v>
      </c>
      <c r="AA36" s="85">
        <v>3064</v>
      </c>
      <c r="AB36" s="85">
        <v>30075</v>
      </c>
      <c r="AC36" s="85" t="s">
        <v>568</v>
      </c>
      <c r="AD36" s="85">
        <v>51.28</v>
      </c>
      <c r="AE36" s="85">
        <v>3010</v>
      </c>
      <c r="AF36" s="85">
        <v>29498</v>
      </c>
      <c r="AG36" s="85" t="s">
        <v>569</v>
      </c>
      <c r="AH36" s="85">
        <v>46.62</v>
      </c>
      <c r="AI36" s="85">
        <v>2947</v>
      </c>
      <c r="AJ36" s="85">
        <v>29761</v>
      </c>
      <c r="AK36" s="85" t="s">
        <v>496</v>
      </c>
      <c r="AL36" s="85">
        <v>49.47</v>
      </c>
      <c r="AM36" s="85">
        <v>3075</v>
      </c>
      <c r="AN36" s="85">
        <v>29688</v>
      </c>
      <c r="AO36" s="85" t="s">
        <v>323</v>
      </c>
      <c r="AP36" s="85">
        <v>50.81</v>
      </c>
      <c r="AQ36" s="85">
        <v>3099</v>
      </c>
      <c r="AR36" s="85">
        <v>30583</v>
      </c>
      <c r="AS36" s="85" t="s">
        <v>303</v>
      </c>
      <c r="AT36" s="85">
        <v>48.94</v>
      </c>
      <c r="AU36" s="85">
        <v>2940</v>
      </c>
      <c r="AV36" s="85">
        <v>30504</v>
      </c>
      <c r="AW36" s="85" t="s">
        <v>570</v>
      </c>
      <c r="AX36" s="85">
        <v>50.19</v>
      </c>
      <c r="AY36" s="85">
        <v>3022</v>
      </c>
      <c r="AZ36" s="85">
        <v>30344</v>
      </c>
      <c r="BA36" s="85" t="s">
        <v>571</v>
      </c>
      <c r="BB36" s="85">
        <v>48.16</v>
      </c>
      <c r="BC36" s="85">
        <v>2944</v>
      </c>
      <c r="BD36" s="85">
        <v>30317</v>
      </c>
      <c r="BE36" s="85" t="s">
        <v>572</v>
      </c>
    </row>
    <row r="37" spans="1:57" hidden="1">
      <c r="A37" s="85" t="s">
        <v>573</v>
      </c>
      <c r="B37" s="85">
        <v>30.32</v>
      </c>
      <c r="C37" s="85">
        <v>6500</v>
      </c>
      <c r="D37" s="85">
        <v>22091</v>
      </c>
      <c r="E37" s="85" t="s">
        <v>390</v>
      </c>
      <c r="F37" s="85">
        <v>30.32</v>
      </c>
      <c r="G37" s="85">
        <v>6500</v>
      </c>
      <c r="H37" s="85">
        <v>23441</v>
      </c>
      <c r="I37" s="85" t="s">
        <v>246</v>
      </c>
      <c r="J37" s="85">
        <v>30.32</v>
      </c>
      <c r="K37" s="85">
        <v>6500</v>
      </c>
      <c r="L37" s="85" t="s">
        <v>223</v>
      </c>
      <c r="M37" s="85" t="s">
        <v>223</v>
      </c>
      <c r="N37" s="85">
        <v>30.32</v>
      </c>
      <c r="O37" s="85">
        <v>6500</v>
      </c>
      <c r="P37" s="85">
        <v>27775</v>
      </c>
      <c r="Q37" s="85" t="s">
        <v>574</v>
      </c>
      <c r="R37" s="85">
        <v>27.97</v>
      </c>
      <c r="S37" s="85">
        <v>7999</v>
      </c>
      <c r="T37" s="85">
        <v>28165</v>
      </c>
      <c r="U37" s="85" t="s">
        <v>575</v>
      </c>
      <c r="V37" s="85">
        <v>24.85</v>
      </c>
      <c r="W37" s="85">
        <v>7000</v>
      </c>
      <c r="X37" s="85">
        <v>28631</v>
      </c>
      <c r="Y37" s="85" t="s">
        <v>576</v>
      </c>
      <c r="Z37" s="85">
        <v>24.85</v>
      </c>
      <c r="AA37" s="85">
        <v>7000</v>
      </c>
      <c r="AB37" s="85">
        <v>28408</v>
      </c>
      <c r="AC37" s="85" t="s">
        <v>577</v>
      </c>
      <c r="AD37" s="85">
        <v>27.97</v>
      </c>
      <c r="AE37" s="85">
        <v>7999</v>
      </c>
      <c r="AF37" s="85">
        <v>28467</v>
      </c>
      <c r="AG37" s="85" t="s">
        <v>578</v>
      </c>
      <c r="AH37" s="85">
        <v>27.97</v>
      </c>
      <c r="AI37" s="85">
        <v>7999</v>
      </c>
      <c r="AJ37" s="85">
        <v>28551</v>
      </c>
      <c r="AK37" s="85" t="s">
        <v>579</v>
      </c>
      <c r="AL37" s="85">
        <v>27.97</v>
      </c>
      <c r="AM37" s="85">
        <v>7999</v>
      </c>
      <c r="AN37" s="85">
        <v>28363</v>
      </c>
      <c r="AO37" s="85" t="s">
        <v>580</v>
      </c>
      <c r="AP37" s="85">
        <v>58.9</v>
      </c>
      <c r="AQ37" s="85">
        <v>12800</v>
      </c>
      <c r="AR37" s="85">
        <v>27108</v>
      </c>
      <c r="AS37" s="85" t="s">
        <v>537</v>
      </c>
      <c r="AT37" s="85">
        <v>58.9</v>
      </c>
      <c r="AU37" s="85">
        <v>12800</v>
      </c>
      <c r="AV37" s="85">
        <v>27108</v>
      </c>
      <c r="AW37" s="85" t="s">
        <v>537</v>
      </c>
      <c r="AX37" s="85">
        <v>58.9</v>
      </c>
      <c r="AY37" s="85">
        <v>12800</v>
      </c>
      <c r="AZ37" s="85">
        <v>31475</v>
      </c>
      <c r="BA37" s="85" t="s">
        <v>581</v>
      </c>
      <c r="BB37" s="85">
        <v>46.12</v>
      </c>
      <c r="BC37" s="85">
        <v>8900</v>
      </c>
      <c r="BD37" s="85">
        <v>31140</v>
      </c>
      <c r="BE37" s="85" t="s">
        <v>582</v>
      </c>
    </row>
    <row r="38" spans="1:57" hidden="1">
      <c r="A38" s="85" t="s">
        <v>583</v>
      </c>
      <c r="B38" s="85" t="s">
        <v>223</v>
      </c>
      <c r="C38" s="85" t="s">
        <v>223</v>
      </c>
      <c r="D38" s="85" t="s">
        <v>223</v>
      </c>
      <c r="E38" s="85" t="s">
        <v>223</v>
      </c>
      <c r="F38" s="85" t="s">
        <v>223</v>
      </c>
      <c r="G38" s="85" t="s">
        <v>223</v>
      </c>
      <c r="H38" s="85" t="s">
        <v>223</v>
      </c>
      <c r="I38" s="85" t="s">
        <v>223</v>
      </c>
      <c r="J38" s="85" t="s">
        <v>223</v>
      </c>
      <c r="K38" s="85" t="s">
        <v>223</v>
      </c>
      <c r="L38" s="85" t="s">
        <v>223</v>
      </c>
      <c r="M38" s="85" t="s">
        <v>223</v>
      </c>
      <c r="N38" s="85" t="s">
        <v>223</v>
      </c>
      <c r="O38" s="85" t="s">
        <v>223</v>
      </c>
      <c r="P38" s="85" t="s">
        <v>223</v>
      </c>
      <c r="Q38" s="85" t="s">
        <v>223</v>
      </c>
      <c r="R38" s="85" t="s">
        <v>223</v>
      </c>
      <c r="S38" s="85" t="s">
        <v>223</v>
      </c>
      <c r="T38" s="85" t="s">
        <v>223</v>
      </c>
      <c r="U38" s="85" t="s">
        <v>223</v>
      </c>
      <c r="V38" s="85" t="s">
        <v>223</v>
      </c>
      <c r="W38" s="85" t="s">
        <v>223</v>
      </c>
      <c r="X38" s="85" t="s">
        <v>223</v>
      </c>
      <c r="Y38" s="85" t="s">
        <v>223</v>
      </c>
      <c r="Z38" s="85" t="s">
        <v>223</v>
      </c>
      <c r="AA38" s="85" t="s">
        <v>223</v>
      </c>
      <c r="AB38" s="85" t="s">
        <v>223</v>
      </c>
      <c r="AC38" s="85" t="s">
        <v>223</v>
      </c>
      <c r="AD38" s="85" t="s">
        <v>223</v>
      </c>
      <c r="AE38" s="85" t="s">
        <v>223</v>
      </c>
      <c r="AF38" s="85" t="s">
        <v>223</v>
      </c>
      <c r="AG38" s="85" t="s">
        <v>223</v>
      </c>
      <c r="AH38" s="85" t="s">
        <v>223</v>
      </c>
      <c r="AI38" s="85" t="s">
        <v>223</v>
      </c>
      <c r="AJ38" s="85" t="s">
        <v>223</v>
      </c>
      <c r="AK38" s="85" t="s">
        <v>223</v>
      </c>
      <c r="AL38" s="85" t="s">
        <v>223</v>
      </c>
      <c r="AM38" s="85" t="s">
        <v>223</v>
      </c>
      <c r="AN38" s="85" t="s">
        <v>223</v>
      </c>
      <c r="AO38" s="85" t="s">
        <v>223</v>
      </c>
      <c r="AP38" s="85" t="s">
        <v>223</v>
      </c>
      <c r="AQ38" s="85" t="s">
        <v>223</v>
      </c>
      <c r="AR38" s="85" t="s">
        <v>223</v>
      </c>
      <c r="AS38" s="85" t="s">
        <v>223</v>
      </c>
      <c r="AT38" s="85" t="s">
        <v>223</v>
      </c>
      <c r="AU38" s="85" t="s">
        <v>223</v>
      </c>
      <c r="AV38" s="85" t="s">
        <v>223</v>
      </c>
      <c r="AW38" s="85" t="s">
        <v>223</v>
      </c>
      <c r="AX38" s="85" t="s">
        <v>223</v>
      </c>
      <c r="AY38" s="85" t="s">
        <v>223</v>
      </c>
      <c r="AZ38" s="85" t="s">
        <v>223</v>
      </c>
      <c r="BA38" s="85" t="s">
        <v>223</v>
      </c>
      <c r="BB38" s="85" t="s">
        <v>223</v>
      </c>
      <c r="BC38" s="85" t="s">
        <v>223</v>
      </c>
      <c r="BD38" s="85" t="s">
        <v>223</v>
      </c>
      <c r="BE38" s="85" t="s">
        <v>223</v>
      </c>
    </row>
    <row r="39" spans="1:57" hidden="1">
      <c r="A39" s="85" t="s">
        <v>584</v>
      </c>
      <c r="B39" s="85">
        <v>76.59</v>
      </c>
      <c r="C39" s="85">
        <v>4393</v>
      </c>
      <c r="D39" s="85">
        <v>44262</v>
      </c>
      <c r="E39" s="85" t="s">
        <v>370</v>
      </c>
      <c r="F39" s="85">
        <v>54.52</v>
      </c>
      <c r="G39" s="85">
        <v>6180</v>
      </c>
      <c r="H39" s="85">
        <v>44589</v>
      </c>
      <c r="I39" s="85" t="s">
        <v>585</v>
      </c>
      <c r="J39" s="85">
        <v>57.56</v>
      </c>
      <c r="K39" s="85">
        <v>9888</v>
      </c>
      <c r="L39" s="85" t="s">
        <v>223</v>
      </c>
      <c r="M39" s="85" t="s">
        <v>223</v>
      </c>
      <c r="N39" s="85">
        <v>64.66</v>
      </c>
      <c r="O39" s="85">
        <v>11800</v>
      </c>
      <c r="P39" s="85">
        <v>45595</v>
      </c>
      <c r="Q39" s="85" t="s">
        <v>257</v>
      </c>
      <c r="R39" s="85">
        <v>97.7</v>
      </c>
      <c r="S39" s="85">
        <v>17000</v>
      </c>
      <c r="T39" s="85">
        <v>46442</v>
      </c>
      <c r="U39" s="85" t="s">
        <v>586</v>
      </c>
      <c r="V39" s="85">
        <v>76.19</v>
      </c>
      <c r="W39" s="85">
        <v>12000</v>
      </c>
      <c r="X39" s="85">
        <v>46726</v>
      </c>
      <c r="Y39" s="85" t="s">
        <v>297</v>
      </c>
      <c r="Z39" s="85">
        <v>63.56</v>
      </c>
      <c r="AA39" s="85">
        <v>9833</v>
      </c>
      <c r="AB39" s="85">
        <v>47747</v>
      </c>
      <c r="AC39" s="85" t="s">
        <v>392</v>
      </c>
      <c r="AD39" s="85">
        <v>68.03</v>
      </c>
      <c r="AE39" s="85">
        <v>10862</v>
      </c>
      <c r="AF39" s="85">
        <v>48364</v>
      </c>
      <c r="AG39" s="85" t="s">
        <v>587</v>
      </c>
      <c r="AH39" s="85">
        <v>72.22</v>
      </c>
      <c r="AI39" s="85">
        <v>8830</v>
      </c>
      <c r="AJ39" s="85">
        <v>49373</v>
      </c>
      <c r="AK39" s="85" t="s">
        <v>588</v>
      </c>
      <c r="AL39" s="85">
        <v>84.05</v>
      </c>
      <c r="AM39" s="85">
        <v>6988</v>
      </c>
      <c r="AN39" s="85">
        <v>48816</v>
      </c>
      <c r="AO39" s="85" t="s">
        <v>228</v>
      </c>
      <c r="AP39" s="85">
        <v>84.45</v>
      </c>
      <c r="AQ39" s="85">
        <v>6986</v>
      </c>
      <c r="AR39" s="85">
        <v>49319</v>
      </c>
      <c r="AS39" s="85" t="s">
        <v>452</v>
      </c>
      <c r="AT39" s="85">
        <v>81.8</v>
      </c>
      <c r="AU39" s="85">
        <v>9506</v>
      </c>
      <c r="AV39" s="85">
        <v>49554</v>
      </c>
      <c r="AW39" s="85" t="s">
        <v>334</v>
      </c>
      <c r="AX39" s="85">
        <v>75.959999999999994</v>
      </c>
      <c r="AY39" s="85">
        <v>8686</v>
      </c>
      <c r="AZ39" s="85">
        <v>48632</v>
      </c>
      <c r="BA39" s="85" t="s">
        <v>310</v>
      </c>
      <c r="BB39" s="85">
        <v>76.17</v>
      </c>
      <c r="BC39" s="85">
        <v>7263</v>
      </c>
      <c r="BD39" s="85">
        <v>49582</v>
      </c>
      <c r="BE39" s="85" t="s">
        <v>409</v>
      </c>
    </row>
    <row r="40" spans="1:57" hidden="1">
      <c r="A40" s="85" t="s">
        <v>589</v>
      </c>
      <c r="B40" s="85">
        <v>44.41</v>
      </c>
      <c r="C40" s="85">
        <v>2750</v>
      </c>
      <c r="D40" s="85">
        <v>25223</v>
      </c>
      <c r="E40" s="85" t="s">
        <v>590</v>
      </c>
      <c r="F40" s="85">
        <v>48.16</v>
      </c>
      <c r="G40" s="85">
        <v>2850</v>
      </c>
      <c r="H40" s="85">
        <v>26026</v>
      </c>
      <c r="I40" s="85" t="s">
        <v>591</v>
      </c>
      <c r="J40" s="85">
        <v>44.94</v>
      </c>
      <c r="K40" s="85">
        <v>2900</v>
      </c>
      <c r="L40" s="85" t="s">
        <v>223</v>
      </c>
      <c r="M40" s="85" t="s">
        <v>223</v>
      </c>
      <c r="N40" s="85">
        <v>49.75</v>
      </c>
      <c r="O40" s="85">
        <v>3225</v>
      </c>
      <c r="P40" s="85">
        <v>27934</v>
      </c>
      <c r="Q40" s="85" t="s">
        <v>287</v>
      </c>
      <c r="R40" s="85">
        <v>49.75</v>
      </c>
      <c r="S40" s="85">
        <v>3225</v>
      </c>
      <c r="T40" s="85">
        <v>28164</v>
      </c>
      <c r="U40" s="85" t="s">
        <v>592</v>
      </c>
      <c r="V40" s="85">
        <v>45.16</v>
      </c>
      <c r="W40" s="85">
        <v>2800</v>
      </c>
      <c r="X40" s="85">
        <v>28063</v>
      </c>
      <c r="Y40" s="85" t="s">
        <v>491</v>
      </c>
      <c r="Z40" s="85">
        <v>45.16</v>
      </c>
      <c r="AA40" s="85">
        <v>2800</v>
      </c>
      <c r="AB40" s="85">
        <v>28914</v>
      </c>
      <c r="AC40" s="85" t="s">
        <v>310</v>
      </c>
      <c r="AD40" s="85">
        <v>42.11</v>
      </c>
      <c r="AE40" s="85">
        <v>2650</v>
      </c>
      <c r="AF40" s="85">
        <v>28891</v>
      </c>
      <c r="AG40" s="85" t="s">
        <v>407</v>
      </c>
      <c r="AH40" s="85">
        <v>40.590000000000003</v>
      </c>
      <c r="AI40" s="85">
        <v>2600</v>
      </c>
      <c r="AJ40" s="85">
        <v>30129</v>
      </c>
      <c r="AK40" s="85" t="s">
        <v>361</v>
      </c>
      <c r="AL40" s="85">
        <v>39.409999999999997</v>
      </c>
      <c r="AM40" s="85">
        <v>2525</v>
      </c>
      <c r="AN40" s="85">
        <v>30842</v>
      </c>
      <c r="AO40" s="85" t="s">
        <v>261</v>
      </c>
      <c r="AP40" s="85">
        <v>39.409999999999997</v>
      </c>
      <c r="AQ40" s="85">
        <v>2525</v>
      </c>
      <c r="AR40" s="85">
        <v>31595</v>
      </c>
      <c r="AS40" s="85" t="s">
        <v>553</v>
      </c>
      <c r="AT40" s="85">
        <v>43.61</v>
      </c>
      <c r="AU40" s="85">
        <v>2733</v>
      </c>
      <c r="AV40" s="85">
        <v>31816</v>
      </c>
      <c r="AW40" s="85" t="s">
        <v>379</v>
      </c>
      <c r="AX40" s="85">
        <v>46.68</v>
      </c>
      <c r="AY40" s="85">
        <v>2900</v>
      </c>
      <c r="AZ40" s="85">
        <v>30548</v>
      </c>
      <c r="BA40" s="85" t="s">
        <v>593</v>
      </c>
      <c r="BB40" s="85">
        <v>47.27</v>
      </c>
      <c r="BC40" s="85">
        <v>2989</v>
      </c>
      <c r="BD40" s="85">
        <v>31076</v>
      </c>
      <c r="BE40" s="85" t="s">
        <v>594</v>
      </c>
    </row>
    <row r="41" spans="1:57" hidden="1">
      <c r="A41" s="85" t="s">
        <v>595</v>
      </c>
      <c r="B41" s="85">
        <v>50.83</v>
      </c>
      <c r="C41" s="85">
        <v>2527</v>
      </c>
      <c r="D41" s="85">
        <v>32574</v>
      </c>
      <c r="E41" s="85" t="s">
        <v>515</v>
      </c>
      <c r="F41" s="85">
        <v>52.04</v>
      </c>
      <c r="G41" s="85">
        <v>2510</v>
      </c>
      <c r="H41" s="85">
        <v>32024</v>
      </c>
      <c r="I41" s="85" t="s">
        <v>336</v>
      </c>
      <c r="J41" s="85">
        <v>47.35</v>
      </c>
      <c r="K41" s="85">
        <v>2764</v>
      </c>
      <c r="L41" s="85" t="s">
        <v>223</v>
      </c>
      <c r="M41" s="85" t="s">
        <v>223</v>
      </c>
      <c r="N41" s="85">
        <v>48.56</v>
      </c>
      <c r="O41" s="85">
        <v>2815</v>
      </c>
      <c r="P41" s="85">
        <v>34914</v>
      </c>
      <c r="Q41" s="85" t="s">
        <v>596</v>
      </c>
      <c r="R41" s="85">
        <v>52.22</v>
      </c>
      <c r="S41" s="85">
        <v>2918</v>
      </c>
      <c r="T41" s="85">
        <v>34009</v>
      </c>
      <c r="U41" s="85" t="s">
        <v>409</v>
      </c>
      <c r="V41" s="85">
        <v>54</v>
      </c>
      <c r="W41" s="85">
        <v>2813</v>
      </c>
      <c r="X41" s="85">
        <v>34966</v>
      </c>
      <c r="Y41" s="85" t="s">
        <v>406</v>
      </c>
      <c r="Z41" s="85">
        <v>54.14</v>
      </c>
      <c r="AA41" s="85">
        <v>3010</v>
      </c>
      <c r="AB41" s="85">
        <v>35090</v>
      </c>
      <c r="AC41" s="85" t="s">
        <v>406</v>
      </c>
      <c r="AD41" s="85">
        <v>51.22</v>
      </c>
      <c r="AE41" s="85">
        <v>2867</v>
      </c>
      <c r="AF41" s="85">
        <v>35143</v>
      </c>
      <c r="AG41" s="85" t="s">
        <v>407</v>
      </c>
      <c r="AH41" s="85">
        <v>48.23</v>
      </c>
      <c r="AI41" s="85">
        <v>2683</v>
      </c>
      <c r="AJ41" s="85">
        <v>32571</v>
      </c>
      <c r="AK41" s="85" t="s">
        <v>582</v>
      </c>
      <c r="AL41" s="85">
        <v>43.03</v>
      </c>
      <c r="AM41" s="85">
        <v>2467</v>
      </c>
      <c r="AN41" s="85">
        <v>33809</v>
      </c>
      <c r="AO41" s="85" t="s">
        <v>329</v>
      </c>
      <c r="AP41" s="85">
        <v>51.16</v>
      </c>
      <c r="AQ41" s="85">
        <v>2650</v>
      </c>
      <c r="AR41" s="85">
        <v>34006</v>
      </c>
      <c r="AS41" s="85" t="s">
        <v>597</v>
      </c>
      <c r="AT41" s="85">
        <v>51.16</v>
      </c>
      <c r="AU41" s="85">
        <v>2650</v>
      </c>
      <c r="AV41" s="85">
        <v>34072</v>
      </c>
      <c r="AW41" s="85" t="s">
        <v>598</v>
      </c>
      <c r="AX41" s="85">
        <v>44.33</v>
      </c>
      <c r="AY41" s="85">
        <v>2400</v>
      </c>
      <c r="AZ41" s="85">
        <v>33091</v>
      </c>
      <c r="BA41" s="85" t="s">
        <v>374</v>
      </c>
      <c r="BB41" s="85">
        <v>44.33</v>
      </c>
      <c r="BC41" s="85">
        <v>2400</v>
      </c>
      <c r="BD41" s="85">
        <v>32344</v>
      </c>
      <c r="BE41" s="85" t="s">
        <v>379</v>
      </c>
    </row>
    <row r="42" spans="1:57" hidden="1">
      <c r="A42" s="85" t="s">
        <v>599</v>
      </c>
      <c r="B42" s="85">
        <v>45.09</v>
      </c>
      <c r="C42" s="85">
        <v>3150</v>
      </c>
      <c r="D42" s="85">
        <v>39708</v>
      </c>
      <c r="E42" s="85" t="s">
        <v>600</v>
      </c>
      <c r="F42" s="85">
        <v>46.41</v>
      </c>
      <c r="G42" s="85">
        <v>3389</v>
      </c>
      <c r="H42" s="85">
        <v>38984</v>
      </c>
      <c r="I42" s="85" t="s">
        <v>306</v>
      </c>
      <c r="J42" s="85">
        <v>47.33</v>
      </c>
      <c r="K42" s="85">
        <v>3499</v>
      </c>
      <c r="L42" s="85" t="s">
        <v>223</v>
      </c>
      <c r="M42" s="85" t="s">
        <v>223</v>
      </c>
      <c r="N42" s="85">
        <v>48.97</v>
      </c>
      <c r="O42" s="85">
        <v>3767</v>
      </c>
      <c r="P42" s="85">
        <v>38371</v>
      </c>
      <c r="Q42" s="85" t="s">
        <v>360</v>
      </c>
      <c r="R42" s="85">
        <v>50.38</v>
      </c>
      <c r="S42" s="85">
        <v>3867</v>
      </c>
      <c r="T42" s="85">
        <v>38737</v>
      </c>
      <c r="U42" s="85" t="s">
        <v>331</v>
      </c>
      <c r="V42" s="85">
        <v>51.85</v>
      </c>
      <c r="W42" s="85">
        <v>3870</v>
      </c>
      <c r="X42" s="85">
        <v>38392</v>
      </c>
      <c r="Y42" s="85" t="s">
        <v>378</v>
      </c>
      <c r="Z42" s="85">
        <v>50.91</v>
      </c>
      <c r="AA42" s="85">
        <v>3942</v>
      </c>
      <c r="AB42" s="85">
        <v>39652</v>
      </c>
      <c r="AC42" s="85" t="s">
        <v>275</v>
      </c>
      <c r="AD42" s="85">
        <v>51.07</v>
      </c>
      <c r="AE42" s="85">
        <v>3575</v>
      </c>
      <c r="AF42" s="85">
        <v>40133</v>
      </c>
      <c r="AG42" s="85" t="s">
        <v>329</v>
      </c>
      <c r="AH42" s="85">
        <v>51.55</v>
      </c>
      <c r="AI42" s="85">
        <v>3427</v>
      </c>
      <c r="AJ42" s="85">
        <v>41151</v>
      </c>
      <c r="AK42" s="85" t="s">
        <v>349</v>
      </c>
      <c r="AL42" s="85">
        <v>53.67</v>
      </c>
      <c r="AM42" s="85">
        <v>3513</v>
      </c>
      <c r="AN42" s="85">
        <v>41658</v>
      </c>
      <c r="AO42" s="85" t="s">
        <v>316</v>
      </c>
      <c r="AP42" s="85">
        <v>53.72</v>
      </c>
      <c r="AQ42" s="85">
        <v>3507</v>
      </c>
      <c r="AR42" s="85">
        <v>41979</v>
      </c>
      <c r="AS42" s="85" t="s">
        <v>247</v>
      </c>
      <c r="AT42" s="85">
        <v>50.89</v>
      </c>
      <c r="AU42" s="85">
        <v>3520</v>
      </c>
      <c r="AV42" s="85">
        <v>42299</v>
      </c>
      <c r="AW42" s="85" t="s">
        <v>252</v>
      </c>
      <c r="AX42" s="85">
        <v>50.89</v>
      </c>
      <c r="AY42" s="85">
        <v>3520</v>
      </c>
      <c r="AZ42" s="85">
        <v>42400</v>
      </c>
      <c r="BA42" s="85" t="s">
        <v>278</v>
      </c>
      <c r="BB42" s="85">
        <v>50.31</v>
      </c>
      <c r="BC42" s="85">
        <v>3672</v>
      </c>
      <c r="BD42" s="85">
        <v>42465</v>
      </c>
      <c r="BE42" s="85" t="s">
        <v>601</v>
      </c>
    </row>
    <row r="43" spans="1:57" hidden="1">
      <c r="A43" s="85" t="s">
        <v>602</v>
      </c>
      <c r="B43" s="85">
        <v>40.909999999999997</v>
      </c>
      <c r="C43" s="85">
        <v>900</v>
      </c>
      <c r="D43" s="85" t="s">
        <v>223</v>
      </c>
      <c r="E43" s="85" t="s">
        <v>223</v>
      </c>
      <c r="F43" s="85">
        <v>40.909999999999997</v>
      </c>
      <c r="G43" s="85">
        <v>900</v>
      </c>
      <c r="H43" s="85" t="s">
        <v>223</v>
      </c>
      <c r="I43" s="85" t="s">
        <v>223</v>
      </c>
      <c r="J43" s="85">
        <v>40.909999999999997</v>
      </c>
      <c r="K43" s="85">
        <v>900</v>
      </c>
      <c r="L43" s="85" t="s">
        <v>223</v>
      </c>
      <c r="M43" s="85" t="s">
        <v>223</v>
      </c>
      <c r="N43" s="85">
        <v>40.909999999999997</v>
      </c>
      <c r="O43" s="85">
        <v>900</v>
      </c>
      <c r="P43" s="85" t="s">
        <v>223</v>
      </c>
      <c r="Q43" s="85" t="s">
        <v>223</v>
      </c>
      <c r="R43" s="85">
        <v>40.909999999999997</v>
      </c>
      <c r="S43" s="85">
        <v>900</v>
      </c>
      <c r="T43" s="85" t="s">
        <v>223</v>
      </c>
      <c r="U43" s="85" t="s">
        <v>223</v>
      </c>
      <c r="V43" s="85">
        <v>40.909999999999997</v>
      </c>
      <c r="W43" s="85">
        <v>900</v>
      </c>
      <c r="X43" s="85" t="s">
        <v>223</v>
      </c>
      <c r="Y43" s="85" t="s">
        <v>223</v>
      </c>
      <c r="Z43" s="85">
        <v>40.909999999999997</v>
      </c>
      <c r="AA43" s="85">
        <v>900</v>
      </c>
      <c r="AB43" s="85" t="s">
        <v>223</v>
      </c>
      <c r="AC43" s="85" t="s">
        <v>223</v>
      </c>
      <c r="AD43" s="85">
        <v>40.909999999999997</v>
      </c>
      <c r="AE43" s="85">
        <v>900</v>
      </c>
      <c r="AF43" s="85" t="s">
        <v>223</v>
      </c>
      <c r="AG43" s="85" t="s">
        <v>223</v>
      </c>
      <c r="AH43" s="85">
        <v>40.909999999999997</v>
      </c>
      <c r="AI43" s="85">
        <v>900</v>
      </c>
      <c r="AJ43" s="85" t="s">
        <v>223</v>
      </c>
      <c r="AK43" s="85" t="s">
        <v>223</v>
      </c>
      <c r="AL43" s="85">
        <v>40.909999999999997</v>
      </c>
      <c r="AM43" s="85">
        <v>900</v>
      </c>
      <c r="AN43" s="85" t="s">
        <v>223</v>
      </c>
      <c r="AO43" s="85" t="s">
        <v>223</v>
      </c>
      <c r="AP43" s="85">
        <v>40.909999999999997</v>
      </c>
      <c r="AQ43" s="85">
        <v>900</v>
      </c>
      <c r="AR43" s="85" t="s">
        <v>223</v>
      </c>
      <c r="AS43" s="85" t="s">
        <v>223</v>
      </c>
      <c r="AT43" s="85">
        <v>40.909999999999997</v>
      </c>
      <c r="AU43" s="85">
        <v>900</v>
      </c>
      <c r="AV43" s="85" t="s">
        <v>223</v>
      </c>
      <c r="AW43" s="85" t="s">
        <v>223</v>
      </c>
      <c r="AX43" s="85">
        <v>40.909999999999997</v>
      </c>
      <c r="AY43" s="85">
        <v>900</v>
      </c>
      <c r="AZ43" s="85" t="s">
        <v>223</v>
      </c>
      <c r="BA43" s="85" t="s">
        <v>223</v>
      </c>
      <c r="BB43" s="85">
        <v>40.909999999999997</v>
      </c>
      <c r="BC43" s="85">
        <v>900</v>
      </c>
      <c r="BD43" s="85" t="s">
        <v>223</v>
      </c>
      <c r="BE43" s="85" t="s">
        <v>223</v>
      </c>
    </row>
    <row r="44" spans="1:57" hidden="1">
      <c r="A44" s="85" t="s">
        <v>603</v>
      </c>
      <c r="B44" s="85" t="s">
        <v>223</v>
      </c>
      <c r="C44" s="85" t="s">
        <v>223</v>
      </c>
      <c r="D44" s="85">
        <v>20301</v>
      </c>
      <c r="E44" s="85" t="s">
        <v>223</v>
      </c>
      <c r="F44" s="85" t="s">
        <v>223</v>
      </c>
      <c r="G44" s="85" t="s">
        <v>223</v>
      </c>
      <c r="H44" s="85">
        <v>20929</v>
      </c>
      <c r="I44" s="85" t="s">
        <v>223</v>
      </c>
      <c r="J44" s="85" t="s">
        <v>223</v>
      </c>
      <c r="K44" s="85" t="s">
        <v>223</v>
      </c>
      <c r="L44" s="85" t="s">
        <v>223</v>
      </c>
      <c r="M44" s="85" t="s">
        <v>223</v>
      </c>
      <c r="N44" s="85" t="s">
        <v>223</v>
      </c>
      <c r="O44" s="85" t="s">
        <v>223</v>
      </c>
      <c r="P44" s="85">
        <v>21355</v>
      </c>
      <c r="Q44" s="85" t="s">
        <v>223</v>
      </c>
      <c r="R44" s="85" t="s">
        <v>223</v>
      </c>
      <c r="S44" s="85" t="s">
        <v>223</v>
      </c>
      <c r="T44" s="85">
        <v>22016</v>
      </c>
      <c r="U44" s="85" t="s">
        <v>223</v>
      </c>
      <c r="V44" s="85" t="s">
        <v>223</v>
      </c>
      <c r="W44" s="85" t="s">
        <v>223</v>
      </c>
      <c r="X44" s="85">
        <v>22466</v>
      </c>
      <c r="Y44" s="85" t="s">
        <v>223</v>
      </c>
      <c r="Z44" s="85" t="s">
        <v>223</v>
      </c>
      <c r="AA44" s="85" t="s">
        <v>223</v>
      </c>
      <c r="AB44" s="85">
        <v>22466</v>
      </c>
      <c r="AC44" s="85" t="s">
        <v>223</v>
      </c>
      <c r="AD44" s="85" t="s">
        <v>223</v>
      </c>
      <c r="AE44" s="85" t="s">
        <v>223</v>
      </c>
      <c r="AF44" s="85">
        <v>22925</v>
      </c>
      <c r="AG44" s="85" t="s">
        <v>223</v>
      </c>
      <c r="AH44" s="85" t="s">
        <v>223</v>
      </c>
      <c r="AI44" s="85" t="s">
        <v>223</v>
      </c>
      <c r="AJ44" s="85">
        <v>22699</v>
      </c>
      <c r="AK44" s="85" t="s">
        <v>223</v>
      </c>
      <c r="AL44" s="85" t="s">
        <v>223</v>
      </c>
      <c r="AM44" s="85" t="s">
        <v>223</v>
      </c>
      <c r="AN44" s="85">
        <v>22038</v>
      </c>
      <c r="AO44" s="85" t="s">
        <v>223</v>
      </c>
      <c r="AP44" s="85" t="s">
        <v>223</v>
      </c>
      <c r="AQ44" s="85" t="s">
        <v>223</v>
      </c>
      <c r="AR44" s="85">
        <v>22038</v>
      </c>
      <c r="AS44" s="85" t="s">
        <v>223</v>
      </c>
      <c r="AT44" s="85" t="s">
        <v>223</v>
      </c>
      <c r="AU44" s="85" t="s">
        <v>223</v>
      </c>
      <c r="AV44" s="85">
        <v>22488</v>
      </c>
      <c r="AW44" s="85" t="s">
        <v>223</v>
      </c>
      <c r="AX44" s="85" t="s">
        <v>223</v>
      </c>
      <c r="AY44" s="85" t="s">
        <v>223</v>
      </c>
      <c r="AZ44" s="85">
        <v>22488</v>
      </c>
      <c r="BA44" s="85" t="s">
        <v>223</v>
      </c>
      <c r="BB44" s="85" t="s">
        <v>223</v>
      </c>
      <c r="BC44" s="85" t="s">
        <v>223</v>
      </c>
      <c r="BD44" s="85">
        <v>22048</v>
      </c>
      <c r="BE44" s="85" t="s">
        <v>223</v>
      </c>
    </row>
    <row r="45" spans="1:57" hidden="1">
      <c r="A45" s="85" t="s">
        <v>604</v>
      </c>
      <c r="B45" s="85" t="s">
        <v>223</v>
      </c>
      <c r="C45" s="85" t="s">
        <v>223</v>
      </c>
      <c r="D45" s="85" t="s">
        <v>223</v>
      </c>
      <c r="E45" s="85" t="s">
        <v>223</v>
      </c>
      <c r="F45" s="85" t="s">
        <v>223</v>
      </c>
      <c r="G45" s="85" t="s">
        <v>223</v>
      </c>
      <c r="H45" s="85" t="s">
        <v>223</v>
      </c>
      <c r="I45" s="85" t="s">
        <v>223</v>
      </c>
      <c r="J45" s="85" t="s">
        <v>223</v>
      </c>
      <c r="K45" s="85" t="s">
        <v>223</v>
      </c>
      <c r="L45" s="85" t="s">
        <v>223</v>
      </c>
      <c r="M45" s="85" t="s">
        <v>223</v>
      </c>
      <c r="N45" s="85" t="s">
        <v>223</v>
      </c>
      <c r="O45" s="85" t="s">
        <v>223</v>
      </c>
      <c r="P45" s="85" t="s">
        <v>223</v>
      </c>
      <c r="Q45" s="85" t="s">
        <v>223</v>
      </c>
      <c r="R45" s="85" t="s">
        <v>223</v>
      </c>
      <c r="S45" s="85" t="s">
        <v>223</v>
      </c>
      <c r="T45" s="85" t="s">
        <v>223</v>
      </c>
      <c r="U45" s="85" t="s">
        <v>223</v>
      </c>
      <c r="V45" s="85" t="s">
        <v>223</v>
      </c>
      <c r="W45" s="85" t="s">
        <v>223</v>
      </c>
      <c r="X45" s="85" t="s">
        <v>223</v>
      </c>
      <c r="Y45" s="85" t="s">
        <v>223</v>
      </c>
      <c r="Z45" s="85" t="s">
        <v>223</v>
      </c>
      <c r="AA45" s="85" t="s">
        <v>223</v>
      </c>
      <c r="AB45" s="85" t="s">
        <v>223</v>
      </c>
      <c r="AC45" s="85" t="s">
        <v>223</v>
      </c>
      <c r="AD45" s="85" t="s">
        <v>223</v>
      </c>
      <c r="AE45" s="85" t="s">
        <v>223</v>
      </c>
      <c r="AF45" s="85" t="s">
        <v>223</v>
      </c>
      <c r="AG45" s="85" t="s">
        <v>223</v>
      </c>
      <c r="AH45" s="85" t="s">
        <v>223</v>
      </c>
      <c r="AI45" s="85" t="s">
        <v>223</v>
      </c>
      <c r="AJ45" s="85" t="s">
        <v>223</v>
      </c>
      <c r="AK45" s="85" t="s">
        <v>223</v>
      </c>
      <c r="AL45" s="85" t="s">
        <v>223</v>
      </c>
      <c r="AM45" s="85" t="s">
        <v>223</v>
      </c>
      <c r="AN45" s="85" t="s">
        <v>223</v>
      </c>
      <c r="AO45" s="85" t="s">
        <v>223</v>
      </c>
      <c r="AP45" s="85" t="s">
        <v>223</v>
      </c>
      <c r="AQ45" s="85" t="s">
        <v>223</v>
      </c>
      <c r="AR45" s="85" t="s">
        <v>223</v>
      </c>
      <c r="AS45" s="85" t="s">
        <v>223</v>
      </c>
      <c r="AT45" s="85" t="s">
        <v>223</v>
      </c>
      <c r="AU45" s="85" t="s">
        <v>223</v>
      </c>
      <c r="AV45" s="85" t="s">
        <v>223</v>
      </c>
      <c r="AW45" s="85" t="s">
        <v>223</v>
      </c>
      <c r="AX45" s="85">
        <v>39.64</v>
      </c>
      <c r="AY45" s="85">
        <v>2200</v>
      </c>
      <c r="AZ45" s="85" t="s">
        <v>223</v>
      </c>
      <c r="BA45" s="85" t="s">
        <v>223</v>
      </c>
      <c r="BB45" s="85">
        <v>39.64</v>
      </c>
      <c r="BC45" s="85">
        <v>2200</v>
      </c>
      <c r="BD45" s="85" t="s">
        <v>223</v>
      </c>
      <c r="BE45" s="85" t="s">
        <v>223</v>
      </c>
    </row>
    <row r="46" spans="1:57" hidden="1">
      <c r="A46" s="85" t="s">
        <v>605</v>
      </c>
      <c r="B46" s="85" t="s">
        <v>223</v>
      </c>
      <c r="C46" s="85" t="s">
        <v>223</v>
      </c>
      <c r="D46" s="85" t="s">
        <v>223</v>
      </c>
      <c r="E46" s="85" t="s">
        <v>223</v>
      </c>
      <c r="F46" s="85" t="s">
        <v>223</v>
      </c>
      <c r="G46" s="85" t="s">
        <v>223</v>
      </c>
      <c r="H46" s="85" t="s">
        <v>223</v>
      </c>
      <c r="I46" s="85" t="s">
        <v>223</v>
      </c>
      <c r="J46" s="85" t="s">
        <v>223</v>
      </c>
      <c r="K46" s="85" t="s">
        <v>223</v>
      </c>
      <c r="L46" s="85" t="s">
        <v>223</v>
      </c>
      <c r="M46" s="85" t="s">
        <v>223</v>
      </c>
      <c r="N46" s="85" t="s">
        <v>223</v>
      </c>
      <c r="O46" s="85" t="s">
        <v>223</v>
      </c>
      <c r="P46" s="85" t="s">
        <v>223</v>
      </c>
      <c r="Q46" s="85" t="s">
        <v>223</v>
      </c>
      <c r="R46" s="85" t="s">
        <v>223</v>
      </c>
      <c r="S46" s="85" t="s">
        <v>223</v>
      </c>
      <c r="T46" s="85" t="s">
        <v>223</v>
      </c>
      <c r="U46" s="85" t="s">
        <v>223</v>
      </c>
      <c r="V46" s="85">
        <v>61.11</v>
      </c>
      <c r="W46" s="85">
        <v>3300</v>
      </c>
      <c r="X46" s="85" t="s">
        <v>223</v>
      </c>
      <c r="Y46" s="85" t="s">
        <v>223</v>
      </c>
      <c r="Z46" s="85">
        <v>61.11</v>
      </c>
      <c r="AA46" s="85">
        <v>3300</v>
      </c>
      <c r="AB46" s="85" t="s">
        <v>223</v>
      </c>
      <c r="AC46" s="85" t="s">
        <v>223</v>
      </c>
      <c r="AD46" s="85" t="s">
        <v>223</v>
      </c>
      <c r="AE46" s="85" t="s">
        <v>223</v>
      </c>
      <c r="AF46" s="85" t="s">
        <v>223</v>
      </c>
      <c r="AG46" s="85" t="s">
        <v>223</v>
      </c>
      <c r="AH46" s="85" t="s">
        <v>223</v>
      </c>
      <c r="AI46" s="85" t="s">
        <v>223</v>
      </c>
      <c r="AJ46" s="85" t="s">
        <v>223</v>
      </c>
      <c r="AK46" s="85" t="s">
        <v>223</v>
      </c>
      <c r="AL46" s="85">
        <v>92.22</v>
      </c>
      <c r="AM46" s="85">
        <v>4150</v>
      </c>
      <c r="AN46" s="85" t="s">
        <v>223</v>
      </c>
      <c r="AO46" s="85" t="s">
        <v>223</v>
      </c>
      <c r="AP46" s="85">
        <v>92.22</v>
      </c>
      <c r="AQ46" s="85">
        <v>4150</v>
      </c>
      <c r="AR46" s="85" t="s">
        <v>223</v>
      </c>
      <c r="AS46" s="85" t="s">
        <v>223</v>
      </c>
      <c r="AT46" s="85" t="s">
        <v>223</v>
      </c>
      <c r="AU46" s="85" t="s">
        <v>223</v>
      </c>
      <c r="AV46" s="85" t="s">
        <v>223</v>
      </c>
      <c r="AW46" s="85" t="s">
        <v>223</v>
      </c>
      <c r="AX46" s="85" t="s">
        <v>223</v>
      </c>
      <c r="AY46" s="85" t="s">
        <v>223</v>
      </c>
      <c r="AZ46" s="85" t="s">
        <v>223</v>
      </c>
      <c r="BA46" s="85" t="s">
        <v>223</v>
      </c>
      <c r="BB46" s="85">
        <v>56.9</v>
      </c>
      <c r="BC46" s="85">
        <v>3667</v>
      </c>
      <c r="BD46" s="85" t="s">
        <v>223</v>
      </c>
      <c r="BE46" s="85" t="s">
        <v>223</v>
      </c>
    </row>
    <row r="47" spans="1:57" hidden="1">
      <c r="A47" s="85" t="s">
        <v>606</v>
      </c>
      <c r="B47" s="85" t="s">
        <v>223</v>
      </c>
      <c r="C47" s="85" t="s">
        <v>223</v>
      </c>
      <c r="D47" s="85" t="s">
        <v>223</v>
      </c>
      <c r="E47" s="85" t="s">
        <v>223</v>
      </c>
      <c r="F47" s="85" t="s">
        <v>223</v>
      </c>
      <c r="G47" s="85" t="s">
        <v>223</v>
      </c>
      <c r="H47" s="85" t="s">
        <v>223</v>
      </c>
      <c r="I47" s="85" t="s">
        <v>223</v>
      </c>
      <c r="J47" s="85" t="s">
        <v>223</v>
      </c>
      <c r="K47" s="85" t="s">
        <v>223</v>
      </c>
      <c r="L47" s="85" t="s">
        <v>223</v>
      </c>
      <c r="M47" s="85" t="s">
        <v>223</v>
      </c>
      <c r="N47" s="85" t="s">
        <v>223</v>
      </c>
      <c r="O47" s="85" t="s">
        <v>223</v>
      </c>
      <c r="P47" s="85" t="s">
        <v>223</v>
      </c>
      <c r="Q47" s="85" t="s">
        <v>223</v>
      </c>
      <c r="R47" s="85" t="s">
        <v>223</v>
      </c>
      <c r="S47" s="85" t="s">
        <v>223</v>
      </c>
      <c r="T47" s="85" t="s">
        <v>223</v>
      </c>
      <c r="U47" s="85" t="s">
        <v>223</v>
      </c>
      <c r="V47" s="85" t="s">
        <v>223</v>
      </c>
      <c r="W47" s="85" t="s">
        <v>223</v>
      </c>
      <c r="X47" s="85" t="s">
        <v>223</v>
      </c>
      <c r="Y47" s="85" t="s">
        <v>223</v>
      </c>
      <c r="Z47" s="85" t="s">
        <v>223</v>
      </c>
      <c r="AA47" s="85" t="s">
        <v>223</v>
      </c>
      <c r="AB47" s="85" t="s">
        <v>223</v>
      </c>
      <c r="AC47" s="85" t="s">
        <v>223</v>
      </c>
      <c r="AD47" s="85" t="s">
        <v>223</v>
      </c>
      <c r="AE47" s="85" t="s">
        <v>223</v>
      </c>
      <c r="AF47" s="85" t="s">
        <v>223</v>
      </c>
      <c r="AG47" s="85" t="s">
        <v>223</v>
      </c>
      <c r="AH47" s="85" t="s">
        <v>223</v>
      </c>
      <c r="AI47" s="85" t="s">
        <v>223</v>
      </c>
      <c r="AJ47" s="85" t="s">
        <v>223</v>
      </c>
      <c r="AK47" s="85" t="s">
        <v>223</v>
      </c>
      <c r="AL47" s="85" t="s">
        <v>223</v>
      </c>
      <c r="AM47" s="85" t="s">
        <v>223</v>
      </c>
      <c r="AN47" s="85" t="s">
        <v>223</v>
      </c>
      <c r="AO47" s="85" t="s">
        <v>223</v>
      </c>
      <c r="AP47" s="85" t="s">
        <v>223</v>
      </c>
      <c r="AQ47" s="85" t="s">
        <v>223</v>
      </c>
      <c r="AR47" s="85" t="s">
        <v>223</v>
      </c>
      <c r="AS47" s="85" t="s">
        <v>223</v>
      </c>
      <c r="AT47" s="85" t="s">
        <v>223</v>
      </c>
      <c r="AU47" s="85" t="s">
        <v>223</v>
      </c>
      <c r="AV47" s="85" t="s">
        <v>223</v>
      </c>
      <c r="AW47" s="85" t="s">
        <v>223</v>
      </c>
      <c r="AX47" s="85" t="s">
        <v>223</v>
      </c>
      <c r="AY47" s="85" t="s">
        <v>223</v>
      </c>
      <c r="AZ47" s="85" t="s">
        <v>223</v>
      </c>
      <c r="BA47" s="85" t="s">
        <v>223</v>
      </c>
      <c r="BB47" s="85" t="s">
        <v>223</v>
      </c>
      <c r="BC47" s="85" t="s">
        <v>223</v>
      </c>
      <c r="BD47" s="85" t="s">
        <v>223</v>
      </c>
      <c r="BE47" s="85" t="s">
        <v>223</v>
      </c>
    </row>
    <row r="48" spans="1:57" hidden="1">
      <c r="A48" s="85" t="s">
        <v>607</v>
      </c>
      <c r="B48" s="85">
        <v>55.51</v>
      </c>
      <c r="C48" s="85">
        <v>3185</v>
      </c>
      <c r="D48" s="85" t="s">
        <v>223</v>
      </c>
      <c r="E48" s="85" t="s">
        <v>223</v>
      </c>
      <c r="F48" s="85">
        <v>53.79</v>
      </c>
      <c r="G48" s="85">
        <v>3144</v>
      </c>
      <c r="H48" s="85" t="s">
        <v>223</v>
      </c>
      <c r="I48" s="85" t="s">
        <v>223</v>
      </c>
      <c r="J48" s="85">
        <v>55.59</v>
      </c>
      <c r="K48" s="85">
        <v>3188</v>
      </c>
      <c r="L48" s="85" t="s">
        <v>223</v>
      </c>
      <c r="M48" s="85" t="s">
        <v>223</v>
      </c>
      <c r="N48" s="85">
        <v>56.92</v>
      </c>
      <c r="O48" s="85">
        <v>3191</v>
      </c>
      <c r="P48" s="85" t="s">
        <v>223</v>
      </c>
      <c r="Q48" s="85" t="s">
        <v>223</v>
      </c>
      <c r="R48" s="85">
        <v>57.6</v>
      </c>
      <c r="S48" s="85">
        <v>3170</v>
      </c>
      <c r="T48" s="85" t="s">
        <v>223</v>
      </c>
      <c r="U48" s="85" t="s">
        <v>223</v>
      </c>
      <c r="V48" s="85">
        <v>57.88</v>
      </c>
      <c r="W48" s="85">
        <v>3116</v>
      </c>
      <c r="X48" s="85" t="s">
        <v>223</v>
      </c>
      <c r="Y48" s="85" t="s">
        <v>223</v>
      </c>
      <c r="Z48" s="85">
        <v>57.1</v>
      </c>
      <c r="AA48" s="85">
        <v>3115</v>
      </c>
      <c r="AB48" s="85" t="s">
        <v>223</v>
      </c>
      <c r="AC48" s="85" t="s">
        <v>223</v>
      </c>
      <c r="AD48" s="85">
        <v>58.15</v>
      </c>
      <c r="AE48" s="85">
        <v>3132</v>
      </c>
      <c r="AF48" s="85" t="s">
        <v>223</v>
      </c>
      <c r="AG48" s="85" t="s">
        <v>223</v>
      </c>
      <c r="AH48" s="85">
        <v>56.57</v>
      </c>
      <c r="AI48" s="85">
        <v>3085</v>
      </c>
      <c r="AJ48" s="85" t="s">
        <v>223</v>
      </c>
      <c r="AK48" s="85" t="s">
        <v>223</v>
      </c>
      <c r="AL48" s="85">
        <v>55.35</v>
      </c>
      <c r="AM48" s="85">
        <v>3004</v>
      </c>
      <c r="AN48" s="85" t="s">
        <v>223</v>
      </c>
      <c r="AO48" s="85" t="s">
        <v>223</v>
      </c>
      <c r="AP48" s="85">
        <v>54.46</v>
      </c>
      <c r="AQ48" s="85">
        <v>3102</v>
      </c>
      <c r="AR48" s="85" t="s">
        <v>223</v>
      </c>
      <c r="AS48" s="85" t="s">
        <v>223</v>
      </c>
      <c r="AT48" s="85">
        <v>54.12</v>
      </c>
      <c r="AU48" s="85">
        <v>3199</v>
      </c>
      <c r="AV48" s="85" t="s">
        <v>223</v>
      </c>
      <c r="AW48" s="85" t="s">
        <v>223</v>
      </c>
      <c r="AX48" s="85">
        <v>56.29</v>
      </c>
      <c r="AY48" s="85">
        <v>3254</v>
      </c>
      <c r="AZ48" s="85" t="s">
        <v>223</v>
      </c>
      <c r="BA48" s="85" t="s">
        <v>223</v>
      </c>
      <c r="BB48" s="85">
        <v>56.32</v>
      </c>
      <c r="BC48" s="85">
        <v>3207</v>
      </c>
      <c r="BD48" s="85" t="s">
        <v>223</v>
      </c>
      <c r="BE48" s="85" t="s">
        <v>223</v>
      </c>
    </row>
    <row r="49" spans="1:57" hidden="1">
      <c r="A49" s="85" t="s">
        <v>608</v>
      </c>
      <c r="B49" s="85">
        <v>57.04</v>
      </c>
      <c r="C49" s="85">
        <v>3370</v>
      </c>
      <c r="D49" s="85">
        <v>25802</v>
      </c>
      <c r="E49" s="85" t="s">
        <v>609</v>
      </c>
      <c r="F49" s="85">
        <v>55.89</v>
      </c>
      <c r="G49" s="85">
        <v>3623</v>
      </c>
      <c r="H49" s="85">
        <v>54266</v>
      </c>
      <c r="I49" s="85" t="s">
        <v>348</v>
      </c>
      <c r="J49" s="85">
        <v>58.61</v>
      </c>
      <c r="K49" s="85">
        <v>3529</v>
      </c>
      <c r="L49" s="85" t="s">
        <v>223</v>
      </c>
      <c r="M49" s="85" t="s">
        <v>223</v>
      </c>
      <c r="N49" s="85">
        <v>60.1</v>
      </c>
      <c r="O49" s="85">
        <v>3314</v>
      </c>
      <c r="P49" s="85">
        <v>54137</v>
      </c>
      <c r="Q49" s="85" t="s">
        <v>342</v>
      </c>
      <c r="R49" s="85">
        <v>59.01</v>
      </c>
      <c r="S49" s="85">
        <v>3280</v>
      </c>
      <c r="T49" s="85">
        <v>52901</v>
      </c>
      <c r="U49" s="85" t="s">
        <v>325</v>
      </c>
      <c r="V49" s="85">
        <v>59.49</v>
      </c>
      <c r="W49" s="85">
        <v>3448</v>
      </c>
      <c r="X49" s="85">
        <v>53819</v>
      </c>
      <c r="Y49" s="85" t="s">
        <v>610</v>
      </c>
      <c r="Z49" s="85">
        <v>56.41</v>
      </c>
      <c r="AA49" s="85">
        <v>3550</v>
      </c>
      <c r="AB49" s="85">
        <v>55286</v>
      </c>
      <c r="AC49" s="85" t="s">
        <v>475</v>
      </c>
      <c r="AD49" s="85">
        <v>56.7</v>
      </c>
      <c r="AE49" s="85">
        <v>3310</v>
      </c>
      <c r="AF49" s="85">
        <v>53762</v>
      </c>
      <c r="AG49" s="85" t="s">
        <v>611</v>
      </c>
      <c r="AH49" s="85">
        <v>63.36</v>
      </c>
      <c r="AI49" s="85">
        <v>3270</v>
      </c>
      <c r="AJ49" s="85">
        <v>53712</v>
      </c>
      <c r="AK49" s="85" t="s">
        <v>612</v>
      </c>
      <c r="AL49" s="85">
        <v>62.59</v>
      </c>
      <c r="AM49" s="85">
        <v>3440</v>
      </c>
      <c r="AN49" s="85">
        <v>54447</v>
      </c>
      <c r="AO49" s="85" t="s">
        <v>613</v>
      </c>
      <c r="AP49" s="85">
        <v>61.64</v>
      </c>
      <c r="AQ49" s="85">
        <v>3548</v>
      </c>
      <c r="AR49" s="85">
        <v>54508</v>
      </c>
      <c r="AS49" s="85" t="s">
        <v>614</v>
      </c>
      <c r="AT49" s="85">
        <v>58.81</v>
      </c>
      <c r="AU49" s="85">
        <v>3423</v>
      </c>
      <c r="AV49" s="85">
        <v>54959</v>
      </c>
      <c r="AW49" s="85" t="s">
        <v>615</v>
      </c>
      <c r="AX49" s="85">
        <v>59.49</v>
      </c>
      <c r="AY49" s="85">
        <v>3453</v>
      </c>
      <c r="AZ49" s="85">
        <v>55130</v>
      </c>
      <c r="BA49" s="85" t="s">
        <v>616</v>
      </c>
      <c r="BB49" s="85">
        <v>59.13</v>
      </c>
      <c r="BC49" s="85">
        <v>3403</v>
      </c>
      <c r="BD49" s="85">
        <v>55309</v>
      </c>
      <c r="BE49" s="85" t="s">
        <v>615</v>
      </c>
    </row>
    <row r="50" spans="1:57" hidden="1">
      <c r="A50" s="85" t="s">
        <v>617</v>
      </c>
      <c r="B50" s="85">
        <v>37.21</v>
      </c>
      <c r="C50" s="85">
        <v>3045</v>
      </c>
      <c r="D50" s="85">
        <v>29501</v>
      </c>
      <c r="E50" s="85" t="s">
        <v>483</v>
      </c>
      <c r="F50" s="85">
        <v>37.54</v>
      </c>
      <c r="G50" s="85">
        <v>3073</v>
      </c>
      <c r="H50" s="85">
        <v>30042</v>
      </c>
      <c r="I50" s="85" t="s">
        <v>618</v>
      </c>
      <c r="J50" s="85">
        <v>37.880000000000003</v>
      </c>
      <c r="K50" s="85">
        <v>3100</v>
      </c>
      <c r="L50" s="85" t="s">
        <v>223</v>
      </c>
      <c r="M50" s="85" t="s">
        <v>223</v>
      </c>
      <c r="N50" s="85">
        <v>37.840000000000003</v>
      </c>
      <c r="O50" s="85">
        <v>3100</v>
      </c>
      <c r="P50" s="85">
        <v>29836</v>
      </c>
      <c r="Q50" s="85" t="s">
        <v>244</v>
      </c>
      <c r="R50" s="85">
        <v>37.96</v>
      </c>
      <c r="S50" s="85">
        <v>2980</v>
      </c>
      <c r="T50" s="85">
        <v>29994</v>
      </c>
      <c r="U50" s="85" t="s">
        <v>277</v>
      </c>
      <c r="V50" s="85">
        <v>38</v>
      </c>
      <c r="W50" s="85">
        <v>2950</v>
      </c>
      <c r="X50" s="85">
        <v>30588</v>
      </c>
      <c r="Y50" s="85" t="s">
        <v>328</v>
      </c>
      <c r="Z50" s="85">
        <v>34.21</v>
      </c>
      <c r="AA50" s="85">
        <v>2600</v>
      </c>
      <c r="AB50" s="85">
        <v>31120</v>
      </c>
      <c r="AC50" s="85" t="s">
        <v>471</v>
      </c>
      <c r="AD50" s="85" t="s">
        <v>223</v>
      </c>
      <c r="AE50" s="85" t="s">
        <v>223</v>
      </c>
      <c r="AF50" s="85">
        <v>31021</v>
      </c>
      <c r="AG50" s="85" t="s">
        <v>223</v>
      </c>
      <c r="AH50" s="85">
        <v>36.840000000000003</v>
      </c>
      <c r="AI50" s="85">
        <v>2800</v>
      </c>
      <c r="AJ50" s="85">
        <v>32233</v>
      </c>
      <c r="AK50" s="85" t="s">
        <v>319</v>
      </c>
      <c r="AL50" s="85">
        <v>36.840000000000003</v>
      </c>
      <c r="AM50" s="85">
        <v>2800</v>
      </c>
      <c r="AN50" s="85">
        <v>31953</v>
      </c>
      <c r="AO50" s="85" t="s">
        <v>619</v>
      </c>
      <c r="AP50" s="85">
        <v>36.840000000000003</v>
      </c>
      <c r="AQ50" s="85">
        <v>2800</v>
      </c>
      <c r="AR50" s="85">
        <v>32882</v>
      </c>
      <c r="AS50" s="85" t="s">
        <v>620</v>
      </c>
      <c r="AT50" s="85">
        <v>36.840000000000003</v>
      </c>
      <c r="AU50" s="85">
        <v>2800</v>
      </c>
      <c r="AV50" s="85">
        <v>32582</v>
      </c>
      <c r="AW50" s="85" t="s">
        <v>614</v>
      </c>
      <c r="AX50" s="85">
        <v>36.840000000000003</v>
      </c>
      <c r="AY50" s="85">
        <v>2800</v>
      </c>
      <c r="AZ50" s="85">
        <v>33084</v>
      </c>
      <c r="BA50" s="85" t="s">
        <v>621</v>
      </c>
      <c r="BB50" s="85">
        <v>36.840000000000003</v>
      </c>
      <c r="BC50" s="85">
        <v>2800</v>
      </c>
      <c r="BD50" s="85">
        <v>34653</v>
      </c>
      <c r="BE50" s="85" t="s">
        <v>622</v>
      </c>
    </row>
    <row r="51" spans="1:57" hidden="1">
      <c r="A51" s="85" t="s">
        <v>623</v>
      </c>
      <c r="B51" s="85" t="s">
        <v>223</v>
      </c>
      <c r="C51" s="85" t="s">
        <v>223</v>
      </c>
      <c r="D51" s="85">
        <v>23215</v>
      </c>
      <c r="E51" s="85" t="s">
        <v>223</v>
      </c>
      <c r="F51" s="85" t="s">
        <v>223</v>
      </c>
      <c r="G51" s="85" t="s">
        <v>223</v>
      </c>
      <c r="H51" s="85">
        <v>22539</v>
      </c>
      <c r="I51" s="85" t="s">
        <v>223</v>
      </c>
      <c r="J51" s="85" t="s">
        <v>223</v>
      </c>
      <c r="K51" s="85" t="s">
        <v>223</v>
      </c>
      <c r="L51" s="85" t="s">
        <v>223</v>
      </c>
      <c r="M51" s="85" t="s">
        <v>223</v>
      </c>
      <c r="N51" s="85" t="s">
        <v>223</v>
      </c>
      <c r="O51" s="85" t="s">
        <v>223</v>
      </c>
      <c r="P51" s="85">
        <v>21883</v>
      </c>
      <c r="Q51" s="85" t="s">
        <v>223</v>
      </c>
      <c r="R51" s="85" t="s">
        <v>223</v>
      </c>
      <c r="S51" s="85" t="s">
        <v>223</v>
      </c>
      <c r="T51" s="85">
        <v>22101</v>
      </c>
      <c r="U51" s="85" t="s">
        <v>223</v>
      </c>
      <c r="V51" s="85" t="s">
        <v>223</v>
      </c>
      <c r="W51" s="85" t="s">
        <v>223</v>
      </c>
      <c r="X51" s="85">
        <v>24438</v>
      </c>
      <c r="Y51" s="85" t="s">
        <v>223</v>
      </c>
      <c r="Z51" s="85" t="s">
        <v>223</v>
      </c>
      <c r="AA51" s="85" t="s">
        <v>223</v>
      </c>
      <c r="AB51" s="85">
        <v>24197</v>
      </c>
      <c r="AC51" s="85" t="s">
        <v>223</v>
      </c>
      <c r="AD51" s="85" t="s">
        <v>223</v>
      </c>
      <c r="AE51" s="85" t="s">
        <v>223</v>
      </c>
      <c r="AF51" s="85">
        <v>24197</v>
      </c>
      <c r="AG51" s="85" t="s">
        <v>223</v>
      </c>
      <c r="AH51" s="85" t="s">
        <v>223</v>
      </c>
      <c r="AI51" s="85" t="s">
        <v>223</v>
      </c>
      <c r="AJ51" s="85">
        <v>24946</v>
      </c>
      <c r="AK51" s="85" t="s">
        <v>223</v>
      </c>
      <c r="AL51" s="85" t="s">
        <v>223</v>
      </c>
      <c r="AM51" s="85" t="s">
        <v>223</v>
      </c>
      <c r="AN51" s="85">
        <v>24946</v>
      </c>
      <c r="AO51" s="85" t="s">
        <v>223</v>
      </c>
      <c r="AP51" s="85" t="s">
        <v>223</v>
      </c>
      <c r="AQ51" s="85" t="s">
        <v>223</v>
      </c>
      <c r="AR51" s="85">
        <v>24946</v>
      </c>
      <c r="AS51" s="85" t="s">
        <v>223</v>
      </c>
      <c r="AT51" s="85" t="s">
        <v>223</v>
      </c>
      <c r="AU51" s="85" t="s">
        <v>223</v>
      </c>
      <c r="AV51" s="85">
        <v>25456</v>
      </c>
      <c r="AW51" s="85" t="s">
        <v>223</v>
      </c>
      <c r="AX51" s="85" t="s">
        <v>223</v>
      </c>
      <c r="AY51" s="85" t="s">
        <v>223</v>
      </c>
      <c r="AZ51" s="85">
        <v>24957</v>
      </c>
      <c r="BA51" s="85" t="s">
        <v>223</v>
      </c>
      <c r="BB51" s="85">
        <v>52.41</v>
      </c>
      <c r="BC51" s="85">
        <v>2550</v>
      </c>
      <c r="BD51" s="85">
        <v>24231</v>
      </c>
      <c r="BE51" s="85" t="s">
        <v>624</v>
      </c>
    </row>
    <row r="52" spans="1:57" hidden="1">
      <c r="A52" s="85" t="s">
        <v>625</v>
      </c>
      <c r="B52" s="85">
        <v>43.93</v>
      </c>
      <c r="C52" s="85">
        <v>2751</v>
      </c>
      <c r="D52" s="85">
        <v>27989</v>
      </c>
      <c r="E52" s="85" t="s">
        <v>462</v>
      </c>
      <c r="F52" s="85">
        <v>45.88</v>
      </c>
      <c r="G52" s="85">
        <v>2822</v>
      </c>
      <c r="H52" s="85">
        <v>28246</v>
      </c>
      <c r="I52" s="85" t="s">
        <v>405</v>
      </c>
      <c r="J52" s="85">
        <v>45.15</v>
      </c>
      <c r="K52" s="85">
        <v>2876</v>
      </c>
      <c r="L52" s="85" t="s">
        <v>223</v>
      </c>
      <c r="M52" s="85" t="s">
        <v>223</v>
      </c>
      <c r="N52" s="85">
        <v>42.75</v>
      </c>
      <c r="O52" s="85">
        <v>3067</v>
      </c>
      <c r="P52" s="85">
        <v>27880</v>
      </c>
      <c r="Q52" s="85" t="s">
        <v>401</v>
      </c>
      <c r="R52" s="85">
        <v>42.2</v>
      </c>
      <c r="S52" s="85">
        <v>2799</v>
      </c>
      <c r="T52" s="85">
        <v>27996</v>
      </c>
      <c r="U52" s="85" t="s">
        <v>494</v>
      </c>
      <c r="V52" s="85">
        <v>40.549999999999997</v>
      </c>
      <c r="W52" s="85">
        <v>2750</v>
      </c>
      <c r="X52" s="85">
        <v>28910</v>
      </c>
      <c r="Y52" s="85" t="s">
        <v>547</v>
      </c>
      <c r="Z52" s="85">
        <v>41.73</v>
      </c>
      <c r="AA52" s="85">
        <v>2914</v>
      </c>
      <c r="AB52" s="85">
        <v>30376</v>
      </c>
      <c r="AC52" s="85" t="s">
        <v>390</v>
      </c>
      <c r="AD52" s="85">
        <v>43.33</v>
      </c>
      <c r="AE52" s="85">
        <v>2913</v>
      </c>
      <c r="AF52" s="85">
        <v>31427</v>
      </c>
      <c r="AG52" s="85" t="s">
        <v>626</v>
      </c>
      <c r="AH52" s="85">
        <v>48.06</v>
      </c>
      <c r="AI52" s="85">
        <v>2691</v>
      </c>
      <c r="AJ52" s="85">
        <v>31941</v>
      </c>
      <c r="AK52" s="85" t="s">
        <v>597</v>
      </c>
      <c r="AL52" s="85">
        <v>51.76</v>
      </c>
      <c r="AM52" s="85">
        <v>2545</v>
      </c>
      <c r="AN52" s="85">
        <v>31344</v>
      </c>
      <c r="AO52" s="85" t="s">
        <v>334</v>
      </c>
      <c r="AP52" s="85">
        <v>50.09</v>
      </c>
      <c r="AQ52" s="85">
        <v>2876</v>
      </c>
      <c r="AR52" s="85">
        <v>30801</v>
      </c>
      <c r="AS52" s="85" t="s">
        <v>336</v>
      </c>
      <c r="AT52" s="85">
        <v>48.1</v>
      </c>
      <c r="AU52" s="85">
        <v>2963</v>
      </c>
      <c r="AV52" s="85">
        <v>31152</v>
      </c>
      <c r="AW52" s="85" t="s">
        <v>406</v>
      </c>
      <c r="AX52" s="85">
        <v>47.3</v>
      </c>
      <c r="AY52" s="85">
        <v>2945</v>
      </c>
      <c r="AZ52" s="85">
        <v>32055</v>
      </c>
      <c r="BA52" s="85" t="s">
        <v>403</v>
      </c>
      <c r="BB52" s="85">
        <v>49.5</v>
      </c>
      <c r="BC52" s="85">
        <v>2862</v>
      </c>
      <c r="BD52" s="85">
        <v>32127</v>
      </c>
      <c r="BE52" s="85" t="s">
        <v>270</v>
      </c>
    </row>
    <row r="53" spans="1:57" s="87" customFormat="1" hidden="1">
      <c r="A53" s="87" t="s">
        <v>627</v>
      </c>
      <c r="B53" s="87" t="s">
        <v>223</v>
      </c>
      <c r="C53" s="87" t="s">
        <v>223</v>
      </c>
      <c r="D53" s="87" t="s">
        <v>223</v>
      </c>
      <c r="E53" s="87" t="s">
        <v>223</v>
      </c>
      <c r="F53" s="87" t="s">
        <v>223</v>
      </c>
      <c r="G53" s="87" t="s">
        <v>223</v>
      </c>
      <c r="H53" s="87" t="s">
        <v>223</v>
      </c>
      <c r="I53" s="87" t="s">
        <v>223</v>
      </c>
      <c r="J53" s="87" t="s">
        <v>223</v>
      </c>
      <c r="K53" s="87" t="s">
        <v>223</v>
      </c>
      <c r="L53" s="87" t="s">
        <v>223</v>
      </c>
      <c r="M53" s="87" t="s">
        <v>223</v>
      </c>
      <c r="N53" s="87" t="s">
        <v>223</v>
      </c>
      <c r="O53" s="87" t="s">
        <v>223</v>
      </c>
      <c r="P53" s="87" t="s">
        <v>223</v>
      </c>
      <c r="Q53" s="87" t="s">
        <v>223</v>
      </c>
      <c r="R53" s="87" t="s">
        <v>223</v>
      </c>
      <c r="S53" s="87" t="s">
        <v>223</v>
      </c>
      <c r="T53" s="87" t="s">
        <v>223</v>
      </c>
      <c r="U53" s="87" t="s">
        <v>223</v>
      </c>
      <c r="V53" s="87" t="s">
        <v>223</v>
      </c>
      <c r="W53" s="87" t="s">
        <v>223</v>
      </c>
      <c r="X53" s="87" t="s">
        <v>223</v>
      </c>
      <c r="Y53" s="87" t="s">
        <v>223</v>
      </c>
      <c r="Z53" s="87" t="s">
        <v>223</v>
      </c>
      <c r="AA53" s="87" t="s">
        <v>223</v>
      </c>
      <c r="AB53" s="87" t="s">
        <v>223</v>
      </c>
      <c r="AC53" s="87" t="s">
        <v>223</v>
      </c>
      <c r="AD53" s="87" t="s">
        <v>223</v>
      </c>
      <c r="AE53" s="87" t="s">
        <v>223</v>
      </c>
      <c r="AF53" s="87" t="s">
        <v>223</v>
      </c>
      <c r="AG53" s="87" t="s">
        <v>223</v>
      </c>
      <c r="AH53" s="87">
        <v>35.450000000000003</v>
      </c>
      <c r="AI53" s="87">
        <v>3900</v>
      </c>
      <c r="AJ53" s="87" t="s">
        <v>223</v>
      </c>
      <c r="AK53" s="87" t="s">
        <v>223</v>
      </c>
      <c r="AL53" s="87">
        <v>35.909999999999997</v>
      </c>
      <c r="AM53" s="87">
        <v>3950</v>
      </c>
      <c r="AN53" s="87" t="s">
        <v>223</v>
      </c>
      <c r="AO53" s="87" t="s">
        <v>223</v>
      </c>
      <c r="AP53" s="87">
        <v>35.909999999999997</v>
      </c>
      <c r="AQ53" s="87">
        <v>3950</v>
      </c>
      <c r="AR53" s="87" t="s">
        <v>223</v>
      </c>
      <c r="AS53" s="87" t="s">
        <v>223</v>
      </c>
      <c r="AT53" s="87" t="s">
        <v>223</v>
      </c>
      <c r="AU53" s="87" t="s">
        <v>223</v>
      </c>
      <c r="AV53" s="87" t="s">
        <v>223</v>
      </c>
      <c r="AW53" s="87" t="s">
        <v>223</v>
      </c>
      <c r="AX53" s="87" t="s">
        <v>223</v>
      </c>
      <c r="AY53" s="87" t="s">
        <v>223</v>
      </c>
      <c r="AZ53" s="87" t="s">
        <v>223</v>
      </c>
      <c r="BA53" s="87" t="s">
        <v>223</v>
      </c>
      <c r="BB53" s="87" t="s">
        <v>223</v>
      </c>
      <c r="BC53" s="87" t="s">
        <v>223</v>
      </c>
      <c r="BD53" s="87" t="s">
        <v>223</v>
      </c>
      <c r="BE53" s="87" t="s">
        <v>223</v>
      </c>
    </row>
    <row r="54" spans="1:57" hidden="1">
      <c r="A54" s="85" t="s">
        <v>628</v>
      </c>
      <c r="B54" s="85">
        <v>25.17</v>
      </c>
      <c r="C54" s="85">
        <v>1733</v>
      </c>
      <c r="D54" s="85" t="s">
        <v>223</v>
      </c>
      <c r="E54" s="85" t="s">
        <v>223</v>
      </c>
      <c r="F54" s="85">
        <v>25.17</v>
      </c>
      <c r="G54" s="85">
        <v>1733</v>
      </c>
      <c r="H54" s="85" t="s">
        <v>223</v>
      </c>
      <c r="I54" s="85" t="s">
        <v>223</v>
      </c>
      <c r="J54" s="85">
        <v>25.17</v>
      </c>
      <c r="K54" s="85">
        <v>1733</v>
      </c>
      <c r="L54" s="85" t="s">
        <v>223</v>
      </c>
      <c r="M54" s="85" t="s">
        <v>223</v>
      </c>
      <c r="N54" s="85">
        <v>25.17</v>
      </c>
      <c r="O54" s="85">
        <v>1733</v>
      </c>
      <c r="P54" s="85" t="s">
        <v>223</v>
      </c>
      <c r="Q54" s="85" t="s">
        <v>223</v>
      </c>
      <c r="R54" s="85">
        <v>25.17</v>
      </c>
      <c r="S54" s="85">
        <v>1733</v>
      </c>
      <c r="T54" s="85" t="s">
        <v>223</v>
      </c>
      <c r="U54" s="85" t="s">
        <v>223</v>
      </c>
      <c r="V54" s="85">
        <v>25.17</v>
      </c>
      <c r="W54" s="85">
        <v>1733</v>
      </c>
      <c r="X54" s="85" t="s">
        <v>223</v>
      </c>
      <c r="Y54" s="85" t="s">
        <v>223</v>
      </c>
      <c r="Z54" s="85">
        <v>25.17</v>
      </c>
      <c r="AA54" s="85">
        <v>1733</v>
      </c>
      <c r="AB54" s="85" t="s">
        <v>223</v>
      </c>
      <c r="AC54" s="85" t="s">
        <v>223</v>
      </c>
      <c r="AD54" s="85">
        <v>25.17</v>
      </c>
      <c r="AE54" s="85">
        <v>1733</v>
      </c>
      <c r="AF54" s="85" t="s">
        <v>223</v>
      </c>
      <c r="AG54" s="85" t="s">
        <v>223</v>
      </c>
      <c r="AH54" s="85">
        <v>25.17</v>
      </c>
      <c r="AI54" s="85">
        <v>1733</v>
      </c>
      <c r="AJ54" s="85" t="s">
        <v>223</v>
      </c>
      <c r="AK54" s="85" t="s">
        <v>223</v>
      </c>
      <c r="AL54" s="85">
        <v>25.17</v>
      </c>
      <c r="AM54" s="85">
        <v>1733</v>
      </c>
      <c r="AN54" s="85" t="s">
        <v>223</v>
      </c>
      <c r="AO54" s="85" t="s">
        <v>223</v>
      </c>
      <c r="AP54" s="85">
        <v>25.17</v>
      </c>
      <c r="AQ54" s="85">
        <v>1733</v>
      </c>
      <c r="AR54" s="85" t="s">
        <v>223</v>
      </c>
      <c r="AS54" s="85" t="s">
        <v>223</v>
      </c>
      <c r="AT54" s="85">
        <v>25.17</v>
      </c>
      <c r="AU54" s="85">
        <v>1733</v>
      </c>
      <c r="AV54" s="85" t="s">
        <v>223</v>
      </c>
      <c r="AW54" s="85" t="s">
        <v>223</v>
      </c>
      <c r="AX54" s="85">
        <v>25.17</v>
      </c>
      <c r="AY54" s="85">
        <v>1733</v>
      </c>
      <c r="AZ54" s="85" t="s">
        <v>223</v>
      </c>
      <c r="BA54" s="85" t="s">
        <v>223</v>
      </c>
      <c r="BB54" s="85">
        <v>25.17</v>
      </c>
      <c r="BC54" s="85">
        <v>1733</v>
      </c>
      <c r="BD54" s="85" t="s">
        <v>223</v>
      </c>
      <c r="BE54" s="85" t="s">
        <v>223</v>
      </c>
    </row>
    <row r="55" spans="1:57" hidden="1">
      <c r="A55" s="85" t="s">
        <v>629</v>
      </c>
      <c r="B55" s="85">
        <v>98.68</v>
      </c>
      <c r="C55" s="85">
        <v>3750</v>
      </c>
      <c r="D55" s="85">
        <v>32085</v>
      </c>
      <c r="E55" s="85" t="s">
        <v>630</v>
      </c>
      <c r="F55" s="85">
        <v>91.84</v>
      </c>
      <c r="G55" s="85">
        <v>3490</v>
      </c>
      <c r="H55" s="85">
        <v>34862</v>
      </c>
      <c r="I55" s="85" t="s">
        <v>534</v>
      </c>
      <c r="J55" s="85" t="s">
        <v>223</v>
      </c>
      <c r="K55" s="85" t="s">
        <v>223</v>
      </c>
      <c r="L55" s="85" t="s">
        <v>223</v>
      </c>
      <c r="M55" s="85" t="s">
        <v>223</v>
      </c>
      <c r="N55" s="85" t="s">
        <v>223</v>
      </c>
      <c r="O55" s="85" t="s">
        <v>223</v>
      </c>
      <c r="P55" s="85">
        <v>25829</v>
      </c>
      <c r="Q55" s="85" t="s">
        <v>223</v>
      </c>
      <c r="R55" s="85" t="s">
        <v>223</v>
      </c>
      <c r="S55" s="85" t="s">
        <v>223</v>
      </c>
      <c r="T55" s="85">
        <v>26036</v>
      </c>
      <c r="U55" s="85" t="s">
        <v>223</v>
      </c>
      <c r="V55" s="85" t="s">
        <v>223</v>
      </c>
      <c r="W55" s="85" t="s">
        <v>223</v>
      </c>
      <c r="X55" s="85">
        <v>26142</v>
      </c>
      <c r="Y55" s="85" t="s">
        <v>223</v>
      </c>
      <c r="Z55" s="85" t="s">
        <v>223</v>
      </c>
      <c r="AA55" s="85" t="s">
        <v>223</v>
      </c>
      <c r="AB55" s="85">
        <v>27436</v>
      </c>
      <c r="AC55" s="85" t="s">
        <v>223</v>
      </c>
      <c r="AD55" s="85" t="s">
        <v>223</v>
      </c>
      <c r="AE55" s="85" t="s">
        <v>223</v>
      </c>
      <c r="AF55" s="85">
        <v>27924</v>
      </c>
      <c r="AG55" s="85" t="s">
        <v>223</v>
      </c>
      <c r="AH55" s="85" t="s">
        <v>223</v>
      </c>
      <c r="AI55" s="85" t="s">
        <v>223</v>
      </c>
      <c r="AJ55" s="85">
        <v>27463</v>
      </c>
      <c r="AK55" s="85" t="s">
        <v>223</v>
      </c>
      <c r="AL55" s="85" t="s">
        <v>223</v>
      </c>
      <c r="AM55" s="85" t="s">
        <v>223</v>
      </c>
      <c r="AN55" s="85">
        <v>28085</v>
      </c>
      <c r="AO55" s="85" t="s">
        <v>223</v>
      </c>
      <c r="AP55" s="85" t="s">
        <v>223</v>
      </c>
      <c r="AQ55" s="85" t="s">
        <v>223</v>
      </c>
      <c r="AR55" s="85">
        <v>27845</v>
      </c>
      <c r="AS55" s="85" t="s">
        <v>223</v>
      </c>
      <c r="AT55" s="85" t="s">
        <v>223</v>
      </c>
      <c r="AU55" s="85" t="s">
        <v>223</v>
      </c>
      <c r="AV55" s="85">
        <v>27979</v>
      </c>
      <c r="AW55" s="85" t="s">
        <v>223</v>
      </c>
      <c r="AX55" s="85" t="s">
        <v>223</v>
      </c>
      <c r="AY55" s="85" t="s">
        <v>223</v>
      </c>
      <c r="AZ55" s="85">
        <v>27970</v>
      </c>
      <c r="BA55" s="85" t="s">
        <v>223</v>
      </c>
      <c r="BB55" s="85" t="s">
        <v>223</v>
      </c>
      <c r="BC55" s="85" t="s">
        <v>223</v>
      </c>
      <c r="BD55" s="85">
        <v>27831</v>
      </c>
      <c r="BE55" s="85" t="s">
        <v>223</v>
      </c>
    </row>
    <row r="56" spans="1:57" hidden="1">
      <c r="A56" s="85" t="s">
        <v>631</v>
      </c>
      <c r="B56" s="85">
        <v>50</v>
      </c>
      <c r="C56" s="85">
        <v>1000</v>
      </c>
      <c r="D56" s="85" t="s">
        <v>223</v>
      </c>
      <c r="E56" s="85" t="s">
        <v>223</v>
      </c>
      <c r="F56" s="85">
        <v>50</v>
      </c>
      <c r="G56" s="85">
        <v>1000</v>
      </c>
      <c r="H56" s="85" t="s">
        <v>223</v>
      </c>
      <c r="I56" s="85" t="s">
        <v>223</v>
      </c>
      <c r="J56" s="85">
        <v>50</v>
      </c>
      <c r="K56" s="85">
        <v>1000</v>
      </c>
      <c r="L56" s="85" t="s">
        <v>223</v>
      </c>
      <c r="M56" s="85" t="s">
        <v>223</v>
      </c>
      <c r="N56" s="85">
        <v>50</v>
      </c>
      <c r="O56" s="85">
        <v>1000</v>
      </c>
      <c r="P56" s="85" t="s">
        <v>223</v>
      </c>
      <c r="Q56" s="85" t="s">
        <v>223</v>
      </c>
      <c r="R56" s="85">
        <v>50</v>
      </c>
      <c r="S56" s="85">
        <v>1000</v>
      </c>
      <c r="T56" s="85" t="s">
        <v>223</v>
      </c>
      <c r="U56" s="85" t="s">
        <v>223</v>
      </c>
      <c r="V56" s="85">
        <v>50</v>
      </c>
      <c r="W56" s="85">
        <v>1000</v>
      </c>
      <c r="X56" s="85" t="s">
        <v>223</v>
      </c>
      <c r="Y56" s="85" t="s">
        <v>223</v>
      </c>
      <c r="Z56" s="85">
        <v>50</v>
      </c>
      <c r="AA56" s="85">
        <v>1000</v>
      </c>
      <c r="AB56" s="85" t="s">
        <v>223</v>
      </c>
      <c r="AC56" s="85" t="s">
        <v>223</v>
      </c>
      <c r="AD56" s="85">
        <v>50</v>
      </c>
      <c r="AE56" s="85">
        <v>1000</v>
      </c>
      <c r="AF56" s="85" t="s">
        <v>223</v>
      </c>
      <c r="AG56" s="85" t="s">
        <v>223</v>
      </c>
      <c r="AH56" s="85">
        <v>50</v>
      </c>
      <c r="AI56" s="85">
        <v>1000</v>
      </c>
      <c r="AJ56" s="85" t="s">
        <v>223</v>
      </c>
      <c r="AK56" s="85" t="s">
        <v>223</v>
      </c>
      <c r="AL56" s="85">
        <v>50</v>
      </c>
      <c r="AM56" s="85">
        <v>1000</v>
      </c>
      <c r="AN56" s="85" t="s">
        <v>223</v>
      </c>
      <c r="AO56" s="85" t="s">
        <v>223</v>
      </c>
      <c r="AP56" s="85">
        <v>50</v>
      </c>
      <c r="AQ56" s="85">
        <v>1000</v>
      </c>
      <c r="AR56" s="85" t="s">
        <v>223</v>
      </c>
      <c r="AS56" s="85" t="s">
        <v>223</v>
      </c>
      <c r="AT56" s="85">
        <v>50</v>
      </c>
      <c r="AU56" s="85">
        <v>1000</v>
      </c>
      <c r="AV56" s="85" t="s">
        <v>223</v>
      </c>
      <c r="AW56" s="85" t="s">
        <v>223</v>
      </c>
      <c r="AX56" s="85">
        <v>50</v>
      </c>
      <c r="AY56" s="85">
        <v>1000</v>
      </c>
      <c r="AZ56" s="85" t="s">
        <v>223</v>
      </c>
      <c r="BA56" s="85" t="s">
        <v>223</v>
      </c>
      <c r="BB56" s="85">
        <v>50</v>
      </c>
      <c r="BC56" s="85">
        <v>1000</v>
      </c>
      <c r="BD56" s="85" t="s">
        <v>223</v>
      </c>
      <c r="BE56" s="85" t="s">
        <v>223</v>
      </c>
    </row>
    <row r="57" spans="1:57" hidden="1">
      <c r="A57" s="85" t="s">
        <v>632</v>
      </c>
      <c r="B57" s="85" t="s">
        <v>223</v>
      </c>
      <c r="C57" s="85" t="s">
        <v>223</v>
      </c>
      <c r="D57" s="85" t="s">
        <v>223</v>
      </c>
      <c r="E57" s="85" t="s">
        <v>223</v>
      </c>
      <c r="F57" s="85" t="s">
        <v>223</v>
      </c>
      <c r="G57" s="85" t="s">
        <v>223</v>
      </c>
      <c r="H57" s="85" t="s">
        <v>223</v>
      </c>
      <c r="I57" s="85" t="s">
        <v>223</v>
      </c>
      <c r="J57" s="85" t="s">
        <v>223</v>
      </c>
      <c r="K57" s="85" t="s">
        <v>223</v>
      </c>
      <c r="L57" s="85" t="s">
        <v>223</v>
      </c>
      <c r="M57" s="85" t="s">
        <v>223</v>
      </c>
      <c r="N57" s="85" t="s">
        <v>223</v>
      </c>
      <c r="O57" s="85" t="s">
        <v>223</v>
      </c>
      <c r="P57" s="85" t="s">
        <v>223</v>
      </c>
      <c r="Q57" s="85" t="s">
        <v>223</v>
      </c>
      <c r="R57" s="85" t="s">
        <v>223</v>
      </c>
      <c r="S57" s="85" t="s">
        <v>223</v>
      </c>
      <c r="T57" s="85" t="s">
        <v>223</v>
      </c>
      <c r="U57" s="85" t="s">
        <v>223</v>
      </c>
      <c r="V57" s="85" t="s">
        <v>223</v>
      </c>
      <c r="W57" s="85" t="s">
        <v>223</v>
      </c>
      <c r="X57" s="85" t="s">
        <v>223</v>
      </c>
      <c r="Y57" s="85" t="s">
        <v>223</v>
      </c>
      <c r="Z57" s="85" t="s">
        <v>223</v>
      </c>
      <c r="AA57" s="85" t="s">
        <v>223</v>
      </c>
      <c r="AB57" s="85" t="s">
        <v>223</v>
      </c>
      <c r="AC57" s="85" t="s">
        <v>223</v>
      </c>
      <c r="AD57" s="85" t="s">
        <v>223</v>
      </c>
      <c r="AE57" s="85" t="s">
        <v>223</v>
      </c>
      <c r="AF57" s="85" t="s">
        <v>223</v>
      </c>
      <c r="AG57" s="85" t="s">
        <v>223</v>
      </c>
      <c r="AH57" s="85" t="s">
        <v>223</v>
      </c>
      <c r="AI57" s="85" t="s">
        <v>223</v>
      </c>
      <c r="AJ57" s="85" t="s">
        <v>223</v>
      </c>
      <c r="AK57" s="85" t="s">
        <v>223</v>
      </c>
      <c r="AL57" s="85" t="s">
        <v>223</v>
      </c>
      <c r="AM57" s="85" t="s">
        <v>223</v>
      </c>
      <c r="AN57" s="85" t="s">
        <v>223</v>
      </c>
      <c r="AO57" s="85" t="s">
        <v>223</v>
      </c>
      <c r="AP57" s="85">
        <v>34.549999999999997</v>
      </c>
      <c r="AQ57" s="85">
        <v>1900</v>
      </c>
      <c r="AR57" s="85" t="s">
        <v>223</v>
      </c>
      <c r="AS57" s="85" t="s">
        <v>223</v>
      </c>
      <c r="AT57" s="85">
        <v>29.55</v>
      </c>
      <c r="AU57" s="85">
        <v>2167</v>
      </c>
      <c r="AV57" s="85" t="s">
        <v>223</v>
      </c>
      <c r="AW57" s="85" t="s">
        <v>223</v>
      </c>
      <c r="AX57" s="85">
        <v>27.06</v>
      </c>
      <c r="AY57" s="85">
        <v>2300</v>
      </c>
      <c r="AZ57" s="85" t="s">
        <v>223</v>
      </c>
      <c r="BA57" s="85" t="s">
        <v>223</v>
      </c>
      <c r="BB57" s="85">
        <v>27.06</v>
      </c>
      <c r="BC57" s="85">
        <v>2300</v>
      </c>
      <c r="BD57" s="85" t="s">
        <v>223</v>
      </c>
      <c r="BE57" s="85" t="s">
        <v>223</v>
      </c>
    </row>
    <row r="58" spans="1:57" hidden="1">
      <c r="A58" s="85" t="s">
        <v>633</v>
      </c>
      <c r="B58" s="85">
        <v>31.21</v>
      </c>
      <c r="C58" s="85">
        <v>2318</v>
      </c>
      <c r="D58" s="85" t="s">
        <v>223</v>
      </c>
      <c r="E58" s="85" t="s">
        <v>223</v>
      </c>
      <c r="F58" s="85">
        <v>31.49</v>
      </c>
      <c r="G58" s="85">
        <v>2350</v>
      </c>
      <c r="H58" s="85" t="s">
        <v>223</v>
      </c>
      <c r="I58" s="85" t="s">
        <v>223</v>
      </c>
      <c r="J58" s="85">
        <v>29.92</v>
      </c>
      <c r="K58" s="85">
        <v>2575</v>
      </c>
      <c r="L58" s="85" t="s">
        <v>223</v>
      </c>
      <c r="M58" s="85" t="s">
        <v>223</v>
      </c>
      <c r="N58" s="85">
        <v>30.49</v>
      </c>
      <c r="O58" s="85">
        <v>2573</v>
      </c>
      <c r="P58" s="85" t="s">
        <v>223</v>
      </c>
      <c r="Q58" s="85" t="s">
        <v>223</v>
      </c>
      <c r="R58" s="85">
        <v>32.32</v>
      </c>
      <c r="S58" s="85">
        <v>2440</v>
      </c>
      <c r="T58" s="85" t="s">
        <v>223</v>
      </c>
      <c r="U58" s="85" t="s">
        <v>223</v>
      </c>
      <c r="V58" s="85">
        <v>31.99</v>
      </c>
      <c r="W58" s="85">
        <v>2519</v>
      </c>
      <c r="X58" s="85" t="s">
        <v>223</v>
      </c>
      <c r="Y58" s="85" t="s">
        <v>223</v>
      </c>
      <c r="Z58" s="85">
        <v>31.2</v>
      </c>
      <c r="AA58" s="85">
        <v>2760</v>
      </c>
      <c r="AB58" s="85" t="s">
        <v>223</v>
      </c>
      <c r="AC58" s="85" t="s">
        <v>223</v>
      </c>
      <c r="AD58" s="85">
        <v>30.09</v>
      </c>
      <c r="AE58" s="85">
        <v>2625</v>
      </c>
      <c r="AF58" s="85" t="s">
        <v>223</v>
      </c>
      <c r="AG58" s="85" t="s">
        <v>223</v>
      </c>
      <c r="AH58" s="85">
        <v>33.159999999999997</v>
      </c>
      <c r="AI58" s="85">
        <v>2442</v>
      </c>
      <c r="AJ58" s="85" t="s">
        <v>223</v>
      </c>
      <c r="AK58" s="85" t="s">
        <v>223</v>
      </c>
      <c r="AL58" s="85">
        <v>32.9</v>
      </c>
      <c r="AM58" s="85">
        <v>2415</v>
      </c>
      <c r="AN58" s="85" t="s">
        <v>223</v>
      </c>
      <c r="AO58" s="85" t="s">
        <v>223</v>
      </c>
      <c r="AP58" s="85">
        <v>33.42</v>
      </c>
      <c r="AQ58" s="85">
        <v>2350</v>
      </c>
      <c r="AR58" s="85" t="s">
        <v>223</v>
      </c>
      <c r="AS58" s="85" t="s">
        <v>223</v>
      </c>
      <c r="AT58" s="85">
        <v>33.18</v>
      </c>
      <c r="AU58" s="85">
        <v>2366</v>
      </c>
      <c r="AV58" s="85" t="s">
        <v>223</v>
      </c>
      <c r="AW58" s="85" t="s">
        <v>223</v>
      </c>
      <c r="AX58" s="85">
        <v>31.34</v>
      </c>
      <c r="AY58" s="85">
        <v>2357</v>
      </c>
      <c r="AZ58" s="85" t="s">
        <v>223</v>
      </c>
      <c r="BA58" s="85" t="s">
        <v>223</v>
      </c>
      <c r="BB58" s="85">
        <v>31.38</v>
      </c>
      <c r="BC58" s="85">
        <v>2283</v>
      </c>
      <c r="BD58" s="85" t="s">
        <v>223</v>
      </c>
      <c r="BE58" s="85" t="s">
        <v>223</v>
      </c>
    </row>
    <row r="59" spans="1:57" hidden="1">
      <c r="A59" s="85" t="s">
        <v>634</v>
      </c>
      <c r="B59" s="85">
        <v>46.19</v>
      </c>
      <c r="C59" s="85">
        <v>2550</v>
      </c>
      <c r="D59" s="85">
        <v>18695</v>
      </c>
      <c r="E59" s="85" t="s">
        <v>635</v>
      </c>
      <c r="F59" s="85" t="s">
        <v>223</v>
      </c>
      <c r="G59" s="85" t="s">
        <v>223</v>
      </c>
      <c r="H59" s="85">
        <v>18511</v>
      </c>
      <c r="I59" s="85" t="s">
        <v>223</v>
      </c>
      <c r="J59" s="85">
        <v>37.450000000000003</v>
      </c>
      <c r="K59" s="85">
        <v>2200</v>
      </c>
      <c r="L59" s="85" t="s">
        <v>223</v>
      </c>
      <c r="M59" s="85" t="s">
        <v>223</v>
      </c>
      <c r="N59" s="85">
        <v>40.15</v>
      </c>
      <c r="O59" s="85">
        <v>2450</v>
      </c>
      <c r="P59" s="85">
        <v>20225</v>
      </c>
      <c r="Q59" s="85" t="s">
        <v>636</v>
      </c>
      <c r="R59" s="85">
        <v>40.15</v>
      </c>
      <c r="S59" s="85">
        <v>2450</v>
      </c>
      <c r="T59" s="85">
        <v>20683</v>
      </c>
      <c r="U59" s="85" t="s">
        <v>528</v>
      </c>
      <c r="V59" s="85">
        <v>45.18</v>
      </c>
      <c r="W59" s="85">
        <v>2413</v>
      </c>
      <c r="X59" s="85">
        <v>22552</v>
      </c>
      <c r="Y59" s="85" t="s">
        <v>368</v>
      </c>
      <c r="Z59" s="85">
        <v>47.11</v>
      </c>
      <c r="AA59" s="85">
        <v>2467</v>
      </c>
      <c r="AB59" s="85">
        <v>20519</v>
      </c>
      <c r="AC59" s="85" t="s">
        <v>637</v>
      </c>
      <c r="AD59" s="85">
        <v>36.89</v>
      </c>
      <c r="AE59" s="85">
        <v>2700</v>
      </c>
      <c r="AF59" s="85">
        <v>21959</v>
      </c>
      <c r="AG59" s="85" t="s">
        <v>301</v>
      </c>
      <c r="AH59" s="85">
        <v>36.89</v>
      </c>
      <c r="AI59" s="85">
        <v>2700</v>
      </c>
      <c r="AJ59" s="85">
        <v>22326</v>
      </c>
      <c r="AK59" s="85" t="s">
        <v>571</v>
      </c>
      <c r="AL59" s="85">
        <v>41.68</v>
      </c>
      <c r="AM59" s="85">
        <v>2750</v>
      </c>
      <c r="AN59" s="85">
        <v>21896</v>
      </c>
      <c r="AO59" s="85" t="s">
        <v>638</v>
      </c>
      <c r="AP59" s="85">
        <v>46.83</v>
      </c>
      <c r="AQ59" s="85">
        <v>2633</v>
      </c>
      <c r="AR59" s="85">
        <v>22566</v>
      </c>
      <c r="AS59" s="85" t="s">
        <v>530</v>
      </c>
      <c r="AT59" s="85">
        <v>47.42</v>
      </c>
      <c r="AU59" s="85">
        <v>2583</v>
      </c>
      <c r="AV59" s="85">
        <v>22640</v>
      </c>
      <c r="AW59" s="85" t="s">
        <v>639</v>
      </c>
      <c r="AX59" s="85">
        <v>46.29</v>
      </c>
      <c r="AY59" s="85">
        <v>2580</v>
      </c>
      <c r="AZ59" s="85">
        <v>22081</v>
      </c>
      <c r="BA59" s="85" t="s">
        <v>639</v>
      </c>
      <c r="BB59" s="85">
        <v>40.479999999999997</v>
      </c>
      <c r="BC59" s="85">
        <v>2650</v>
      </c>
      <c r="BD59" s="85">
        <v>23213</v>
      </c>
      <c r="BE59" s="85" t="s">
        <v>241</v>
      </c>
    </row>
    <row r="60" spans="1:57" hidden="1">
      <c r="A60" s="85" t="s">
        <v>640</v>
      </c>
      <c r="B60" s="85" t="s">
        <v>223</v>
      </c>
      <c r="C60" s="85" t="s">
        <v>223</v>
      </c>
      <c r="D60" s="85" t="s">
        <v>223</v>
      </c>
      <c r="E60" s="85" t="s">
        <v>223</v>
      </c>
      <c r="F60" s="85" t="s">
        <v>223</v>
      </c>
      <c r="G60" s="85" t="s">
        <v>223</v>
      </c>
      <c r="H60" s="85" t="s">
        <v>223</v>
      </c>
      <c r="I60" s="85" t="s">
        <v>223</v>
      </c>
      <c r="J60" s="85" t="s">
        <v>223</v>
      </c>
      <c r="K60" s="85" t="s">
        <v>223</v>
      </c>
      <c r="L60" s="85" t="s">
        <v>223</v>
      </c>
      <c r="M60" s="85" t="s">
        <v>223</v>
      </c>
      <c r="N60" s="85" t="s">
        <v>223</v>
      </c>
      <c r="O60" s="85" t="s">
        <v>223</v>
      </c>
      <c r="P60" s="85" t="s">
        <v>223</v>
      </c>
      <c r="Q60" s="85" t="s">
        <v>223</v>
      </c>
      <c r="R60" s="85">
        <v>49.35</v>
      </c>
      <c r="S60" s="85">
        <v>3800</v>
      </c>
      <c r="T60" s="85" t="s">
        <v>223</v>
      </c>
      <c r="U60" s="85" t="s">
        <v>223</v>
      </c>
      <c r="V60" s="85">
        <v>49.35</v>
      </c>
      <c r="W60" s="85">
        <v>3800</v>
      </c>
      <c r="X60" s="85" t="s">
        <v>223</v>
      </c>
      <c r="Y60" s="85" t="s">
        <v>223</v>
      </c>
      <c r="Z60" s="85">
        <v>54.55</v>
      </c>
      <c r="AA60" s="85">
        <v>4200</v>
      </c>
      <c r="AB60" s="85" t="s">
        <v>223</v>
      </c>
      <c r="AC60" s="85" t="s">
        <v>223</v>
      </c>
      <c r="AD60" s="85">
        <v>50.39</v>
      </c>
      <c r="AE60" s="85">
        <v>4267</v>
      </c>
      <c r="AF60" s="85" t="s">
        <v>223</v>
      </c>
      <c r="AG60" s="85" t="s">
        <v>223</v>
      </c>
      <c r="AH60" s="85">
        <v>49.13</v>
      </c>
      <c r="AI60" s="85">
        <v>3996</v>
      </c>
      <c r="AJ60" s="85" t="s">
        <v>223</v>
      </c>
      <c r="AK60" s="85" t="s">
        <v>223</v>
      </c>
      <c r="AL60" s="85">
        <v>48.45</v>
      </c>
      <c r="AM60" s="85">
        <v>3906</v>
      </c>
      <c r="AN60" s="85" t="s">
        <v>223</v>
      </c>
      <c r="AO60" s="85" t="s">
        <v>223</v>
      </c>
      <c r="AP60" s="85">
        <v>48.08</v>
      </c>
      <c r="AQ60" s="85">
        <v>4175</v>
      </c>
      <c r="AR60" s="85" t="s">
        <v>223</v>
      </c>
      <c r="AS60" s="85" t="s">
        <v>223</v>
      </c>
      <c r="AT60" s="85">
        <v>46.51</v>
      </c>
      <c r="AU60" s="85">
        <v>4277</v>
      </c>
      <c r="AV60" s="85" t="s">
        <v>223</v>
      </c>
      <c r="AW60" s="85" t="s">
        <v>223</v>
      </c>
      <c r="AX60" s="85">
        <v>46.62</v>
      </c>
      <c r="AY60" s="85">
        <v>4533</v>
      </c>
      <c r="AZ60" s="85" t="s">
        <v>223</v>
      </c>
      <c r="BA60" s="85" t="s">
        <v>223</v>
      </c>
      <c r="BB60" s="85">
        <v>45.37</v>
      </c>
      <c r="BC60" s="85">
        <v>4783</v>
      </c>
      <c r="BD60" s="85" t="s">
        <v>223</v>
      </c>
      <c r="BE60" s="85" t="s">
        <v>223</v>
      </c>
    </row>
    <row r="61" spans="1:57" hidden="1">
      <c r="A61" s="85" t="s">
        <v>641</v>
      </c>
      <c r="B61" s="85">
        <v>66.67</v>
      </c>
      <c r="C61" s="85">
        <v>2721</v>
      </c>
      <c r="D61" s="85">
        <v>34602</v>
      </c>
      <c r="E61" s="85" t="s">
        <v>642</v>
      </c>
      <c r="F61" s="85">
        <v>59</v>
      </c>
      <c r="G61" s="85">
        <v>3204</v>
      </c>
      <c r="H61" s="85">
        <v>34836</v>
      </c>
      <c r="I61" s="85" t="s">
        <v>643</v>
      </c>
      <c r="J61" s="85">
        <v>58.43</v>
      </c>
      <c r="K61" s="85">
        <v>3449</v>
      </c>
      <c r="L61" s="85" t="s">
        <v>223</v>
      </c>
      <c r="M61" s="85" t="s">
        <v>223</v>
      </c>
      <c r="N61" s="85">
        <v>56.99</v>
      </c>
      <c r="O61" s="85">
        <v>3666</v>
      </c>
      <c r="P61" s="85">
        <v>34916</v>
      </c>
      <c r="Q61" s="85" t="s">
        <v>297</v>
      </c>
      <c r="R61" s="85">
        <v>60.2</v>
      </c>
      <c r="S61" s="85">
        <v>3647</v>
      </c>
      <c r="T61" s="85">
        <v>34452</v>
      </c>
      <c r="U61" s="85" t="s">
        <v>568</v>
      </c>
      <c r="V61" s="85">
        <v>60.4</v>
      </c>
      <c r="W61" s="85">
        <v>3564</v>
      </c>
      <c r="X61" s="85">
        <v>33809</v>
      </c>
      <c r="Y61" s="85" t="s">
        <v>240</v>
      </c>
      <c r="Z61" s="85">
        <v>55.82</v>
      </c>
      <c r="AA61" s="85">
        <v>3866</v>
      </c>
      <c r="AB61" s="85">
        <v>34615</v>
      </c>
      <c r="AC61" s="85" t="s">
        <v>233</v>
      </c>
      <c r="AD61" s="85">
        <v>57.48</v>
      </c>
      <c r="AE61" s="85">
        <v>3537</v>
      </c>
      <c r="AF61" s="85">
        <v>34449</v>
      </c>
      <c r="AG61" s="85" t="s">
        <v>644</v>
      </c>
      <c r="AH61" s="85">
        <v>54.22</v>
      </c>
      <c r="AI61" s="85">
        <v>3794</v>
      </c>
      <c r="AJ61" s="85">
        <v>35264</v>
      </c>
      <c r="AK61" s="85" t="s">
        <v>404</v>
      </c>
      <c r="AL61" s="85">
        <v>52.2</v>
      </c>
      <c r="AM61" s="85">
        <v>3951</v>
      </c>
      <c r="AN61" s="85">
        <v>37005</v>
      </c>
      <c r="AO61" s="85" t="s">
        <v>645</v>
      </c>
      <c r="AP61" s="85">
        <v>53.17</v>
      </c>
      <c r="AQ61" s="85">
        <v>4077</v>
      </c>
      <c r="AR61" s="85">
        <v>37677</v>
      </c>
      <c r="AS61" s="85" t="s">
        <v>645</v>
      </c>
      <c r="AT61" s="85">
        <v>56.12</v>
      </c>
      <c r="AU61" s="85">
        <v>3959</v>
      </c>
      <c r="AV61" s="85">
        <v>38179</v>
      </c>
      <c r="AW61" s="85" t="s">
        <v>345</v>
      </c>
      <c r="AX61" s="85">
        <v>55.88</v>
      </c>
      <c r="AY61" s="85">
        <v>4073</v>
      </c>
      <c r="AZ61" s="85">
        <v>38985</v>
      </c>
      <c r="BA61" s="85" t="s">
        <v>337</v>
      </c>
      <c r="BB61" s="85">
        <v>54.25</v>
      </c>
      <c r="BC61" s="85">
        <v>3978</v>
      </c>
      <c r="BD61" s="85">
        <v>38790</v>
      </c>
      <c r="BE61" s="85" t="s">
        <v>298</v>
      </c>
    </row>
    <row r="62" spans="1:57" s="88" customFormat="1">
      <c r="A62" s="88" t="s">
        <v>646</v>
      </c>
      <c r="B62" s="88">
        <v>57.01</v>
      </c>
      <c r="C62" s="88">
        <v>3275</v>
      </c>
      <c r="D62" s="88">
        <v>35585</v>
      </c>
      <c r="E62" s="88" t="s">
        <v>518</v>
      </c>
      <c r="F62" s="88">
        <v>63.66</v>
      </c>
      <c r="G62" s="88">
        <v>3087</v>
      </c>
      <c r="H62" s="88">
        <v>36380</v>
      </c>
      <c r="I62" s="88" t="s">
        <v>647</v>
      </c>
      <c r="J62" s="88">
        <v>66.61</v>
      </c>
      <c r="K62" s="88">
        <v>3255</v>
      </c>
      <c r="L62" s="88" t="s">
        <v>223</v>
      </c>
      <c r="M62" s="88" t="s">
        <v>223</v>
      </c>
      <c r="N62" s="88">
        <v>62.58</v>
      </c>
      <c r="O62" s="88">
        <v>3265</v>
      </c>
      <c r="P62" s="88">
        <v>37395</v>
      </c>
      <c r="Q62" s="88" t="s">
        <v>232</v>
      </c>
      <c r="R62" s="88">
        <v>53.62</v>
      </c>
      <c r="S62" s="88">
        <v>3082</v>
      </c>
      <c r="T62" s="88">
        <v>37453</v>
      </c>
      <c r="U62" s="88" t="s">
        <v>495</v>
      </c>
      <c r="V62" s="88">
        <v>57.55</v>
      </c>
      <c r="W62" s="88">
        <v>3300</v>
      </c>
      <c r="X62" s="88">
        <v>37659</v>
      </c>
      <c r="Y62" s="88" t="s">
        <v>593</v>
      </c>
      <c r="Z62" s="88">
        <v>58.91</v>
      </c>
      <c r="AA62" s="88">
        <v>3400</v>
      </c>
      <c r="AB62" s="88">
        <v>37616</v>
      </c>
      <c r="AC62" s="88" t="s">
        <v>496</v>
      </c>
      <c r="AD62" s="88">
        <v>58.99</v>
      </c>
      <c r="AE62" s="88">
        <v>3047</v>
      </c>
      <c r="AF62" s="88">
        <v>37311</v>
      </c>
      <c r="AG62" s="88" t="s">
        <v>400</v>
      </c>
      <c r="AH62" s="88">
        <v>54.95</v>
      </c>
      <c r="AI62" s="88">
        <v>3197</v>
      </c>
      <c r="AJ62" s="88">
        <v>35478</v>
      </c>
      <c r="AK62" s="88" t="s">
        <v>455</v>
      </c>
      <c r="AL62" s="88">
        <v>59.05</v>
      </c>
      <c r="AM62" s="88">
        <v>3203</v>
      </c>
      <c r="AN62" s="88">
        <v>34240</v>
      </c>
      <c r="AO62" s="88" t="s">
        <v>322</v>
      </c>
      <c r="AP62" s="88">
        <v>59.78</v>
      </c>
      <c r="AQ62" s="88">
        <v>3266</v>
      </c>
      <c r="AR62" s="88">
        <v>35949</v>
      </c>
      <c r="AS62" s="88" t="s">
        <v>425</v>
      </c>
      <c r="AT62" s="88">
        <v>61.19</v>
      </c>
      <c r="AU62" s="88">
        <v>3241</v>
      </c>
      <c r="AV62" s="88" t="s">
        <v>223</v>
      </c>
      <c r="AW62" s="88" t="s">
        <v>223</v>
      </c>
      <c r="AX62" s="88">
        <v>60.96</v>
      </c>
      <c r="AY62" s="88">
        <v>3179</v>
      </c>
      <c r="AZ62" s="88">
        <v>37433</v>
      </c>
      <c r="BA62" s="88" t="s">
        <v>364</v>
      </c>
      <c r="BB62" s="88">
        <v>60.16</v>
      </c>
      <c r="BC62" s="88">
        <v>3216</v>
      </c>
      <c r="BD62" s="88" t="s">
        <v>223</v>
      </c>
      <c r="BE62" s="88" t="s">
        <v>223</v>
      </c>
    </row>
    <row r="63" spans="1:57" hidden="1">
      <c r="A63" s="85" t="s">
        <v>648</v>
      </c>
      <c r="B63" s="85" t="s">
        <v>223</v>
      </c>
      <c r="C63" s="85" t="s">
        <v>223</v>
      </c>
      <c r="D63" s="85">
        <v>27502</v>
      </c>
      <c r="E63" s="85" t="s">
        <v>223</v>
      </c>
      <c r="F63" s="85" t="s">
        <v>223</v>
      </c>
      <c r="G63" s="85" t="s">
        <v>223</v>
      </c>
      <c r="H63" s="85">
        <v>26996</v>
      </c>
      <c r="I63" s="85" t="s">
        <v>223</v>
      </c>
      <c r="J63" s="85" t="s">
        <v>223</v>
      </c>
      <c r="K63" s="85" t="s">
        <v>223</v>
      </c>
      <c r="L63" s="85" t="s">
        <v>223</v>
      </c>
      <c r="M63" s="85" t="s">
        <v>223</v>
      </c>
      <c r="N63" s="85" t="s">
        <v>223</v>
      </c>
      <c r="O63" s="85" t="s">
        <v>223</v>
      </c>
      <c r="P63" s="85">
        <v>28105</v>
      </c>
      <c r="Q63" s="85" t="s">
        <v>223</v>
      </c>
      <c r="R63" s="85" t="s">
        <v>223</v>
      </c>
      <c r="S63" s="85" t="s">
        <v>223</v>
      </c>
      <c r="T63" s="85">
        <v>28758</v>
      </c>
      <c r="U63" s="85" t="s">
        <v>223</v>
      </c>
      <c r="V63" s="85" t="s">
        <v>223</v>
      </c>
      <c r="W63" s="85" t="s">
        <v>223</v>
      </c>
      <c r="X63" s="85">
        <v>28740</v>
      </c>
      <c r="Y63" s="85" t="s">
        <v>223</v>
      </c>
      <c r="Z63" s="85" t="s">
        <v>223</v>
      </c>
      <c r="AA63" s="85" t="s">
        <v>223</v>
      </c>
      <c r="AB63" s="85">
        <v>27407</v>
      </c>
      <c r="AC63" s="85" t="s">
        <v>223</v>
      </c>
      <c r="AD63" s="85" t="s">
        <v>223</v>
      </c>
      <c r="AE63" s="85" t="s">
        <v>223</v>
      </c>
      <c r="AF63" s="85">
        <v>31315</v>
      </c>
      <c r="AG63" s="85" t="s">
        <v>223</v>
      </c>
      <c r="AH63" s="85" t="s">
        <v>223</v>
      </c>
      <c r="AI63" s="85" t="s">
        <v>223</v>
      </c>
      <c r="AJ63" s="85">
        <v>30235</v>
      </c>
      <c r="AK63" s="85" t="s">
        <v>223</v>
      </c>
      <c r="AL63" s="85" t="s">
        <v>223</v>
      </c>
      <c r="AM63" s="85" t="s">
        <v>223</v>
      </c>
      <c r="AN63" s="85">
        <v>30480</v>
      </c>
      <c r="AO63" s="85" t="s">
        <v>223</v>
      </c>
      <c r="AP63" s="85" t="s">
        <v>223</v>
      </c>
      <c r="AQ63" s="85" t="s">
        <v>223</v>
      </c>
      <c r="AR63" s="85">
        <v>30630</v>
      </c>
      <c r="AS63" s="85" t="s">
        <v>223</v>
      </c>
      <c r="AT63" s="85" t="s">
        <v>223</v>
      </c>
      <c r="AU63" s="85" t="s">
        <v>223</v>
      </c>
      <c r="AV63" s="85">
        <v>31420</v>
      </c>
      <c r="AW63" s="85" t="s">
        <v>223</v>
      </c>
      <c r="AX63" s="85" t="s">
        <v>223</v>
      </c>
      <c r="AY63" s="85" t="s">
        <v>223</v>
      </c>
      <c r="AZ63" s="85">
        <v>32405</v>
      </c>
      <c r="BA63" s="85" t="s">
        <v>223</v>
      </c>
      <c r="BB63" s="85" t="s">
        <v>223</v>
      </c>
      <c r="BC63" s="85" t="s">
        <v>223</v>
      </c>
      <c r="BD63" s="85">
        <v>31568</v>
      </c>
      <c r="BE63" s="85" t="s">
        <v>223</v>
      </c>
    </row>
    <row r="64" spans="1:57" hidden="1">
      <c r="A64" s="85" t="s">
        <v>649</v>
      </c>
      <c r="B64" s="85">
        <v>44.12</v>
      </c>
      <c r="C64" s="85">
        <v>3000</v>
      </c>
      <c r="D64" s="85">
        <v>30315</v>
      </c>
      <c r="E64" s="85" t="s">
        <v>256</v>
      </c>
      <c r="F64" s="85">
        <v>44.12</v>
      </c>
      <c r="G64" s="85">
        <v>3000</v>
      </c>
      <c r="H64" s="85">
        <v>29433</v>
      </c>
      <c r="I64" s="85" t="s">
        <v>408</v>
      </c>
      <c r="J64" s="85">
        <v>44.12</v>
      </c>
      <c r="K64" s="85">
        <v>3000</v>
      </c>
      <c r="L64" s="85" t="s">
        <v>223</v>
      </c>
      <c r="M64" s="85" t="s">
        <v>223</v>
      </c>
      <c r="N64" s="85">
        <v>44.12</v>
      </c>
      <c r="O64" s="85">
        <v>3000</v>
      </c>
      <c r="P64" s="85">
        <v>29446</v>
      </c>
      <c r="Q64" s="85" t="s">
        <v>408</v>
      </c>
      <c r="R64" s="85">
        <v>44.12</v>
      </c>
      <c r="S64" s="85">
        <v>3000</v>
      </c>
      <c r="T64" s="85">
        <v>30357</v>
      </c>
      <c r="U64" s="85" t="s">
        <v>562</v>
      </c>
      <c r="V64" s="85">
        <v>44.12</v>
      </c>
      <c r="W64" s="85">
        <v>3000</v>
      </c>
      <c r="X64" s="85">
        <v>29473</v>
      </c>
      <c r="Y64" s="85" t="s">
        <v>650</v>
      </c>
      <c r="Z64" s="85">
        <v>44.12</v>
      </c>
      <c r="AA64" s="85">
        <v>3000</v>
      </c>
      <c r="AB64" s="85">
        <v>28896</v>
      </c>
      <c r="AC64" s="85" t="s">
        <v>294</v>
      </c>
      <c r="AD64" s="85">
        <v>44.12</v>
      </c>
      <c r="AE64" s="85">
        <v>3000</v>
      </c>
      <c r="AF64" s="85">
        <v>28610</v>
      </c>
      <c r="AG64" s="85" t="s">
        <v>406</v>
      </c>
      <c r="AH64" s="85">
        <v>44.12</v>
      </c>
      <c r="AI64" s="85">
        <v>3000</v>
      </c>
      <c r="AJ64" s="85">
        <v>29194</v>
      </c>
      <c r="AK64" s="85" t="s">
        <v>456</v>
      </c>
      <c r="AL64" s="85">
        <v>44.12</v>
      </c>
      <c r="AM64" s="85">
        <v>3000</v>
      </c>
      <c r="AN64" s="85">
        <v>29790</v>
      </c>
      <c r="AO64" s="85" t="s">
        <v>582</v>
      </c>
      <c r="AP64" s="85">
        <v>44.12</v>
      </c>
      <c r="AQ64" s="85">
        <v>3000</v>
      </c>
      <c r="AR64" s="85">
        <v>30091</v>
      </c>
      <c r="AS64" s="85" t="s">
        <v>651</v>
      </c>
      <c r="AT64" s="85">
        <v>48.25</v>
      </c>
      <c r="AU64" s="85">
        <v>3150</v>
      </c>
      <c r="AV64" s="85">
        <v>30706</v>
      </c>
      <c r="AW64" s="85" t="s">
        <v>652</v>
      </c>
      <c r="AX64" s="85">
        <v>48.25</v>
      </c>
      <c r="AY64" s="85">
        <v>3150</v>
      </c>
      <c r="AZ64" s="85">
        <v>30104</v>
      </c>
      <c r="BA64" s="85" t="s">
        <v>518</v>
      </c>
      <c r="BB64" s="85">
        <v>54.19</v>
      </c>
      <c r="BC64" s="85">
        <v>2550</v>
      </c>
      <c r="BD64" s="85">
        <v>29806</v>
      </c>
      <c r="BE64" s="85" t="s">
        <v>566</v>
      </c>
    </row>
    <row r="65" spans="1:57" hidden="1">
      <c r="A65" s="85" t="s">
        <v>653</v>
      </c>
      <c r="B65" s="85">
        <v>34.25</v>
      </c>
      <c r="C65" s="85">
        <v>2900</v>
      </c>
      <c r="D65" s="85" t="s">
        <v>223</v>
      </c>
      <c r="E65" s="85" t="s">
        <v>223</v>
      </c>
      <c r="F65" s="85" t="s">
        <v>223</v>
      </c>
      <c r="G65" s="85" t="s">
        <v>223</v>
      </c>
      <c r="H65" s="85" t="s">
        <v>223</v>
      </c>
      <c r="I65" s="85" t="s">
        <v>223</v>
      </c>
      <c r="J65" s="85" t="s">
        <v>223</v>
      </c>
      <c r="K65" s="85" t="s">
        <v>223</v>
      </c>
      <c r="L65" s="85" t="s">
        <v>223</v>
      </c>
      <c r="M65" s="85" t="s">
        <v>223</v>
      </c>
      <c r="N65" s="85" t="s">
        <v>223</v>
      </c>
      <c r="O65" s="85" t="s">
        <v>223</v>
      </c>
      <c r="P65" s="85" t="s">
        <v>223</v>
      </c>
      <c r="Q65" s="85" t="s">
        <v>223</v>
      </c>
      <c r="R65" s="85" t="s">
        <v>223</v>
      </c>
      <c r="S65" s="85" t="s">
        <v>223</v>
      </c>
      <c r="T65" s="85" t="s">
        <v>223</v>
      </c>
      <c r="U65" s="85" t="s">
        <v>223</v>
      </c>
      <c r="V65" s="85" t="s">
        <v>223</v>
      </c>
      <c r="W65" s="85" t="s">
        <v>223</v>
      </c>
      <c r="X65" s="85" t="s">
        <v>223</v>
      </c>
      <c r="Y65" s="85" t="s">
        <v>223</v>
      </c>
      <c r="Z65" s="85" t="s">
        <v>223</v>
      </c>
      <c r="AA65" s="85" t="s">
        <v>223</v>
      </c>
      <c r="AB65" s="85" t="s">
        <v>223</v>
      </c>
      <c r="AC65" s="85" t="s">
        <v>223</v>
      </c>
      <c r="AD65" s="85" t="s">
        <v>223</v>
      </c>
      <c r="AE65" s="85" t="s">
        <v>223</v>
      </c>
      <c r="AF65" s="85" t="s">
        <v>223</v>
      </c>
      <c r="AG65" s="85" t="s">
        <v>223</v>
      </c>
      <c r="AH65" s="85">
        <v>75</v>
      </c>
      <c r="AI65" s="85">
        <v>1325</v>
      </c>
      <c r="AJ65" s="85" t="s">
        <v>223</v>
      </c>
      <c r="AK65" s="85" t="s">
        <v>223</v>
      </c>
      <c r="AL65" s="85">
        <v>75</v>
      </c>
      <c r="AM65" s="85">
        <v>1325</v>
      </c>
      <c r="AN65" s="85" t="s">
        <v>223</v>
      </c>
      <c r="AO65" s="85" t="s">
        <v>223</v>
      </c>
      <c r="AP65" s="85">
        <v>38.64</v>
      </c>
      <c r="AQ65" s="85">
        <v>3100</v>
      </c>
      <c r="AR65" s="85" t="s">
        <v>223</v>
      </c>
      <c r="AS65" s="85" t="s">
        <v>223</v>
      </c>
      <c r="AT65" s="85">
        <v>47.11</v>
      </c>
      <c r="AU65" s="85">
        <v>2783</v>
      </c>
      <c r="AV65" s="85" t="s">
        <v>223</v>
      </c>
      <c r="AW65" s="85" t="s">
        <v>223</v>
      </c>
      <c r="AX65" s="85">
        <v>51.45</v>
      </c>
      <c r="AY65" s="85">
        <v>2480</v>
      </c>
      <c r="AZ65" s="85" t="s">
        <v>223</v>
      </c>
      <c r="BA65" s="85" t="s">
        <v>223</v>
      </c>
      <c r="BB65" s="85">
        <v>54.6</v>
      </c>
      <c r="BC65" s="85">
        <v>2184</v>
      </c>
      <c r="BD65" s="85" t="s">
        <v>223</v>
      </c>
      <c r="BE65" s="85" t="s">
        <v>223</v>
      </c>
    </row>
    <row r="66" spans="1:57" hidden="1">
      <c r="A66" s="85" t="s">
        <v>654</v>
      </c>
      <c r="B66" s="85">
        <v>48.49</v>
      </c>
      <c r="C66" s="85">
        <v>3408</v>
      </c>
      <c r="D66" s="85">
        <v>25888</v>
      </c>
      <c r="E66" s="85" t="s">
        <v>581</v>
      </c>
      <c r="F66" s="85">
        <v>50.13</v>
      </c>
      <c r="G66" s="85">
        <v>3465</v>
      </c>
      <c r="H66" s="85">
        <v>25242</v>
      </c>
      <c r="I66" s="85" t="s">
        <v>636</v>
      </c>
      <c r="J66" s="85" t="s">
        <v>223</v>
      </c>
      <c r="K66" s="85" t="s">
        <v>223</v>
      </c>
      <c r="L66" s="85" t="s">
        <v>223</v>
      </c>
      <c r="M66" s="85" t="s">
        <v>223</v>
      </c>
      <c r="N66" s="85" t="s">
        <v>223</v>
      </c>
      <c r="O66" s="85" t="s">
        <v>223</v>
      </c>
      <c r="P66" s="85">
        <v>24692</v>
      </c>
      <c r="Q66" s="85" t="s">
        <v>223</v>
      </c>
      <c r="R66" s="85">
        <v>45.43</v>
      </c>
      <c r="S66" s="85">
        <v>3650</v>
      </c>
      <c r="T66" s="85">
        <v>24474</v>
      </c>
      <c r="U66" s="85" t="s">
        <v>655</v>
      </c>
      <c r="V66" s="85">
        <v>45.2</v>
      </c>
      <c r="W66" s="85">
        <v>3500</v>
      </c>
      <c r="X66" s="85">
        <v>25341</v>
      </c>
      <c r="Y66" s="85" t="s">
        <v>287</v>
      </c>
      <c r="Z66" s="85">
        <v>46.37</v>
      </c>
      <c r="AA66" s="85">
        <v>3300</v>
      </c>
      <c r="AB66" s="85">
        <v>27058</v>
      </c>
      <c r="AC66" s="85" t="s">
        <v>452</v>
      </c>
      <c r="AD66" s="85">
        <v>44.9</v>
      </c>
      <c r="AE66" s="85">
        <v>3200</v>
      </c>
      <c r="AF66" s="85">
        <v>27166</v>
      </c>
      <c r="AG66" s="85" t="s">
        <v>571</v>
      </c>
      <c r="AH66" s="85">
        <v>55.35</v>
      </c>
      <c r="AI66" s="85">
        <v>3004</v>
      </c>
      <c r="AJ66" s="85">
        <v>36140</v>
      </c>
      <c r="AK66" s="85" t="s">
        <v>656</v>
      </c>
      <c r="AL66" s="85">
        <v>55.88</v>
      </c>
      <c r="AM66" s="85">
        <v>3087</v>
      </c>
      <c r="AN66" s="85">
        <v>40922</v>
      </c>
      <c r="AO66" s="85" t="s">
        <v>657</v>
      </c>
      <c r="AP66" s="85">
        <v>55.81</v>
      </c>
      <c r="AQ66" s="85">
        <v>2955</v>
      </c>
      <c r="AR66" s="85">
        <v>42209</v>
      </c>
      <c r="AS66" s="85" t="s">
        <v>273</v>
      </c>
      <c r="AT66" s="85">
        <v>54.9</v>
      </c>
      <c r="AU66" s="85">
        <v>2773</v>
      </c>
      <c r="AV66" s="85">
        <v>40117</v>
      </c>
      <c r="AW66" s="85" t="s">
        <v>658</v>
      </c>
      <c r="AX66" s="85">
        <v>38.35</v>
      </c>
      <c r="AY66" s="85">
        <v>3500</v>
      </c>
      <c r="AZ66" s="85">
        <v>41761</v>
      </c>
      <c r="BA66" s="85" t="s">
        <v>659</v>
      </c>
      <c r="BB66" s="85">
        <v>41.64</v>
      </c>
      <c r="BC66" s="85">
        <v>3300</v>
      </c>
      <c r="BD66" s="85">
        <v>41860</v>
      </c>
      <c r="BE66" s="85" t="s">
        <v>660</v>
      </c>
    </row>
    <row r="67" spans="1:57" hidden="1">
      <c r="A67" s="85" t="s">
        <v>661</v>
      </c>
      <c r="B67" s="85">
        <v>51.41</v>
      </c>
      <c r="C67" s="85">
        <v>6443</v>
      </c>
      <c r="D67" s="85">
        <v>46630</v>
      </c>
      <c r="E67" s="85" t="s">
        <v>662</v>
      </c>
      <c r="F67" s="85">
        <v>52.14</v>
      </c>
      <c r="G67" s="85">
        <v>6444</v>
      </c>
      <c r="H67" s="85">
        <v>47221</v>
      </c>
      <c r="I67" s="85" t="s">
        <v>663</v>
      </c>
      <c r="J67" s="85">
        <v>52.3</v>
      </c>
      <c r="K67" s="85">
        <v>6388</v>
      </c>
      <c r="L67" s="85" t="s">
        <v>223</v>
      </c>
      <c r="M67" s="85" t="s">
        <v>223</v>
      </c>
      <c r="N67" s="85">
        <v>51.51</v>
      </c>
      <c r="O67" s="85">
        <v>6500</v>
      </c>
      <c r="P67" s="85">
        <v>47493</v>
      </c>
      <c r="Q67" s="85" t="s">
        <v>664</v>
      </c>
      <c r="R67" s="85">
        <v>51.57</v>
      </c>
      <c r="S67" s="85">
        <v>6725</v>
      </c>
      <c r="T67" s="85">
        <v>47400</v>
      </c>
      <c r="U67" s="85" t="s">
        <v>376</v>
      </c>
      <c r="V67" s="85">
        <v>51.81</v>
      </c>
      <c r="W67" s="85">
        <v>6967</v>
      </c>
      <c r="X67" s="85">
        <v>48206</v>
      </c>
      <c r="Y67" s="85" t="s">
        <v>344</v>
      </c>
      <c r="Z67" s="85">
        <v>52.24</v>
      </c>
      <c r="AA67" s="85">
        <v>7000</v>
      </c>
      <c r="AB67" s="85">
        <v>48104</v>
      </c>
      <c r="AC67" s="85" t="s">
        <v>665</v>
      </c>
      <c r="AD67" s="85">
        <v>53.39</v>
      </c>
      <c r="AE67" s="85">
        <v>6300</v>
      </c>
      <c r="AF67" s="85">
        <v>49009</v>
      </c>
      <c r="AG67" s="85" t="s">
        <v>666</v>
      </c>
      <c r="AH67" s="85">
        <v>53.39</v>
      </c>
      <c r="AI67" s="85">
        <v>6300</v>
      </c>
      <c r="AJ67" s="85">
        <v>46720</v>
      </c>
      <c r="AK67" s="85" t="s">
        <v>319</v>
      </c>
      <c r="AL67" s="85">
        <v>53.39</v>
      </c>
      <c r="AM67" s="85">
        <v>6300</v>
      </c>
      <c r="AN67" s="85">
        <v>46660</v>
      </c>
      <c r="AO67" s="85" t="s">
        <v>340</v>
      </c>
      <c r="AP67" s="85">
        <v>52.35</v>
      </c>
      <c r="AQ67" s="85">
        <v>6600</v>
      </c>
      <c r="AR67" s="85">
        <v>47269</v>
      </c>
      <c r="AS67" s="85" t="s">
        <v>357</v>
      </c>
      <c r="AT67" s="85">
        <v>52.35</v>
      </c>
      <c r="AU67" s="85">
        <v>6600</v>
      </c>
      <c r="AV67" s="85">
        <v>47931</v>
      </c>
      <c r="AW67" s="85" t="s">
        <v>574</v>
      </c>
      <c r="AX67" s="85">
        <v>50.49</v>
      </c>
      <c r="AY67" s="85">
        <v>6400</v>
      </c>
      <c r="AZ67" s="85">
        <v>48140</v>
      </c>
      <c r="BA67" s="85" t="s">
        <v>667</v>
      </c>
      <c r="BB67" s="85">
        <v>49.83</v>
      </c>
      <c r="BC67" s="85">
        <v>6250</v>
      </c>
      <c r="BD67" s="85">
        <v>48575</v>
      </c>
      <c r="BE67" s="85" t="s">
        <v>668</v>
      </c>
    </row>
    <row r="68" spans="1:57" hidden="1">
      <c r="A68" s="85" t="s">
        <v>669</v>
      </c>
      <c r="B68" s="85">
        <v>33.61</v>
      </c>
      <c r="C68" s="85">
        <v>2580</v>
      </c>
      <c r="D68" s="85" t="s">
        <v>223</v>
      </c>
      <c r="E68" s="85" t="s">
        <v>223</v>
      </c>
      <c r="F68" s="85">
        <v>35.85</v>
      </c>
      <c r="G68" s="85">
        <v>2775</v>
      </c>
      <c r="H68" s="85" t="s">
        <v>223</v>
      </c>
      <c r="I68" s="85" t="s">
        <v>223</v>
      </c>
      <c r="J68" s="85">
        <v>42.25</v>
      </c>
      <c r="K68" s="85">
        <v>3200</v>
      </c>
      <c r="L68" s="85" t="s">
        <v>223</v>
      </c>
      <c r="M68" s="85" t="s">
        <v>223</v>
      </c>
      <c r="N68" s="85">
        <v>55.04</v>
      </c>
      <c r="O68" s="85">
        <v>4050</v>
      </c>
      <c r="P68" s="85" t="s">
        <v>223</v>
      </c>
      <c r="Q68" s="85" t="s">
        <v>223</v>
      </c>
      <c r="R68" s="85">
        <v>55.04</v>
      </c>
      <c r="S68" s="85">
        <v>4050</v>
      </c>
      <c r="T68" s="85" t="s">
        <v>223</v>
      </c>
      <c r="U68" s="85" t="s">
        <v>223</v>
      </c>
      <c r="V68" s="85">
        <v>55.04</v>
      </c>
      <c r="W68" s="85">
        <v>4050</v>
      </c>
      <c r="X68" s="85" t="s">
        <v>223</v>
      </c>
      <c r="Y68" s="85" t="s">
        <v>223</v>
      </c>
      <c r="Z68" s="85">
        <v>55.04</v>
      </c>
      <c r="AA68" s="85">
        <v>4050</v>
      </c>
      <c r="AB68" s="85" t="s">
        <v>223</v>
      </c>
      <c r="AC68" s="85" t="s">
        <v>223</v>
      </c>
      <c r="AD68" s="85">
        <v>29.29</v>
      </c>
      <c r="AE68" s="85">
        <v>2260</v>
      </c>
      <c r="AF68" s="85" t="s">
        <v>223</v>
      </c>
      <c r="AG68" s="85" t="s">
        <v>223</v>
      </c>
      <c r="AH68" s="85">
        <v>25.66</v>
      </c>
      <c r="AI68" s="85">
        <v>1983</v>
      </c>
      <c r="AJ68" s="85" t="s">
        <v>223</v>
      </c>
      <c r="AK68" s="85" t="s">
        <v>223</v>
      </c>
      <c r="AL68" s="85">
        <v>27.9</v>
      </c>
      <c r="AM68" s="85">
        <v>2120</v>
      </c>
      <c r="AN68" s="85" t="s">
        <v>223</v>
      </c>
      <c r="AO68" s="85" t="s">
        <v>223</v>
      </c>
      <c r="AP68" s="85">
        <v>29.07</v>
      </c>
      <c r="AQ68" s="85">
        <v>2150</v>
      </c>
      <c r="AR68" s="85" t="s">
        <v>223</v>
      </c>
      <c r="AS68" s="85" t="s">
        <v>223</v>
      </c>
      <c r="AT68" s="85">
        <v>31.09</v>
      </c>
      <c r="AU68" s="85">
        <v>2363</v>
      </c>
      <c r="AV68" s="85" t="s">
        <v>223</v>
      </c>
      <c r="AW68" s="85" t="s">
        <v>223</v>
      </c>
      <c r="AX68" s="85">
        <v>29.92</v>
      </c>
      <c r="AY68" s="85">
        <v>2267</v>
      </c>
      <c r="AZ68" s="85" t="s">
        <v>223</v>
      </c>
      <c r="BA68" s="85" t="s">
        <v>223</v>
      </c>
      <c r="BB68" s="85">
        <v>26.47</v>
      </c>
      <c r="BC68" s="85">
        <v>2183</v>
      </c>
      <c r="BD68" s="85" t="s">
        <v>223</v>
      </c>
      <c r="BE68" s="85" t="s">
        <v>223</v>
      </c>
    </row>
    <row r="69" spans="1:57" hidden="1">
      <c r="A69" s="85" t="s">
        <v>670</v>
      </c>
      <c r="B69" s="85">
        <v>51.53</v>
      </c>
      <c r="C69" s="85">
        <v>2914</v>
      </c>
      <c r="D69" s="85">
        <v>32594</v>
      </c>
      <c r="E69" s="85" t="s">
        <v>229</v>
      </c>
      <c r="F69" s="85">
        <v>45.67</v>
      </c>
      <c r="G69" s="85">
        <v>3215</v>
      </c>
      <c r="H69" s="85">
        <v>32594</v>
      </c>
      <c r="I69" s="85" t="s">
        <v>388</v>
      </c>
      <c r="J69" s="85">
        <v>45.96</v>
      </c>
      <c r="K69" s="85">
        <v>3299</v>
      </c>
      <c r="L69" s="85" t="s">
        <v>223</v>
      </c>
      <c r="M69" s="85" t="s">
        <v>223</v>
      </c>
      <c r="N69" s="85">
        <v>45.92</v>
      </c>
      <c r="O69" s="85">
        <v>3317</v>
      </c>
      <c r="P69" s="85">
        <v>33271</v>
      </c>
      <c r="Q69" s="85" t="s">
        <v>626</v>
      </c>
      <c r="R69" s="85">
        <v>46.07</v>
      </c>
      <c r="S69" s="85">
        <v>3266</v>
      </c>
      <c r="T69" s="85">
        <v>32619</v>
      </c>
      <c r="U69" s="85" t="s">
        <v>410</v>
      </c>
      <c r="V69" s="85">
        <v>46.99</v>
      </c>
      <c r="W69" s="85">
        <v>3259</v>
      </c>
      <c r="X69" s="85">
        <v>32619</v>
      </c>
      <c r="Y69" s="85" t="s">
        <v>556</v>
      </c>
      <c r="Z69" s="85">
        <v>45.68</v>
      </c>
      <c r="AA69" s="85">
        <v>3289</v>
      </c>
      <c r="AB69" s="85">
        <v>32949</v>
      </c>
      <c r="AC69" s="85" t="s">
        <v>484</v>
      </c>
      <c r="AD69" s="85">
        <v>48.61</v>
      </c>
      <c r="AE69" s="85">
        <v>3248</v>
      </c>
      <c r="AF69" s="85">
        <v>32949</v>
      </c>
      <c r="AG69" s="85" t="s">
        <v>403</v>
      </c>
      <c r="AH69" s="85">
        <v>51.95</v>
      </c>
      <c r="AI69" s="85">
        <v>3032</v>
      </c>
      <c r="AJ69" s="85">
        <v>31990</v>
      </c>
      <c r="AK69" s="85" t="s">
        <v>405</v>
      </c>
      <c r="AL69" s="85">
        <v>53.76</v>
      </c>
      <c r="AM69" s="85">
        <v>2845</v>
      </c>
      <c r="AN69" s="85">
        <v>31059</v>
      </c>
      <c r="AO69" s="85" t="s">
        <v>370</v>
      </c>
      <c r="AP69" s="85">
        <v>56.82</v>
      </c>
      <c r="AQ69" s="85">
        <v>2681</v>
      </c>
      <c r="AR69" s="85">
        <v>31373</v>
      </c>
      <c r="AS69" s="85" t="s">
        <v>367</v>
      </c>
      <c r="AT69" s="85">
        <v>57.2</v>
      </c>
      <c r="AU69" s="85">
        <v>2731</v>
      </c>
      <c r="AV69" s="85">
        <v>32014</v>
      </c>
      <c r="AW69" s="85" t="s">
        <v>240</v>
      </c>
      <c r="AX69" s="85">
        <v>56.44</v>
      </c>
      <c r="AY69" s="85">
        <v>2790</v>
      </c>
      <c r="AZ69" s="85">
        <v>31387</v>
      </c>
      <c r="BA69" s="85" t="s">
        <v>426</v>
      </c>
      <c r="BB69" s="85">
        <v>56.41</v>
      </c>
      <c r="BC69" s="85">
        <v>2796</v>
      </c>
      <c r="BD69" s="85">
        <v>31387</v>
      </c>
      <c r="BE69" s="85" t="s">
        <v>426</v>
      </c>
    </row>
    <row r="70" spans="1:57" hidden="1">
      <c r="A70" s="85" t="s">
        <v>671</v>
      </c>
      <c r="B70" s="85" t="s">
        <v>223</v>
      </c>
      <c r="C70" s="85" t="s">
        <v>223</v>
      </c>
      <c r="D70" s="85" t="s">
        <v>223</v>
      </c>
      <c r="E70" s="85" t="s">
        <v>223</v>
      </c>
      <c r="F70" s="85" t="s">
        <v>223</v>
      </c>
      <c r="G70" s="85" t="s">
        <v>223</v>
      </c>
      <c r="H70" s="85" t="s">
        <v>223</v>
      </c>
      <c r="I70" s="85" t="s">
        <v>223</v>
      </c>
      <c r="J70" s="85" t="s">
        <v>223</v>
      </c>
      <c r="K70" s="85" t="s">
        <v>223</v>
      </c>
      <c r="L70" s="85" t="s">
        <v>223</v>
      </c>
      <c r="M70" s="85" t="s">
        <v>223</v>
      </c>
      <c r="N70" s="85" t="s">
        <v>223</v>
      </c>
      <c r="O70" s="85" t="s">
        <v>223</v>
      </c>
      <c r="P70" s="85" t="s">
        <v>223</v>
      </c>
      <c r="Q70" s="85" t="s">
        <v>223</v>
      </c>
      <c r="R70" s="85" t="s">
        <v>223</v>
      </c>
      <c r="S70" s="85" t="s">
        <v>223</v>
      </c>
      <c r="T70" s="85" t="s">
        <v>223</v>
      </c>
      <c r="U70" s="85" t="s">
        <v>223</v>
      </c>
      <c r="V70" s="85" t="s">
        <v>223</v>
      </c>
      <c r="W70" s="85" t="s">
        <v>223</v>
      </c>
      <c r="X70" s="85" t="s">
        <v>223</v>
      </c>
      <c r="Y70" s="85" t="s">
        <v>223</v>
      </c>
      <c r="Z70" s="85">
        <v>32.74</v>
      </c>
      <c r="AA70" s="85">
        <v>2300</v>
      </c>
      <c r="AB70" s="85" t="s">
        <v>223</v>
      </c>
      <c r="AC70" s="85" t="s">
        <v>223</v>
      </c>
      <c r="AD70" s="85">
        <v>34.17</v>
      </c>
      <c r="AE70" s="85">
        <v>2400</v>
      </c>
      <c r="AF70" s="85" t="s">
        <v>223</v>
      </c>
      <c r="AG70" s="85" t="s">
        <v>223</v>
      </c>
      <c r="AH70" s="85">
        <v>35.590000000000003</v>
      </c>
      <c r="AI70" s="85">
        <v>2500</v>
      </c>
      <c r="AJ70" s="85" t="s">
        <v>223</v>
      </c>
      <c r="AK70" s="85" t="s">
        <v>223</v>
      </c>
      <c r="AL70" s="85" t="s">
        <v>223</v>
      </c>
      <c r="AM70" s="85" t="s">
        <v>223</v>
      </c>
      <c r="AN70" s="85" t="s">
        <v>223</v>
      </c>
      <c r="AO70" s="85" t="s">
        <v>223</v>
      </c>
      <c r="AP70" s="85" t="s">
        <v>223</v>
      </c>
      <c r="AQ70" s="85" t="s">
        <v>223</v>
      </c>
      <c r="AR70" s="85" t="s">
        <v>223</v>
      </c>
      <c r="AS70" s="85" t="s">
        <v>223</v>
      </c>
      <c r="AT70" s="85" t="s">
        <v>223</v>
      </c>
      <c r="AU70" s="85" t="s">
        <v>223</v>
      </c>
      <c r="AV70" s="85" t="s">
        <v>223</v>
      </c>
      <c r="AW70" s="85" t="s">
        <v>223</v>
      </c>
      <c r="AX70" s="85" t="s">
        <v>223</v>
      </c>
      <c r="AY70" s="85" t="s">
        <v>223</v>
      </c>
      <c r="AZ70" s="85" t="s">
        <v>223</v>
      </c>
      <c r="BA70" s="85" t="s">
        <v>223</v>
      </c>
      <c r="BB70" s="85" t="s">
        <v>223</v>
      </c>
      <c r="BC70" s="85" t="s">
        <v>223</v>
      </c>
      <c r="BD70" s="85" t="s">
        <v>223</v>
      </c>
      <c r="BE70" s="85" t="s">
        <v>223</v>
      </c>
    </row>
    <row r="71" spans="1:57" hidden="1">
      <c r="A71" s="85" t="s">
        <v>672</v>
      </c>
      <c r="B71" s="85">
        <v>47.99</v>
      </c>
      <c r="C71" s="85">
        <v>3042</v>
      </c>
      <c r="D71" s="85">
        <v>27545</v>
      </c>
      <c r="E71" s="85" t="s">
        <v>332</v>
      </c>
      <c r="F71" s="85">
        <v>48.65</v>
      </c>
      <c r="G71" s="85">
        <v>2988</v>
      </c>
      <c r="H71" s="85">
        <v>27433</v>
      </c>
      <c r="I71" s="85" t="s">
        <v>451</v>
      </c>
      <c r="J71" s="85">
        <v>49.09</v>
      </c>
      <c r="K71" s="85">
        <v>3005</v>
      </c>
      <c r="L71" s="85" t="s">
        <v>223</v>
      </c>
      <c r="M71" s="85" t="s">
        <v>223</v>
      </c>
      <c r="N71" s="85">
        <v>49.42</v>
      </c>
      <c r="O71" s="85">
        <v>3030</v>
      </c>
      <c r="P71" s="85">
        <v>27913</v>
      </c>
      <c r="Q71" s="85" t="s">
        <v>673</v>
      </c>
      <c r="R71" s="85">
        <v>48.87</v>
      </c>
      <c r="S71" s="85">
        <v>3014</v>
      </c>
      <c r="T71" s="85">
        <v>27817</v>
      </c>
      <c r="U71" s="85" t="s">
        <v>674</v>
      </c>
      <c r="V71" s="85">
        <v>48.81</v>
      </c>
      <c r="W71" s="85">
        <v>2932</v>
      </c>
      <c r="X71" s="85">
        <v>29164</v>
      </c>
      <c r="Y71" s="85" t="s">
        <v>458</v>
      </c>
      <c r="Z71" s="85">
        <v>46.41</v>
      </c>
      <c r="AA71" s="85">
        <v>2790</v>
      </c>
      <c r="AB71" s="85">
        <v>29820</v>
      </c>
      <c r="AC71" s="85" t="s">
        <v>224</v>
      </c>
      <c r="AD71" s="85">
        <v>46.33</v>
      </c>
      <c r="AE71" s="85">
        <v>3086</v>
      </c>
      <c r="AF71" s="85">
        <v>30055</v>
      </c>
      <c r="AG71" s="85" t="s">
        <v>270</v>
      </c>
      <c r="AH71" s="85">
        <v>48.36</v>
      </c>
      <c r="AI71" s="85">
        <v>3092</v>
      </c>
      <c r="AJ71" s="85">
        <v>29938</v>
      </c>
      <c r="AK71" s="85" t="s">
        <v>417</v>
      </c>
      <c r="AL71" s="85">
        <v>47.85</v>
      </c>
      <c r="AM71" s="85">
        <v>3056</v>
      </c>
      <c r="AN71" s="85">
        <v>30635</v>
      </c>
      <c r="AO71" s="85" t="s">
        <v>310</v>
      </c>
      <c r="AP71" s="85">
        <v>47.34</v>
      </c>
      <c r="AQ71" s="85">
        <v>3123</v>
      </c>
      <c r="AR71" s="85">
        <v>31794</v>
      </c>
      <c r="AS71" s="85" t="s">
        <v>492</v>
      </c>
      <c r="AT71" s="85">
        <v>44.26</v>
      </c>
      <c r="AU71" s="85">
        <v>3059</v>
      </c>
      <c r="AV71" s="85">
        <v>31616</v>
      </c>
      <c r="AW71" s="85" t="s">
        <v>388</v>
      </c>
      <c r="AX71" s="85">
        <v>46.47</v>
      </c>
      <c r="AY71" s="85">
        <v>3000</v>
      </c>
      <c r="AZ71" s="85">
        <v>31404</v>
      </c>
      <c r="BA71" s="85" t="s">
        <v>675</v>
      </c>
      <c r="BB71" s="85">
        <v>47.03</v>
      </c>
      <c r="BC71" s="85">
        <v>3075</v>
      </c>
      <c r="BD71" s="85">
        <v>32029</v>
      </c>
      <c r="BE71" s="85" t="s">
        <v>255</v>
      </c>
    </row>
    <row r="72" spans="1:57" hidden="1">
      <c r="A72" s="85" t="s">
        <v>676</v>
      </c>
      <c r="B72" s="85">
        <v>115.94</v>
      </c>
      <c r="C72" s="85">
        <v>5233</v>
      </c>
      <c r="D72" s="85" t="s">
        <v>223</v>
      </c>
      <c r="E72" s="85" t="s">
        <v>223</v>
      </c>
      <c r="F72" s="85">
        <v>115.94</v>
      </c>
      <c r="G72" s="85">
        <v>5233</v>
      </c>
      <c r="H72" s="85" t="s">
        <v>223</v>
      </c>
      <c r="I72" s="85" t="s">
        <v>223</v>
      </c>
      <c r="J72" s="85">
        <v>115.94</v>
      </c>
      <c r="K72" s="85">
        <v>5233</v>
      </c>
      <c r="L72" s="85" t="s">
        <v>223</v>
      </c>
      <c r="M72" s="85" t="s">
        <v>223</v>
      </c>
      <c r="N72" s="85">
        <v>115.94</v>
      </c>
      <c r="O72" s="85">
        <v>5233</v>
      </c>
      <c r="P72" s="85" t="s">
        <v>223</v>
      </c>
      <c r="Q72" s="85" t="s">
        <v>223</v>
      </c>
      <c r="R72" s="85">
        <v>115.94</v>
      </c>
      <c r="S72" s="85">
        <v>5233</v>
      </c>
      <c r="T72" s="85" t="s">
        <v>223</v>
      </c>
      <c r="U72" s="85" t="s">
        <v>223</v>
      </c>
      <c r="V72" s="85">
        <v>115.94</v>
      </c>
      <c r="W72" s="85">
        <v>5233</v>
      </c>
      <c r="X72" s="85" t="s">
        <v>223</v>
      </c>
      <c r="Y72" s="85" t="s">
        <v>223</v>
      </c>
      <c r="Z72" s="85">
        <v>115.94</v>
      </c>
      <c r="AA72" s="85">
        <v>5233</v>
      </c>
      <c r="AB72" s="85" t="s">
        <v>223</v>
      </c>
      <c r="AC72" s="85" t="s">
        <v>223</v>
      </c>
      <c r="AD72" s="85">
        <v>115.94</v>
      </c>
      <c r="AE72" s="85">
        <v>5233</v>
      </c>
      <c r="AF72" s="85" t="s">
        <v>223</v>
      </c>
      <c r="AG72" s="85" t="s">
        <v>223</v>
      </c>
      <c r="AH72" s="85">
        <v>115.94</v>
      </c>
      <c r="AI72" s="85">
        <v>5233</v>
      </c>
      <c r="AJ72" s="85" t="s">
        <v>223</v>
      </c>
      <c r="AK72" s="85" t="s">
        <v>223</v>
      </c>
      <c r="AL72" s="85">
        <v>115.94</v>
      </c>
      <c r="AM72" s="85">
        <v>5233</v>
      </c>
      <c r="AN72" s="85" t="s">
        <v>223</v>
      </c>
      <c r="AO72" s="85" t="s">
        <v>223</v>
      </c>
      <c r="AP72" s="85">
        <v>115.94</v>
      </c>
      <c r="AQ72" s="85">
        <v>5233</v>
      </c>
      <c r="AR72" s="85" t="s">
        <v>223</v>
      </c>
      <c r="AS72" s="85" t="s">
        <v>223</v>
      </c>
      <c r="AT72" s="85">
        <v>115.94</v>
      </c>
      <c r="AU72" s="85">
        <v>5233</v>
      </c>
      <c r="AV72" s="85" t="s">
        <v>223</v>
      </c>
      <c r="AW72" s="85" t="s">
        <v>223</v>
      </c>
      <c r="AX72" s="85">
        <v>115.94</v>
      </c>
      <c r="AY72" s="85">
        <v>5233</v>
      </c>
      <c r="AZ72" s="85" t="s">
        <v>223</v>
      </c>
      <c r="BA72" s="85" t="s">
        <v>223</v>
      </c>
      <c r="BB72" s="85">
        <v>115.94</v>
      </c>
      <c r="BC72" s="85">
        <v>5233</v>
      </c>
      <c r="BD72" s="85" t="s">
        <v>223</v>
      </c>
      <c r="BE72" s="85" t="s">
        <v>223</v>
      </c>
    </row>
    <row r="73" spans="1:57" hidden="1">
      <c r="A73" s="85" t="s">
        <v>677</v>
      </c>
      <c r="B73" s="85">
        <v>44.39</v>
      </c>
      <c r="C73" s="85">
        <v>3108</v>
      </c>
      <c r="D73" s="85">
        <v>24600</v>
      </c>
      <c r="E73" s="85" t="s">
        <v>418</v>
      </c>
      <c r="F73" s="85">
        <v>39.43</v>
      </c>
      <c r="G73" s="85">
        <v>3767</v>
      </c>
      <c r="H73" s="85">
        <v>23763</v>
      </c>
      <c r="I73" s="85" t="s">
        <v>450</v>
      </c>
      <c r="J73" s="85">
        <v>32.81</v>
      </c>
      <c r="K73" s="85">
        <v>3300</v>
      </c>
      <c r="L73" s="85" t="s">
        <v>223</v>
      </c>
      <c r="M73" s="85" t="s">
        <v>223</v>
      </c>
      <c r="N73" s="85">
        <v>32.81</v>
      </c>
      <c r="O73" s="85">
        <v>3300</v>
      </c>
      <c r="P73" s="85">
        <v>22563</v>
      </c>
      <c r="Q73" s="85" t="s">
        <v>562</v>
      </c>
      <c r="R73" s="85">
        <v>37.909999999999997</v>
      </c>
      <c r="S73" s="85">
        <v>3350</v>
      </c>
      <c r="T73" s="85">
        <v>24370</v>
      </c>
      <c r="U73" s="85" t="s">
        <v>453</v>
      </c>
      <c r="V73" s="85">
        <v>39.44</v>
      </c>
      <c r="W73" s="85">
        <v>3213</v>
      </c>
      <c r="X73" s="85">
        <v>25243</v>
      </c>
      <c r="Y73" s="85" t="s">
        <v>310</v>
      </c>
      <c r="Z73" s="85">
        <v>42.51</v>
      </c>
      <c r="AA73" s="85">
        <v>2940</v>
      </c>
      <c r="AB73" s="85">
        <v>25527</v>
      </c>
      <c r="AC73" s="85" t="s">
        <v>323</v>
      </c>
      <c r="AD73" s="85">
        <v>37.869999999999997</v>
      </c>
      <c r="AE73" s="85">
        <v>2920</v>
      </c>
      <c r="AF73" s="85">
        <v>25550</v>
      </c>
      <c r="AG73" s="85" t="s">
        <v>582</v>
      </c>
      <c r="AH73" s="85">
        <v>33.799999999999997</v>
      </c>
      <c r="AI73" s="85">
        <v>2950</v>
      </c>
      <c r="AJ73" s="85">
        <v>26228</v>
      </c>
      <c r="AK73" s="85" t="s">
        <v>316</v>
      </c>
      <c r="AL73" s="85">
        <v>34.549999999999997</v>
      </c>
      <c r="AM73" s="85">
        <v>3120</v>
      </c>
      <c r="AN73" s="85">
        <v>27068</v>
      </c>
      <c r="AO73" s="85" t="s">
        <v>360</v>
      </c>
      <c r="AP73" s="85">
        <v>35.659999999999997</v>
      </c>
      <c r="AQ73" s="85">
        <v>3175</v>
      </c>
      <c r="AR73" s="85">
        <v>26285</v>
      </c>
      <c r="AS73" s="85" t="s">
        <v>382</v>
      </c>
      <c r="AT73" s="85">
        <v>45.85</v>
      </c>
      <c r="AU73" s="85">
        <v>2575</v>
      </c>
      <c r="AV73" s="85">
        <v>25503</v>
      </c>
      <c r="AW73" s="85" t="s">
        <v>426</v>
      </c>
      <c r="AX73" s="85">
        <v>42.04</v>
      </c>
      <c r="AY73" s="85">
        <v>3133</v>
      </c>
      <c r="AZ73" s="85">
        <v>25806</v>
      </c>
      <c r="BA73" s="85" t="s">
        <v>364</v>
      </c>
      <c r="BB73" s="85">
        <v>38.869999999999997</v>
      </c>
      <c r="BC73" s="85">
        <v>3942</v>
      </c>
      <c r="BD73" s="85">
        <v>25163</v>
      </c>
      <c r="BE73" s="85" t="s">
        <v>468</v>
      </c>
    </row>
    <row r="74" spans="1:57" hidden="1">
      <c r="A74" s="85" t="s">
        <v>678</v>
      </c>
      <c r="B74" s="85">
        <v>46.21</v>
      </c>
      <c r="C74" s="85">
        <v>2908</v>
      </c>
      <c r="D74" s="85" t="s">
        <v>223</v>
      </c>
      <c r="E74" s="85" t="s">
        <v>223</v>
      </c>
      <c r="F74" s="85">
        <v>46.16</v>
      </c>
      <c r="G74" s="85">
        <v>2989</v>
      </c>
      <c r="H74" s="85" t="s">
        <v>223</v>
      </c>
      <c r="I74" s="85" t="s">
        <v>223</v>
      </c>
      <c r="J74" s="85">
        <v>46.6</v>
      </c>
      <c r="K74" s="85">
        <v>2993</v>
      </c>
      <c r="L74" s="85" t="s">
        <v>223</v>
      </c>
      <c r="M74" s="85" t="s">
        <v>223</v>
      </c>
      <c r="N74" s="85">
        <v>46.58</v>
      </c>
      <c r="O74" s="85">
        <v>2978</v>
      </c>
      <c r="P74" s="85" t="s">
        <v>223</v>
      </c>
      <c r="Q74" s="85" t="s">
        <v>223</v>
      </c>
      <c r="R74" s="85">
        <v>46.41</v>
      </c>
      <c r="S74" s="85">
        <v>2981</v>
      </c>
      <c r="T74" s="85" t="s">
        <v>223</v>
      </c>
      <c r="U74" s="85" t="s">
        <v>223</v>
      </c>
      <c r="V74" s="85">
        <v>46.39</v>
      </c>
      <c r="W74" s="85">
        <v>2983</v>
      </c>
      <c r="X74" s="85" t="s">
        <v>223</v>
      </c>
      <c r="Y74" s="85" t="s">
        <v>223</v>
      </c>
      <c r="Z74" s="85">
        <v>46.1</v>
      </c>
      <c r="AA74" s="85">
        <v>2974</v>
      </c>
      <c r="AB74" s="85" t="s">
        <v>223</v>
      </c>
      <c r="AC74" s="85" t="s">
        <v>223</v>
      </c>
      <c r="AD74" s="85">
        <v>46.49</v>
      </c>
      <c r="AE74" s="85">
        <v>2961</v>
      </c>
      <c r="AF74" s="85" t="s">
        <v>223</v>
      </c>
      <c r="AG74" s="85" t="s">
        <v>223</v>
      </c>
      <c r="AH74" s="85">
        <v>47.65</v>
      </c>
      <c r="AI74" s="85">
        <v>2851</v>
      </c>
      <c r="AJ74" s="85" t="s">
        <v>223</v>
      </c>
      <c r="AK74" s="85" t="s">
        <v>223</v>
      </c>
      <c r="AL74" s="85">
        <v>49.44</v>
      </c>
      <c r="AM74" s="85">
        <v>2762</v>
      </c>
      <c r="AN74" s="85" t="s">
        <v>223</v>
      </c>
      <c r="AO74" s="85" t="s">
        <v>223</v>
      </c>
      <c r="AP74" s="85">
        <v>50.6</v>
      </c>
      <c r="AQ74" s="85">
        <v>2751</v>
      </c>
      <c r="AR74" s="85" t="s">
        <v>223</v>
      </c>
      <c r="AS74" s="85" t="s">
        <v>223</v>
      </c>
      <c r="AT74" s="85">
        <v>52.47</v>
      </c>
      <c r="AU74" s="85">
        <v>2707</v>
      </c>
      <c r="AV74" s="85" t="s">
        <v>223</v>
      </c>
      <c r="AW74" s="85" t="s">
        <v>223</v>
      </c>
      <c r="AX74" s="85">
        <v>51.26</v>
      </c>
      <c r="AY74" s="85">
        <v>2771</v>
      </c>
      <c r="AZ74" s="85" t="s">
        <v>223</v>
      </c>
      <c r="BA74" s="85" t="s">
        <v>223</v>
      </c>
      <c r="BB74" s="85">
        <v>52.08</v>
      </c>
      <c r="BC74" s="85">
        <v>2740</v>
      </c>
      <c r="BD74" s="85" t="s">
        <v>223</v>
      </c>
      <c r="BE74" s="85" t="s">
        <v>223</v>
      </c>
    </row>
    <row r="75" spans="1:57" hidden="1">
      <c r="A75" s="85" t="s">
        <v>679</v>
      </c>
      <c r="B75" s="85">
        <v>42.64</v>
      </c>
      <c r="C75" s="85">
        <v>2676</v>
      </c>
      <c r="D75" s="85" t="s">
        <v>223</v>
      </c>
      <c r="E75" s="85" t="s">
        <v>223</v>
      </c>
      <c r="F75" s="85" t="s">
        <v>223</v>
      </c>
      <c r="G75" s="85" t="s">
        <v>223</v>
      </c>
      <c r="H75" s="85" t="s">
        <v>223</v>
      </c>
      <c r="I75" s="85" t="s">
        <v>223</v>
      </c>
      <c r="J75" s="85" t="s">
        <v>223</v>
      </c>
      <c r="K75" s="85" t="s">
        <v>223</v>
      </c>
      <c r="L75" s="85" t="s">
        <v>223</v>
      </c>
      <c r="M75" s="85" t="s">
        <v>223</v>
      </c>
      <c r="N75" s="85" t="s">
        <v>223</v>
      </c>
      <c r="O75" s="85" t="s">
        <v>223</v>
      </c>
      <c r="P75" s="85" t="s">
        <v>223</v>
      </c>
      <c r="Q75" s="85" t="s">
        <v>223</v>
      </c>
      <c r="R75" s="85" t="s">
        <v>223</v>
      </c>
      <c r="S75" s="85" t="s">
        <v>223</v>
      </c>
      <c r="T75" s="85" t="s">
        <v>223</v>
      </c>
      <c r="U75" s="85" t="s">
        <v>223</v>
      </c>
      <c r="V75" s="85" t="s">
        <v>223</v>
      </c>
      <c r="W75" s="85" t="s">
        <v>223</v>
      </c>
      <c r="X75" s="85" t="s">
        <v>223</v>
      </c>
      <c r="Y75" s="85" t="s">
        <v>223</v>
      </c>
      <c r="Z75" s="85" t="s">
        <v>223</v>
      </c>
      <c r="AA75" s="85" t="s">
        <v>223</v>
      </c>
      <c r="AB75" s="85" t="s">
        <v>223</v>
      </c>
      <c r="AC75" s="85" t="s">
        <v>223</v>
      </c>
      <c r="AD75" s="85" t="s">
        <v>223</v>
      </c>
      <c r="AE75" s="85" t="s">
        <v>223</v>
      </c>
      <c r="AF75" s="85" t="s">
        <v>223</v>
      </c>
      <c r="AG75" s="85" t="s">
        <v>223</v>
      </c>
      <c r="AH75" s="85" t="s">
        <v>223</v>
      </c>
      <c r="AI75" s="85" t="s">
        <v>223</v>
      </c>
      <c r="AJ75" s="85" t="s">
        <v>223</v>
      </c>
      <c r="AK75" s="85" t="s">
        <v>223</v>
      </c>
      <c r="AL75" s="85" t="s">
        <v>223</v>
      </c>
      <c r="AM75" s="85" t="s">
        <v>223</v>
      </c>
      <c r="AN75" s="85" t="s">
        <v>223</v>
      </c>
      <c r="AO75" s="85" t="s">
        <v>223</v>
      </c>
      <c r="AP75" s="85" t="s">
        <v>223</v>
      </c>
      <c r="AQ75" s="85" t="s">
        <v>223</v>
      </c>
      <c r="AR75" s="85" t="s">
        <v>223</v>
      </c>
      <c r="AS75" s="85" t="s">
        <v>223</v>
      </c>
      <c r="AT75" s="85" t="s">
        <v>223</v>
      </c>
      <c r="AU75" s="85" t="s">
        <v>223</v>
      </c>
      <c r="AV75" s="85" t="s">
        <v>223</v>
      </c>
      <c r="AW75" s="85" t="s">
        <v>223</v>
      </c>
      <c r="AX75" s="85" t="s">
        <v>223</v>
      </c>
      <c r="AY75" s="85" t="s">
        <v>223</v>
      </c>
      <c r="AZ75" s="85" t="s">
        <v>223</v>
      </c>
      <c r="BA75" s="85" t="s">
        <v>223</v>
      </c>
      <c r="BB75" s="85" t="s">
        <v>223</v>
      </c>
      <c r="BC75" s="85" t="s">
        <v>223</v>
      </c>
      <c r="BD75" s="85" t="s">
        <v>223</v>
      </c>
      <c r="BE75" s="85" t="s">
        <v>223</v>
      </c>
    </row>
    <row r="76" spans="1:57" hidden="1">
      <c r="A76" s="85" t="s">
        <v>680</v>
      </c>
      <c r="B76" s="85">
        <v>55.17</v>
      </c>
      <c r="C76" s="85">
        <v>4953</v>
      </c>
      <c r="D76" s="85" t="s">
        <v>223</v>
      </c>
      <c r="E76" s="85" t="s">
        <v>223</v>
      </c>
      <c r="F76" s="85">
        <v>56.93</v>
      </c>
      <c r="G76" s="85">
        <v>4994</v>
      </c>
      <c r="H76" s="85" t="s">
        <v>223</v>
      </c>
      <c r="I76" s="85" t="s">
        <v>223</v>
      </c>
      <c r="J76" s="85">
        <v>58.86</v>
      </c>
      <c r="K76" s="85">
        <v>4855</v>
      </c>
      <c r="L76" s="85" t="s">
        <v>223</v>
      </c>
      <c r="M76" s="85" t="s">
        <v>223</v>
      </c>
      <c r="N76" s="85">
        <v>61.48</v>
      </c>
      <c r="O76" s="85">
        <v>4550</v>
      </c>
      <c r="P76" s="85" t="s">
        <v>223</v>
      </c>
      <c r="Q76" s="85" t="s">
        <v>223</v>
      </c>
      <c r="R76" s="85">
        <v>57.77</v>
      </c>
      <c r="S76" s="85">
        <v>5150</v>
      </c>
      <c r="T76" s="85" t="s">
        <v>223</v>
      </c>
      <c r="U76" s="85" t="s">
        <v>223</v>
      </c>
      <c r="V76" s="85" t="s">
        <v>223</v>
      </c>
      <c r="W76" s="85" t="s">
        <v>223</v>
      </c>
      <c r="X76" s="85" t="s">
        <v>223</v>
      </c>
      <c r="Y76" s="85" t="s">
        <v>223</v>
      </c>
      <c r="Z76" s="85" t="s">
        <v>223</v>
      </c>
      <c r="AA76" s="85" t="s">
        <v>223</v>
      </c>
      <c r="AB76" s="85" t="s">
        <v>223</v>
      </c>
      <c r="AC76" s="85" t="s">
        <v>223</v>
      </c>
      <c r="AD76" s="85">
        <v>55.06</v>
      </c>
      <c r="AE76" s="85">
        <v>5790</v>
      </c>
      <c r="AF76" s="85" t="s">
        <v>223</v>
      </c>
      <c r="AG76" s="85" t="s">
        <v>223</v>
      </c>
      <c r="AH76" s="85">
        <v>57.53</v>
      </c>
      <c r="AI76" s="85">
        <v>5145</v>
      </c>
      <c r="AJ76" s="85" t="s">
        <v>223</v>
      </c>
      <c r="AK76" s="85" t="s">
        <v>223</v>
      </c>
      <c r="AL76" s="85">
        <v>60</v>
      </c>
      <c r="AM76" s="85">
        <v>4500</v>
      </c>
      <c r="AN76" s="85" t="s">
        <v>223</v>
      </c>
      <c r="AO76" s="85" t="s">
        <v>223</v>
      </c>
      <c r="AP76" s="85">
        <v>54.53</v>
      </c>
      <c r="AQ76" s="85">
        <v>4850</v>
      </c>
      <c r="AR76" s="85" t="s">
        <v>223</v>
      </c>
      <c r="AS76" s="85" t="s">
        <v>223</v>
      </c>
      <c r="AT76" s="85">
        <v>53.52</v>
      </c>
      <c r="AU76" s="85">
        <v>5225</v>
      </c>
      <c r="AV76" s="85" t="s">
        <v>223</v>
      </c>
      <c r="AW76" s="85" t="s">
        <v>223</v>
      </c>
      <c r="AX76" s="85">
        <v>56.59</v>
      </c>
      <c r="AY76" s="85">
        <v>5075</v>
      </c>
      <c r="AZ76" s="85" t="s">
        <v>223</v>
      </c>
      <c r="BA76" s="85" t="s">
        <v>223</v>
      </c>
      <c r="BB76" s="85">
        <v>56.25</v>
      </c>
      <c r="BC76" s="85">
        <v>5050</v>
      </c>
      <c r="BD76" s="85" t="s">
        <v>223</v>
      </c>
      <c r="BE76" s="85" t="s">
        <v>223</v>
      </c>
    </row>
    <row r="77" spans="1:57" hidden="1">
      <c r="A77" s="85" t="s">
        <v>681</v>
      </c>
      <c r="B77" s="85">
        <v>45.94</v>
      </c>
      <c r="C77" s="85">
        <v>1920</v>
      </c>
      <c r="D77" s="85">
        <v>20257</v>
      </c>
      <c r="E77" s="85" t="s">
        <v>533</v>
      </c>
      <c r="F77" s="85">
        <v>43.01</v>
      </c>
      <c r="G77" s="85">
        <v>1700</v>
      </c>
      <c r="H77" s="85">
        <v>20428</v>
      </c>
      <c r="I77" s="85" t="s">
        <v>586</v>
      </c>
      <c r="J77" s="85">
        <v>44.57</v>
      </c>
      <c r="K77" s="85">
        <v>1938</v>
      </c>
      <c r="L77" s="85" t="s">
        <v>223</v>
      </c>
      <c r="M77" s="85" t="s">
        <v>223</v>
      </c>
      <c r="N77" s="85">
        <v>47.36</v>
      </c>
      <c r="O77" s="85">
        <v>2158</v>
      </c>
      <c r="P77" s="85">
        <v>21482</v>
      </c>
      <c r="Q77" s="85" t="s">
        <v>682</v>
      </c>
      <c r="R77" s="85">
        <v>46.52</v>
      </c>
      <c r="S77" s="85">
        <v>2208</v>
      </c>
      <c r="T77" s="85">
        <v>21546</v>
      </c>
      <c r="U77" s="85" t="s">
        <v>683</v>
      </c>
      <c r="V77" s="85">
        <v>45.06</v>
      </c>
      <c r="W77" s="85">
        <v>2183</v>
      </c>
      <c r="X77" s="85">
        <v>20413</v>
      </c>
      <c r="Y77" s="85" t="s">
        <v>684</v>
      </c>
      <c r="Z77" s="85" t="s">
        <v>223</v>
      </c>
      <c r="AA77" s="85" t="s">
        <v>223</v>
      </c>
      <c r="AB77" s="85">
        <v>20496</v>
      </c>
      <c r="AC77" s="85" t="s">
        <v>223</v>
      </c>
      <c r="AD77" s="85">
        <v>35.299999999999997</v>
      </c>
      <c r="AE77" s="85">
        <v>2000</v>
      </c>
      <c r="AF77" s="85">
        <v>20884</v>
      </c>
      <c r="AG77" s="85" t="s">
        <v>469</v>
      </c>
      <c r="AH77" s="85">
        <v>35.299999999999997</v>
      </c>
      <c r="AI77" s="85">
        <v>2000</v>
      </c>
      <c r="AJ77" s="85">
        <v>19953</v>
      </c>
      <c r="AK77" s="85" t="s">
        <v>673</v>
      </c>
      <c r="AL77" s="85">
        <v>41.21</v>
      </c>
      <c r="AM77" s="85">
        <v>2100</v>
      </c>
      <c r="AN77" s="85">
        <v>20990</v>
      </c>
      <c r="AO77" s="85" t="s">
        <v>685</v>
      </c>
      <c r="AP77" s="85">
        <v>38.46</v>
      </c>
      <c r="AQ77" s="85">
        <v>2114</v>
      </c>
      <c r="AR77" s="85">
        <v>20848</v>
      </c>
      <c r="AS77" s="85" t="s">
        <v>686</v>
      </c>
      <c r="AT77" s="85">
        <v>40.35</v>
      </c>
      <c r="AU77" s="85">
        <v>2117</v>
      </c>
      <c r="AV77" s="85">
        <v>22838</v>
      </c>
      <c r="AW77" s="85" t="s">
        <v>592</v>
      </c>
      <c r="AX77" s="85">
        <v>39.380000000000003</v>
      </c>
      <c r="AY77" s="85">
        <v>2150</v>
      </c>
      <c r="AZ77" s="85">
        <v>22422</v>
      </c>
      <c r="BA77" s="85" t="s">
        <v>674</v>
      </c>
      <c r="BB77" s="85">
        <v>33.770000000000003</v>
      </c>
      <c r="BC77" s="85">
        <v>2320</v>
      </c>
      <c r="BD77" s="85">
        <v>23909</v>
      </c>
      <c r="BE77" s="85" t="s">
        <v>410</v>
      </c>
    </row>
    <row r="78" spans="1:57" s="87" customFormat="1" hidden="1">
      <c r="A78" s="87" t="s">
        <v>687</v>
      </c>
      <c r="B78" s="87" t="s">
        <v>223</v>
      </c>
      <c r="C78" s="87" t="s">
        <v>223</v>
      </c>
      <c r="D78" s="87">
        <v>25959</v>
      </c>
      <c r="E78" s="87" t="s">
        <v>223</v>
      </c>
      <c r="F78" s="87" t="s">
        <v>223</v>
      </c>
      <c r="G78" s="87" t="s">
        <v>223</v>
      </c>
      <c r="H78" s="87">
        <v>25688</v>
      </c>
      <c r="I78" s="87" t="s">
        <v>223</v>
      </c>
      <c r="J78" s="87" t="s">
        <v>223</v>
      </c>
      <c r="K78" s="87" t="s">
        <v>223</v>
      </c>
      <c r="L78" s="87" t="s">
        <v>223</v>
      </c>
      <c r="M78" s="87" t="s">
        <v>223</v>
      </c>
      <c r="N78" s="87" t="s">
        <v>223</v>
      </c>
      <c r="O78" s="87" t="s">
        <v>223</v>
      </c>
      <c r="P78" s="87">
        <v>25861</v>
      </c>
      <c r="Q78" s="87" t="s">
        <v>223</v>
      </c>
      <c r="R78" s="87" t="s">
        <v>223</v>
      </c>
      <c r="S78" s="87" t="s">
        <v>223</v>
      </c>
      <c r="T78" s="87">
        <v>26005</v>
      </c>
      <c r="U78" s="87" t="s">
        <v>223</v>
      </c>
      <c r="V78" s="87" t="s">
        <v>223</v>
      </c>
      <c r="W78" s="87" t="s">
        <v>223</v>
      </c>
      <c r="X78" s="87">
        <v>26005</v>
      </c>
      <c r="Y78" s="87" t="s">
        <v>223</v>
      </c>
      <c r="Z78" s="87" t="s">
        <v>223</v>
      </c>
      <c r="AA78" s="87" t="s">
        <v>223</v>
      </c>
      <c r="AB78" s="87">
        <v>26611</v>
      </c>
      <c r="AC78" s="87" t="s">
        <v>223</v>
      </c>
      <c r="AD78" s="87">
        <v>38.46</v>
      </c>
      <c r="AE78" s="87">
        <v>2500</v>
      </c>
      <c r="AF78" s="87">
        <v>26784</v>
      </c>
      <c r="AG78" s="87" t="s">
        <v>393</v>
      </c>
      <c r="AH78" s="87">
        <v>41.03</v>
      </c>
      <c r="AI78" s="87">
        <v>2950</v>
      </c>
      <c r="AJ78" s="87">
        <v>26839</v>
      </c>
      <c r="AK78" s="87" t="s">
        <v>593</v>
      </c>
      <c r="AL78" s="87">
        <v>43.59</v>
      </c>
      <c r="AM78" s="87">
        <v>3400</v>
      </c>
      <c r="AN78" s="87">
        <v>26313</v>
      </c>
      <c r="AO78" s="87" t="s">
        <v>242</v>
      </c>
      <c r="AP78" s="87">
        <v>75.5</v>
      </c>
      <c r="AQ78" s="87">
        <v>2050</v>
      </c>
      <c r="AR78" s="87">
        <v>25547</v>
      </c>
      <c r="AS78" s="87" t="s">
        <v>688</v>
      </c>
      <c r="AT78" s="87">
        <v>66.5</v>
      </c>
      <c r="AU78" s="87">
        <v>2306</v>
      </c>
      <c r="AV78" s="87">
        <v>25047</v>
      </c>
      <c r="AW78" s="87" t="s">
        <v>280</v>
      </c>
      <c r="AX78" s="87">
        <v>52</v>
      </c>
      <c r="AY78" s="87">
        <v>2547</v>
      </c>
      <c r="AZ78" s="87">
        <v>25047</v>
      </c>
      <c r="BA78" s="87" t="s">
        <v>530</v>
      </c>
      <c r="BB78" s="87">
        <v>39.56</v>
      </c>
      <c r="BC78" s="87">
        <v>2767</v>
      </c>
      <c r="BD78" s="87">
        <v>25559</v>
      </c>
      <c r="BE78" s="87" t="s">
        <v>455</v>
      </c>
    </row>
    <row r="79" spans="1:57" hidden="1">
      <c r="A79" s="85" t="s">
        <v>689</v>
      </c>
      <c r="B79" s="85">
        <v>26.03</v>
      </c>
      <c r="C79" s="85">
        <v>7875</v>
      </c>
      <c r="D79" s="85" t="s">
        <v>223</v>
      </c>
      <c r="E79" s="85" t="s">
        <v>223</v>
      </c>
      <c r="F79" s="85">
        <v>26.03</v>
      </c>
      <c r="G79" s="85">
        <v>7875</v>
      </c>
      <c r="H79" s="85" t="s">
        <v>223</v>
      </c>
      <c r="I79" s="85" t="s">
        <v>223</v>
      </c>
      <c r="J79" s="85">
        <v>26.03</v>
      </c>
      <c r="K79" s="85">
        <v>7875</v>
      </c>
      <c r="L79" s="85" t="s">
        <v>223</v>
      </c>
      <c r="M79" s="85" t="s">
        <v>223</v>
      </c>
      <c r="N79" s="85">
        <v>26.03</v>
      </c>
      <c r="O79" s="85">
        <v>7875</v>
      </c>
      <c r="P79" s="85" t="s">
        <v>223</v>
      </c>
      <c r="Q79" s="85" t="s">
        <v>223</v>
      </c>
      <c r="R79" s="85">
        <v>26.03</v>
      </c>
      <c r="S79" s="85">
        <v>7875</v>
      </c>
      <c r="T79" s="85" t="s">
        <v>223</v>
      </c>
      <c r="U79" s="85" t="s">
        <v>223</v>
      </c>
      <c r="V79" s="85">
        <v>26.03</v>
      </c>
      <c r="W79" s="85">
        <v>7875</v>
      </c>
      <c r="X79" s="85" t="s">
        <v>223</v>
      </c>
      <c r="Y79" s="85" t="s">
        <v>223</v>
      </c>
      <c r="Z79" s="85">
        <v>26.03</v>
      </c>
      <c r="AA79" s="85">
        <v>7875</v>
      </c>
      <c r="AB79" s="85" t="s">
        <v>223</v>
      </c>
      <c r="AC79" s="85" t="s">
        <v>223</v>
      </c>
      <c r="AD79" s="85">
        <v>26.03</v>
      </c>
      <c r="AE79" s="85">
        <v>7875</v>
      </c>
      <c r="AF79" s="85" t="s">
        <v>223</v>
      </c>
      <c r="AG79" s="85" t="s">
        <v>223</v>
      </c>
      <c r="AH79" s="85">
        <v>26.03</v>
      </c>
      <c r="AI79" s="85">
        <v>7875</v>
      </c>
      <c r="AJ79" s="85" t="s">
        <v>223</v>
      </c>
      <c r="AK79" s="85" t="s">
        <v>223</v>
      </c>
      <c r="AL79" s="85">
        <v>26.03</v>
      </c>
      <c r="AM79" s="85">
        <v>7875</v>
      </c>
      <c r="AN79" s="85" t="s">
        <v>223</v>
      </c>
      <c r="AO79" s="85" t="s">
        <v>223</v>
      </c>
      <c r="AP79" s="85">
        <v>26.03</v>
      </c>
      <c r="AQ79" s="85">
        <v>7875</v>
      </c>
      <c r="AR79" s="85" t="s">
        <v>223</v>
      </c>
      <c r="AS79" s="85" t="s">
        <v>223</v>
      </c>
      <c r="AT79" s="85">
        <v>26.03</v>
      </c>
      <c r="AU79" s="85">
        <v>7875</v>
      </c>
      <c r="AV79" s="85" t="s">
        <v>223</v>
      </c>
      <c r="AW79" s="85" t="s">
        <v>223</v>
      </c>
      <c r="AX79" s="85">
        <v>26.03</v>
      </c>
      <c r="AY79" s="85">
        <v>7875</v>
      </c>
      <c r="AZ79" s="85" t="s">
        <v>223</v>
      </c>
      <c r="BA79" s="85" t="s">
        <v>223</v>
      </c>
      <c r="BB79" s="85">
        <v>26.03</v>
      </c>
      <c r="BC79" s="85">
        <v>7875</v>
      </c>
      <c r="BD79" s="85" t="s">
        <v>223</v>
      </c>
      <c r="BE79" s="85" t="s">
        <v>223</v>
      </c>
    </row>
    <row r="80" spans="1:57" hidden="1">
      <c r="A80" s="85" t="s">
        <v>690</v>
      </c>
      <c r="B80" s="85" t="s">
        <v>223</v>
      </c>
      <c r="C80" s="85" t="s">
        <v>223</v>
      </c>
      <c r="D80" s="85">
        <v>29379</v>
      </c>
      <c r="E80" s="85" t="s">
        <v>223</v>
      </c>
      <c r="F80" s="85" t="s">
        <v>223</v>
      </c>
      <c r="G80" s="85" t="s">
        <v>223</v>
      </c>
      <c r="H80" s="85">
        <v>29089</v>
      </c>
      <c r="I80" s="85" t="s">
        <v>223</v>
      </c>
      <c r="J80" s="85" t="s">
        <v>223</v>
      </c>
      <c r="K80" s="85" t="s">
        <v>223</v>
      </c>
      <c r="L80" s="85" t="s">
        <v>223</v>
      </c>
      <c r="M80" s="85" t="s">
        <v>223</v>
      </c>
      <c r="N80" s="85" t="s">
        <v>223</v>
      </c>
      <c r="O80" s="85" t="s">
        <v>223</v>
      </c>
      <c r="P80" s="85">
        <v>30602</v>
      </c>
      <c r="Q80" s="85" t="s">
        <v>223</v>
      </c>
      <c r="R80" s="85" t="s">
        <v>223</v>
      </c>
      <c r="S80" s="85" t="s">
        <v>223</v>
      </c>
      <c r="T80" s="85">
        <v>30300</v>
      </c>
      <c r="U80" s="85" t="s">
        <v>223</v>
      </c>
      <c r="V80" s="85" t="s">
        <v>223</v>
      </c>
      <c r="W80" s="85" t="s">
        <v>223</v>
      </c>
      <c r="X80" s="85">
        <v>30607</v>
      </c>
      <c r="Y80" s="85" t="s">
        <v>223</v>
      </c>
      <c r="Z80" s="85" t="s">
        <v>223</v>
      </c>
      <c r="AA80" s="85" t="s">
        <v>223</v>
      </c>
      <c r="AB80" s="85">
        <v>30007</v>
      </c>
      <c r="AC80" s="85" t="s">
        <v>223</v>
      </c>
      <c r="AD80" s="85" t="s">
        <v>223</v>
      </c>
      <c r="AE80" s="85" t="s">
        <v>223</v>
      </c>
      <c r="AF80" s="85">
        <v>30936</v>
      </c>
      <c r="AG80" s="85" t="s">
        <v>223</v>
      </c>
      <c r="AH80" s="85" t="s">
        <v>223</v>
      </c>
      <c r="AI80" s="85" t="s">
        <v>223</v>
      </c>
      <c r="AJ80" s="85">
        <v>30330</v>
      </c>
      <c r="AK80" s="85" t="s">
        <v>223</v>
      </c>
      <c r="AL80" s="85" t="s">
        <v>223</v>
      </c>
      <c r="AM80" s="85" t="s">
        <v>223</v>
      </c>
      <c r="AN80" s="85">
        <v>29447</v>
      </c>
      <c r="AO80" s="85" t="s">
        <v>223</v>
      </c>
      <c r="AP80" s="85" t="s">
        <v>223</v>
      </c>
      <c r="AQ80" s="85" t="s">
        <v>223</v>
      </c>
      <c r="AR80" s="85">
        <v>29745</v>
      </c>
      <c r="AS80" s="85" t="s">
        <v>223</v>
      </c>
      <c r="AT80" s="85" t="s">
        <v>223</v>
      </c>
      <c r="AU80" s="85" t="s">
        <v>223</v>
      </c>
      <c r="AV80" s="85">
        <v>30046</v>
      </c>
      <c r="AW80" s="85" t="s">
        <v>223</v>
      </c>
      <c r="AX80" s="85" t="s">
        <v>223</v>
      </c>
      <c r="AY80" s="85" t="s">
        <v>223</v>
      </c>
      <c r="AZ80" s="85">
        <v>29171</v>
      </c>
      <c r="BA80" s="85" t="s">
        <v>223</v>
      </c>
      <c r="BB80" s="85">
        <v>45.59</v>
      </c>
      <c r="BC80" s="85">
        <v>3100</v>
      </c>
      <c r="BD80" s="85">
        <v>28883</v>
      </c>
      <c r="BE80" s="85" t="s">
        <v>510</v>
      </c>
    </row>
    <row r="81" spans="1:57" hidden="1">
      <c r="A81" s="85" t="s">
        <v>691</v>
      </c>
      <c r="B81" s="85" t="s">
        <v>223</v>
      </c>
      <c r="C81" s="85" t="s">
        <v>223</v>
      </c>
      <c r="D81" s="85" t="s">
        <v>223</v>
      </c>
      <c r="E81" s="85" t="s">
        <v>223</v>
      </c>
      <c r="F81" s="85" t="s">
        <v>223</v>
      </c>
      <c r="G81" s="85" t="s">
        <v>223</v>
      </c>
      <c r="H81" s="85" t="s">
        <v>223</v>
      </c>
      <c r="I81" s="85" t="s">
        <v>223</v>
      </c>
      <c r="J81" s="85" t="s">
        <v>223</v>
      </c>
      <c r="K81" s="85" t="s">
        <v>223</v>
      </c>
      <c r="L81" s="85" t="s">
        <v>223</v>
      </c>
      <c r="M81" s="85" t="s">
        <v>223</v>
      </c>
      <c r="N81" s="85" t="s">
        <v>223</v>
      </c>
      <c r="O81" s="85" t="s">
        <v>223</v>
      </c>
      <c r="P81" s="85" t="s">
        <v>223</v>
      </c>
      <c r="Q81" s="85" t="s">
        <v>223</v>
      </c>
      <c r="R81" s="85" t="s">
        <v>223</v>
      </c>
      <c r="S81" s="85" t="s">
        <v>223</v>
      </c>
      <c r="T81" s="85" t="s">
        <v>223</v>
      </c>
      <c r="U81" s="85" t="s">
        <v>223</v>
      </c>
      <c r="V81" s="85" t="s">
        <v>223</v>
      </c>
      <c r="W81" s="85" t="s">
        <v>223</v>
      </c>
      <c r="X81" s="85" t="s">
        <v>223</v>
      </c>
      <c r="Y81" s="85" t="s">
        <v>223</v>
      </c>
      <c r="Z81" s="85" t="s">
        <v>223</v>
      </c>
      <c r="AA81" s="85" t="s">
        <v>223</v>
      </c>
      <c r="AB81" s="85" t="s">
        <v>223</v>
      </c>
      <c r="AC81" s="85" t="s">
        <v>223</v>
      </c>
      <c r="AD81" s="85" t="s">
        <v>223</v>
      </c>
      <c r="AE81" s="85" t="s">
        <v>223</v>
      </c>
      <c r="AF81" s="85" t="s">
        <v>223</v>
      </c>
      <c r="AG81" s="85" t="s">
        <v>223</v>
      </c>
      <c r="AH81" s="85" t="s">
        <v>223</v>
      </c>
      <c r="AI81" s="85" t="s">
        <v>223</v>
      </c>
      <c r="AJ81" s="85" t="s">
        <v>223</v>
      </c>
      <c r="AK81" s="85" t="s">
        <v>223</v>
      </c>
      <c r="AL81" s="85" t="s">
        <v>223</v>
      </c>
      <c r="AM81" s="85" t="s">
        <v>223</v>
      </c>
      <c r="AN81" s="85" t="s">
        <v>223</v>
      </c>
      <c r="AO81" s="85" t="s">
        <v>223</v>
      </c>
      <c r="AP81" s="85" t="s">
        <v>223</v>
      </c>
      <c r="AQ81" s="85" t="s">
        <v>223</v>
      </c>
      <c r="AR81" s="85" t="s">
        <v>223</v>
      </c>
      <c r="AS81" s="85" t="s">
        <v>223</v>
      </c>
      <c r="AT81" s="85" t="s">
        <v>223</v>
      </c>
      <c r="AU81" s="85" t="s">
        <v>223</v>
      </c>
      <c r="AV81" s="85" t="s">
        <v>223</v>
      </c>
      <c r="AW81" s="85" t="s">
        <v>223</v>
      </c>
      <c r="AX81" s="85" t="s">
        <v>223</v>
      </c>
      <c r="AY81" s="85" t="s">
        <v>223</v>
      </c>
      <c r="AZ81" s="85" t="s">
        <v>223</v>
      </c>
      <c r="BA81" s="85" t="s">
        <v>223</v>
      </c>
      <c r="BB81" s="85" t="s">
        <v>223</v>
      </c>
      <c r="BC81" s="85" t="s">
        <v>223</v>
      </c>
      <c r="BD81" s="85" t="s">
        <v>223</v>
      </c>
      <c r="BE81" s="85" t="s">
        <v>223</v>
      </c>
    </row>
    <row r="82" spans="1:57" hidden="1">
      <c r="A82" s="85" t="s">
        <v>692</v>
      </c>
      <c r="B82" s="85" t="s">
        <v>223</v>
      </c>
      <c r="C82" s="85" t="s">
        <v>223</v>
      </c>
      <c r="D82" s="85">
        <v>25866</v>
      </c>
      <c r="E82" s="85" t="s">
        <v>223</v>
      </c>
      <c r="F82" s="85" t="s">
        <v>223</v>
      </c>
      <c r="G82" s="85" t="s">
        <v>223</v>
      </c>
      <c r="H82" s="85">
        <v>26667</v>
      </c>
      <c r="I82" s="85" t="s">
        <v>223</v>
      </c>
      <c r="J82" s="85" t="s">
        <v>223</v>
      </c>
      <c r="K82" s="85" t="s">
        <v>223</v>
      </c>
      <c r="L82" s="85" t="s">
        <v>223</v>
      </c>
      <c r="M82" s="85" t="s">
        <v>223</v>
      </c>
      <c r="N82" s="85" t="s">
        <v>223</v>
      </c>
      <c r="O82" s="85" t="s">
        <v>223</v>
      </c>
      <c r="P82" s="85">
        <v>26142</v>
      </c>
      <c r="Q82" s="85" t="s">
        <v>223</v>
      </c>
      <c r="R82" s="85" t="s">
        <v>223</v>
      </c>
      <c r="S82" s="85" t="s">
        <v>223</v>
      </c>
      <c r="T82" s="85">
        <v>26298</v>
      </c>
      <c r="U82" s="85" t="s">
        <v>223</v>
      </c>
      <c r="V82" s="85" t="s">
        <v>223</v>
      </c>
      <c r="W82" s="85" t="s">
        <v>223</v>
      </c>
      <c r="X82" s="85">
        <v>36107</v>
      </c>
      <c r="Y82" s="85" t="s">
        <v>223</v>
      </c>
      <c r="Z82" s="85" t="s">
        <v>223</v>
      </c>
      <c r="AA82" s="85" t="s">
        <v>223</v>
      </c>
      <c r="AB82" s="85">
        <v>37224</v>
      </c>
      <c r="AC82" s="85" t="s">
        <v>223</v>
      </c>
      <c r="AD82" s="85" t="s">
        <v>223</v>
      </c>
      <c r="AE82" s="85" t="s">
        <v>223</v>
      </c>
      <c r="AF82" s="85">
        <v>37601</v>
      </c>
      <c r="AG82" s="85" t="s">
        <v>223</v>
      </c>
      <c r="AH82" s="85" t="s">
        <v>223</v>
      </c>
      <c r="AI82" s="85" t="s">
        <v>223</v>
      </c>
      <c r="AJ82" s="85">
        <v>37229</v>
      </c>
      <c r="AK82" s="85" t="s">
        <v>223</v>
      </c>
      <c r="AL82" s="85" t="s">
        <v>223</v>
      </c>
      <c r="AM82" s="85" t="s">
        <v>223</v>
      </c>
      <c r="AN82" s="85">
        <v>36145</v>
      </c>
      <c r="AO82" s="85" t="s">
        <v>223</v>
      </c>
      <c r="AP82" s="85" t="s">
        <v>223</v>
      </c>
      <c r="AQ82" s="85" t="s">
        <v>223</v>
      </c>
      <c r="AR82" s="85">
        <v>35788</v>
      </c>
      <c r="AS82" s="85" t="s">
        <v>223</v>
      </c>
      <c r="AT82" s="85" t="s">
        <v>223</v>
      </c>
      <c r="AU82" s="85" t="s">
        <v>223</v>
      </c>
      <c r="AV82" s="85">
        <v>34746</v>
      </c>
      <c r="AW82" s="85" t="s">
        <v>223</v>
      </c>
      <c r="AX82" s="85">
        <v>32.94</v>
      </c>
      <c r="AY82" s="85">
        <v>2800</v>
      </c>
      <c r="AZ82" s="85">
        <v>34065</v>
      </c>
      <c r="BA82" s="85" t="s">
        <v>693</v>
      </c>
      <c r="BB82" s="85">
        <v>32.94</v>
      </c>
      <c r="BC82" s="85">
        <v>2800</v>
      </c>
      <c r="BD82" s="85">
        <v>34761</v>
      </c>
      <c r="BE82" s="85" t="s">
        <v>694</v>
      </c>
    </row>
    <row r="83" spans="1:57" s="87" customFormat="1">
      <c r="A83" s="87" t="s">
        <v>695</v>
      </c>
      <c r="B83" s="87">
        <v>40.020000000000003</v>
      </c>
      <c r="C83" s="87">
        <v>2675</v>
      </c>
      <c r="D83" s="87">
        <v>23948</v>
      </c>
      <c r="E83" s="87" t="s">
        <v>232</v>
      </c>
      <c r="F83" s="87">
        <v>39.72</v>
      </c>
      <c r="G83" s="87">
        <v>2825</v>
      </c>
      <c r="H83" s="87">
        <v>24147</v>
      </c>
      <c r="I83" s="87" t="s">
        <v>230</v>
      </c>
      <c r="J83" s="87">
        <v>41.64</v>
      </c>
      <c r="K83" s="87">
        <v>2950</v>
      </c>
      <c r="L83" s="87" t="s">
        <v>223</v>
      </c>
      <c r="M83" s="87" t="s">
        <v>223</v>
      </c>
      <c r="N83" s="87">
        <v>41.88</v>
      </c>
      <c r="O83" s="87">
        <v>2850</v>
      </c>
      <c r="P83" s="87">
        <v>25062</v>
      </c>
      <c r="Q83" s="87" t="s">
        <v>232</v>
      </c>
      <c r="R83" s="87">
        <v>41.67</v>
      </c>
      <c r="S83" s="87">
        <v>2888</v>
      </c>
      <c r="T83" s="87">
        <v>25681</v>
      </c>
      <c r="U83" s="87" t="s">
        <v>405</v>
      </c>
      <c r="V83" s="87">
        <v>40.42</v>
      </c>
      <c r="W83" s="87">
        <v>2867</v>
      </c>
      <c r="X83" s="87">
        <v>26239</v>
      </c>
      <c r="Y83" s="87" t="s">
        <v>270</v>
      </c>
      <c r="Z83" s="87">
        <v>39.51</v>
      </c>
      <c r="AA83" s="87">
        <v>2700</v>
      </c>
      <c r="AB83" s="87">
        <v>26888</v>
      </c>
      <c r="AC83" s="87" t="s">
        <v>345</v>
      </c>
      <c r="AD83" s="87">
        <v>40.33</v>
      </c>
      <c r="AE83" s="87">
        <v>2650</v>
      </c>
      <c r="AF83" s="87">
        <v>26783</v>
      </c>
      <c r="AG83" s="87" t="s">
        <v>509</v>
      </c>
      <c r="AH83" s="87">
        <v>39.07</v>
      </c>
      <c r="AI83" s="87">
        <v>2717</v>
      </c>
      <c r="AJ83" s="87">
        <v>27027</v>
      </c>
      <c r="AK83" s="87" t="s">
        <v>387</v>
      </c>
      <c r="AL83" s="87">
        <v>39.58</v>
      </c>
      <c r="AM83" s="87">
        <v>2786</v>
      </c>
      <c r="AN83" s="87">
        <v>27507</v>
      </c>
      <c r="AO83" s="87" t="s">
        <v>272</v>
      </c>
      <c r="AP83" s="87">
        <v>41.25</v>
      </c>
      <c r="AQ83" s="87">
        <v>2860</v>
      </c>
      <c r="AR83" s="87">
        <v>28523</v>
      </c>
      <c r="AS83" s="87" t="s">
        <v>551</v>
      </c>
      <c r="AT83" s="87">
        <v>42.14</v>
      </c>
      <c r="AU83" s="87">
        <v>2733</v>
      </c>
      <c r="AV83" s="87">
        <v>28095</v>
      </c>
      <c r="AW83" s="87" t="s">
        <v>408</v>
      </c>
      <c r="AX83" s="87">
        <v>42</v>
      </c>
      <c r="AY83" s="87">
        <v>2760</v>
      </c>
      <c r="AZ83" s="87">
        <v>27198</v>
      </c>
      <c r="BA83" s="87" t="s">
        <v>406</v>
      </c>
      <c r="BB83" s="87">
        <v>43.59</v>
      </c>
      <c r="BC83" s="87">
        <v>2950</v>
      </c>
      <c r="BD83" s="87">
        <v>28198</v>
      </c>
      <c r="BE83" s="87" t="s">
        <v>468</v>
      </c>
    </row>
    <row r="84" spans="1:57" hidden="1">
      <c r="A84" s="85" t="s">
        <v>696</v>
      </c>
      <c r="B84" s="85" t="s">
        <v>223</v>
      </c>
      <c r="C84" s="85" t="s">
        <v>223</v>
      </c>
      <c r="D84" s="85">
        <v>34948</v>
      </c>
      <c r="E84" s="85" t="s">
        <v>223</v>
      </c>
      <c r="F84" s="85" t="s">
        <v>223</v>
      </c>
      <c r="G84" s="85" t="s">
        <v>223</v>
      </c>
      <c r="H84" s="85">
        <v>34948</v>
      </c>
      <c r="I84" s="85" t="s">
        <v>223</v>
      </c>
      <c r="J84" s="85" t="s">
        <v>223</v>
      </c>
      <c r="K84" s="85" t="s">
        <v>223</v>
      </c>
      <c r="L84" s="85" t="s">
        <v>223</v>
      </c>
      <c r="M84" s="85" t="s">
        <v>223</v>
      </c>
      <c r="N84" s="85" t="s">
        <v>223</v>
      </c>
      <c r="O84" s="85" t="s">
        <v>223</v>
      </c>
      <c r="P84" s="85">
        <v>40742</v>
      </c>
      <c r="Q84" s="85" t="s">
        <v>223</v>
      </c>
      <c r="R84" s="85" t="s">
        <v>223</v>
      </c>
      <c r="S84" s="85" t="s">
        <v>223</v>
      </c>
      <c r="T84" s="85">
        <v>41664</v>
      </c>
      <c r="U84" s="85" t="s">
        <v>223</v>
      </c>
      <c r="V84" s="85" t="s">
        <v>223</v>
      </c>
      <c r="W84" s="85" t="s">
        <v>223</v>
      </c>
      <c r="X84" s="85">
        <v>41807</v>
      </c>
      <c r="Y84" s="85" t="s">
        <v>223</v>
      </c>
      <c r="Z84" s="85" t="s">
        <v>223</v>
      </c>
      <c r="AA84" s="85" t="s">
        <v>223</v>
      </c>
      <c r="AB84" s="85">
        <v>44692</v>
      </c>
      <c r="AC84" s="85" t="s">
        <v>223</v>
      </c>
      <c r="AD84" s="85" t="s">
        <v>223</v>
      </c>
      <c r="AE84" s="85" t="s">
        <v>223</v>
      </c>
      <c r="AF84" s="85">
        <v>44901</v>
      </c>
      <c r="AG84" s="85" t="s">
        <v>223</v>
      </c>
      <c r="AH84" s="85" t="s">
        <v>223</v>
      </c>
      <c r="AI84" s="85" t="s">
        <v>223</v>
      </c>
      <c r="AJ84" s="85">
        <v>45109</v>
      </c>
      <c r="AK84" s="85" t="s">
        <v>223</v>
      </c>
      <c r="AL84" s="85" t="s">
        <v>223</v>
      </c>
      <c r="AM84" s="85" t="s">
        <v>223</v>
      </c>
      <c r="AN84" s="85">
        <v>45109</v>
      </c>
      <c r="AO84" s="85" t="s">
        <v>223</v>
      </c>
      <c r="AP84" s="85" t="s">
        <v>223</v>
      </c>
      <c r="AQ84" s="85" t="s">
        <v>223</v>
      </c>
      <c r="AR84" s="85">
        <v>41361</v>
      </c>
      <c r="AS84" s="85" t="s">
        <v>223</v>
      </c>
      <c r="AT84" s="85" t="s">
        <v>223</v>
      </c>
      <c r="AU84" s="85" t="s">
        <v>223</v>
      </c>
      <c r="AV84" s="85">
        <v>41480</v>
      </c>
      <c r="AW84" s="85" t="s">
        <v>223</v>
      </c>
      <c r="AX84" s="85" t="s">
        <v>223</v>
      </c>
      <c r="AY84" s="85" t="s">
        <v>223</v>
      </c>
      <c r="AZ84" s="85">
        <v>41480</v>
      </c>
      <c r="BA84" s="85" t="s">
        <v>223</v>
      </c>
      <c r="BB84" s="85" t="s">
        <v>223</v>
      </c>
      <c r="BC84" s="85" t="s">
        <v>223</v>
      </c>
      <c r="BD84" s="85">
        <v>42071</v>
      </c>
      <c r="BE84" s="85" t="s">
        <v>223</v>
      </c>
    </row>
    <row r="85" spans="1:57" hidden="1">
      <c r="A85" s="85" t="s">
        <v>697</v>
      </c>
      <c r="B85" s="85">
        <v>46.48</v>
      </c>
      <c r="C85" s="85">
        <v>2864</v>
      </c>
      <c r="D85" s="85">
        <v>27476</v>
      </c>
      <c r="E85" s="85" t="s">
        <v>362</v>
      </c>
      <c r="F85" s="85">
        <v>44.8</v>
      </c>
      <c r="G85" s="85">
        <v>2933</v>
      </c>
      <c r="H85" s="85">
        <v>27390</v>
      </c>
      <c r="I85" s="85" t="s">
        <v>335</v>
      </c>
      <c r="J85" s="85">
        <v>42.88</v>
      </c>
      <c r="K85" s="85">
        <v>3040</v>
      </c>
      <c r="L85" s="85" t="s">
        <v>223</v>
      </c>
      <c r="M85" s="85" t="s">
        <v>223</v>
      </c>
      <c r="N85" s="85">
        <v>42.92</v>
      </c>
      <c r="O85" s="85">
        <v>3084</v>
      </c>
      <c r="P85" s="85">
        <v>28197</v>
      </c>
      <c r="Q85" s="85" t="s">
        <v>594</v>
      </c>
      <c r="R85" s="85">
        <v>43.31</v>
      </c>
      <c r="S85" s="85">
        <v>3150</v>
      </c>
      <c r="T85" s="85">
        <v>28760</v>
      </c>
      <c r="U85" s="85" t="s">
        <v>509</v>
      </c>
      <c r="V85" s="85">
        <v>44.13</v>
      </c>
      <c r="W85" s="85">
        <v>3254</v>
      </c>
      <c r="X85" s="85">
        <v>28520</v>
      </c>
      <c r="Y85" s="85" t="s">
        <v>455</v>
      </c>
      <c r="Z85" s="85">
        <v>44.28</v>
      </c>
      <c r="AA85" s="85">
        <v>3137</v>
      </c>
      <c r="AB85" s="85">
        <v>29851</v>
      </c>
      <c r="AC85" s="85" t="s">
        <v>481</v>
      </c>
      <c r="AD85" s="85">
        <v>45.9</v>
      </c>
      <c r="AE85" s="85">
        <v>3229</v>
      </c>
      <c r="AF85" s="85">
        <v>30191</v>
      </c>
      <c r="AG85" s="85" t="s">
        <v>311</v>
      </c>
      <c r="AH85" s="85">
        <v>47.8</v>
      </c>
      <c r="AI85" s="85">
        <v>3074</v>
      </c>
      <c r="AJ85" s="85">
        <v>30567</v>
      </c>
      <c r="AK85" s="85" t="s">
        <v>299</v>
      </c>
      <c r="AL85" s="85">
        <v>49.61</v>
      </c>
      <c r="AM85" s="85">
        <v>2977</v>
      </c>
      <c r="AN85" s="85">
        <v>31233</v>
      </c>
      <c r="AO85" s="85" t="s">
        <v>572</v>
      </c>
      <c r="AP85" s="85">
        <v>51.85</v>
      </c>
      <c r="AQ85" s="85">
        <v>3100</v>
      </c>
      <c r="AR85" s="85">
        <v>32118</v>
      </c>
      <c r="AS85" s="85" t="s">
        <v>417</v>
      </c>
      <c r="AT85" s="85">
        <v>47.44</v>
      </c>
      <c r="AU85" s="85">
        <v>3182</v>
      </c>
      <c r="AV85" s="85">
        <v>32316</v>
      </c>
      <c r="AW85" s="85" t="s">
        <v>255</v>
      </c>
      <c r="AX85" s="85">
        <v>45.06</v>
      </c>
      <c r="AY85" s="85">
        <v>3130</v>
      </c>
      <c r="AZ85" s="85">
        <v>32676</v>
      </c>
      <c r="BA85" s="85" t="s">
        <v>626</v>
      </c>
      <c r="BB85" s="85">
        <v>46.13</v>
      </c>
      <c r="BC85" s="85">
        <v>3119</v>
      </c>
      <c r="BD85" s="85">
        <v>33260</v>
      </c>
      <c r="BE85" s="85" t="s">
        <v>484</v>
      </c>
    </row>
    <row r="86" spans="1:57" hidden="1">
      <c r="A86" s="85" t="s">
        <v>698</v>
      </c>
      <c r="B86" s="85">
        <v>39.31</v>
      </c>
      <c r="C86" s="85">
        <v>3780</v>
      </c>
      <c r="D86" s="85">
        <v>31410</v>
      </c>
      <c r="E86" s="85" t="s">
        <v>243</v>
      </c>
      <c r="F86" s="85">
        <v>38.03</v>
      </c>
      <c r="G86" s="85">
        <v>4017</v>
      </c>
      <c r="H86" s="85">
        <v>27929</v>
      </c>
      <c r="I86" s="85" t="s">
        <v>381</v>
      </c>
      <c r="J86" s="85">
        <v>42.79</v>
      </c>
      <c r="K86" s="85">
        <v>3864</v>
      </c>
      <c r="L86" s="85" t="s">
        <v>223</v>
      </c>
      <c r="M86" s="85" t="s">
        <v>223</v>
      </c>
      <c r="N86" s="85">
        <v>44.17</v>
      </c>
      <c r="O86" s="85">
        <v>3825</v>
      </c>
      <c r="P86" s="85">
        <v>30506</v>
      </c>
      <c r="Q86" s="85" t="s">
        <v>551</v>
      </c>
      <c r="R86" s="85">
        <v>43.59</v>
      </c>
      <c r="S86" s="85">
        <v>4109</v>
      </c>
      <c r="T86" s="85">
        <v>31089</v>
      </c>
      <c r="U86" s="85" t="s">
        <v>547</v>
      </c>
      <c r="V86" s="85">
        <v>44.42</v>
      </c>
      <c r="W86" s="85">
        <v>4036</v>
      </c>
      <c r="X86" s="85">
        <v>32127</v>
      </c>
      <c r="Y86" s="85" t="s">
        <v>295</v>
      </c>
      <c r="Z86" s="85">
        <v>42.11</v>
      </c>
      <c r="AA86" s="85">
        <v>4331</v>
      </c>
      <c r="AB86" s="85">
        <v>33028</v>
      </c>
      <c r="AC86" s="85" t="s">
        <v>360</v>
      </c>
      <c r="AD86" s="85">
        <v>43.8</v>
      </c>
      <c r="AE86" s="85">
        <v>4216</v>
      </c>
      <c r="AF86" s="85">
        <v>33253</v>
      </c>
      <c r="AG86" s="85" t="s">
        <v>389</v>
      </c>
      <c r="AH86" s="85">
        <v>43.85</v>
      </c>
      <c r="AI86" s="85">
        <v>3919</v>
      </c>
      <c r="AJ86" s="85">
        <v>34002</v>
      </c>
      <c r="AK86" s="85" t="s">
        <v>699</v>
      </c>
      <c r="AL86" s="85">
        <v>42.66</v>
      </c>
      <c r="AM86" s="85">
        <v>3925</v>
      </c>
      <c r="AN86" s="85">
        <v>34317</v>
      </c>
      <c r="AO86" s="85" t="s">
        <v>304</v>
      </c>
      <c r="AP86" s="85">
        <v>48.52</v>
      </c>
      <c r="AQ86" s="85">
        <v>3634</v>
      </c>
      <c r="AR86" s="85">
        <v>35194</v>
      </c>
      <c r="AS86" s="85" t="s">
        <v>626</v>
      </c>
      <c r="AT86" s="85">
        <v>50.9</v>
      </c>
      <c r="AU86" s="85">
        <v>3474</v>
      </c>
      <c r="AV86" s="85">
        <v>35475</v>
      </c>
      <c r="AW86" s="85" t="s">
        <v>700</v>
      </c>
      <c r="AX86" s="85">
        <v>48.85</v>
      </c>
      <c r="AY86" s="85">
        <v>3402</v>
      </c>
      <c r="AZ86" s="85">
        <v>35437</v>
      </c>
      <c r="BA86" s="85" t="s">
        <v>626</v>
      </c>
      <c r="BB86" s="85">
        <v>49.69</v>
      </c>
      <c r="BC86" s="85">
        <v>3469</v>
      </c>
      <c r="BD86" s="85">
        <v>36095</v>
      </c>
      <c r="BE86" s="85" t="s">
        <v>701</v>
      </c>
    </row>
    <row r="87" spans="1:57" hidden="1">
      <c r="A87" s="85" t="s">
        <v>702</v>
      </c>
      <c r="B87" s="85">
        <v>47.8</v>
      </c>
      <c r="C87" s="85">
        <v>3826</v>
      </c>
      <c r="D87" s="85" t="s">
        <v>223</v>
      </c>
      <c r="E87" s="85" t="s">
        <v>223</v>
      </c>
      <c r="F87" s="85">
        <v>44.73</v>
      </c>
      <c r="G87" s="85">
        <v>4240</v>
      </c>
      <c r="H87" s="85" t="s">
        <v>223</v>
      </c>
      <c r="I87" s="85" t="s">
        <v>223</v>
      </c>
      <c r="J87" s="85">
        <v>44.86</v>
      </c>
      <c r="K87" s="85">
        <v>4557</v>
      </c>
      <c r="L87" s="85" t="s">
        <v>223</v>
      </c>
      <c r="M87" s="85" t="s">
        <v>223</v>
      </c>
      <c r="N87" s="85">
        <v>44.57</v>
      </c>
      <c r="O87" s="85">
        <v>4800</v>
      </c>
      <c r="P87" s="85" t="s">
        <v>223</v>
      </c>
      <c r="Q87" s="85" t="s">
        <v>223</v>
      </c>
      <c r="R87" s="85">
        <v>44.57</v>
      </c>
      <c r="S87" s="85">
        <v>4800</v>
      </c>
      <c r="T87" s="85" t="s">
        <v>223</v>
      </c>
      <c r="U87" s="85" t="s">
        <v>223</v>
      </c>
      <c r="V87" s="85">
        <v>44.3</v>
      </c>
      <c r="W87" s="85">
        <v>4340</v>
      </c>
      <c r="X87" s="85" t="s">
        <v>223</v>
      </c>
      <c r="Y87" s="85" t="s">
        <v>223</v>
      </c>
      <c r="Z87" s="85">
        <v>44.39</v>
      </c>
      <c r="AA87" s="85">
        <v>4238</v>
      </c>
      <c r="AB87" s="85" t="s">
        <v>223</v>
      </c>
      <c r="AC87" s="85" t="s">
        <v>223</v>
      </c>
      <c r="AD87" s="85">
        <v>44.55</v>
      </c>
      <c r="AE87" s="85">
        <v>4067</v>
      </c>
      <c r="AF87" s="85" t="s">
        <v>223</v>
      </c>
      <c r="AG87" s="85" t="s">
        <v>223</v>
      </c>
      <c r="AH87" s="85">
        <v>43.61</v>
      </c>
      <c r="AI87" s="85">
        <v>4467</v>
      </c>
      <c r="AJ87" s="85" t="s">
        <v>223</v>
      </c>
      <c r="AK87" s="85" t="s">
        <v>223</v>
      </c>
      <c r="AL87" s="85">
        <v>43.64</v>
      </c>
      <c r="AM87" s="85">
        <v>4464</v>
      </c>
      <c r="AN87" s="85" t="s">
        <v>223</v>
      </c>
      <c r="AO87" s="85" t="s">
        <v>223</v>
      </c>
      <c r="AP87" s="85">
        <v>43.84</v>
      </c>
      <c r="AQ87" s="85">
        <v>4375</v>
      </c>
      <c r="AR87" s="85" t="s">
        <v>223</v>
      </c>
      <c r="AS87" s="85" t="s">
        <v>223</v>
      </c>
      <c r="AT87" s="85">
        <v>43.99</v>
      </c>
      <c r="AU87" s="85">
        <v>4145</v>
      </c>
      <c r="AV87" s="85" t="s">
        <v>223</v>
      </c>
      <c r="AW87" s="85" t="s">
        <v>223</v>
      </c>
      <c r="AX87" s="85">
        <v>43.29</v>
      </c>
      <c r="AY87" s="85">
        <v>4092</v>
      </c>
      <c r="AZ87" s="85" t="s">
        <v>223</v>
      </c>
      <c r="BA87" s="85" t="s">
        <v>223</v>
      </c>
      <c r="BB87" s="85">
        <v>42.83</v>
      </c>
      <c r="BC87" s="85">
        <v>4111</v>
      </c>
      <c r="BD87" s="85" t="s">
        <v>223</v>
      </c>
      <c r="BE87" s="85" t="s">
        <v>223</v>
      </c>
    </row>
    <row r="88" spans="1:57" hidden="1">
      <c r="A88" s="85" t="s">
        <v>703</v>
      </c>
      <c r="B88" s="85">
        <v>63.25</v>
      </c>
      <c r="C88" s="85">
        <v>3236</v>
      </c>
      <c r="D88" s="85">
        <v>59593</v>
      </c>
      <c r="E88" s="85" t="s">
        <v>704</v>
      </c>
      <c r="F88" s="85" t="s">
        <v>223</v>
      </c>
      <c r="G88" s="85" t="s">
        <v>223</v>
      </c>
      <c r="H88" s="85">
        <v>59551</v>
      </c>
      <c r="I88" s="85" t="s">
        <v>223</v>
      </c>
      <c r="J88" s="85" t="s">
        <v>223</v>
      </c>
      <c r="K88" s="85" t="s">
        <v>223</v>
      </c>
      <c r="L88" s="85" t="s">
        <v>223</v>
      </c>
      <c r="M88" s="85" t="s">
        <v>223</v>
      </c>
      <c r="N88" s="85" t="s">
        <v>223</v>
      </c>
      <c r="O88" s="85" t="s">
        <v>223</v>
      </c>
      <c r="P88" s="85">
        <v>62545</v>
      </c>
      <c r="Q88" s="85" t="s">
        <v>223</v>
      </c>
      <c r="R88" s="85" t="s">
        <v>223</v>
      </c>
      <c r="S88" s="85" t="s">
        <v>223</v>
      </c>
      <c r="T88" s="85">
        <v>62271</v>
      </c>
      <c r="U88" s="85" t="s">
        <v>223</v>
      </c>
      <c r="V88" s="85" t="s">
        <v>223</v>
      </c>
      <c r="W88" s="85" t="s">
        <v>223</v>
      </c>
      <c r="X88" s="85">
        <v>62271</v>
      </c>
      <c r="Y88" s="85" t="s">
        <v>223</v>
      </c>
      <c r="Z88" s="85" t="s">
        <v>223</v>
      </c>
      <c r="AA88" s="85" t="s">
        <v>223</v>
      </c>
      <c r="AB88" s="85">
        <v>63229</v>
      </c>
      <c r="AC88" s="85" t="s">
        <v>223</v>
      </c>
      <c r="AD88" s="85" t="s">
        <v>223</v>
      </c>
      <c r="AE88" s="85" t="s">
        <v>223</v>
      </c>
      <c r="AF88" s="85">
        <v>63229</v>
      </c>
      <c r="AG88" s="85" t="s">
        <v>223</v>
      </c>
      <c r="AH88" s="85" t="s">
        <v>223</v>
      </c>
      <c r="AI88" s="85" t="s">
        <v>223</v>
      </c>
      <c r="AJ88" s="85">
        <v>63229</v>
      </c>
      <c r="AK88" s="85" t="s">
        <v>223</v>
      </c>
      <c r="AL88" s="85" t="s">
        <v>223</v>
      </c>
      <c r="AM88" s="85" t="s">
        <v>223</v>
      </c>
      <c r="AN88" s="85">
        <v>63229</v>
      </c>
      <c r="AO88" s="85" t="s">
        <v>223</v>
      </c>
      <c r="AP88" s="85" t="s">
        <v>223</v>
      </c>
      <c r="AQ88" s="85" t="s">
        <v>223</v>
      </c>
      <c r="AR88" s="85">
        <v>63229</v>
      </c>
      <c r="AS88" s="85" t="s">
        <v>223</v>
      </c>
      <c r="AT88" s="85">
        <v>57.5</v>
      </c>
      <c r="AU88" s="85">
        <v>2900</v>
      </c>
      <c r="AV88" s="85">
        <v>63229</v>
      </c>
      <c r="AW88" s="85" t="s">
        <v>416</v>
      </c>
      <c r="AX88" s="85">
        <v>57.5</v>
      </c>
      <c r="AY88" s="85">
        <v>2900</v>
      </c>
      <c r="AZ88" s="85">
        <v>63172</v>
      </c>
      <c r="BA88" s="85" t="s">
        <v>705</v>
      </c>
      <c r="BB88" s="85">
        <v>64.150000000000006</v>
      </c>
      <c r="BC88" s="85">
        <v>3100</v>
      </c>
      <c r="BD88" s="85">
        <v>64172</v>
      </c>
      <c r="BE88" s="85" t="s">
        <v>706</v>
      </c>
    </row>
    <row r="89" spans="1:57" hidden="1">
      <c r="A89" s="85" t="s">
        <v>707</v>
      </c>
      <c r="B89" s="85">
        <v>42.32</v>
      </c>
      <c r="C89" s="85">
        <v>3836</v>
      </c>
      <c r="D89" s="85">
        <v>28625</v>
      </c>
      <c r="E89" s="85" t="s">
        <v>675</v>
      </c>
      <c r="F89" s="85">
        <v>39.03</v>
      </c>
      <c r="G89" s="85">
        <v>4113</v>
      </c>
      <c r="H89" s="85">
        <v>28644</v>
      </c>
      <c r="I89" s="85" t="s">
        <v>381</v>
      </c>
      <c r="J89" s="85">
        <v>44.84</v>
      </c>
      <c r="K89" s="85">
        <v>3825</v>
      </c>
      <c r="L89" s="85" t="s">
        <v>223</v>
      </c>
      <c r="M89" s="85" t="s">
        <v>223</v>
      </c>
      <c r="N89" s="85">
        <v>46.32</v>
      </c>
      <c r="O89" s="85">
        <v>3737</v>
      </c>
      <c r="P89" s="85">
        <v>28740</v>
      </c>
      <c r="Q89" s="85" t="s">
        <v>233</v>
      </c>
      <c r="R89" s="85">
        <v>44.6</v>
      </c>
      <c r="S89" s="85">
        <v>3732</v>
      </c>
      <c r="T89" s="85">
        <v>29641</v>
      </c>
      <c r="U89" s="85" t="s">
        <v>597</v>
      </c>
      <c r="V89" s="85">
        <v>46.65</v>
      </c>
      <c r="W89" s="85">
        <v>3915</v>
      </c>
      <c r="X89" s="85">
        <v>30386</v>
      </c>
      <c r="Y89" s="85" t="s">
        <v>409</v>
      </c>
      <c r="Z89" s="85">
        <v>40.53</v>
      </c>
      <c r="AA89" s="85">
        <v>4460</v>
      </c>
      <c r="AB89" s="85">
        <v>31643</v>
      </c>
      <c r="AC89" s="85" t="s">
        <v>247</v>
      </c>
      <c r="AD89" s="85">
        <v>40.99</v>
      </c>
      <c r="AE89" s="85">
        <v>4229</v>
      </c>
      <c r="AF89" s="85">
        <v>32057</v>
      </c>
      <c r="AG89" s="85" t="s">
        <v>358</v>
      </c>
      <c r="AH89" s="85">
        <v>41.78</v>
      </c>
      <c r="AI89" s="85">
        <v>3901</v>
      </c>
      <c r="AJ89" s="85">
        <v>32075</v>
      </c>
      <c r="AK89" s="85" t="s">
        <v>708</v>
      </c>
      <c r="AL89" s="85">
        <v>42.4</v>
      </c>
      <c r="AM89" s="85">
        <v>3531</v>
      </c>
      <c r="AN89" s="85">
        <v>32070</v>
      </c>
      <c r="AO89" s="85" t="s">
        <v>273</v>
      </c>
      <c r="AP89" s="85">
        <v>46</v>
      </c>
      <c r="AQ89" s="85">
        <v>3178</v>
      </c>
      <c r="AR89" s="85">
        <v>32010</v>
      </c>
      <c r="AS89" s="85" t="s">
        <v>393</v>
      </c>
      <c r="AT89" s="85">
        <v>49.87</v>
      </c>
      <c r="AU89" s="85">
        <v>3182</v>
      </c>
      <c r="AV89" s="85">
        <v>31613</v>
      </c>
      <c r="AW89" s="85" t="s">
        <v>510</v>
      </c>
      <c r="AX89" s="85">
        <v>52.33</v>
      </c>
      <c r="AY89" s="85">
        <v>3276</v>
      </c>
      <c r="AZ89" s="85">
        <v>31749</v>
      </c>
      <c r="BA89" s="85" t="s">
        <v>324</v>
      </c>
      <c r="BB89" s="85">
        <v>46.56</v>
      </c>
      <c r="BC89" s="85">
        <v>3596</v>
      </c>
      <c r="BD89" s="85">
        <v>31903</v>
      </c>
      <c r="BE89" s="85" t="s">
        <v>709</v>
      </c>
    </row>
    <row r="90" spans="1:57" hidden="1">
      <c r="A90" s="85" t="s">
        <v>710</v>
      </c>
      <c r="B90" s="85">
        <v>55.51</v>
      </c>
      <c r="C90" s="85">
        <v>8150</v>
      </c>
      <c r="D90" s="85">
        <v>38394</v>
      </c>
      <c r="E90" s="85" t="s">
        <v>387</v>
      </c>
      <c r="F90" s="85">
        <v>55.51</v>
      </c>
      <c r="G90" s="85">
        <v>8150</v>
      </c>
      <c r="H90" s="85">
        <v>37925</v>
      </c>
      <c r="I90" s="85" t="s">
        <v>546</v>
      </c>
      <c r="J90" s="85">
        <v>52.3</v>
      </c>
      <c r="K90" s="85">
        <v>7500</v>
      </c>
      <c r="L90" s="85" t="s">
        <v>223</v>
      </c>
      <c r="M90" s="85" t="s">
        <v>223</v>
      </c>
      <c r="N90" s="85">
        <v>53.37</v>
      </c>
      <c r="O90" s="85">
        <v>7667</v>
      </c>
      <c r="P90" s="85">
        <v>38733</v>
      </c>
      <c r="Q90" s="85" t="s">
        <v>701</v>
      </c>
      <c r="R90" s="85">
        <v>56.73</v>
      </c>
      <c r="S90" s="85">
        <v>8350</v>
      </c>
      <c r="T90" s="85">
        <v>39632</v>
      </c>
      <c r="U90" s="85" t="s">
        <v>495</v>
      </c>
      <c r="V90" s="85">
        <v>59.45</v>
      </c>
      <c r="W90" s="85">
        <v>8750</v>
      </c>
      <c r="X90" s="85">
        <v>40603</v>
      </c>
      <c r="Y90" s="85" t="s">
        <v>546</v>
      </c>
      <c r="Z90" s="85" t="s">
        <v>223</v>
      </c>
      <c r="AA90" s="85" t="s">
        <v>223</v>
      </c>
      <c r="AB90" s="85">
        <v>39586</v>
      </c>
      <c r="AC90" s="85" t="s">
        <v>223</v>
      </c>
      <c r="AD90" s="85">
        <v>52.94</v>
      </c>
      <c r="AE90" s="85">
        <v>9000</v>
      </c>
      <c r="AF90" s="85">
        <v>39572</v>
      </c>
      <c r="AG90" s="85" t="s">
        <v>711</v>
      </c>
      <c r="AH90" s="85">
        <v>53.96</v>
      </c>
      <c r="AI90" s="85">
        <v>8500</v>
      </c>
      <c r="AJ90" s="85">
        <v>40843</v>
      </c>
      <c r="AK90" s="85" t="s">
        <v>359</v>
      </c>
      <c r="AL90" s="85">
        <v>54.47</v>
      </c>
      <c r="AM90" s="85">
        <v>8250</v>
      </c>
      <c r="AN90" s="85">
        <v>41576</v>
      </c>
      <c r="AO90" s="85" t="s">
        <v>712</v>
      </c>
      <c r="AP90" s="85">
        <v>54.47</v>
      </c>
      <c r="AQ90" s="85">
        <v>8250</v>
      </c>
      <c r="AR90" s="85">
        <v>43321</v>
      </c>
      <c r="AS90" s="85" t="s">
        <v>467</v>
      </c>
      <c r="AT90" s="85">
        <v>53.42</v>
      </c>
      <c r="AU90" s="85">
        <v>7833</v>
      </c>
      <c r="AV90" s="85">
        <v>43674</v>
      </c>
      <c r="AW90" s="85" t="s">
        <v>585</v>
      </c>
      <c r="AX90" s="85">
        <v>47.93</v>
      </c>
      <c r="AY90" s="85">
        <v>8825</v>
      </c>
      <c r="AZ90" s="85">
        <v>44089</v>
      </c>
      <c r="BA90" s="85" t="s">
        <v>713</v>
      </c>
      <c r="BB90" s="85">
        <v>47.93</v>
      </c>
      <c r="BC90" s="85">
        <v>8825</v>
      </c>
      <c r="BD90" s="85">
        <v>44151</v>
      </c>
      <c r="BE90" s="85" t="s">
        <v>665</v>
      </c>
    </row>
    <row r="91" spans="1:57" hidden="1">
      <c r="A91" s="85" t="s">
        <v>714</v>
      </c>
      <c r="B91" s="85" t="s">
        <v>223</v>
      </c>
      <c r="C91" s="85" t="s">
        <v>223</v>
      </c>
      <c r="D91" s="85" t="s">
        <v>223</v>
      </c>
      <c r="E91" s="85" t="s">
        <v>223</v>
      </c>
      <c r="F91" s="85" t="s">
        <v>223</v>
      </c>
      <c r="G91" s="85" t="s">
        <v>223</v>
      </c>
      <c r="H91" s="85" t="s">
        <v>223</v>
      </c>
      <c r="I91" s="85" t="s">
        <v>223</v>
      </c>
      <c r="J91" s="85" t="s">
        <v>223</v>
      </c>
      <c r="K91" s="85" t="s">
        <v>223</v>
      </c>
      <c r="L91" s="85" t="s">
        <v>223</v>
      </c>
      <c r="M91" s="85" t="s">
        <v>223</v>
      </c>
      <c r="N91" s="85" t="s">
        <v>223</v>
      </c>
      <c r="O91" s="85" t="s">
        <v>223</v>
      </c>
      <c r="P91" s="85" t="s">
        <v>223</v>
      </c>
      <c r="Q91" s="85" t="s">
        <v>223</v>
      </c>
      <c r="R91" s="85" t="s">
        <v>223</v>
      </c>
      <c r="S91" s="85" t="s">
        <v>223</v>
      </c>
      <c r="T91" s="85" t="s">
        <v>223</v>
      </c>
      <c r="U91" s="85" t="s">
        <v>223</v>
      </c>
      <c r="V91" s="85" t="s">
        <v>223</v>
      </c>
      <c r="W91" s="85" t="s">
        <v>223</v>
      </c>
      <c r="X91" s="85" t="s">
        <v>223</v>
      </c>
      <c r="Y91" s="85" t="s">
        <v>223</v>
      </c>
      <c r="Z91" s="85" t="s">
        <v>223</v>
      </c>
      <c r="AA91" s="85" t="s">
        <v>223</v>
      </c>
      <c r="AB91" s="85" t="s">
        <v>223</v>
      </c>
      <c r="AC91" s="85" t="s">
        <v>223</v>
      </c>
      <c r="AD91" s="85">
        <v>82.35</v>
      </c>
      <c r="AE91" s="85">
        <v>11500</v>
      </c>
      <c r="AF91" s="85" t="s">
        <v>223</v>
      </c>
      <c r="AG91" s="85" t="s">
        <v>223</v>
      </c>
      <c r="AH91" s="85">
        <v>70.930000000000007</v>
      </c>
      <c r="AI91" s="85">
        <v>10320</v>
      </c>
      <c r="AJ91" s="85" t="s">
        <v>223</v>
      </c>
      <c r="AK91" s="85" t="s">
        <v>223</v>
      </c>
      <c r="AL91" s="85">
        <v>73.67</v>
      </c>
      <c r="AM91" s="85">
        <v>10586</v>
      </c>
      <c r="AN91" s="85" t="s">
        <v>223</v>
      </c>
      <c r="AO91" s="85" t="s">
        <v>223</v>
      </c>
      <c r="AP91" s="85">
        <v>74.08</v>
      </c>
      <c r="AQ91" s="85">
        <v>10690</v>
      </c>
      <c r="AR91" s="85" t="s">
        <v>223</v>
      </c>
      <c r="AS91" s="85" t="s">
        <v>223</v>
      </c>
      <c r="AT91" s="85">
        <v>76.88</v>
      </c>
      <c r="AU91" s="85">
        <v>10850</v>
      </c>
      <c r="AV91" s="85" t="s">
        <v>223</v>
      </c>
      <c r="AW91" s="85" t="s">
        <v>223</v>
      </c>
      <c r="AX91" s="85">
        <v>76.88</v>
      </c>
      <c r="AY91" s="85">
        <v>10556</v>
      </c>
      <c r="AZ91" s="85" t="s">
        <v>223</v>
      </c>
      <c r="BA91" s="85" t="s">
        <v>223</v>
      </c>
      <c r="BB91" s="85">
        <v>77.98</v>
      </c>
      <c r="BC91" s="85">
        <v>10750</v>
      </c>
      <c r="BD91" s="85" t="s">
        <v>223</v>
      </c>
      <c r="BE91" s="85" t="s">
        <v>223</v>
      </c>
    </row>
    <row r="92" spans="1:57" hidden="1">
      <c r="A92" s="85" t="s">
        <v>715</v>
      </c>
      <c r="B92" s="85" t="s">
        <v>223</v>
      </c>
      <c r="C92" s="85" t="s">
        <v>223</v>
      </c>
      <c r="D92" s="85" t="s">
        <v>223</v>
      </c>
      <c r="E92" s="85" t="s">
        <v>223</v>
      </c>
      <c r="F92" s="85" t="s">
        <v>223</v>
      </c>
      <c r="G92" s="85" t="s">
        <v>223</v>
      </c>
      <c r="H92" s="85" t="s">
        <v>223</v>
      </c>
      <c r="I92" s="85" t="s">
        <v>223</v>
      </c>
      <c r="J92" s="85" t="s">
        <v>223</v>
      </c>
      <c r="K92" s="85" t="s">
        <v>223</v>
      </c>
      <c r="L92" s="85" t="s">
        <v>223</v>
      </c>
      <c r="M92" s="85" t="s">
        <v>223</v>
      </c>
      <c r="N92" s="85" t="s">
        <v>223</v>
      </c>
      <c r="O92" s="85" t="s">
        <v>223</v>
      </c>
      <c r="P92" s="85" t="s">
        <v>223</v>
      </c>
      <c r="Q92" s="85" t="s">
        <v>223</v>
      </c>
      <c r="R92" s="85" t="s">
        <v>223</v>
      </c>
      <c r="S92" s="85" t="s">
        <v>223</v>
      </c>
      <c r="T92" s="85" t="s">
        <v>223</v>
      </c>
      <c r="U92" s="85" t="s">
        <v>223</v>
      </c>
      <c r="V92" s="85" t="s">
        <v>223</v>
      </c>
      <c r="W92" s="85" t="s">
        <v>223</v>
      </c>
      <c r="X92" s="85" t="s">
        <v>223</v>
      </c>
      <c r="Y92" s="85" t="s">
        <v>223</v>
      </c>
      <c r="Z92" s="85" t="s">
        <v>223</v>
      </c>
      <c r="AA92" s="85" t="s">
        <v>223</v>
      </c>
      <c r="AB92" s="85" t="s">
        <v>223</v>
      </c>
      <c r="AC92" s="85" t="s">
        <v>223</v>
      </c>
      <c r="AD92" s="85" t="s">
        <v>223</v>
      </c>
      <c r="AE92" s="85" t="s">
        <v>223</v>
      </c>
      <c r="AF92" s="85" t="s">
        <v>223</v>
      </c>
      <c r="AG92" s="85" t="s">
        <v>223</v>
      </c>
      <c r="AH92" s="85" t="s">
        <v>223</v>
      </c>
      <c r="AI92" s="85" t="s">
        <v>223</v>
      </c>
      <c r="AJ92" s="85" t="s">
        <v>223</v>
      </c>
      <c r="AK92" s="85" t="s">
        <v>223</v>
      </c>
      <c r="AL92" s="85" t="s">
        <v>223</v>
      </c>
      <c r="AM92" s="85" t="s">
        <v>223</v>
      </c>
      <c r="AN92" s="85" t="s">
        <v>223</v>
      </c>
      <c r="AO92" s="85" t="s">
        <v>223</v>
      </c>
      <c r="AP92" s="85" t="s">
        <v>223</v>
      </c>
      <c r="AQ92" s="85" t="s">
        <v>223</v>
      </c>
      <c r="AR92" s="85" t="s">
        <v>223</v>
      </c>
      <c r="AS92" s="85" t="s">
        <v>223</v>
      </c>
      <c r="AT92" s="85" t="s">
        <v>223</v>
      </c>
      <c r="AU92" s="85" t="s">
        <v>223</v>
      </c>
      <c r="AV92" s="85" t="s">
        <v>223</v>
      </c>
      <c r="AW92" s="85" t="s">
        <v>223</v>
      </c>
      <c r="AX92" s="85" t="s">
        <v>223</v>
      </c>
      <c r="AY92" s="85" t="s">
        <v>223</v>
      </c>
      <c r="AZ92" s="85" t="s">
        <v>223</v>
      </c>
      <c r="BA92" s="85" t="s">
        <v>223</v>
      </c>
      <c r="BB92" s="85" t="s">
        <v>223</v>
      </c>
      <c r="BC92" s="85" t="s">
        <v>223</v>
      </c>
      <c r="BD92" s="85" t="s">
        <v>223</v>
      </c>
      <c r="BE92" s="85" t="s">
        <v>223</v>
      </c>
    </row>
    <row r="93" spans="1:57" hidden="1">
      <c r="A93" s="85" t="s">
        <v>716</v>
      </c>
      <c r="B93" s="85" t="s">
        <v>223</v>
      </c>
      <c r="C93" s="85" t="s">
        <v>223</v>
      </c>
      <c r="D93" s="85" t="s">
        <v>223</v>
      </c>
      <c r="E93" s="85" t="s">
        <v>223</v>
      </c>
      <c r="F93" s="85" t="s">
        <v>223</v>
      </c>
      <c r="G93" s="85" t="s">
        <v>223</v>
      </c>
      <c r="H93" s="85" t="s">
        <v>223</v>
      </c>
      <c r="I93" s="85" t="s">
        <v>223</v>
      </c>
      <c r="J93" s="85" t="s">
        <v>223</v>
      </c>
      <c r="K93" s="85" t="s">
        <v>223</v>
      </c>
      <c r="L93" s="85" t="s">
        <v>223</v>
      </c>
      <c r="M93" s="85" t="s">
        <v>223</v>
      </c>
      <c r="N93" s="85" t="s">
        <v>223</v>
      </c>
      <c r="O93" s="85" t="s">
        <v>223</v>
      </c>
      <c r="P93" s="85" t="s">
        <v>223</v>
      </c>
      <c r="Q93" s="85" t="s">
        <v>223</v>
      </c>
      <c r="R93" s="85" t="s">
        <v>223</v>
      </c>
      <c r="S93" s="85" t="s">
        <v>223</v>
      </c>
      <c r="T93" s="85" t="s">
        <v>223</v>
      </c>
      <c r="U93" s="85" t="s">
        <v>223</v>
      </c>
      <c r="V93" s="85" t="s">
        <v>223</v>
      </c>
      <c r="W93" s="85" t="s">
        <v>223</v>
      </c>
      <c r="X93" s="85" t="s">
        <v>223</v>
      </c>
      <c r="Y93" s="85" t="s">
        <v>223</v>
      </c>
      <c r="Z93" s="85" t="s">
        <v>223</v>
      </c>
      <c r="AA93" s="85" t="s">
        <v>223</v>
      </c>
      <c r="AB93" s="85" t="s">
        <v>223</v>
      </c>
      <c r="AC93" s="85" t="s">
        <v>223</v>
      </c>
      <c r="AD93" s="85" t="s">
        <v>223</v>
      </c>
      <c r="AE93" s="85" t="s">
        <v>223</v>
      </c>
      <c r="AF93" s="85" t="s">
        <v>223</v>
      </c>
      <c r="AG93" s="85" t="s">
        <v>223</v>
      </c>
      <c r="AH93" s="85" t="s">
        <v>223</v>
      </c>
      <c r="AI93" s="85" t="s">
        <v>223</v>
      </c>
      <c r="AJ93" s="85" t="s">
        <v>223</v>
      </c>
      <c r="AK93" s="85" t="s">
        <v>223</v>
      </c>
      <c r="AL93" s="85" t="s">
        <v>223</v>
      </c>
      <c r="AM93" s="85" t="s">
        <v>223</v>
      </c>
      <c r="AN93" s="85" t="s">
        <v>223</v>
      </c>
      <c r="AO93" s="85" t="s">
        <v>223</v>
      </c>
      <c r="AP93" s="85" t="s">
        <v>223</v>
      </c>
      <c r="AQ93" s="85" t="s">
        <v>223</v>
      </c>
      <c r="AR93" s="85" t="s">
        <v>223</v>
      </c>
      <c r="AS93" s="85" t="s">
        <v>223</v>
      </c>
      <c r="AT93" s="85" t="s">
        <v>223</v>
      </c>
      <c r="AU93" s="85" t="s">
        <v>223</v>
      </c>
      <c r="AV93" s="85" t="s">
        <v>223</v>
      </c>
      <c r="AW93" s="85" t="s">
        <v>223</v>
      </c>
      <c r="AX93" s="85" t="s">
        <v>223</v>
      </c>
      <c r="AY93" s="85" t="s">
        <v>223</v>
      </c>
      <c r="AZ93" s="85" t="s">
        <v>223</v>
      </c>
      <c r="BA93" s="85" t="s">
        <v>223</v>
      </c>
      <c r="BB93" s="85" t="s">
        <v>223</v>
      </c>
      <c r="BC93" s="85" t="s">
        <v>223</v>
      </c>
      <c r="BD93" s="85" t="s">
        <v>223</v>
      </c>
      <c r="BE93" s="85" t="s">
        <v>223</v>
      </c>
    </row>
    <row r="94" spans="1:57" hidden="1">
      <c r="A94" s="85" t="s">
        <v>717</v>
      </c>
      <c r="B94" s="85" t="s">
        <v>223</v>
      </c>
      <c r="C94" s="85" t="s">
        <v>223</v>
      </c>
      <c r="D94" s="85" t="s">
        <v>223</v>
      </c>
      <c r="E94" s="85" t="s">
        <v>223</v>
      </c>
      <c r="F94" s="85" t="s">
        <v>223</v>
      </c>
      <c r="G94" s="85" t="s">
        <v>223</v>
      </c>
      <c r="H94" s="85" t="s">
        <v>223</v>
      </c>
      <c r="I94" s="85" t="s">
        <v>223</v>
      </c>
      <c r="J94" s="85" t="s">
        <v>223</v>
      </c>
      <c r="K94" s="85" t="s">
        <v>223</v>
      </c>
      <c r="L94" s="85" t="s">
        <v>223</v>
      </c>
      <c r="M94" s="85" t="s">
        <v>223</v>
      </c>
      <c r="N94" s="85" t="s">
        <v>223</v>
      </c>
      <c r="O94" s="85" t="s">
        <v>223</v>
      </c>
      <c r="P94" s="85" t="s">
        <v>223</v>
      </c>
      <c r="Q94" s="85" t="s">
        <v>223</v>
      </c>
      <c r="R94" s="85" t="s">
        <v>223</v>
      </c>
      <c r="S94" s="85" t="s">
        <v>223</v>
      </c>
      <c r="T94" s="85" t="s">
        <v>223</v>
      </c>
      <c r="U94" s="85" t="s">
        <v>223</v>
      </c>
      <c r="V94" s="85" t="s">
        <v>223</v>
      </c>
      <c r="W94" s="85" t="s">
        <v>223</v>
      </c>
      <c r="X94" s="85" t="s">
        <v>223</v>
      </c>
      <c r="Y94" s="85" t="s">
        <v>223</v>
      </c>
      <c r="Z94" s="85" t="s">
        <v>223</v>
      </c>
      <c r="AA94" s="85" t="s">
        <v>223</v>
      </c>
      <c r="AB94" s="85" t="s">
        <v>223</v>
      </c>
      <c r="AC94" s="85" t="s">
        <v>223</v>
      </c>
      <c r="AD94" s="85" t="s">
        <v>223</v>
      </c>
      <c r="AE94" s="85" t="s">
        <v>223</v>
      </c>
      <c r="AF94" s="85" t="s">
        <v>223</v>
      </c>
      <c r="AG94" s="85" t="s">
        <v>223</v>
      </c>
      <c r="AH94" s="85" t="s">
        <v>223</v>
      </c>
      <c r="AI94" s="85" t="s">
        <v>223</v>
      </c>
      <c r="AJ94" s="85" t="s">
        <v>223</v>
      </c>
      <c r="AK94" s="85" t="s">
        <v>223</v>
      </c>
      <c r="AL94" s="85" t="s">
        <v>223</v>
      </c>
      <c r="AM94" s="85" t="s">
        <v>223</v>
      </c>
      <c r="AN94" s="85" t="s">
        <v>223</v>
      </c>
      <c r="AO94" s="85" t="s">
        <v>223</v>
      </c>
      <c r="AP94" s="85" t="s">
        <v>223</v>
      </c>
      <c r="AQ94" s="85" t="s">
        <v>223</v>
      </c>
      <c r="AR94" s="85" t="s">
        <v>223</v>
      </c>
      <c r="AS94" s="85" t="s">
        <v>223</v>
      </c>
      <c r="AT94" s="85" t="s">
        <v>223</v>
      </c>
      <c r="AU94" s="85" t="s">
        <v>223</v>
      </c>
      <c r="AV94" s="85" t="s">
        <v>223</v>
      </c>
      <c r="AW94" s="85" t="s">
        <v>223</v>
      </c>
      <c r="AX94" s="85" t="s">
        <v>223</v>
      </c>
      <c r="AY94" s="85" t="s">
        <v>223</v>
      </c>
      <c r="AZ94" s="85" t="s">
        <v>223</v>
      </c>
      <c r="BA94" s="85" t="s">
        <v>223</v>
      </c>
      <c r="BB94" s="85" t="s">
        <v>223</v>
      </c>
      <c r="BC94" s="85" t="s">
        <v>223</v>
      </c>
      <c r="BD94" s="85" t="s">
        <v>223</v>
      </c>
      <c r="BE94" s="85" t="s">
        <v>223</v>
      </c>
    </row>
    <row r="95" spans="1:57" hidden="1">
      <c r="A95" s="85" t="s">
        <v>718</v>
      </c>
      <c r="B95" s="85">
        <v>67.23</v>
      </c>
      <c r="C95" s="85">
        <v>3091</v>
      </c>
      <c r="D95" s="85" t="s">
        <v>223</v>
      </c>
      <c r="E95" s="85" t="s">
        <v>223</v>
      </c>
      <c r="F95" s="85">
        <v>60.43</v>
      </c>
      <c r="G95" s="85">
        <v>3819</v>
      </c>
      <c r="H95" s="85" t="s">
        <v>223</v>
      </c>
      <c r="I95" s="85" t="s">
        <v>223</v>
      </c>
      <c r="J95" s="85">
        <v>61.84</v>
      </c>
      <c r="K95" s="85">
        <v>3849</v>
      </c>
      <c r="L95" s="85" t="s">
        <v>223</v>
      </c>
      <c r="M95" s="85" t="s">
        <v>223</v>
      </c>
      <c r="N95" s="85">
        <v>57.54</v>
      </c>
      <c r="O95" s="85">
        <v>3643</v>
      </c>
      <c r="P95" s="85" t="s">
        <v>223</v>
      </c>
      <c r="Q95" s="85" t="s">
        <v>223</v>
      </c>
      <c r="R95" s="85">
        <v>59.76</v>
      </c>
      <c r="S95" s="85">
        <v>3571</v>
      </c>
      <c r="T95" s="85" t="s">
        <v>223</v>
      </c>
      <c r="U95" s="85" t="s">
        <v>223</v>
      </c>
      <c r="V95" s="85">
        <v>60.61</v>
      </c>
      <c r="W95" s="85">
        <v>3623</v>
      </c>
      <c r="X95" s="85" t="s">
        <v>223</v>
      </c>
      <c r="Y95" s="85" t="s">
        <v>223</v>
      </c>
      <c r="Z95" s="85">
        <v>53.05</v>
      </c>
      <c r="AA95" s="85">
        <v>3551</v>
      </c>
      <c r="AB95" s="85" t="s">
        <v>223</v>
      </c>
      <c r="AC95" s="85" t="s">
        <v>223</v>
      </c>
      <c r="AD95" s="85">
        <v>55.92</v>
      </c>
      <c r="AE95" s="85">
        <v>3662</v>
      </c>
      <c r="AF95" s="85" t="s">
        <v>223</v>
      </c>
      <c r="AG95" s="85" t="s">
        <v>223</v>
      </c>
      <c r="AH95" s="85">
        <v>66.61</v>
      </c>
      <c r="AI95" s="85">
        <v>3206</v>
      </c>
      <c r="AJ95" s="85" t="s">
        <v>223</v>
      </c>
      <c r="AK95" s="85" t="s">
        <v>223</v>
      </c>
      <c r="AL95" s="85">
        <v>74.650000000000006</v>
      </c>
      <c r="AM95" s="85">
        <v>2874</v>
      </c>
      <c r="AN95" s="85" t="s">
        <v>223</v>
      </c>
      <c r="AO95" s="85" t="s">
        <v>223</v>
      </c>
      <c r="AP95" s="85">
        <v>76.25</v>
      </c>
      <c r="AQ95" s="85">
        <v>2754</v>
      </c>
      <c r="AR95" s="85" t="s">
        <v>223</v>
      </c>
      <c r="AS95" s="85" t="s">
        <v>223</v>
      </c>
      <c r="AT95" s="85">
        <v>73.59</v>
      </c>
      <c r="AU95" s="85">
        <v>2862</v>
      </c>
      <c r="AV95" s="85" t="s">
        <v>223</v>
      </c>
      <c r="AW95" s="85" t="s">
        <v>223</v>
      </c>
      <c r="AX95" s="85">
        <v>71.14</v>
      </c>
      <c r="AY95" s="85">
        <v>3162</v>
      </c>
      <c r="AZ95" s="85" t="s">
        <v>223</v>
      </c>
      <c r="BA95" s="85" t="s">
        <v>223</v>
      </c>
      <c r="BB95" s="85">
        <v>75.760000000000005</v>
      </c>
      <c r="BC95" s="85">
        <v>3017</v>
      </c>
      <c r="BD95" s="85" t="s">
        <v>223</v>
      </c>
      <c r="BE95" s="85" t="s">
        <v>223</v>
      </c>
    </row>
    <row r="96" spans="1:57" hidden="1">
      <c r="A96" s="85" t="s">
        <v>719</v>
      </c>
      <c r="B96" s="85">
        <v>33.659999999999997</v>
      </c>
      <c r="C96" s="85">
        <v>2300</v>
      </c>
      <c r="D96" s="85" t="s">
        <v>223</v>
      </c>
      <c r="E96" s="85" t="s">
        <v>223</v>
      </c>
      <c r="F96" s="85">
        <v>36.36</v>
      </c>
      <c r="G96" s="85">
        <v>2000</v>
      </c>
      <c r="H96" s="85" t="s">
        <v>223</v>
      </c>
      <c r="I96" s="85" t="s">
        <v>223</v>
      </c>
      <c r="J96" s="85" t="s">
        <v>223</v>
      </c>
      <c r="K96" s="85" t="s">
        <v>223</v>
      </c>
      <c r="L96" s="85" t="s">
        <v>223</v>
      </c>
      <c r="M96" s="85" t="s">
        <v>223</v>
      </c>
      <c r="N96" s="85" t="s">
        <v>223</v>
      </c>
      <c r="O96" s="85" t="s">
        <v>223</v>
      </c>
      <c r="P96" s="85" t="s">
        <v>223</v>
      </c>
      <c r="Q96" s="85" t="s">
        <v>223</v>
      </c>
      <c r="R96" s="85">
        <v>36.36</v>
      </c>
      <c r="S96" s="85">
        <v>2000</v>
      </c>
      <c r="T96" s="85" t="s">
        <v>223</v>
      </c>
      <c r="U96" s="85" t="s">
        <v>223</v>
      </c>
      <c r="V96" s="85">
        <v>36.36</v>
      </c>
      <c r="W96" s="85">
        <v>2000</v>
      </c>
      <c r="X96" s="85" t="s">
        <v>223</v>
      </c>
      <c r="Y96" s="85" t="s">
        <v>223</v>
      </c>
      <c r="Z96" s="85" t="s">
        <v>223</v>
      </c>
      <c r="AA96" s="85" t="s">
        <v>223</v>
      </c>
      <c r="AB96" s="85" t="s">
        <v>223</v>
      </c>
      <c r="AC96" s="85" t="s">
        <v>223</v>
      </c>
      <c r="AD96" s="85" t="s">
        <v>223</v>
      </c>
      <c r="AE96" s="85" t="s">
        <v>223</v>
      </c>
      <c r="AF96" s="85" t="s">
        <v>223</v>
      </c>
      <c r="AG96" s="85" t="s">
        <v>223</v>
      </c>
      <c r="AH96" s="85">
        <v>27.5</v>
      </c>
      <c r="AI96" s="85">
        <v>3300</v>
      </c>
      <c r="AJ96" s="85" t="s">
        <v>223</v>
      </c>
      <c r="AK96" s="85" t="s">
        <v>223</v>
      </c>
      <c r="AL96" s="85">
        <v>27.5</v>
      </c>
      <c r="AM96" s="85">
        <v>3300</v>
      </c>
      <c r="AN96" s="85" t="s">
        <v>223</v>
      </c>
      <c r="AO96" s="85" t="s">
        <v>223</v>
      </c>
      <c r="AP96" s="85" t="s">
        <v>223</v>
      </c>
      <c r="AQ96" s="85" t="s">
        <v>223</v>
      </c>
      <c r="AR96" s="85" t="s">
        <v>223</v>
      </c>
      <c r="AS96" s="85" t="s">
        <v>223</v>
      </c>
      <c r="AT96" s="85" t="s">
        <v>223</v>
      </c>
      <c r="AU96" s="85" t="s">
        <v>223</v>
      </c>
      <c r="AV96" s="85" t="s">
        <v>223</v>
      </c>
      <c r="AW96" s="85" t="s">
        <v>223</v>
      </c>
      <c r="AX96" s="85">
        <v>36.840000000000003</v>
      </c>
      <c r="AY96" s="85">
        <v>2100</v>
      </c>
      <c r="AZ96" s="85" t="s">
        <v>223</v>
      </c>
      <c r="BA96" s="85" t="s">
        <v>223</v>
      </c>
      <c r="BB96" s="85">
        <v>33.770000000000003</v>
      </c>
      <c r="BC96" s="85">
        <v>2800</v>
      </c>
      <c r="BD96" s="85" t="s">
        <v>223</v>
      </c>
      <c r="BE96" s="85" t="s">
        <v>223</v>
      </c>
    </row>
    <row r="97" spans="1:57" s="88" customFormat="1">
      <c r="A97" s="88" t="s">
        <v>720</v>
      </c>
      <c r="B97" s="88">
        <v>57.47</v>
      </c>
      <c r="C97" s="88">
        <v>4022</v>
      </c>
      <c r="D97" s="88">
        <v>36079</v>
      </c>
      <c r="E97" s="88" t="s">
        <v>234</v>
      </c>
      <c r="F97" s="88">
        <v>51.85</v>
      </c>
      <c r="G97" s="88">
        <v>4740</v>
      </c>
      <c r="H97" s="88">
        <v>36447</v>
      </c>
      <c r="I97" s="88" t="s">
        <v>312</v>
      </c>
      <c r="J97" s="88">
        <v>50.28</v>
      </c>
      <c r="K97" s="88">
        <v>4836</v>
      </c>
      <c r="L97" s="88" t="s">
        <v>223</v>
      </c>
      <c r="M97" s="88" t="s">
        <v>223</v>
      </c>
      <c r="N97" s="88">
        <v>51.21</v>
      </c>
      <c r="O97" s="88">
        <v>4293</v>
      </c>
      <c r="P97" s="88">
        <v>36929</v>
      </c>
      <c r="Q97" s="88" t="s">
        <v>484</v>
      </c>
      <c r="R97" s="88">
        <v>52.66</v>
      </c>
      <c r="S97" s="88">
        <v>4802</v>
      </c>
      <c r="T97" s="88">
        <v>37159</v>
      </c>
      <c r="U97" s="88" t="s">
        <v>463</v>
      </c>
      <c r="V97" s="88">
        <v>53.32</v>
      </c>
      <c r="W97" s="88">
        <v>5128</v>
      </c>
      <c r="X97" s="88">
        <v>37257</v>
      </c>
      <c r="Y97" s="88" t="s">
        <v>495</v>
      </c>
      <c r="Z97" s="88">
        <v>51.94</v>
      </c>
      <c r="AA97" s="88">
        <v>5040</v>
      </c>
      <c r="AB97" s="88">
        <v>37736</v>
      </c>
      <c r="AC97" s="88" t="s">
        <v>363</v>
      </c>
      <c r="AD97" s="88">
        <v>52.83</v>
      </c>
      <c r="AE97" s="88">
        <v>4661</v>
      </c>
      <c r="AF97" s="88">
        <v>38082</v>
      </c>
      <c r="AG97" s="88" t="s">
        <v>484</v>
      </c>
      <c r="AH97" s="88">
        <v>55.54</v>
      </c>
      <c r="AI97" s="88">
        <v>4796</v>
      </c>
      <c r="AJ97" s="88">
        <v>38767</v>
      </c>
      <c r="AK97" s="88" t="s">
        <v>337</v>
      </c>
      <c r="AL97" s="88">
        <v>56.49</v>
      </c>
      <c r="AM97" s="88">
        <v>5007</v>
      </c>
      <c r="AN97" s="88">
        <v>39263</v>
      </c>
      <c r="AO97" s="88" t="s">
        <v>272</v>
      </c>
      <c r="AP97" s="88">
        <v>56.2</v>
      </c>
      <c r="AQ97" s="88">
        <v>5087</v>
      </c>
      <c r="AR97" s="88">
        <v>39957</v>
      </c>
      <c r="AS97" s="88" t="s">
        <v>587</v>
      </c>
      <c r="AT97" s="88">
        <v>56.23</v>
      </c>
      <c r="AU97" s="88">
        <v>5174</v>
      </c>
      <c r="AV97" s="88">
        <v>40446</v>
      </c>
      <c r="AW97" s="88" t="s">
        <v>596</v>
      </c>
      <c r="AX97" s="88">
        <v>59.39</v>
      </c>
      <c r="AY97" s="88">
        <v>5180</v>
      </c>
      <c r="AZ97" s="88">
        <v>40621</v>
      </c>
      <c r="BA97" s="88" t="s">
        <v>588</v>
      </c>
      <c r="BB97" s="88">
        <v>61.23</v>
      </c>
      <c r="BC97" s="88">
        <v>5578</v>
      </c>
      <c r="BD97" s="88">
        <v>40889</v>
      </c>
      <c r="BE97" s="88" t="s">
        <v>650</v>
      </c>
    </row>
    <row r="98" spans="1:57" hidden="1">
      <c r="A98" s="85" t="s">
        <v>721</v>
      </c>
      <c r="B98" s="85">
        <v>54.98</v>
      </c>
      <c r="C98" s="85">
        <v>2534</v>
      </c>
      <c r="D98" s="85" t="s">
        <v>223</v>
      </c>
      <c r="E98" s="85" t="s">
        <v>223</v>
      </c>
      <c r="F98" s="85">
        <v>53.23</v>
      </c>
      <c r="G98" s="85">
        <v>2655</v>
      </c>
      <c r="H98" s="85" t="s">
        <v>223</v>
      </c>
      <c r="I98" s="85" t="s">
        <v>223</v>
      </c>
      <c r="J98" s="85">
        <v>52.79</v>
      </c>
      <c r="K98" s="85">
        <v>2685</v>
      </c>
      <c r="L98" s="85" t="s">
        <v>223</v>
      </c>
      <c r="M98" s="85" t="s">
        <v>223</v>
      </c>
      <c r="N98" s="85">
        <v>52.26</v>
      </c>
      <c r="O98" s="85">
        <v>2717</v>
      </c>
      <c r="P98" s="85" t="s">
        <v>223</v>
      </c>
      <c r="Q98" s="85" t="s">
        <v>223</v>
      </c>
      <c r="R98" s="85">
        <v>51.64</v>
      </c>
      <c r="S98" s="85">
        <v>2746</v>
      </c>
      <c r="T98" s="85" t="s">
        <v>223</v>
      </c>
      <c r="U98" s="85" t="s">
        <v>223</v>
      </c>
      <c r="V98" s="85">
        <v>52.43</v>
      </c>
      <c r="W98" s="85">
        <v>2714</v>
      </c>
      <c r="X98" s="85" t="s">
        <v>223</v>
      </c>
      <c r="Y98" s="85" t="s">
        <v>223</v>
      </c>
      <c r="Z98" s="85">
        <v>53.14</v>
      </c>
      <c r="AA98" s="85">
        <v>2676</v>
      </c>
      <c r="AB98" s="85" t="s">
        <v>223</v>
      </c>
      <c r="AC98" s="85" t="s">
        <v>223</v>
      </c>
      <c r="AD98" s="85">
        <v>52.68</v>
      </c>
      <c r="AE98" s="85">
        <v>2703</v>
      </c>
      <c r="AF98" s="85" t="s">
        <v>223</v>
      </c>
      <c r="AG98" s="85" t="s">
        <v>223</v>
      </c>
      <c r="AH98" s="85">
        <v>52.29</v>
      </c>
      <c r="AI98" s="85">
        <v>2727</v>
      </c>
      <c r="AJ98" s="85" t="s">
        <v>223</v>
      </c>
      <c r="AK98" s="85" t="s">
        <v>223</v>
      </c>
      <c r="AL98" s="85">
        <v>52.81</v>
      </c>
      <c r="AM98" s="85">
        <v>2665</v>
      </c>
      <c r="AN98" s="85" t="s">
        <v>223</v>
      </c>
      <c r="AO98" s="85" t="s">
        <v>223</v>
      </c>
      <c r="AP98" s="85">
        <v>54.5</v>
      </c>
      <c r="AQ98" s="85">
        <v>2618</v>
      </c>
      <c r="AR98" s="85" t="s">
        <v>223</v>
      </c>
      <c r="AS98" s="85" t="s">
        <v>223</v>
      </c>
      <c r="AT98" s="85">
        <v>54.39</v>
      </c>
      <c r="AU98" s="85">
        <v>2643</v>
      </c>
      <c r="AV98" s="85" t="s">
        <v>223</v>
      </c>
      <c r="AW98" s="85" t="s">
        <v>223</v>
      </c>
      <c r="AX98" s="85">
        <v>52.01</v>
      </c>
      <c r="AY98" s="85">
        <v>2729</v>
      </c>
      <c r="AZ98" s="85" t="s">
        <v>223</v>
      </c>
      <c r="BA98" s="85" t="s">
        <v>223</v>
      </c>
      <c r="BB98" s="85">
        <v>52.99</v>
      </c>
      <c r="BC98" s="85">
        <v>2714</v>
      </c>
      <c r="BD98" s="85" t="s">
        <v>223</v>
      </c>
      <c r="BE98" s="85" t="s">
        <v>223</v>
      </c>
    </row>
    <row r="99" spans="1:57" hidden="1">
      <c r="A99" s="85" t="s">
        <v>722</v>
      </c>
      <c r="B99" s="85">
        <v>68.77</v>
      </c>
      <c r="C99" s="85">
        <v>1366</v>
      </c>
      <c r="D99" s="85" t="s">
        <v>223</v>
      </c>
      <c r="E99" s="85" t="s">
        <v>223</v>
      </c>
      <c r="F99" s="85">
        <v>68.77</v>
      </c>
      <c r="G99" s="85">
        <v>1366</v>
      </c>
      <c r="H99" s="85" t="s">
        <v>223</v>
      </c>
      <c r="I99" s="85" t="s">
        <v>223</v>
      </c>
      <c r="J99" s="85">
        <v>68.77</v>
      </c>
      <c r="K99" s="85">
        <v>1366</v>
      </c>
      <c r="L99" s="85" t="s">
        <v>223</v>
      </c>
      <c r="M99" s="85" t="s">
        <v>223</v>
      </c>
      <c r="N99" s="85">
        <v>68.77</v>
      </c>
      <c r="O99" s="85">
        <v>1366</v>
      </c>
      <c r="P99" s="85" t="s">
        <v>223</v>
      </c>
      <c r="Q99" s="85" t="s">
        <v>223</v>
      </c>
      <c r="R99" s="85">
        <v>68.77</v>
      </c>
      <c r="S99" s="85">
        <v>1366</v>
      </c>
      <c r="T99" s="85" t="s">
        <v>223</v>
      </c>
      <c r="U99" s="85" t="s">
        <v>223</v>
      </c>
      <c r="V99" s="85">
        <v>68.77</v>
      </c>
      <c r="W99" s="85">
        <v>1366</v>
      </c>
      <c r="X99" s="85" t="s">
        <v>223</v>
      </c>
      <c r="Y99" s="85" t="s">
        <v>223</v>
      </c>
      <c r="Z99" s="85">
        <v>68.77</v>
      </c>
      <c r="AA99" s="85">
        <v>1366</v>
      </c>
      <c r="AB99" s="85" t="s">
        <v>223</v>
      </c>
      <c r="AC99" s="85" t="s">
        <v>223</v>
      </c>
      <c r="AD99" s="85">
        <v>68.77</v>
      </c>
      <c r="AE99" s="85">
        <v>1366</v>
      </c>
      <c r="AF99" s="85" t="s">
        <v>223</v>
      </c>
      <c r="AG99" s="85" t="s">
        <v>223</v>
      </c>
      <c r="AH99" s="85">
        <v>68.77</v>
      </c>
      <c r="AI99" s="85">
        <v>1366</v>
      </c>
      <c r="AJ99" s="85" t="s">
        <v>223</v>
      </c>
      <c r="AK99" s="85" t="s">
        <v>223</v>
      </c>
      <c r="AL99" s="85">
        <v>68.77</v>
      </c>
      <c r="AM99" s="85">
        <v>1366</v>
      </c>
      <c r="AN99" s="85" t="s">
        <v>223</v>
      </c>
      <c r="AO99" s="85" t="s">
        <v>223</v>
      </c>
      <c r="AP99" s="85">
        <v>68.77</v>
      </c>
      <c r="AQ99" s="85">
        <v>1366</v>
      </c>
      <c r="AR99" s="85" t="s">
        <v>223</v>
      </c>
      <c r="AS99" s="85" t="s">
        <v>223</v>
      </c>
      <c r="AT99" s="85">
        <v>68.77</v>
      </c>
      <c r="AU99" s="85">
        <v>1366</v>
      </c>
      <c r="AV99" s="85" t="s">
        <v>223</v>
      </c>
      <c r="AW99" s="85" t="s">
        <v>223</v>
      </c>
      <c r="AX99" s="85">
        <v>68.77</v>
      </c>
      <c r="AY99" s="85">
        <v>1366</v>
      </c>
      <c r="AZ99" s="85" t="s">
        <v>223</v>
      </c>
      <c r="BA99" s="85" t="s">
        <v>223</v>
      </c>
      <c r="BB99" s="85">
        <v>68.77</v>
      </c>
      <c r="BC99" s="85">
        <v>1366</v>
      </c>
      <c r="BD99" s="85" t="s">
        <v>223</v>
      </c>
      <c r="BE99" s="85" t="s">
        <v>223</v>
      </c>
    </row>
    <row r="100" spans="1:57" hidden="1">
      <c r="A100" s="85" t="s">
        <v>723</v>
      </c>
      <c r="B100" s="85" t="s">
        <v>223</v>
      </c>
      <c r="C100" s="85" t="s">
        <v>223</v>
      </c>
      <c r="D100" s="85" t="s">
        <v>223</v>
      </c>
      <c r="E100" s="85" t="s">
        <v>223</v>
      </c>
      <c r="F100" s="85" t="s">
        <v>223</v>
      </c>
      <c r="G100" s="85" t="s">
        <v>223</v>
      </c>
      <c r="H100" s="85" t="s">
        <v>223</v>
      </c>
      <c r="I100" s="85" t="s">
        <v>223</v>
      </c>
      <c r="J100" s="85" t="s">
        <v>223</v>
      </c>
      <c r="K100" s="85" t="s">
        <v>223</v>
      </c>
      <c r="L100" s="85" t="s">
        <v>223</v>
      </c>
      <c r="M100" s="85" t="s">
        <v>223</v>
      </c>
      <c r="N100" s="85" t="s">
        <v>223</v>
      </c>
      <c r="O100" s="85" t="s">
        <v>223</v>
      </c>
      <c r="P100" s="85" t="s">
        <v>223</v>
      </c>
      <c r="Q100" s="85" t="s">
        <v>223</v>
      </c>
      <c r="R100" s="85" t="s">
        <v>223</v>
      </c>
      <c r="S100" s="85" t="s">
        <v>223</v>
      </c>
      <c r="T100" s="85" t="s">
        <v>223</v>
      </c>
      <c r="U100" s="85" t="s">
        <v>223</v>
      </c>
      <c r="V100" s="85" t="s">
        <v>223</v>
      </c>
      <c r="W100" s="85" t="s">
        <v>223</v>
      </c>
      <c r="X100" s="85" t="s">
        <v>223</v>
      </c>
      <c r="Y100" s="85" t="s">
        <v>223</v>
      </c>
      <c r="Z100" s="85" t="s">
        <v>223</v>
      </c>
      <c r="AA100" s="85" t="s">
        <v>223</v>
      </c>
      <c r="AB100" s="85" t="s">
        <v>223</v>
      </c>
      <c r="AC100" s="85" t="s">
        <v>223</v>
      </c>
      <c r="AD100" s="85" t="s">
        <v>223</v>
      </c>
      <c r="AE100" s="85" t="s">
        <v>223</v>
      </c>
      <c r="AF100" s="85" t="s">
        <v>223</v>
      </c>
      <c r="AG100" s="85" t="s">
        <v>223</v>
      </c>
      <c r="AH100" s="85" t="s">
        <v>223</v>
      </c>
      <c r="AI100" s="85" t="s">
        <v>223</v>
      </c>
      <c r="AJ100" s="85" t="s">
        <v>223</v>
      </c>
      <c r="AK100" s="85" t="s">
        <v>223</v>
      </c>
      <c r="AL100" s="85" t="s">
        <v>223</v>
      </c>
      <c r="AM100" s="85" t="s">
        <v>223</v>
      </c>
      <c r="AN100" s="85" t="s">
        <v>223</v>
      </c>
      <c r="AO100" s="85" t="s">
        <v>223</v>
      </c>
      <c r="AP100" s="85" t="s">
        <v>223</v>
      </c>
      <c r="AQ100" s="85" t="s">
        <v>223</v>
      </c>
      <c r="AR100" s="85" t="s">
        <v>223</v>
      </c>
      <c r="AS100" s="85" t="s">
        <v>223</v>
      </c>
      <c r="AT100" s="85" t="s">
        <v>223</v>
      </c>
      <c r="AU100" s="85" t="s">
        <v>223</v>
      </c>
      <c r="AV100" s="85" t="s">
        <v>223</v>
      </c>
      <c r="AW100" s="85" t="s">
        <v>223</v>
      </c>
      <c r="AX100" s="85" t="s">
        <v>223</v>
      </c>
      <c r="AY100" s="85" t="s">
        <v>223</v>
      </c>
      <c r="AZ100" s="85" t="s">
        <v>223</v>
      </c>
      <c r="BA100" s="85" t="s">
        <v>223</v>
      </c>
      <c r="BB100" s="85" t="s">
        <v>223</v>
      </c>
      <c r="BC100" s="85" t="s">
        <v>223</v>
      </c>
      <c r="BD100" s="85" t="s">
        <v>223</v>
      </c>
      <c r="BE100" s="85" t="s">
        <v>223</v>
      </c>
    </row>
    <row r="101" spans="1:57" hidden="1">
      <c r="A101" s="85" t="s">
        <v>724</v>
      </c>
      <c r="B101" s="85">
        <v>43.98</v>
      </c>
      <c r="C101" s="85">
        <v>4544</v>
      </c>
      <c r="D101" s="85">
        <v>28233</v>
      </c>
      <c r="E101" s="85" t="s">
        <v>224</v>
      </c>
      <c r="F101" s="85">
        <v>42.94</v>
      </c>
      <c r="G101" s="85">
        <v>4550</v>
      </c>
      <c r="H101" s="85">
        <v>29167</v>
      </c>
      <c r="I101" s="85" t="s">
        <v>725</v>
      </c>
      <c r="J101" s="85">
        <v>37.64</v>
      </c>
      <c r="K101" s="85">
        <v>3175</v>
      </c>
      <c r="L101" s="85" t="s">
        <v>223</v>
      </c>
      <c r="M101" s="85" t="s">
        <v>223</v>
      </c>
      <c r="N101" s="85">
        <v>36.340000000000003</v>
      </c>
      <c r="O101" s="85">
        <v>3050</v>
      </c>
      <c r="P101" s="85">
        <v>30085</v>
      </c>
      <c r="Q101" s="85" t="s">
        <v>726</v>
      </c>
      <c r="R101" s="85">
        <v>39.01</v>
      </c>
      <c r="S101" s="85">
        <v>4150</v>
      </c>
      <c r="T101" s="85">
        <v>30266</v>
      </c>
      <c r="U101" s="85" t="s">
        <v>316</v>
      </c>
      <c r="V101" s="85">
        <v>37.65</v>
      </c>
      <c r="W101" s="85">
        <v>3806</v>
      </c>
      <c r="X101" s="85">
        <v>30418</v>
      </c>
      <c r="Y101" s="85" t="s">
        <v>347</v>
      </c>
      <c r="Z101" s="85">
        <v>37.35</v>
      </c>
      <c r="AA101" s="85">
        <v>3288</v>
      </c>
      <c r="AB101" s="85">
        <v>30148</v>
      </c>
      <c r="AC101" s="85" t="s">
        <v>350</v>
      </c>
      <c r="AD101" s="85">
        <v>38.5</v>
      </c>
      <c r="AE101" s="85">
        <v>3450</v>
      </c>
      <c r="AF101" s="85">
        <v>29979</v>
      </c>
      <c r="AG101" s="85" t="s">
        <v>275</v>
      </c>
      <c r="AH101" s="85">
        <v>38.51</v>
      </c>
      <c r="AI101" s="85">
        <v>3421</v>
      </c>
      <c r="AJ101" s="85">
        <v>30564</v>
      </c>
      <c r="AK101" s="85" t="s">
        <v>249</v>
      </c>
      <c r="AL101" s="85">
        <v>39.15</v>
      </c>
      <c r="AM101" s="85">
        <v>3606</v>
      </c>
      <c r="AN101" s="85">
        <v>31320</v>
      </c>
      <c r="AO101" s="85" t="s">
        <v>618</v>
      </c>
      <c r="AP101" s="85">
        <v>42.97</v>
      </c>
      <c r="AQ101" s="85">
        <v>4557</v>
      </c>
      <c r="AR101" s="85">
        <v>31290</v>
      </c>
      <c r="AS101" s="85" t="s">
        <v>390</v>
      </c>
      <c r="AT101" s="85">
        <v>42.12</v>
      </c>
      <c r="AU101" s="85">
        <v>4500</v>
      </c>
      <c r="AV101" s="85">
        <v>31593</v>
      </c>
      <c r="AW101" s="85" t="s">
        <v>727</v>
      </c>
      <c r="AX101" s="85">
        <v>37.61</v>
      </c>
      <c r="AY101" s="85">
        <v>3940</v>
      </c>
      <c r="AZ101" s="85">
        <v>31509</v>
      </c>
      <c r="BA101" s="85" t="s">
        <v>728</v>
      </c>
      <c r="BB101" s="85">
        <v>44.94</v>
      </c>
      <c r="BC101" s="85">
        <v>5500</v>
      </c>
      <c r="BD101" s="85">
        <v>31777</v>
      </c>
      <c r="BE101" s="85" t="s">
        <v>266</v>
      </c>
    </row>
    <row r="102" spans="1:57" hidden="1">
      <c r="A102" s="85" t="s">
        <v>729</v>
      </c>
      <c r="B102" s="85">
        <v>51.06</v>
      </c>
      <c r="C102" s="85">
        <v>2400</v>
      </c>
      <c r="D102" s="85" t="s">
        <v>223</v>
      </c>
      <c r="E102" s="85" t="s">
        <v>223</v>
      </c>
      <c r="F102" s="85">
        <v>52.29</v>
      </c>
      <c r="G102" s="85">
        <v>2800</v>
      </c>
      <c r="H102" s="85" t="s">
        <v>223</v>
      </c>
      <c r="I102" s="85" t="s">
        <v>223</v>
      </c>
      <c r="J102" s="85">
        <v>46.03</v>
      </c>
      <c r="K102" s="85">
        <v>2780</v>
      </c>
      <c r="L102" s="85" t="s">
        <v>223</v>
      </c>
      <c r="M102" s="85" t="s">
        <v>223</v>
      </c>
      <c r="N102" s="85">
        <v>52.88</v>
      </c>
      <c r="O102" s="85">
        <v>3221</v>
      </c>
      <c r="P102" s="85" t="s">
        <v>223</v>
      </c>
      <c r="Q102" s="85" t="s">
        <v>223</v>
      </c>
      <c r="R102" s="85">
        <v>53.05</v>
      </c>
      <c r="S102" s="85">
        <v>3150</v>
      </c>
      <c r="T102" s="85" t="s">
        <v>223</v>
      </c>
      <c r="U102" s="85" t="s">
        <v>223</v>
      </c>
      <c r="V102" s="85">
        <v>50.77</v>
      </c>
      <c r="W102" s="85">
        <v>2957</v>
      </c>
      <c r="X102" s="85" t="s">
        <v>223</v>
      </c>
      <c r="Y102" s="85" t="s">
        <v>223</v>
      </c>
      <c r="Z102" s="85">
        <v>51.8</v>
      </c>
      <c r="AA102" s="85">
        <v>2869</v>
      </c>
      <c r="AB102" s="85" t="s">
        <v>223</v>
      </c>
      <c r="AC102" s="85" t="s">
        <v>223</v>
      </c>
      <c r="AD102" s="85">
        <v>53.94</v>
      </c>
      <c r="AE102" s="85">
        <v>3040</v>
      </c>
      <c r="AF102" s="85" t="s">
        <v>223</v>
      </c>
      <c r="AG102" s="85" t="s">
        <v>223</v>
      </c>
      <c r="AH102" s="85">
        <v>54.4</v>
      </c>
      <c r="AI102" s="85">
        <v>3448</v>
      </c>
      <c r="AJ102" s="85" t="s">
        <v>223</v>
      </c>
      <c r="AK102" s="85" t="s">
        <v>223</v>
      </c>
      <c r="AL102" s="85">
        <v>59.23</v>
      </c>
      <c r="AM102" s="85">
        <v>4060</v>
      </c>
      <c r="AN102" s="85" t="s">
        <v>223</v>
      </c>
      <c r="AO102" s="85" t="s">
        <v>223</v>
      </c>
      <c r="AP102" s="85">
        <v>59.23</v>
      </c>
      <c r="AQ102" s="85">
        <v>4060</v>
      </c>
      <c r="AR102" s="85" t="s">
        <v>223</v>
      </c>
      <c r="AS102" s="85" t="s">
        <v>223</v>
      </c>
      <c r="AT102" s="85">
        <v>59.23</v>
      </c>
      <c r="AU102" s="85">
        <v>4060</v>
      </c>
      <c r="AV102" s="85" t="s">
        <v>223</v>
      </c>
      <c r="AW102" s="85" t="s">
        <v>223</v>
      </c>
      <c r="AX102" s="85">
        <v>59.23</v>
      </c>
      <c r="AY102" s="85">
        <v>4060</v>
      </c>
      <c r="AZ102" s="85" t="s">
        <v>223</v>
      </c>
      <c r="BA102" s="85" t="s">
        <v>223</v>
      </c>
      <c r="BB102" s="85">
        <v>59.23</v>
      </c>
      <c r="BC102" s="85">
        <v>4060</v>
      </c>
      <c r="BD102" s="85" t="s">
        <v>223</v>
      </c>
      <c r="BE102" s="85" t="s">
        <v>223</v>
      </c>
    </row>
    <row r="103" spans="1:57" hidden="1">
      <c r="A103" s="85" t="s">
        <v>730</v>
      </c>
      <c r="B103" s="85">
        <v>38.79</v>
      </c>
      <c r="C103" s="85">
        <v>2198</v>
      </c>
      <c r="D103" s="85" t="s">
        <v>223</v>
      </c>
      <c r="E103" s="85" t="s">
        <v>223</v>
      </c>
      <c r="F103" s="85" t="s">
        <v>223</v>
      </c>
      <c r="G103" s="85" t="s">
        <v>223</v>
      </c>
      <c r="H103" s="85" t="s">
        <v>223</v>
      </c>
      <c r="I103" s="85" t="s">
        <v>223</v>
      </c>
      <c r="J103" s="85" t="s">
        <v>223</v>
      </c>
      <c r="K103" s="85" t="s">
        <v>223</v>
      </c>
      <c r="L103" s="85" t="s">
        <v>223</v>
      </c>
      <c r="M103" s="85" t="s">
        <v>223</v>
      </c>
      <c r="N103" s="85" t="s">
        <v>223</v>
      </c>
      <c r="O103" s="85" t="s">
        <v>223</v>
      </c>
      <c r="P103" s="85" t="s">
        <v>223</v>
      </c>
      <c r="Q103" s="85" t="s">
        <v>223</v>
      </c>
      <c r="R103" s="85" t="s">
        <v>223</v>
      </c>
      <c r="S103" s="85" t="s">
        <v>223</v>
      </c>
      <c r="T103" s="85" t="s">
        <v>223</v>
      </c>
      <c r="U103" s="85" t="s">
        <v>223</v>
      </c>
      <c r="V103" s="85" t="s">
        <v>223</v>
      </c>
      <c r="W103" s="85" t="s">
        <v>223</v>
      </c>
      <c r="X103" s="85" t="s">
        <v>223</v>
      </c>
      <c r="Y103" s="85" t="s">
        <v>223</v>
      </c>
      <c r="Z103" s="85" t="s">
        <v>223</v>
      </c>
      <c r="AA103" s="85" t="s">
        <v>223</v>
      </c>
      <c r="AB103" s="85" t="s">
        <v>223</v>
      </c>
      <c r="AC103" s="85" t="s">
        <v>223</v>
      </c>
      <c r="AD103" s="85" t="s">
        <v>223</v>
      </c>
      <c r="AE103" s="85" t="s">
        <v>223</v>
      </c>
      <c r="AF103" s="85" t="s">
        <v>223</v>
      </c>
      <c r="AG103" s="85" t="s">
        <v>223</v>
      </c>
      <c r="AH103" s="85" t="s">
        <v>223</v>
      </c>
      <c r="AI103" s="85" t="s">
        <v>223</v>
      </c>
      <c r="AJ103" s="85" t="s">
        <v>223</v>
      </c>
      <c r="AK103" s="85" t="s">
        <v>223</v>
      </c>
      <c r="AL103" s="85" t="s">
        <v>223</v>
      </c>
      <c r="AM103" s="85" t="s">
        <v>223</v>
      </c>
      <c r="AN103" s="85" t="s">
        <v>223</v>
      </c>
      <c r="AO103" s="85" t="s">
        <v>223</v>
      </c>
      <c r="AP103" s="85" t="s">
        <v>223</v>
      </c>
      <c r="AQ103" s="85" t="s">
        <v>223</v>
      </c>
      <c r="AR103" s="85" t="s">
        <v>223</v>
      </c>
      <c r="AS103" s="85" t="s">
        <v>223</v>
      </c>
      <c r="AT103" s="85" t="s">
        <v>223</v>
      </c>
      <c r="AU103" s="85" t="s">
        <v>223</v>
      </c>
      <c r="AV103" s="85" t="s">
        <v>223</v>
      </c>
      <c r="AW103" s="85" t="s">
        <v>223</v>
      </c>
      <c r="AX103" s="85" t="s">
        <v>223</v>
      </c>
      <c r="AY103" s="85" t="s">
        <v>223</v>
      </c>
      <c r="AZ103" s="85" t="s">
        <v>223</v>
      </c>
      <c r="BA103" s="85" t="s">
        <v>223</v>
      </c>
      <c r="BB103" s="85" t="s">
        <v>223</v>
      </c>
      <c r="BC103" s="85" t="s">
        <v>223</v>
      </c>
      <c r="BD103" s="85" t="s">
        <v>223</v>
      </c>
      <c r="BE103" s="85" t="s">
        <v>223</v>
      </c>
    </row>
    <row r="104" spans="1:57" s="87" customFormat="1" hidden="1">
      <c r="A104" s="87" t="s">
        <v>731</v>
      </c>
      <c r="B104" s="87" t="s">
        <v>223</v>
      </c>
      <c r="C104" s="87" t="s">
        <v>223</v>
      </c>
      <c r="D104" s="87">
        <v>32520</v>
      </c>
      <c r="E104" s="87" t="s">
        <v>223</v>
      </c>
      <c r="F104" s="87" t="s">
        <v>223</v>
      </c>
      <c r="G104" s="87" t="s">
        <v>223</v>
      </c>
      <c r="H104" s="87">
        <v>32520</v>
      </c>
      <c r="I104" s="87" t="s">
        <v>223</v>
      </c>
      <c r="J104" s="87" t="s">
        <v>223</v>
      </c>
      <c r="K104" s="87" t="s">
        <v>223</v>
      </c>
      <c r="L104" s="87" t="s">
        <v>223</v>
      </c>
      <c r="M104" s="87" t="s">
        <v>223</v>
      </c>
      <c r="N104" s="87" t="s">
        <v>223</v>
      </c>
      <c r="O104" s="87" t="s">
        <v>223</v>
      </c>
      <c r="P104" s="87">
        <v>32696</v>
      </c>
      <c r="Q104" s="87" t="s">
        <v>223</v>
      </c>
      <c r="R104" s="87" t="s">
        <v>223</v>
      </c>
      <c r="S104" s="87" t="s">
        <v>223</v>
      </c>
      <c r="T104" s="87">
        <v>32696</v>
      </c>
      <c r="U104" s="87" t="s">
        <v>223</v>
      </c>
      <c r="V104" s="87" t="s">
        <v>223</v>
      </c>
      <c r="W104" s="87" t="s">
        <v>223</v>
      </c>
      <c r="X104" s="87">
        <v>33078</v>
      </c>
      <c r="Y104" s="87" t="s">
        <v>223</v>
      </c>
      <c r="Z104" s="87" t="s">
        <v>223</v>
      </c>
      <c r="AA104" s="87" t="s">
        <v>223</v>
      </c>
      <c r="AB104" s="87">
        <v>33413</v>
      </c>
      <c r="AC104" s="87" t="s">
        <v>223</v>
      </c>
      <c r="AD104" s="87" t="s">
        <v>223</v>
      </c>
      <c r="AE104" s="87" t="s">
        <v>223</v>
      </c>
      <c r="AF104" s="87">
        <v>34447</v>
      </c>
      <c r="AG104" s="87" t="s">
        <v>223</v>
      </c>
      <c r="AH104" s="87" t="s">
        <v>223</v>
      </c>
      <c r="AI104" s="87" t="s">
        <v>223</v>
      </c>
      <c r="AJ104" s="87">
        <v>34795</v>
      </c>
      <c r="AK104" s="87" t="s">
        <v>223</v>
      </c>
      <c r="AL104" s="87" t="s">
        <v>223</v>
      </c>
      <c r="AM104" s="87" t="s">
        <v>223</v>
      </c>
      <c r="AN104" s="87">
        <v>34113</v>
      </c>
      <c r="AO104" s="87" t="s">
        <v>223</v>
      </c>
      <c r="AP104" s="87" t="s">
        <v>223</v>
      </c>
      <c r="AQ104" s="87" t="s">
        <v>223</v>
      </c>
      <c r="AR104" s="87">
        <v>34810</v>
      </c>
      <c r="AS104" s="87" t="s">
        <v>223</v>
      </c>
      <c r="AT104" s="87" t="s">
        <v>223</v>
      </c>
      <c r="AU104" s="87" t="s">
        <v>223</v>
      </c>
      <c r="AV104" s="87">
        <v>34466</v>
      </c>
      <c r="AW104" s="87" t="s">
        <v>223</v>
      </c>
      <c r="AX104" s="87" t="s">
        <v>223</v>
      </c>
      <c r="AY104" s="87" t="s">
        <v>223</v>
      </c>
      <c r="AZ104" s="87">
        <v>35532</v>
      </c>
      <c r="BA104" s="87" t="s">
        <v>223</v>
      </c>
      <c r="BB104" s="87" t="s">
        <v>223</v>
      </c>
      <c r="BC104" s="87" t="s">
        <v>223</v>
      </c>
      <c r="BD104" s="87">
        <v>34498</v>
      </c>
      <c r="BE104" s="87" t="s">
        <v>223</v>
      </c>
    </row>
    <row r="105" spans="1:57" hidden="1">
      <c r="A105" s="85" t="s">
        <v>732</v>
      </c>
      <c r="B105" s="85">
        <v>41.17</v>
      </c>
      <c r="C105" s="85">
        <v>3272</v>
      </c>
      <c r="D105" s="85">
        <v>26442</v>
      </c>
      <c r="E105" s="85" t="s">
        <v>224</v>
      </c>
      <c r="F105" s="85">
        <v>42.28</v>
      </c>
      <c r="G105" s="85">
        <v>3179</v>
      </c>
      <c r="H105" s="85">
        <v>27642</v>
      </c>
      <c r="I105" s="85" t="s">
        <v>593</v>
      </c>
      <c r="J105" s="85">
        <v>43.48</v>
      </c>
      <c r="K105" s="85">
        <v>3169</v>
      </c>
      <c r="L105" s="85" t="s">
        <v>223</v>
      </c>
      <c r="M105" s="85" t="s">
        <v>223</v>
      </c>
      <c r="N105" s="85">
        <v>41.1</v>
      </c>
      <c r="O105" s="85">
        <v>3150</v>
      </c>
      <c r="P105" s="85">
        <v>30730</v>
      </c>
      <c r="Q105" s="85" t="s">
        <v>733</v>
      </c>
      <c r="R105" s="85">
        <v>37.24</v>
      </c>
      <c r="S105" s="85">
        <v>3250</v>
      </c>
      <c r="T105" s="85">
        <v>29029</v>
      </c>
      <c r="U105" s="85" t="s">
        <v>274</v>
      </c>
      <c r="V105" s="85">
        <v>39.380000000000003</v>
      </c>
      <c r="W105" s="85">
        <v>3738</v>
      </c>
      <c r="X105" s="85">
        <v>30095</v>
      </c>
      <c r="Y105" s="85" t="s">
        <v>375</v>
      </c>
      <c r="Z105" s="85">
        <v>41.49</v>
      </c>
      <c r="AA105" s="85">
        <v>3894</v>
      </c>
      <c r="AB105" s="85">
        <v>29062</v>
      </c>
      <c r="AC105" s="85" t="s">
        <v>493</v>
      </c>
      <c r="AD105" s="85">
        <v>44.23</v>
      </c>
      <c r="AE105" s="85">
        <v>3800</v>
      </c>
      <c r="AF105" s="85">
        <v>27978</v>
      </c>
      <c r="AG105" s="85" t="s">
        <v>229</v>
      </c>
      <c r="AH105" s="85">
        <v>44.99</v>
      </c>
      <c r="AI105" s="85">
        <v>3623</v>
      </c>
      <c r="AJ105" s="85">
        <v>29504</v>
      </c>
      <c r="AK105" s="85" t="s">
        <v>734</v>
      </c>
      <c r="AL105" s="85">
        <v>45.75</v>
      </c>
      <c r="AM105" s="85">
        <v>3481</v>
      </c>
      <c r="AN105" s="85">
        <v>30608</v>
      </c>
      <c r="AO105" s="85" t="s">
        <v>735</v>
      </c>
      <c r="AP105" s="85">
        <v>46.76</v>
      </c>
      <c r="AQ105" s="85">
        <v>3492</v>
      </c>
      <c r="AR105" s="85">
        <v>31063</v>
      </c>
      <c r="AS105" s="85" t="s">
        <v>509</v>
      </c>
      <c r="AT105" s="85">
        <v>46.82</v>
      </c>
      <c r="AU105" s="85">
        <v>3232</v>
      </c>
      <c r="AV105" s="85">
        <v>30433</v>
      </c>
      <c r="AW105" s="85" t="s">
        <v>404</v>
      </c>
      <c r="AX105" s="85">
        <v>46.15</v>
      </c>
      <c r="AY105" s="85">
        <v>3359</v>
      </c>
      <c r="AZ105" s="85">
        <v>31334</v>
      </c>
      <c r="BA105" s="85" t="s">
        <v>725</v>
      </c>
      <c r="BB105" s="85">
        <v>42.95</v>
      </c>
      <c r="BC105" s="85">
        <v>3714</v>
      </c>
      <c r="BD105" s="85">
        <v>31765</v>
      </c>
      <c r="BE105" s="85" t="s">
        <v>378</v>
      </c>
    </row>
    <row r="106" spans="1:57" hidden="1">
      <c r="A106" s="85" t="s">
        <v>736</v>
      </c>
      <c r="B106" s="85">
        <v>54.37</v>
      </c>
      <c r="C106" s="85">
        <v>3993</v>
      </c>
      <c r="D106" s="85">
        <v>32974</v>
      </c>
      <c r="E106" s="85" t="s">
        <v>334</v>
      </c>
      <c r="F106" s="85">
        <v>53.98</v>
      </c>
      <c r="G106" s="85">
        <v>4025</v>
      </c>
      <c r="H106" s="85">
        <v>33866</v>
      </c>
      <c r="I106" s="85" t="s">
        <v>737</v>
      </c>
      <c r="J106" s="85">
        <v>56.26</v>
      </c>
      <c r="K106" s="85">
        <v>4260</v>
      </c>
      <c r="L106" s="85" t="s">
        <v>223</v>
      </c>
      <c r="M106" s="85" t="s">
        <v>223</v>
      </c>
      <c r="N106" s="85">
        <v>59.15</v>
      </c>
      <c r="O106" s="85">
        <v>4167</v>
      </c>
      <c r="P106" s="85">
        <v>33486</v>
      </c>
      <c r="Q106" s="85" t="s">
        <v>592</v>
      </c>
      <c r="R106" s="85">
        <v>55.97</v>
      </c>
      <c r="S106" s="85">
        <v>4120</v>
      </c>
      <c r="T106" s="85">
        <v>33598</v>
      </c>
      <c r="U106" s="85" t="s">
        <v>323</v>
      </c>
      <c r="V106" s="85">
        <v>54.02</v>
      </c>
      <c r="W106" s="85">
        <v>4000</v>
      </c>
      <c r="X106" s="85">
        <v>34048</v>
      </c>
      <c r="Y106" s="85" t="s">
        <v>572</v>
      </c>
      <c r="Z106" s="85">
        <v>52.37</v>
      </c>
      <c r="AA106" s="85">
        <v>4350</v>
      </c>
      <c r="AB106" s="85">
        <v>34640</v>
      </c>
      <c r="AC106" s="85" t="s">
        <v>738</v>
      </c>
      <c r="AD106" s="85">
        <v>55.22</v>
      </c>
      <c r="AE106" s="85">
        <v>4667</v>
      </c>
      <c r="AF106" s="85">
        <v>35159</v>
      </c>
      <c r="AG106" s="85" t="s">
        <v>462</v>
      </c>
      <c r="AH106" s="85">
        <v>56.87</v>
      </c>
      <c r="AI106" s="85">
        <v>4511</v>
      </c>
      <c r="AJ106" s="85">
        <v>35754</v>
      </c>
      <c r="AK106" s="85" t="s">
        <v>454</v>
      </c>
      <c r="AL106" s="85">
        <v>55.92</v>
      </c>
      <c r="AM106" s="85">
        <v>4291</v>
      </c>
      <c r="AN106" s="85">
        <v>36559</v>
      </c>
      <c r="AO106" s="85" t="s">
        <v>593</v>
      </c>
      <c r="AP106" s="85">
        <v>52.93</v>
      </c>
      <c r="AQ106" s="85">
        <v>4500</v>
      </c>
      <c r="AR106" s="85">
        <v>37319</v>
      </c>
      <c r="AS106" s="85" t="s">
        <v>257</v>
      </c>
      <c r="AT106" s="85">
        <v>52.04</v>
      </c>
      <c r="AU106" s="85">
        <v>4470</v>
      </c>
      <c r="AV106" s="85">
        <v>37750</v>
      </c>
      <c r="AW106" s="85" t="s">
        <v>626</v>
      </c>
      <c r="AX106" s="85">
        <v>50.28</v>
      </c>
      <c r="AY106" s="85">
        <v>4400</v>
      </c>
      <c r="AZ106" s="85">
        <v>37898</v>
      </c>
      <c r="BA106" s="85" t="s">
        <v>254</v>
      </c>
      <c r="BB106" s="85">
        <v>50.61</v>
      </c>
      <c r="BC106" s="85">
        <v>3867</v>
      </c>
      <c r="BD106" s="85">
        <v>38825</v>
      </c>
      <c r="BE106" s="85" t="s">
        <v>465</v>
      </c>
    </row>
    <row r="107" spans="1:57" s="87" customFormat="1">
      <c r="A107" s="87" t="s">
        <v>739</v>
      </c>
      <c r="B107" s="87">
        <v>46</v>
      </c>
      <c r="C107" s="87">
        <v>2837</v>
      </c>
      <c r="D107" s="87" t="s">
        <v>223</v>
      </c>
      <c r="E107" s="87" t="s">
        <v>223</v>
      </c>
      <c r="F107" s="87">
        <v>47.03</v>
      </c>
      <c r="G107" s="87">
        <v>2821</v>
      </c>
      <c r="H107" s="87" t="s">
        <v>223</v>
      </c>
      <c r="I107" s="87" t="s">
        <v>223</v>
      </c>
      <c r="J107" s="87">
        <v>48.32</v>
      </c>
      <c r="K107" s="87">
        <v>2864</v>
      </c>
      <c r="L107" s="87" t="s">
        <v>223</v>
      </c>
      <c r="M107" s="87" t="s">
        <v>223</v>
      </c>
      <c r="N107" s="87">
        <v>49.72</v>
      </c>
      <c r="O107" s="87">
        <v>2907</v>
      </c>
      <c r="P107" s="87" t="s">
        <v>223</v>
      </c>
      <c r="Q107" s="87" t="s">
        <v>223</v>
      </c>
      <c r="R107" s="87">
        <v>47.78</v>
      </c>
      <c r="S107" s="87">
        <v>2931</v>
      </c>
      <c r="T107" s="87" t="s">
        <v>223</v>
      </c>
      <c r="U107" s="87" t="s">
        <v>223</v>
      </c>
      <c r="V107" s="87">
        <v>46.46</v>
      </c>
      <c r="W107" s="87">
        <v>2841</v>
      </c>
      <c r="X107" s="87" t="s">
        <v>223</v>
      </c>
      <c r="Y107" s="87" t="s">
        <v>223</v>
      </c>
      <c r="Z107" s="87">
        <v>46.25</v>
      </c>
      <c r="AA107" s="87">
        <v>2832</v>
      </c>
      <c r="AB107" s="87" t="s">
        <v>223</v>
      </c>
      <c r="AC107" s="87" t="s">
        <v>223</v>
      </c>
      <c r="AD107" s="87">
        <v>49.65</v>
      </c>
      <c r="AE107" s="87">
        <v>2848</v>
      </c>
      <c r="AF107" s="87" t="s">
        <v>223</v>
      </c>
      <c r="AG107" s="87" t="s">
        <v>223</v>
      </c>
      <c r="AH107" s="87">
        <v>49.65</v>
      </c>
      <c r="AI107" s="87">
        <v>2938</v>
      </c>
      <c r="AJ107" s="87" t="s">
        <v>223</v>
      </c>
      <c r="AK107" s="87" t="s">
        <v>223</v>
      </c>
      <c r="AL107" s="87">
        <v>48.68</v>
      </c>
      <c r="AM107" s="87">
        <v>3014</v>
      </c>
      <c r="AN107" s="87" t="s">
        <v>223</v>
      </c>
      <c r="AO107" s="87" t="s">
        <v>223</v>
      </c>
      <c r="AP107" s="87">
        <v>49.8</v>
      </c>
      <c r="AQ107" s="87">
        <v>3007</v>
      </c>
      <c r="AR107" s="87" t="s">
        <v>223</v>
      </c>
      <c r="AS107" s="87" t="s">
        <v>223</v>
      </c>
      <c r="AT107" s="87">
        <v>51.51</v>
      </c>
      <c r="AU107" s="87">
        <v>3064</v>
      </c>
      <c r="AV107" s="87" t="s">
        <v>223</v>
      </c>
      <c r="AW107" s="87" t="s">
        <v>223</v>
      </c>
      <c r="AX107" s="87">
        <v>49.23</v>
      </c>
      <c r="AY107" s="87">
        <v>3083</v>
      </c>
      <c r="AZ107" s="87" t="s">
        <v>223</v>
      </c>
      <c r="BA107" s="87" t="s">
        <v>223</v>
      </c>
      <c r="BB107" s="87">
        <v>48.56</v>
      </c>
      <c r="BC107" s="87">
        <v>3018</v>
      </c>
      <c r="BD107" s="87" t="s">
        <v>223</v>
      </c>
      <c r="BE107" s="87" t="s">
        <v>223</v>
      </c>
    </row>
    <row r="108" spans="1:57" s="87" customFormat="1">
      <c r="A108" s="87" t="s">
        <v>740</v>
      </c>
      <c r="B108" s="87">
        <v>38.869999999999997</v>
      </c>
      <c r="C108" s="87">
        <v>3400</v>
      </c>
      <c r="D108" s="87">
        <v>24370</v>
      </c>
      <c r="E108" s="87" t="s">
        <v>737</v>
      </c>
      <c r="F108" s="87">
        <v>37.97</v>
      </c>
      <c r="G108" s="87">
        <v>3233</v>
      </c>
      <c r="H108" s="87">
        <v>24663</v>
      </c>
      <c r="I108" s="87" t="s">
        <v>270</v>
      </c>
      <c r="J108" s="87">
        <v>36.020000000000003</v>
      </c>
      <c r="K108" s="87">
        <v>3400</v>
      </c>
      <c r="L108" s="87" t="s">
        <v>223</v>
      </c>
      <c r="M108" s="87" t="s">
        <v>223</v>
      </c>
      <c r="N108" s="87">
        <v>35.33</v>
      </c>
      <c r="O108" s="87">
        <v>3178</v>
      </c>
      <c r="P108" s="87">
        <v>26975</v>
      </c>
      <c r="Q108" s="87" t="s">
        <v>712</v>
      </c>
      <c r="R108" s="87">
        <v>35.619999999999997</v>
      </c>
      <c r="S108" s="87">
        <v>3085</v>
      </c>
      <c r="T108" s="87">
        <v>26743</v>
      </c>
      <c r="U108" s="87" t="s">
        <v>392</v>
      </c>
      <c r="V108" s="87">
        <v>37.08</v>
      </c>
      <c r="W108" s="87">
        <v>3217</v>
      </c>
      <c r="X108" s="87">
        <v>27921</v>
      </c>
      <c r="Y108" s="87" t="s">
        <v>386</v>
      </c>
      <c r="Z108" s="87">
        <v>39.82</v>
      </c>
      <c r="AA108" s="87">
        <v>3456</v>
      </c>
      <c r="AB108" s="87">
        <v>27756</v>
      </c>
      <c r="AC108" s="87" t="s">
        <v>700</v>
      </c>
      <c r="AD108" s="87">
        <v>40.92</v>
      </c>
      <c r="AE108" s="87">
        <v>3362</v>
      </c>
      <c r="AF108" s="87">
        <v>28489</v>
      </c>
      <c r="AG108" s="87" t="s">
        <v>393</v>
      </c>
      <c r="AH108" s="87">
        <v>38.89</v>
      </c>
      <c r="AI108" s="87">
        <v>3040</v>
      </c>
      <c r="AJ108" s="87">
        <v>29599</v>
      </c>
      <c r="AK108" s="87" t="s">
        <v>330</v>
      </c>
      <c r="AL108" s="87">
        <v>36.36</v>
      </c>
      <c r="AM108" s="87">
        <v>2929</v>
      </c>
      <c r="AN108" s="87">
        <v>30513</v>
      </c>
      <c r="AO108" s="87" t="s">
        <v>741</v>
      </c>
      <c r="AP108" s="87">
        <v>35.83</v>
      </c>
      <c r="AQ108" s="87">
        <v>2650</v>
      </c>
      <c r="AR108" s="87">
        <v>31075</v>
      </c>
      <c r="AS108" s="87" t="s">
        <v>619</v>
      </c>
      <c r="AT108" s="87">
        <v>36.33</v>
      </c>
      <c r="AU108" s="87">
        <v>2700</v>
      </c>
      <c r="AV108" s="87">
        <v>31585</v>
      </c>
      <c r="AW108" s="87" t="s">
        <v>742</v>
      </c>
      <c r="AX108" s="87">
        <v>35.18</v>
      </c>
      <c r="AY108" s="87">
        <v>2650</v>
      </c>
      <c r="AZ108" s="87">
        <v>31585</v>
      </c>
      <c r="BA108" s="87" t="s">
        <v>621</v>
      </c>
      <c r="BB108" s="87">
        <v>34.479999999999997</v>
      </c>
      <c r="BC108" s="87">
        <v>2725</v>
      </c>
      <c r="BD108" s="87">
        <v>31932</v>
      </c>
      <c r="BE108" s="87" t="s">
        <v>743</v>
      </c>
    </row>
    <row r="109" spans="1:57" s="87" customFormat="1">
      <c r="A109" s="87" t="s">
        <v>744</v>
      </c>
      <c r="B109" s="87">
        <v>59.76</v>
      </c>
      <c r="C109" s="87">
        <v>2291</v>
      </c>
      <c r="D109" s="87" t="s">
        <v>223</v>
      </c>
      <c r="E109" s="87" t="s">
        <v>223</v>
      </c>
      <c r="F109" s="87" t="s">
        <v>223</v>
      </c>
      <c r="G109" s="87" t="s">
        <v>223</v>
      </c>
      <c r="H109" s="87" t="s">
        <v>223</v>
      </c>
      <c r="I109" s="87" t="s">
        <v>223</v>
      </c>
      <c r="J109" s="87" t="s">
        <v>223</v>
      </c>
      <c r="K109" s="87" t="s">
        <v>223</v>
      </c>
      <c r="L109" s="87" t="s">
        <v>223</v>
      </c>
      <c r="M109" s="87" t="s">
        <v>223</v>
      </c>
      <c r="N109" s="87" t="s">
        <v>223</v>
      </c>
      <c r="O109" s="87" t="s">
        <v>223</v>
      </c>
      <c r="P109" s="87" t="s">
        <v>223</v>
      </c>
      <c r="Q109" s="87" t="s">
        <v>223</v>
      </c>
      <c r="R109" s="87" t="s">
        <v>223</v>
      </c>
      <c r="S109" s="87" t="s">
        <v>223</v>
      </c>
      <c r="T109" s="87" t="s">
        <v>223</v>
      </c>
      <c r="U109" s="87" t="s">
        <v>223</v>
      </c>
      <c r="V109" s="87" t="s">
        <v>223</v>
      </c>
      <c r="W109" s="87" t="s">
        <v>223</v>
      </c>
      <c r="X109" s="87" t="s">
        <v>223</v>
      </c>
      <c r="Y109" s="87" t="s">
        <v>223</v>
      </c>
      <c r="Z109" s="87" t="s">
        <v>223</v>
      </c>
      <c r="AA109" s="87" t="s">
        <v>223</v>
      </c>
      <c r="AB109" s="87" t="s">
        <v>223</v>
      </c>
      <c r="AC109" s="87" t="s">
        <v>223</v>
      </c>
      <c r="AD109" s="87" t="s">
        <v>223</v>
      </c>
      <c r="AE109" s="87" t="s">
        <v>223</v>
      </c>
      <c r="AF109" s="87" t="s">
        <v>223</v>
      </c>
      <c r="AG109" s="87" t="s">
        <v>223</v>
      </c>
      <c r="AH109" s="87" t="s">
        <v>223</v>
      </c>
      <c r="AI109" s="87" t="s">
        <v>223</v>
      </c>
      <c r="AJ109" s="87" t="s">
        <v>223</v>
      </c>
      <c r="AK109" s="87" t="s">
        <v>223</v>
      </c>
      <c r="AL109" s="87" t="s">
        <v>223</v>
      </c>
      <c r="AM109" s="87" t="s">
        <v>223</v>
      </c>
      <c r="AN109" s="87" t="s">
        <v>223</v>
      </c>
      <c r="AO109" s="87" t="s">
        <v>223</v>
      </c>
      <c r="AP109" s="87" t="s">
        <v>223</v>
      </c>
      <c r="AQ109" s="87" t="s">
        <v>223</v>
      </c>
      <c r="AR109" s="87" t="s">
        <v>223</v>
      </c>
      <c r="AS109" s="87" t="s">
        <v>223</v>
      </c>
      <c r="AT109" s="87" t="s">
        <v>223</v>
      </c>
      <c r="AU109" s="87" t="s">
        <v>223</v>
      </c>
      <c r="AV109" s="87" t="s">
        <v>223</v>
      </c>
      <c r="AW109" s="87" t="s">
        <v>223</v>
      </c>
      <c r="AX109" s="87" t="s">
        <v>223</v>
      </c>
      <c r="AY109" s="87" t="s">
        <v>223</v>
      </c>
      <c r="AZ109" s="87" t="s">
        <v>223</v>
      </c>
      <c r="BA109" s="87" t="s">
        <v>223</v>
      </c>
      <c r="BB109" s="87" t="s">
        <v>223</v>
      </c>
      <c r="BC109" s="87" t="s">
        <v>223</v>
      </c>
      <c r="BD109" s="87" t="s">
        <v>223</v>
      </c>
      <c r="BE109" s="87" t="s">
        <v>223</v>
      </c>
    </row>
    <row r="110" spans="1:57" hidden="1">
      <c r="A110" s="85" t="s">
        <v>745</v>
      </c>
      <c r="B110" s="85">
        <v>58.17</v>
      </c>
      <c r="C110" s="85">
        <v>3180</v>
      </c>
      <c r="D110" s="85" t="s">
        <v>223</v>
      </c>
      <c r="E110" s="85" t="s">
        <v>223</v>
      </c>
      <c r="F110" s="85">
        <v>58.17</v>
      </c>
      <c r="G110" s="85">
        <v>3180</v>
      </c>
      <c r="H110" s="85" t="s">
        <v>223</v>
      </c>
      <c r="I110" s="85" t="s">
        <v>223</v>
      </c>
      <c r="J110" s="85">
        <v>58.17</v>
      </c>
      <c r="K110" s="85">
        <v>3180</v>
      </c>
      <c r="L110" s="85" t="s">
        <v>223</v>
      </c>
      <c r="M110" s="85" t="s">
        <v>223</v>
      </c>
      <c r="N110" s="85">
        <v>58.17</v>
      </c>
      <c r="O110" s="85">
        <v>3180</v>
      </c>
      <c r="P110" s="85" t="s">
        <v>223</v>
      </c>
      <c r="Q110" s="85" t="s">
        <v>223</v>
      </c>
      <c r="R110" s="85">
        <v>58.17</v>
      </c>
      <c r="S110" s="85">
        <v>3180</v>
      </c>
      <c r="T110" s="85" t="s">
        <v>223</v>
      </c>
      <c r="U110" s="85" t="s">
        <v>223</v>
      </c>
      <c r="V110" s="85">
        <v>58.17</v>
      </c>
      <c r="W110" s="85">
        <v>3180</v>
      </c>
      <c r="X110" s="85" t="s">
        <v>223</v>
      </c>
      <c r="Y110" s="85" t="s">
        <v>223</v>
      </c>
      <c r="Z110" s="85">
        <v>58.17</v>
      </c>
      <c r="AA110" s="85">
        <v>3180</v>
      </c>
      <c r="AB110" s="85" t="s">
        <v>223</v>
      </c>
      <c r="AC110" s="85" t="s">
        <v>223</v>
      </c>
      <c r="AD110" s="85">
        <v>58.17</v>
      </c>
      <c r="AE110" s="85">
        <v>3180</v>
      </c>
      <c r="AF110" s="85" t="s">
        <v>223</v>
      </c>
      <c r="AG110" s="85" t="s">
        <v>223</v>
      </c>
      <c r="AH110" s="85">
        <v>58.17</v>
      </c>
      <c r="AI110" s="85">
        <v>3180</v>
      </c>
      <c r="AJ110" s="85" t="s">
        <v>223</v>
      </c>
      <c r="AK110" s="85" t="s">
        <v>223</v>
      </c>
      <c r="AL110" s="85">
        <v>58.17</v>
      </c>
      <c r="AM110" s="85">
        <v>3180</v>
      </c>
      <c r="AN110" s="85" t="s">
        <v>223</v>
      </c>
      <c r="AO110" s="85" t="s">
        <v>223</v>
      </c>
      <c r="AP110" s="85">
        <v>58.17</v>
      </c>
      <c r="AQ110" s="85">
        <v>3180</v>
      </c>
      <c r="AR110" s="85" t="s">
        <v>223</v>
      </c>
      <c r="AS110" s="85" t="s">
        <v>223</v>
      </c>
      <c r="AT110" s="85">
        <v>58.17</v>
      </c>
      <c r="AU110" s="85">
        <v>3180</v>
      </c>
      <c r="AV110" s="85" t="s">
        <v>223</v>
      </c>
      <c r="AW110" s="85" t="s">
        <v>223</v>
      </c>
      <c r="AX110" s="85">
        <v>58.17</v>
      </c>
      <c r="AY110" s="85">
        <v>3180</v>
      </c>
      <c r="AZ110" s="85" t="s">
        <v>223</v>
      </c>
      <c r="BA110" s="85" t="s">
        <v>223</v>
      </c>
      <c r="BB110" s="85">
        <v>58.17</v>
      </c>
      <c r="BC110" s="85">
        <v>3180</v>
      </c>
      <c r="BD110" s="85" t="s">
        <v>223</v>
      </c>
      <c r="BE110" s="85" t="s">
        <v>223</v>
      </c>
    </row>
    <row r="111" spans="1:57" s="88" customFormat="1">
      <c r="A111" s="88" t="s">
        <v>746</v>
      </c>
      <c r="B111" s="88">
        <v>56.54</v>
      </c>
      <c r="C111" s="88">
        <v>2664</v>
      </c>
      <c r="D111" s="88">
        <v>27745</v>
      </c>
      <c r="E111" s="88" t="s">
        <v>490</v>
      </c>
      <c r="F111" s="88">
        <v>51.27</v>
      </c>
      <c r="G111" s="88">
        <v>2873</v>
      </c>
      <c r="H111" s="88">
        <v>27323</v>
      </c>
      <c r="I111" s="88" t="s">
        <v>747</v>
      </c>
      <c r="J111" s="88">
        <v>50.74</v>
      </c>
      <c r="K111" s="88">
        <v>3038</v>
      </c>
      <c r="L111" s="88" t="s">
        <v>223</v>
      </c>
      <c r="M111" s="88" t="s">
        <v>223</v>
      </c>
      <c r="N111" s="88">
        <v>47.38</v>
      </c>
      <c r="O111" s="88">
        <v>3147</v>
      </c>
      <c r="P111" s="88">
        <v>27598</v>
      </c>
      <c r="Q111" s="88" t="s">
        <v>369</v>
      </c>
      <c r="R111" s="88">
        <v>49.44</v>
      </c>
      <c r="S111" s="88">
        <v>3060</v>
      </c>
      <c r="T111" s="88">
        <v>28679</v>
      </c>
      <c r="U111" s="88" t="s">
        <v>322</v>
      </c>
      <c r="V111" s="88">
        <v>53.14</v>
      </c>
      <c r="W111" s="88">
        <v>2897</v>
      </c>
      <c r="X111" s="88">
        <v>28909</v>
      </c>
      <c r="Y111" s="88" t="s">
        <v>285</v>
      </c>
      <c r="Z111" s="88">
        <v>51.83</v>
      </c>
      <c r="AA111" s="88">
        <v>2805</v>
      </c>
      <c r="AB111" s="88">
        <v>28372</v>
      </c>
      <c r="AC111" s="88" t="s">
        <v>748</v>
      </c>
      <c r="AD111" s="88">
        <v>54.32</v>
      </c>
      <c r="AE111" s="88">
        <v>2821</v>
      </c>
      <c r="AF111" s="88">
        <v>29018</v>
      </c>
      <c r="AG111" s="88" t="s">
        <v>581</v>
      </c>
      <c r="AH111" s="88">
        <v>57.51</v>
      </c>
      <c r="AI111" s="88">
        <v>2719</v>
      </c>
      <c r="AJ111" s="88">
        <v>29133</v>
      </c>
      <c r="AK111" s="88" t="s">
        <v>289</v>
      </c>
      <c r="AL111" s="88">
        <v>56.41</v>
      </c>
      <c r="AM111" s="88">
        <v>2712</v>
      </c>
      <c r="AN111" s="88">
        <v>29916</v>
      </c>
      <c r="AO111" s="88" t="s">
        <v>749</v>
      </c>
      <c r="AP111" s="88">
        <v>56.14</v>
      </c>
      <c r="AQ111" s="88">
        <v>2767</v>
      </c>
      <c r="AR111" s="88">
        <v>30822</v>
      </c>
      <c r="AS111" s="88" t="s">
        <v>286</v>
      </c>
      <c r="AT111" s="88">
        <v>56.78</v>
      </c>
      <c r="AU111" s="88">
        <v>2739</v>
      </c>
      <c r="AV111" s="88">
        <v>29463</v>
      </c>
      <c r="AW111" s="88" t="s">
        <v>642</v>
      </c>
      <c r="AX111" s="88">
        <v>56.96</v>
      </c>
      <c r="AY111" s="88">
        <v>2658</v>
      </c>
      <c r="AZ111" s="88">
        <v>31828</v>
      </c>
      <c r="BA111" s="88" t="s">
        <v>238</v>
      </c>
      <c r="BB111" s="88">
        <v>58.14</v>
      </c>
      <c r="BC111" s="88">
        <v>2636</v>
      </c>
      <c r="BD111" s="88">
        <v>31020</v>
      </c>
      <c r="BE111" s="88" t="s">
        <v>581</v>
      </c>
    </row>
    <row r="112" spans="1:57" s="87" customFormat="1">
      <c r="A112" s="87" t="s">
        <v>750</v>
      </c>
      <c r="B112" s="87">
        <v>36.94</v>
      </c>
      <c r="C112" s="87">
        <v>4133</v>
      </c>
      <c r="D112" s="87">
        <v>25425</v>
      </c>
      <c r="E112" s="87" t="s">
        <v>562</v>
      </c>
      <c r="F112" s="87">
        <v>35</v>
      </c>
      <c r="G112" s="87">
        <v>4200</v>
      </c>
      <c r="H112" s="87">
        <v>29442</v>
      </c>
      <c r="I112" s="87" t="s">
        <v>305</v>
      </c>
      <c r="J112" s="87">
        <v>43.14</v>
      </c>
      <c r="K112" s="87">
        <v>3377</v>
      </c>
      <c r="L112" s="87" t="s">
        <v>223</v>
      </c>
      <c r="M112" s="87" t="s">
        <v>223</v>
      </c>
      <c r="N112" s="87">
        <v>43.2</v>
      </c>
      <c r="O112" s="87">
        <v>3271</v>
      </c>
      <c r="P112" s="87">
        <v>28134</v>
      </c>
      <c r="Q112" s="87" t="s">
        <v>409</v>
      </c>
      <c r="R112" s="87">
        <v>41.19</v>
      </c>
      <c r="S112" s="87">
        <v>3650</v>
      </c>
      <c r="T112" s="87">
        <v>28615</v>
      </c>
      <c r="U112" s="87" t="s">
        <v>272</v>
      </c>
      <c r="V112" s="87">
        <v>36.54</v>
      </c>
      <c r="W112" s="87">
        <v>3517</v>
      </c>
      <c r="X112" s="87">
        <v>26972</v>
      </c>
      <c r="Y112" s="87" t="s">
        <v>751</v>
      </c>
      <c r="Z112" s="87">
        <v>36.06</v>
      </c>
      <c r="AA112" s="87">
        <v>3100</v>
      </c>
      <c r="AB112" s="87">
        <v>27857</v>
      </c>
      <c r="AC112" s="87" t="s">
        <v>276</v>
      </c>
      <c r="AD112" s="87">
        <v>38.78</v>
      </c>
      <c r="AE112" s="87">
        <v>3200</v>
      </c>
      <c r="AF112" s="87">
        <v>28706</v>
      </c>
      <c r="AG112" s="87" t="s">
        <v>378</v>
      </c>
      <c r="AH112" s="87">
        <v>40.89</v>
      </c>
      <c r="AI112" s="87">
        <v>3280</v>
      </c>
      <c r="AJ112" s="87">
        <v>31228</v>
      </c>
      <c r="AK112" s="87" t="s">
        <v>375</v>
      </c>
      <c r="AL112" s="87">
        <v>39.57</v>
      </c>
      <c r="AM112" s="87">
        <v>3438</v>
      </c>
      <c r="AN112" s="87">
        <v>30813</v>
      </c>
      <c r="AO112" s="87" t="s">
        <v>275</v>
      </c>
      <c r="AP112" s="87">
        <v>38.229999999999997</v>
      </c>
      <c r="AQ112" s="87">
        <v>3464</v>
      </c>
      <c r="AR112" s="87">
        <v>30454</v>
      </c>
      <c r="AS112" s="87" t="s">
        <v>245</v>
      </c>
      <c r="AT112" s="87">
        <v>34.9</v>
      </c>
      <c r="AU112" s="87">
        <v>3289</v>
      </c>
      <c r="AV112" s="87">
        <v>31708</v>
      </c>
      <c r="AW112" s="87" t="s">
        <v>752</v>
      </c>
      <c r="AX112" s="87">
        <v>35.119999999999997</v>
      </c>
      <c r="AY112" s="87">
        <v>3262</v>
      </c>
      <c r="AZ112" s="87">
        <v>31252</v>
      </c>
      <c r="BA112" s="87" t="s">
        <v>753</v>
      </c>
      <c r="BB112" s="87">
        <v>34.76</v>
      </c>
      <c r="BC112" s="87">
        <v>3200</v>
      </c>
      <c r="BD112" s="87">
        <v>30634</v>
      </c>
      <c r="BE112" s="87" t="s">
        <v>600</v>
      </c>
    </row>
    <row r="113" spans="1:57" hidden="1">
      <c r="A113" s="85" t="s">
        <v>754</v>
      </c>
      <c r="B113" s="85" t="s">
        <v>223</v>
      </c>
      <c r="C113" s="85" t="s">
        <v>223</v>
      </c>
      <c r="D113" s="85" t="s">
        <v>223</v>
      </c>
      <c r="E113" s="85" t="s">
        <v>223</v>
      </c>
      <c r="F113" s="85" t="s">
        <v>223</v>
      </c>
      <c r="G113" s="85" t="s">
        <v>223</v>
      </c>
      <c r="H113" s="85" t="s">
        <v>223</v>
      </c>
      <c r="I113" s="85" t="s">
        <v>223</v>
      </c>
      <c r="J113" s="85" t="s">
        <v>223</v>
      </c>
      <c r="K113" s="85" t="s">
        <v>223</v>
      </c>
      <c r="L113" s="85" t="s">
        <v>223</v>
      </c>
      <c r="M113" s="85" t="s">
        <v>223</v>
      </c>
      <c r="N113" s="85" t="s">
        <v>223</v>
      </c>
      <c r="O113" s="85" t="s">
        <v>223</v>
      </c>
      <c r="P113" s="85" t="s">
        <v>223</v>
      </c>
      <c r="Q113" s="85" t="s">
        <v>223</v>
      </c>
      <c r="R113" s="85" t="s">
        <v>223</v>
      </c>
      <c r="S113" s="85" t="s">
        <v>223</v>
      </c>
      <c r="T113" s="85" t="s">
        <v>223</v>
      </c>
      <c r="U113" s="85" t="s">
        <v>223</v>
      </c>
      <c r="V113" s="85" t="s">
        <v>223</v>
      </c>
      <c r="W113" s="85" t="s">
        <v>223</v>
      </c>
      <c r="X113" s="85" t="s">
        <v>223</v>
      </c>
      <c r="Y113" s="85" t="s">
        <v>223</v>
      </c>
      <c r="Z113" s="85" t="s">
        <v>223</v>
      </c>
      <c r="AA113" s="85" t="s">
        <v>223</v>
      </c>
      <c r="AB113" s="85" t="s">
        <v>223</v>
      </c>
      <c r="AC113" s="85" t="s">
        <v>223</v>
      </c>
      <c r="AD113" s="85" t="s">
        <v>223</v>
      </c>
      <c r="AE113" s="85" t="s">
        <v>223</v>
      </c>
      <c r="AF113" s="85" t="s">
        <v>223</v>
      </c>
      <c r="AG113" s="85" t="s">
        <v>223</v>
      </c>
      <c r="AH113" s="85" t="s">
        <v>223</v>
      </c>
      <c r="AI113" s="85" t="s">
        <v>223</v>
      </c>
      <c r="AJ113" s="85" t="s">
        <v>223</v>
      </c>
      <c r="AK113" s="85" t="s">
        <v>223</v>
      </c>
      <c r="AL113" s="85" t="s">
        <v>223</v>
      </c>
      <c r="AM113" s="85" t="s">
        <v>223</v>
      </c>
      <c r="AN113" s="85" t="s">
        <v>223</v>
      </c>
      <c r="AO113" s="85" t="s">
        <v>223</v>
      </c>
      <c r="AP113" s="85" t="s">
        <v>223</v>
      </c>
      <c r="AQ113" s="85" t="s">
        <v>223</v>
      </c>
      <c r="AR113" s="85" t="s">
        <v>223</v>
      </c>
      <c r="AS113" s="85" t="s">
        <v>223</v>
      </c>
      <c r="AT113" s="85" t="s">
        <v>223</v>
      </c>
      <c r="AU113" s="85" t="s">
        <v>223</v>
      </c>
      <c r="AV113" s="85" t="s">
        <v>223</v>
      </c>
      <c r="AW113" s="85" t="s">
        <v>223</v>
      </c>
      <c r="AX113" s="85" t="s">
        <v>223</v>
      </c>
      <c r="AY113" s="85" t="s">
        <v>223</v>
      </c>
      <c r="AZ113" s="85" t="s">
        <v>223</v>
      </c>
      <c r="BA113" s="85" t="s">
        <v>223</v>
      </c>
      <c r="BB113" s="85" t="s">
        <v>223</v>
      </c>
      <c r="BC113" s="85" t="s">
        <v>223</v>
      </c>
      <c r="BD113" s="85" t="s">
        <v>223</v>
      </c>
      <c r="BE113" s="85" t="s">
        <v>223</v>
      </c>
    </row>
    <row r="114" spans="1:57" hidden="1">
      <c r="A114" s="85" t="s">
        <v>755</v>
      </c>
      <c r="B114" s="85">
        <v>36.67</v>
      </c>
      <c r="C114" s="85">
        <v>3070</v>
      </c>
      <c r="D114" s="85">
        <v>23161</v>
      </c>
      <c r="E114" s="85" t="s">
        <v>400</v>
      </c>
      <c r="F114" s="85">
        <v>36.06</v>
      </c>
      <c r="G114" s="85">
        <v>2625</v>
      </c>
      <c r="H114" s="85">
        <v>20996</v>
      </c>
      <c r="I114" s="85" t="s">
        <v>756</v>
      </c>
      <c r="J114" s="85">
        <v>36.22</v>
      </c>
      <c r="K114" s="85">
        <v>2660</v>
      </c>
      <c r="L114" s="85" t="s">
        <v>223</v>
      </c>
      <c r="M114" s="85" t="s">
        <v>223</v>
      </c>
      <c r="N114" s="85">
        <v>35.76</v>
      </c>
      <c r="O114" s="85">
        <v>2700</v>
      </c>
      <c r="P114" s="85">
        <v>21743</v>
      </c>
      <c r="Q114" s="85" t="s">
        <v>230</v>
      </c>
      <c r="R114" s="85">
        <v>39.840000000000003</v>
      </c>
      <c r="S114" s="85">
        <v>2875</v>
      </c>
      <c r="T114" s="85">
        <v>20966</v>
      </c>
      <c r="U114" s="85" t="s">
        <v>757</v>
      </c>
      <c r="V114" s="85">
        <v>42.37</v>
      </c>
      <c r="W114" s="85">
        <v>3133</v>
      </c>
      <c r="X114" s="85">
        <v>21164</v>
      </c>
      <c r="Y114" s="85" t="s">
        <v>368</v>
      </c>
      <c r="Z114" s="85">
        <v>41.45</v>
      </c>
      <c r="AA114" s="85">
        <v>3150</v>
      </c>
      <c r="AB114" s="85">
        <v>22217</v>
      </c>
      <c r="AC114" s="85" t="s">
        <v>485</v>
      </c>
      <c r="AD114" s="85">
        <v>40.11</v>
      </c>
      <c r="AE114" s="85">
        <v>3078</v>
      </c>
      <c r="AF114" s="85">
        <v>23008</v>
      </c>
      <c r="AG114" s="85" t="s">
        <v>332</v>
      </c>
      <c r="AH114" s="85">
        <v>39.159999999999997</v>
      </c>
      <c r="AI114" s="85">
        <v>2917</v>
      </c>
      <c r="AJ114" s="85">
        <v>23602</v>
      </c>
      <c r="AK114" s="85" t="s">
        <v>450</v>
      </c>
      <c r="AL114" s="85">
        <v>39.43</v>
      </c>
      <c r="AM114" s="85">
        <v>2833</v>
      </c>
      <c r="AN114" s="85">
        <v>22089</v>
      </c>
      <c r="AO114" s="85" t="s">
        <v>240</v>
      </c>
      <c r="AP114" s="85">
        <v>44.27</v>
      </c>
      <c r="AQ114" s="85">
        <v>3070</v>
      </c>
      <c r="AR114" s="85">
        <v>21956</v>
      </c>
      <c r="AS114" s="85" t="s">
        <v>529</v>
      </c>
      <c r="AT114" s="85">
        <v>45.96</v>
      </c>
      <c r="AU114" s="85">
        <v>3188</v>
      </c>
      <c r="AV114" s="85">
        <v>21956</v>
      </c>
      <c r="AW114" s="85" t="s">
        <v>758</v>
      </c>
      <c r="AX114" s="85">
        <v>47.97</v>
      </c>
      <c r="AY114" s="85">
        <v>3067</v>
      </c>
      <c r="AZ114" s="85">
        <v>21956</v>
      </c>
      <c r="BA114" s="85" t="s">
        <v>759</v>
      </c>
      <c r="BB114" s="85">
        <v>40.24</v>
      </c>
      <c r="BC114" s="85">
        <v>3300</v>
      </c>
      <c r="BD114" s="85">
        <v>22197</v>
      </c>
      <c r="BE114" s="85" t="s">
        <v>367</v>
      </c>
    </row>
    <row r="115" spans="1:57" hidden="1">
      <c r="A115" s="85" t="s">
        <v>760</v>
      </c>
      <c r="B115" s="85">
        <v>49.36</v>
      </c>
      <c r="C115" s="85">
        <v>3458</v>
      </c>
      <c r="D115" s="85">
        <v>29566</v>
      </c>
      <c r="E115" s="85" t="s">
        <v>644</v>
      </c>
      <c r="F115" s="85">
        <v>46.58</v>
      </c>
      <c r="G115" s="85">
        <v>3611</v>
      </c>
      <c r="H115" s="85">
        <v>30478</v>
      </c>
      <c r="I115" s="85" t="s">
        <v>593</v>
      </c>
      <c r="J115" s="85">
        <v>43.7</v>
      </c>
      <c r="K115" s="85">
        <v>3350</v>
      </c>
      <c r="L115" s="85" t="s">
        <v>223</v>
      </c>
      <c r="M115" s="85" t="s">
        <v>223</v>
      </c>
      <c r="N115" s="85">
        <v>39.979999999999997</v>
      </c>
      <c r="O115" s="85">
        <v>3280</v>
      </c>
      <c r="P115" s="85">
        <v>30480</v>
      </c>
      <c r="Q115" s="85" t="s">
        <v>761</v>
      </c>
      <c r="R115" s="85">
        <v>40.35</v>
      </c>
      <c r="S115" s="85">
        <v>3360</v>
      </c>
      <c r="T115" s="85">
        <v>30602</v>
      </c>
      <c r="U115" s="85" t="s">
        <v>262</v>
      </c>
      <c r="V115" s="85">
        <v>44.49</v>
      </c>
      <c r="W115" s="85">
        <v>3600</v>
      </c>
      <c r="X115" s="85">
        <v>29567</v>
      </c>
      <c r="Y115" s="85" t="s">
        <v>597</v>
      </c>
      <c r="Z115" s="85">
        <v>47.28</v>
      </c>
      <c r="AA115" s="85">
        <v>3950</v>
      </c>
      <c r="AB115" s="85">
        <v>29922</v>
      </c>
      <c r="AC115" s="85" t="s">
        <v>229</v>
      </c>
      <c r="AD115" s="85">
        <v>46.58</v>
      </c>
      <c r="AE115" s="85">
        <v>3900</v>
      </c>
      <c r="AF115" s="85">
        <v>30967</v>
      </c>
      <c r="AG115" s="85" t="s">
        <v>597</v>
      </c>
      <c r="AH115" s="85">
        <v>44.48</v>
      </c>
      <c r="AI115" s="85">
        <v>3667</v>
      </c>
      <c r="AJ115" s="85">
        <v>31146</v>
      </c>
      <c r="AK115" s="85" t="s">
        <v>493</v>
      </c>
      <c r="AL115" s="85">
        <v>42.56</v>
      </c>
      <c r="AM115" s="85">
        <v>3589</v>
      </c>
      <c r="AN115" s="85">
        <v>31106</v>
      </c>
      <c r="AO115" s="85" t="s">
        <v>658</v>
      </c>
      <c r="AP115" s="85">
        <v>47.79</v>
      </c>
      <c r="AQ115" s="85">
        <v>3563</v>
      </c>
      <c r="AR115" s="85">
        <v>31515</v>
      </c>
      <c r="AS115" s="85" t="s">
        <v>558</v>
      </c>
      <c r="AT115" s="85">
        <v>48.94</v>
      </c>
      <c r="AU115" s="85">
        <v>3583</v>
      </c>
      <c r="AV115" s="85">
        <v>32459</v>
      </c>
      <c r="AW115" s="85" t="s">
        <v>494</v>
      </c>
      <c r="AX115" s="85">
        <v>46.52</v>
      </c>
      <c r="AY115" s="85">
        <v>3693</v>
      </c>
      <c r="AZ115" s="85">
        <v>32415</v>
      </c>
      <c r="BA115" s="85" t="s">
        <v>700</v>
      </c>
      <c r="BB115" s="85">
        <v>50.7</v>
      </c>
      <c r="BC115" s="85">
        <v>3364</v>
      </c>
      <c r="BD115" s="85">
        <v>32920</v>
      </c>
      <c r="BE115" s="85" t="s">
        <v>270</v>
      </c>
    </row>
    <row r="116" spans="1:57" hidden="1">
      <c r="A116" s="85" t="s">
        <v>762</v>
      </c>
      <c r="B116" s="85" t="s">
        <v>223</v>
      </c>
      <c r="C116" s="85" t="s">
        <v>223</v>
      </c>
      <c r="D116" s="85">
        <v>13863</v>
      </c>
      <c r="E116" s="85" t="s">
        <v>223</v>
      </c>
      <c r="F116" s="85">
        <v>16.52</v>
      </c>
      <c r="G116" s="85">
        <v>900</v>
      </c>
      <c r="H116" s="85">
        <v>13927</v>
      </c>
      <c r="I116" s="85" t="s">
        <v>763</v>
      </c>
      <c r="J116" s="85">
        <v>18.190000000000001</v>
      </c>
      <c r="K116" s="85">
        <v>1175</v>
      </c>
      <c r="L116" s="85" t="s">
        <v>223</v>
      </c>
      <c r="M116" s="85" t="s">
        <v>223</v>
      </c>
      <c r="N116" s="85">
        <v>21.88</v>
      </c>
      <c r="O116" s="85">
        <v>1567</v>
      </c>
      <c r="P116" s="85">
        <v>14618</v>
      </c>
      <c r="Q116" s="85" t="s">
        <v>650</v>
      </c>
      <c r="R116" s="85">
        <v>23.33</v>
      </c>
      <c r="S116" s="85">
        <v>1500</v>
      </c>
      <c r="T116" s="85">
        <v>15230</v>
      </c>
      <c r="U116" s="85" t="s">
        <v>656</v>
      </c>
      <c r="V116" s="85">
        <v>23.53</v>
      </c>
      <c r="W116" s="85">
        <v>1200</v>
      </c>
      <c r="X116" s="85">
        <v>14813</v>
      </c>
      <c r="Y116" s="85" t="s">
        <v>572</v>
      </c>
      <c r="Z116" s="85">
        <v>23.53</v>
      </c>
      <c r="AA116" s="85">
        <v>1200</v>
      </c>
      <c r="AB116" s="85">
        <v>14533</v>
      </c>
      <c r="AC116" s="85" t="s">
        <v>516</v>
      </c>
      <c r="AD116" s="85">
        <v>24.51</v>
      </c>
      <c r="AE116" s="85">
        <v>1250</v>
      </c>
      <c r="AF116" s="85">
        <v>14343</v>
      </c>
      <c r="AG116" s="85" t="s">
        <v>346</v>
      </c>
      <c r="AH116" s="85">
        <v>24.51</v>
      </c>
      <c r="AI116" s="85">
        <v>1250</v>
      </c>
      <c r="AJ116" s="85">
        <v>14591</v>
      </c>
      <c r="AK116" s="85" t="s">
        <v>301</v>
      </c>
      <c r="AL116" s="85">
        <v>24.51</v>
      </c>
      <c r="AM116" s="85">
        <v>1250</v>
      </c>
      <c r="AN116" s="85">
        <v>14882</v>
      </c>
      <c r="AO116" s="85" t="s">
        <v>324</v>
      </c>
      <c r="AP116" s="85">
        <v>20.47</v>
      </c>
      <c r="AQ116" s="85">
        <v>1075</v>
      </c>
      <c r="AR116" s="85">
        <v>15672</v>
      </c>
      <c r="AS116" s="85" t="s">
        <v>377</v>
      </c>
      <c r="AT116" s="85">
        <v>16.440000000000001</v>
      </c>
      <c r="AU116" s="85">
        <v>900</v>
      </c>
      <c r="AV116" s="85">
        <v>15644</v>
      </c>
      <c r="AW116" s="85" t="s">
        <v>764</v>
      </c>
      <c r="AX116" s="85">
        <v>16.440000000000001</v>
      </c>
      <c r="AY116" s="85">
        <v>900</v>
      </c>
      <c r="AZ116" s="85">
        <v>15852</v>
      </c>
      <c r="BA116" s="85" t="s">
        <v>414</v>
      </c>
      <c r="BB116" s="85">
        <v>19.7</v>
      </c>
      <c r="BC116" s="85">
        <v>1133</v>
      </c>
      <c r="BD116" s="85">
        <v>15713</v>
      </c>
      <c r="BE116" s="85" t="s">
        <v>349</v>
      </c>
    </row>
    <row r="117" spans="1:57" hidden="1">
      <c r="A117" s="85" t="s">
        <v>765</v>
      </c>
      <c r="B117" s="85">
        <v>45.75</v>
      </c>
      <c r="C117" s="85">
        <v>2520</v>
      </c>
      <c r="D117" s="85">
        <v>27774</v>
      </c>
      <c r="E117" s="85" t="s">
        <v>324</v>
      </c>
      <c r="F117" s="85">
        <v>49.76</v>
      </c>
      <c r="G117" s="85">
        <v>2900</v>
      </c>
      <c r="H117" s="85">
        <v>27944</v>
      </c>
      <c r="I117" s="85" t="s">
        <v>231</v>
      </c>
      <c r="J117" s="85">
        <v>49.49</v>
      </c>
      <c r="K117" s="85">
        <v>2920</v>
      </c>
      <c r="L117" s="85" t="s">
        <v>223</v>
      </c>
      <c r="M117" s="85" t="s">
        <v>223</v>
      </c>
      <c r="N117" s="85">
        <v>48.7</v>
      </c>
      <c r="O117" s="85">
        <v>2860</v>
      </c>
      <c r="P117" s="85">
        <v>30097</v>
      </c>
      <c r="Q117" s="85" t="s">
        <v>516</v>
      </c>
      <c r="R117" s="85">
        <v>45.94</v>
      </c>
      <c r="S117" s="85">
        <v>2650</v>
      </c>
      <c r="T117" s="85">
        <v>30068</v>
      </c>
      <c r="U117" s="85" t="s">
        <v>294</v>
      </c>
      <c r="V117" s="85">
        <v>46.43</v>
      </c>
      <c r="W117" s="85">
        <v>2755</v>
      </c>
      <c r="X117" s="85">
        <v>30897</v>
      </c>
      <c r="Y117" s="85" t="s">
        <v>597</v>
      </c>
      <c r="Z117" s="85">
        <v>44.79</v>
      </c>
      <c r="AA117" s="85">
        <v>2813</v>
      </c>
      <c r="AB117" s="85">
        <v>30011</v>
      </c>
      <c r="AC117" s="85" t="s">
        <v>766</v>
      </c>
      <c r="AD117" s="85">
        <v>40.85</v>
      </c>
      <c r="AE117" s="85">
        <v>3000</v>
      </c>
      <c r="AF117" s="85">
        <v>29311</v>
      </c>
      <c r="AG117" s="85" t="s">
        <v>391</v>
      </c>
      <c r="AH117" s="85">
        <v>35.700000000000003</v>
      </c>
      <c r="AI117" s="85">
        <v>3200</v>
      </c>
      <c r="AJ117" s="85">
        <v>28406</v>
      </c>
      <c r="AK117" s="85" t="s">
        <v>767</v>
      </c>
      <c r="AL117" s="85">
        <v>35.700000000000003</v>
      </c>
      <c r="AM117" s="85">
        <v>3200</v>
      </c>
      <c r="AN117" s="85">
        <v>29354</v>
      </c>
      <c r="AO117" s="85" t="s">
        <v>768</v>
      </c>
      <c r="AP117" s="85">
        <v>35.700000000000003</v>
      </c>
      <c r="AQ117" s="85">
        <v>3200</v>
      </c>
      <c r="AR117" s="85">
        <v>29540</v>
      </c>
      <c r="AS117" s="85" t="s">
        <v>552</v>
      </c>
      <c r="AT117" s="85">
        <v>35.700000000000003</v>
      </c>
      <c r="AU117" s="85">
        <v>3200</v>
      </c>
      <c r="AV117" s="85">
        <v>30312</v>
      </c>
      <c r="AW117" s="85" t="s">
        <v>769</v>
      </c>
      <c r="AX117" s="85" t="s">
        <v>223</v>
      </c>
      <c r="AY117" s="85" t="s">
        <v>223</v>
      </c>
      <c r="AZ117" s="85">
        <v>31113</v>
      </c>
      <c r="BA117" s="85" t="s">
        <v>223</v>
      </c>
      <c r="BB117" s="85">
        <v>30.8</v>
      </c>
      <c r="BC117" s="85">
        <v>3450</v>
      </c>
      <c r="BD117" s="85">
        <v>31709</v>
      </c>
      <c r="BE117" s="85" t="s">
        <v>770</v>
      </c>
    </row>
    <row r="118" spans="1:57" hidden="1">
      <c r="A118" s="85" t="s">
        <v>771</v>
      </c>
      <c r="B118" s="85">
        <v>45.73</v>
      </c>
      <c r="C118" s="85">
        <v>2700</v>
      </c>
      <c r="D118" s="85">
        <v>26316</v>
      </c>
      <c r="E118" s="85" t="s">
        <v>284</v>
      </c>
      <c r="F118" s="85">
        <v>47.19</v>
      </c>
      <c r="G118" s="85">
        <v>2791</v>
      </c>
      <c r="H118" s="85">
        <v>26157</v>
      </c>
      <c r="I118" s="85" t="s">
        <v>418</v>
      </c>
      <c r="J118" s="85">
        <v>47.94</v>
      </c>
      <c r="K118" s="85">
        <v>2950</v>
      </c>
      <c r="L118" s="85" t="s">
        <v>223</v>
      </c>
      <c r="M118" s="85" t="s">
        <v>223</v>
      </c>
      <c r="N118" s="85">
        <v>48.82</v>
      </c>
      <c r="O118" s="85">
        <v>2960</v>
      </c>
      <c r="P118" s="85">
        <v>27769</v>
      </c>
      <c r="Q118" s="85" t="s">
        <v>674</v>
      </c>
      <c r="R118" s="85">
        <v>46.88</v>
      </c>
      <c r="S118" s="85">
        <v>2713</v>
      </c>
      <c r="T118" s="85">
        <v>27401</v>
      </c>
      <c r="U118" s="85" t="s">
        <v>452</v>
      </c>
      <c r="V118" s="85">
        <v>49.33</v>
      </c>
      <c r="W118" s="85">
        <v>2817</v>
      </c>
      <c r="X118" s="85">
        <v>28376</v>
      </c>
      <c r="Y118" s="85" t="s">
        <v>569</v>
      </c>
      <c r="Z118" s="85">
        <v>49.58</v>
      </c>
      <c r="AA118" s="85">
        <v>2851</v>
      </c>
      <c r="AB118" s="85">
        <v>28909</v>
      </c>
      <c r="AC118" s="85" t="s">
        <v>369</v>
      </c>
      <c r="AD118" s="85">
        <v>45.85</v>
      </c>
      <c r="AE118" s="85">
        <v>2609</v>
      </c>
      <c r="AF118" s="85">
        <v>28892</v>
      </c>
      <c r="AG118" s="85" t="s">
        <v>572</v>
      </c>
      <c r="AH118" s="85">
        <v>44.14</v>
      </c>
      <c r="AI118" s="85">
        <v>2636</v>
      </c>
      <c r="AJ118" s="85">
        <v>29106</v>
      </c>
      <c r="AK118" s="85" t="s">
        <v>558</v>
      </c>
      <c r="AL118" s="85">
        <v>44.77</v>
      </c>
      <c r="AM118" s="85">
        <v>2662</v>
      </c>
      <c r="AN118" s="85">
        <v>29372</v>
      </c>
      <c r="AO118" s="85" t="s">
        <v>734</v>
      </c>
      <c r="AP118" s="85">
        <v>48.05</v>
      </c>
      <c r="AQ118" s="85">
        <v>2688</v>
      </c>
      <c r="AR118" s="85">
        <v>29600</v>
      </c>
      <c r="AS118" s="85" t="s">
        <v>405</v>
      </c>
      <c r="AT118" s="85">
        <v>50.31</v>
      </c>
      <c r="AU118" s="85">
        <v>2728</v>
      </c>
      <c r="AV118" s="85">
        <v>29911</v>
      </c>
      <c r="AW118" s="85" t="s">
        <v>371</v>
      </c>
      <c r="AX118" s="85">
        <v>48.92</v>
      </c>
      <c r="AY118" s="85">
        <v>2799</v>
      </c>
      <c r="AZ118" s="85">
        <v>30571</v>
      </c>
      <c r="BA118" s="85" t="s">
        <v>772</v>
      </c>
      <c r="BB118" s="85">
        <v>47.38</v>
      </c>
      <c r="BC118" s="85">
        <v>2939</v>
      </c>
      <c r="BD118" s="85">
        <v>31575</v>
      </c>
      <c r="BE118" s="85" t="s">
        <v>598</v>
      </c>
    </row>
    <row r="119" spans="1:57" hidden="1">
      <c r="A119" s="85" t="s">
        <v>773</v>
      </c>
      <c r="B119" s="85">
        <v>54.02</v>
      </c>
      <c r="C119" s="85">
        <v>3012</v>
      </c>
      <c r="D119" s="85" t="s">
        <v>223</v>
      </c>
      <c r="E119" s="85" t="s">
        <v>223</v>
      </c>
      <c r="F119" s="85">
        <v>54.56</v>
      </c>
      <c r="G119" s="85">
        <v>3014</v>
      </c>
      <c r="H119" s="85" t="s">
        <v>223</v>
      </c>
      <c r="I119" s="85" t="s">
        <v>223</v>
      </c>
      <c r="J119" s="85">
        <v>55.65</v>
      </c>
      <c r="K119" s="85">
        <v>3056</v>
      </c>
      <c r="L119" s="85" t="s">
        <v>223</v>
      </c>
      <c r="M119" s="85" t="s">
        <v>223</v>
      </c>
      <c r="N119" s="85">
        <v>57.46</v>
      </c>
      <c r="O119" s="85">
        <v>3033</v>
      </c>
      <c r="P119" s="85" t="s">
        <v>223</v>
      </c>
      <c r="Q119" s="85" t="s">
        <v>223</v>
      </c>
      <c r="R119" s="85">
        <v>58.53</v>
      </c>
      <c r="S119" s="85">
        <v>3056</v>
      </c>
      <c r="T119" s="85" t="s">
        <v>223</v>
      </c>
      <c r="U119" s="85" t="s">
        <v>223</v>
      </c>
      <c r="V119" s="85">
        <v>56.62</v>
      </c>
      <c r="W119" s="85">
        <v>3176</v>
      </c>
      <c r="X119" s="85" t="s">
        <v>223</v>
      </c>
      <c r="Y119" s="85" t="s">
        <v>223</v>
      </c>
      <c r="Z119" s="85">
        <v>54.7</v>
      </c>
      <c r="AA119" s="85">
        <v>3179</v>
      </c>
      <c r="AB119" s="85" t="s">
        <v>223</v>
      </c>
      <c r="AC119" s="85" t="s">
        <v>223</v>
      </c>
      <c r="AD119" s="85">
        <v>57.37</v>
      </c>
      <c r="AE119" s="85">
        <v>3180</v>
      </c>
      <c r="AF119" s="85" t="s">
        <v>223</v>
      </c>
      <c r="AG119" s="85" t="s">
        <v>223</v>
      </c>
      <c r="AH119" s="85">
        <v>59.32</v>
      </c>
      <c r="AI119" s="85">
        <v>3212</v>
      </c>
      <c r="AJ119" s="85" t="s">
        <v>223</v>
      </c>
      <c r="AK119" s="85" t="s">
        <v>223</v>
      </c>
      <c r="AL119" s="85">
        <v>58.52</v>
      </c>
      <c r="AM119" s="85">
        <v>3230</v>
      </c>
      <c r="AN119" s="85" t="s">
        <v>223</v>
      </c>
      <c r="AO119" s="85" t="s">
        <v>223</v>
      </c>
      <c r="AP119" s="85">
        <v>57.24</v>
      </c>
      <c r="AQ119" s="85">
        <v>3244</v>
      </c>
      <c r="AR119" s="85" t="s">
        <v>223</v>
      </c>
      <c r="AS119" s="85" t="s">
        <v>223</v>
      </c>
      <c r="AT119" s="85">
        <v>57.31</v>
      </c>
      <c r="AU119" s="85">
        <v>3217</v>
      </c>
      <c r="AV119" s="85" t="s">
        <v>223</v>
      </c>
      <c r="AW119" s="85" t="s">
        <v>223</v>
      </c>
      <c r="AX119" s="85">
        <v>55.95</v>
      </c>
      <c r="AY119" s="85">
        <v>3206</v>
      </c>
      <c r="AZ119" s="85" t="s">
        <v>223</v>
      </c>
      <c r="BA119" s="85" t="s">
        <v>223</v>
      </c>
      <c r="BB119" s="85">
        <v>59.01</v>
      </c>
      <c r="BC119" s="85">
        <v>3276</v>
      </c>
      <c r="BD119" s="85" t="s">
        <v>223</v>
      </c>
      <c r="BE119" s="85" t="s">
        <v>223</v>
      </c>
    </row>
    <row r="120" spans="1:57" s="87" customFormat="1">
      <c r="A120" s="87" t="s">
        <v>774</v>
      </c>
      <c r="B120" s="87">
        <v>34.130000000000003</v>
      </c>
      <c r="C120" s="87">
        <v>2800</v>
      </c>
      <c r="D120" s="87">
        <v>24253</v>
      </c>
      <c r="E120" s="87" t="s">
        <v>587</v>
      </c>
      <c r="F120" s="87">
        <v>34.74</v>
      </c>
      <c r="G120" s="87">
        <v>2850</v>
      </c>
      <c r="H120" s="87">
        <v>24635</v>
      </c>
      <c r="I120" s="87" t="s">
        <v>645</v>
      </c>
      <c r="J120" s="87">
        <v>36.57</v>
      </c>
      <c r="K120" s="87">
        <v>3000</v>
      </c>
      <c r="L120" s="87" t="s">
        <v>223</v>
      </c>
      <c r="M120" s="87" t="s">
        <v>223</v>
      </c>
      <c r="N120" s="87">
        <v>45.43</v>
      </c>
      <c r="O120" s="87">
        <v>2900</v>
      </c>
      <c r="P120" s="87">
        <v>24774</v>
      </c>
      <c r="Q120" s="87" t="s">
        <v>263</v>
      </c>
      <c r="R120" s="87">
        <v>43.67</v>
      </c>
      <c r="S120" s="87">
        <v>2850</v>
      </c>
      <c r="T120" s="87">
        <v>24682</v>
      </c>
      <c r="U120" s="87" t="s">
        <v>673</v>
      </c>
      <c r="V120" s="87">
        <v>45.49</v>
      </c>
      <c r="W120" s="87">
        <v>2850</v>
      </c>
      <c r="X120" s="87">
        <v>25352</v>
      </c>
      <c r="Y120" s="87" t="s">
        <v>775</v>
      </c>
      <c r="Z120" s="87">
        <v>46.68</v>
      </c>
      <c r="AA120" s="87">
        <v>2867</v>
      </c>
      <c r="AB120" s="87">
        <v>25842</v>
      </c>
      <c r="AC120" s="87" t="s">
        <v>418</v>
      </c>
      <c r="AD120" s="87">
        <v>36.67</v>
      </c>
      <c r="AE120" s="87">
        <v>3300</v>
      </c>
      <c r="AF120" s="87">
        <v>26622</v>
      </c>
      <c r="AG120" s="87" t="s">
        <v>701</v>
      </c>
      <c r="AH120" s="87">
        <v>35.29</v>
      </c>
      <c r="AI120" s="87">
        <v>2400</v>
      </c>
      <c r="AJ120" s="87">
        <v>27048</v>
      </c>
      <c r="AK120" s="87" t="s">
        <v>377</v>
      </c>
      <c r="AL120" s="87">
        <v>35.29</v>
      </c>
      <c r="AM120" s="87">
        <v>2400</v>
      </c>
      <c r="AN120" s="87">
        <v>27526</v>
      </c>
      <c r="AO120" s="87" t="s">
        <v>274</v>
      </c>
      <c r="AP120" s="87">
        <v>36.86</v>
      </c>
      <c r="AQ120" s="87">
        <v>2240</v>
      </c>
      <c r="AR120" s="87">
        <v>28789</v>
      </c>
      <c r="AS120" s="87" t="s">
        <v>247</v>
      </c>
      <c r="AT120" s="87">
        <v>37.25</v>
      </c>
      <c r="AU120" s="87">
        <v>2200</v>
      </c>
      <c r="AV120" s="87">
        <v>27939</v>
      </c>
      <c r="AW120" s="87" t="s">
        <v>727</v>
      </c>
      <c r="AX120" s="87">
        <v>35.29</v>
      </c>
      <c r="AY120" s="87">
        <v>2400</v>
      </c>
      <c r="AZ120" s="87">
        <v>26740</v>
      </c>
      <c r="BA120" s="87" t="s">
        <v>262</v>
      </c>
      <c r="BB120" s="87">
        <v>35.36</v>
      </c>
      <c r="BC120" s="87">
        <v>2700</v>
      </c>
      <c r="BD120" s="87">
        <v>27341</v>
      </c>
      <c r="BE120" s="87" t="s">
        <v>246</v>
      </c>
    </row>
    <row r="121" spans="1:57" hidden="1">
      <c r="A121" s="85" t="s">
        <v>776</v>
      </c>
      <c r="B121" s="85">
        <v>20.55</v>
      </c>
      <c r="C121" s="85">
        <v>1700</v>
      </c>
      <c r="D121" s="85">
        <v>10949</v>
      </c>
      <c r="E121" s="85" t="s">
        <v>747</v>
      </c>
      <c r="F121" s="85">
        <v>20.100000000000001</v>
      </c>
      <c r="G121" s="85">
        <v>1600</v>
      </c>
      <c r="H121" s="85">
        <v>11122</v>
      </c>
      <c r="I121" s="85" t="s">
        <v>365</v>
      </c>
      <c r="J121" s="85">
        <v>19.920000000000002</v>
      </c>
      <c r="K121" s="85">
        <v>1571</v>
      </c>
      <c r="L121" s="85" t="s">
        <v>223</v>
      </c>
      <c r="M121" s="85" t="s">
        <v>223</v>
      </c>
      <c r="N121" s="85">
        <v>21.06</v>
      </c>
      <c r="O121" s="85">
        <v>1680</v>
      </c>
      <c r="P121" s="85">
        <v>11220</v>
      </c>
      <c r="Q121" s="85" t="s">
        <v>747</v>
      </c>
      <c r="R121" s="85">
        <v>21.9</v>
      </c>
      <c r="S121" s="85">
        <v>1775</v>
      </c>
      <c r="T121" s="85">
        <v>11130</v>
      </c>
      <c r="U121" s="85" t="s">
        <v>227</v>
      </c>
      <c r="V121" s="85">
        <v>20.53</v>
      </c>
      <c r="W121" s="85">
        <v>1533</v>
      </c>
      <c r="X121" s="85">
        <v>11233</v>
      </c>
      <c r="Y121" s="85" t="s">
        <v>748</v>
      </c>
      <c r="Z121" s="85">
        <v>20</v>
      </c>
      <c r="AA121" s="85">
        <v>1500</v>
      </c>
      <c r="AB121" s="85">
        <v>11383</v>
      </c>
      <c r="AC121" s="85" t="s">
        <v>674</v>
      </c>
      <c r="AD121" s="85">
        <v>20</v>
      </c>
      <c r="AE121" s="85">
        <v>1550</v>
      </c>
      <c r="AF121" s="85">
        <v>11701</v>
      </c>
      <c r="AG121" s="85" t="s">
        <v>346</v>
      </c>
      <c r="AH121" s="85">
        <v>20.63</v>
      </c>
      <c r="AI121" s="85">
        <v>1650</v>
      </c>
      <c r="AJ121" s="85">
        <v>12347</v>
      </c>
      <c r="AK121" s="85" t="s">
        <v>644</v>
      </c>
      <c r="AL121" s="85">
        <v>19.97</v>
      </c>
      <c r="AM121" s="85">
        <v>1567</v>
      </c>
      <c r="AN121" s="85">
        <v>12630</v>
      </c>
      <c r="AO121" s="85" t="s">
        <v>400</v>
      </c>
      <c r="AP121" s="85">
        <v>18.04</v>
      </c>
      <c r="AQ121" s="85">
        <v>1375</v>
      </c>
      <c r="AR121" s="85">
        <v>12731</v>
      </c>
      <c r="AS121" s="85" t="s">
        <v>463</v>
      </c>
      <c r="AT121" s="85">
        <v>18.59</v>
      </c>
      <c r="AU121" s="85">
        <v>1406</v>
      </c>
      <c r="AV121" s="85">
        <v>12934</v>
      </c>
      <c r="AW121" s="85" t="s">
        <v>393</v>
      </c>
      <c r="AX121" s="85">
        <v>18.21</v>
      </c>
      <c r="AY121" s="85">
        <v>1375</v>
      </c>
      <c r="AZ121" s="85">
        <v>13006</v>
      </c>
      <c r="BA121" s="85" t="s">
        <v>388</v>
      </c>
      <c r="BB121" s="85">
        <v>18.82</v>
      </c>
      <c r="BC121" s="85">
        <v>1413</v>
      </c>
      <c r="BD121" s="85">
        <v>13150</v>
      </c>
      <c r="BE121" s="85" t="s">
        <v>495</v>
      </c>
    </row>
    <row r="122" spans="1:57" hidden="1">
      <c r="A122" s="85" t="s">
        <v>777</v>
      </c>
      <c r="B122" s="85">
        <v>40.6</v>
      </c>
      <c r="C122" s="85">
        <v>2933</v>
      </c>
      <c r="D122" s="85" t="s">
        <v>223</v>
      </c>
      <c r="E122" s="85" t="s">
        <v>223</v>
      </c>
      <c r="F122" s="85" t="s">
        <v>223</v>
      </c>
      <c r="G122" s="85" t="s">
        <v>223</v>
      </c>
      <c r="H122" s="85" t="s">
        <v>223</v>
      </c>
      <c r="I122" s="85" t="s">
        <v>223</v>
      </c>
      <c r="J122" s="85" t="s">
        <v>223</v>
      </c>
      <c r="K122" s="85" t="s">
        <v>223</v>
      </c>
      <c r="L122" s="85" t="s">
        <v>223</v>
      </c>
      <c r="M122" s="85" t="s">
        <v>223</v>
      </c>
      <c r="N122" s="85" t="s">
        <v>223</v>
      </c>
      <c r="O122" s="85" t="s">
        <v>223</v>
      </c>
      <c r="P122" s="85" t="s">
        <v>223</v>
      </c>
      <c r="Q122" s="85" t="s">
        <v>223</v>
      </c>
      <c r="R122" s="85" t="s">
        <v>223</v>
      </c>
      <c r="S122" s="85" t="s">
        <v>223</v>
      </c>
      <c r="T122" s="85" t="s">
        <v>223</v>
      </c>
      <c r="U122" s="85" t="s">
        <v>223</v>
      </c>
      <c r="V122" s="85" t="s">
        <v>223</v>
      </c>
      <c r="W122" s="85" t="s">
        <v>223</v>
      </c>
      <c r="X122" s="85" t="s">
        <v>223</v>
      </c>
      <c r="Y122" s="85" t="s">
        <v>223</v>
      </c>
      <c r="Z122" s="85" t="s">
        <v>223</v>
      </c>
      <c r="AA122" s="85" t="s">
        <v>223</v>
      </c>
      <c r="AB122" s="85" t="s">
        <v>223</v>
      </c>
      <c r="AC122" s="85" t="s">
        <v>223</v>
      </c>
      <c r="AD122" s="85" t="s">
        <v>223</v>
      </c>
      <c r="AE122" s="85" t="s">
        <v>223</v>
      </c>
      <c r="AF122" s="85" t="s">
        <v>223</v>
      </c>
      <c r="AG122" s="85" t="s">
        <v>223</v>
      </c>
      <c r="AH122" s="85" t="s">
        <v>223</v>
      </c>
      <c r="AI122" s="85" t="s">
        <v>223</v>
      </c>
      <c r="AJ122" s="85" t="s">
        <v>223</v>
      </c>
      <c r="AK122" s="85" t="s">
        <v>223</v>
      </c>
      <c r="AL122" s="85" t="s">
        <v>223</v>
      </c>
      <c r="AM122" s="85" t="s">
        <v>223</v>
      </c>
      <c r="AN122" s="85" t="s">
        <v>223</v>
      </c>
      <c r="AO122" s="85" t="s">
        <v>223</v>
      </c>
      <c r="AP122" s="85">
        <v>35</v>
      </c>
      <c r="AQ122" s="85">
        <v>3150</v>
      </c>
      <c r="AR122" s="85" t="s">
        <v>223</v>
      </c>
      <c r="AS122" s="85" t="s">
        <v>223</v>
      </c>
      <c r="AT122" s="85">
        <v>35</v>
      </c>
      <c r="AU122" s="85">
        <v>3150</v>
      </c>
      <c r="AV122" s="85" t="s">
        <v>223</v>
      </c>
      <c r="AW122" s="85" t="s">
        <v>223</v>
      </c>
      <c r="AX122" s="85" t="s">
        <v>223</v>
      </c>
      <c r="AY122" s="85" t="s">
        <v>223</v>
      </c>
      <c r="AZ122" s="85" t="s">
        <v>223</v>
      </c>
      <c r="BA122" s="85" t="s">
        <v>223</v>
      </c>
      <c r="BB122" s="85">
        <v>44.44</v>
      </c>
      <c r="BC122" s="85">
        <v>2800</v>
      </c>
      <c r="BD122" s="85" t="s">
        <v>223</v>
      </c>
      <c r="BE122" s="85" t="s">
        <v>223</v>
      </c>
    </row>
    <row r="123" spans="1:57" hidden="1">
      <c r="A123" s="85" t="s">
        <v>778</v>
      </c>
      <c r="B123" s="85">
        <v>53.02</v>
      </c>
      <c r="C123" s="85">
        <v>986</v>
      </c>
      <c r="D123" s="85" t="s">
        <v>223</v>
      </c>
      <c r="E123" s="85" t="s">
        <v>223</v>
      </c>
      <c r="F123" s="85">
        <v>53.02</v>
      </c>
      <c r="G123" s="85">
        <v>986</v>
      </c>
      <c r="H123" s="85" t="s">
        <v>223</v>
      </c>
      <c r="I123" s="85" t="s">
        <v>223</v>
      </c>
      <c r="J123" s="85">
        <v>53.02</v>
      </c>
      <c r="K123" s="85">
        <v>986</v>
      </c>
      <c r="L123" s="85" t="s">
        <v>223</v>
      </c>
      <c r="M123" s="85" t="s">
        <v>223</v>
      </c>
      <c r="N123" s="85">
        <v>53.02</v>
      </c>
      <c r="O123" s="85">
        <v>986</v>
      </c>
      <c r="P123" s="85" t="s">
        <v>223</v>
      </c>
      <c r="Q123" s="85" t="s">
        <v>223</v>
      </c>
      <c r="R123" s="85">
        <v>53.02</v>
      </c>
      <c r="S123" s="85">
        <v>986</v>
      </c>
      <c r="T123" s="85" t="s">
        <v>223</v>
      </c>
      <c r="U123" s="85" t="s">
        <v>223</v>
      </c>
      <c r="V123" s="85">
        <v>53.02</v>
      </c>
      <c r="W123" s="85">
        <v>986</v>
      </c>
      <c r="X123" s="85" t="s">
        <v>223</v>
      </c>
      <c r="Y123" s="85" t="s">
        <v>223</v>
      </c>
      <c r="Z123" s="85">
        <v>53.02</v>
      </c>
      <c r="AA123" s="85">
        <v>986</v>
      </c>
      <c r="AB123" s="85" t="s">
        <v>223</v>
      </c>
      <c r="AC123" s="85" t="s">
        <v>223</v>
      </c>
      <c r="AD123" s="85">
        <v>53.02</v>
      </c>
      <c r="AE123" s="85">
        <v>986</v>
      </c>
      <c r="AF123" s="85" t="s">
        <v>223</v>
      </c>
      <c r="AG123" s="85" t="s">
        <v>223</v>
      </c>
      <c r="AH123" s="85">
        <v>53.02</v>
      </c>
      <c r="AI123" s="85">
        <v>986</v>
      </c>
      <c r="AJ123" s="85" t="s">
        <v>223</v>
      </c>
      <c r="AK123" s="85" t="s">
        <v>223</v>
      </c>
      <c r="AL123" s="85">
        <v>53.02</v>
      </c>
      <c r="AM123" s="85">
        <v>986</v>
      </c>
      <c r="AN123" s="85" t="s">
        <v>223</v>
      </c>
      <c r="AO123" s="85" t="s">
        <v>223</v>
      </c>
      <c r="AP123" s="85">
        <v>53.02</v>
      </c>
      <c r="AQ123" s="85">
        <v>986</v>
      </c>
      <c r="AR123" s="85" t="s">
        <v>223</v>
      </c>
      <c r="AS123" s="85" t="s">
        <v>223</v>
      </c>
      <c r="AT123" s="85">
        <v>53.02</v>
      </c>
      <c r="AU123" s="85">
        <v>986</v>
      </c>
      <c r="AV123" s="85" t="s">
        <v>223</v>
      </c>
      <c r="AW123" s="85" t="s">
        <v>223</v>
      </c>
      <c r="AX123" s="85">
        <v>53.02</v>
      </c>
      <c r="AY123" s="85">
        <v>986</v>
      </c>
      <c r="AZ123" s="85" t="s">
        <v>223</v>
      </c>
      <c r="BA123" s="85" t="s">
        <v>223</v>
      </c>
      <c r="BB123" s="85">
        <v>53.02</v>
      </c>
      <c r="BC123" s="85">
        <v>986</v>
      </c>
      <c r="BD123" s="85" t="s">
        <v>223</v>
      </c>
      <c r="BE123" s="85" t="s">
        <v>223</v>
      </c>
    </row>
    <row r="124" spans="1:57" hidden="1">
      <c r="A124" s="85" t="s">
        <v>779</v>
      </c>
      <c r="B124" s="85">
        <v>81.19</v>
      </c>
      <c r="C124" s="85">
        <v>3608</v>
      </c>
      <c r="D124" s="85" t="s">
        <v>223</v>
      </c>
      <c r="E124" s="85" t="s">
        <v>223</v>
      </c>
      <c r="F124" s="85">
        <v>82.61</v>
      </c>
      <c r="G124" s="85">
        <v>3622</v>
      </c>
      <c r="H124" s="85" t="s">
        <v>223</v>
      </c>
      <c r="I124" s="85" t="s">
        <v>223</v>
      </c>
      <c r="J124" s="85">
        <v>86.35</v>
      </c>
      <c r="K124" s="85">
        <v>3677</v>
      </c>
      <c r="L124" s="85" t="s">
        <v>223</v>
      </c>
      <c r="M124" s="85" t="s">
        <v>223</v>
      </c>
      <c r="N124" s="85">
        <v>85.94</v>
      </c>
      <c r="O124" s="85">
        <v>3750</v>
      </c>
      <c r="P124" s="85" t="s">
        <v>223</v>
      </c>
      <c r="Q124" s="85" t="s">
        <v>223</v>
      </c>
      <c r="R124" s="85" t="s">
        <v>223</v>
      </c>
      <c r="S124" s="85" t="s">
        <v>223</v>
      </c>
      <c r="T124" s="85" t="s">
        <v>223</v>
      </c>
      <c r="U124" s="85" t="s">
        <v>223</v>
      </c>
      <c r="V124" s="85" t="s">
        <v>223</v>
      </c>
      <c r="W124" s="85" t="s">
        <v>223</v>
      </c>
      <c r="X124" s="85" t="s">
        <v>223</v>
      </c>
      <c r="Y124" s="85" t="s">
        <v>223</v>
      </c>
      <c r="Z124" s="85" t="s">
        <v>223</v>
      </c>
      <c r="AA124" s="85" t="s">
        <v>223</v>
      </c>
      <c r="AB124" s="85" t="s">
        <v>223</v>
      </c>
      <c r="AC124" s="85" t="s">
        <v>223</v>
      </c>
      <c r="AD124" s="85">
        <v>90.44</v>
      </c>
      <c r="AE124" s="85">
        <v>3657</v>
      </c>
      <c r="AF124" s="85" t="s">
        <v>223</v>
      </c>
      <c r="AG124" s="85" t="s">
        <v>223</v>
      </c>
      <c r="AH124" s="85">
        <v>89.9</v>
      </c>
      <c r="AI124" s="85">
        <v>3741</v>
      </c>
      <c r="AJ124" s="85" t="s">
        <v>223</v>
      </c>
      <c r="AK124" s="85" t="s">
        <v>223</v>
      </c>
      <c r="AL124" s="85">
        <v>88.36</v>
      </c>
      <c r="AM124" s="85">
        <v>3802</v>
      </c>
      <c r="AN124" s="85" t="s">
        <v>223</v>
      </c>
      <c r="AO124" s="85" t="s">
        <v>223</v>
      </c>
      <c r="AP124" s="85">
        <v>90.15</v>
      </c>
      <c r="AQ124" s="85">
        <v>3881</v>
      </c>
      <c r="AR124" s="85" t="s">
        <v>223</v>
      </c>
      <c r="AS124" s="85" t="s">
        <v>223</v>
      </c>
      <c r="AT124" s="85">
        <v>88.08</v>
      </c>
      <c r="AU124" s="85">
        <v>3944</v>
      </c>
      <c r="AV124" s="85" t="s">
        <v>223</v>
      </c>
      <c r="AW124" s="85" t="s">
        <v>223</v>
      </c>
      <c r="AX124" s="85">
        <v>82.02</v>
      </c>
      <c r="AY124" s="85">
        <v>3935</v>
      </c>
      <c r="AZ124" s="85" t="s">
        <v>223</v>
      </c>
      <c r="BA124" s="85" t="s">
        <v>223</v>
      </c>
      <c r="BB124" s="85">
        <v>85.6</v>
      </c>
      <c r="BC124" s="85">
        <v>3802</v>
      </c>
      <c r="BD124" s="85" t="s">
        <v>223</v>
      </c>
      <c r="BE124" s="85" t="s">
        <v>223</v>
      </c>
    </row>
    <row r="125" spans="1:57" hidden="1">
      <c r="A125" s="85" t="s">
        <v>780</v>
      </c>
      <c r="B125" s="85">
        <v>42.53</v>
      </c>
      <c r="C125" s="85">
        <v>3338</v>
      </c>
      <c r="D125" s="85" t="s">
        <v>223</v>
      </c>
      <c r="E125" s="85" t="s">
        <v>223</v>
      </c>
      <c r="F125" s="85">
        <v>46.62</v>
      </c>
      <c r="G125" s="85">
        <v>3704</v>
      </c>
      <c r="H125" s="85" t="s">
        <v>223</v>
      </c>
      <c r="I125" s="85" t="s">
        <v>223</v>
      </c>
      <c r="J125" s="85">
        <v>47.85</v>
      </c>
      <c r="K125" s="85">
        <v>4420</v>
      </c>
      <c r="L125" s="85" t="s">
        <v>223</v>
      </c>
      <c r="M125" s="85" t="s">
        <v>223</v>
      </c>
      <c r="N125" s="85" t="s">
        <v>223</v>
      </c>
      <c r="O125" s="85" t="s">
        <v>223</v>
      </c>
      <c r="P125" s="85" t="s">
        <v>223</v>
      </c>
      <c r="Q125" s="85" t="s">
        <v>223</v>
      </c>
      <c r="R125" s="85" t="s">
        <v>223</v>
      </c>
      <c r="S125" s="85" t="s">
        <v>223</v>
      </c>
      <c r="T125" s="85" t="s">
        <v>223</v>
      </c>
      <c r="U125" s="85" t="s">
        <v>223</v>
      </c>
      <c r="V125" s="85" t="s">
        <v>223</v>
      </c>
      <c r="W125" s="85" t="s">
        <v>223</v>
      </c>
      <c r="X125" s="85" t="s">
        <v>223</v>
      </c>
      <c r="Y125" s="85" t="s">
        <v>223</v>
      </c>
      <c r="Z125" s="85" t="s">
        <v>223</v>
      </c>
      <c r="AA125" s="85" t="s">
        <v>223</v>
      </c>
      <c r="AB125" s="85" t="s">
        <v>223</v>
      </c>
      <c r="AC125" s="85" t="s">
        <v>223</v>
      </c>
      <c r="AD125" s="85" t="s">
        <v>223</v>
      </c>
      <c r="AE125" s="85" t="s">
        <v>223</v>
      </c>
      <c r="AF125" s="85" t="s">
        <v>223</v>
      </c>
      <c r="AG125" s="85" t="s">
        <v>223</v>
      </c>
      <c r="AH125" s="85" t="s">
        <v>223</v>
      </c>
      <c r="AI125" s="85" t="s">
        <v>223</v>
      </c>
      <c r="AJ125" s="85" t="s">
        <v>223</v>
      </c>
      <c r="AK125" s="85" t="s">
        <v>223</v>
      </c>
      <c r="AL125" s="85" t="s">
        <v>223</v>
      </c>
      <c r="AM125" s="85" t="s">
        <v>223</v>
      </c>
      <c r="AN125" s="85" t="s">
        <v>223</v>
      </c>
      <c r="AO125" s="85" t="s">
        <v>223</v>
      </c>
      <c r="AP125" s="85" t="s">
        <v>223</v>
      </c>
      <c r="AQ125" s="85" t="s">
        <v>223</v>
      </c>
      <c r="AR125" s="85" t="s">
        <v>223</v>
      </c>
      <c r="AS125" s="85" t="s">
        <v>223</v>
      </c>
      <c r="AT125" s="85" t="s">
        <v>223</v>
      </c>
      <c r="AU125" s="85" t="s">
        <v>223</v>
      </c>
      <c r="AV125" s="85" t="s">
        <v>223</v>
      </c>
      <c r="AW125" s="85" t="s">
        <v>223</v>
      </c>
      <c r="AX125" s="85" t="s">
        <v>223</v>
      </c>
      <c r="AY125" s="85" t="s">
        <v>223</v>
      </c>
      <c r="AZ125" s="85" t="s">
        <v>223</v>
      </c>
      <c r="BA125" s="85" t="s">
        <v>223</v>
      </c>
      <c r="BB125" s="85" t="s">
        <v>223</v>
      </c>
      <c r="BC125" s="85" t="s">
        <v>223</v>
      </c>
      <c r="BD125" s="85" t="s">
        <v>223</v>
      </c>
      <c r="BE125" s="85" t="s">
        <v>223</v>
      </c>
    </row>
    <row r="126" spans="1:57" hidden="1">
      <c r="A126" s="85" t="s">
        <v>781</v>
      </c>
      <c r="B126" s="85" t="s">
        <v>223</v>
      </c>
      <c r="C126" s="85" t="s">
        <v>223</v>
      </c>
      <c r="D126" s="85">
        <v>18678</v>
      </c>
      <c r="E126" s="85" t="s">
        <v>223</v>
      </c>
      <c r="F126" s="85" t="s">
        <v>223</v>
      </c>
      <c r="G126" s="85" t="s">
        <v>223</v>
      </c>
      <c r="H126" s="85">
        <v>19256</v>
      </c>
      <c r="I126" s="85" t="s">
        <v>223</v>
      </c>
      <c r="J126" s="85" t="s">
        <v>223</v>
      </c>
      <c r="K126" s="85" t="s">
        <v>223</v>
      </c>
      <c r="L126" s="85" t="s">
        <v>223</v>
      </c>
      <c r="M126" s="85" t="s">
        <v>223</v>
      </c>
      <c r="N126" s="85" t="s">
        <v>223</v>
      </c>
      <c r="O126" s="85" t="s">
        <v>223</v>
      </c>
      <c r="P126" s="85">
        <v>20053</v>
      </c>
      <c r="Q126" s="85" t="s">
        <v>223</v>
      </c>
      <c r="R126" s="85" t="s">
        <v>223</v>
      </c>
      <c r="S126" s="85" t="s">
        <v>223</v>
      </c>
      <c r="T126" s="85">
        <v>19469</v>
      </c>
      <c r="U126" s="85" t="s">
        <v>223</v>
      </c>
      <c r="V126" s="85" t="s">
        <v>223</v>
      </c>
      <c r="W126" s="85" t="s">
        <v>223</v>
      </c>
      <c r="X126" s="85">
        <v>20072</v>
      </c>
      <c r="Y126" s="85" t="s">
        <v>223</v>
      </c>
      <c r="Z126" s="85" t="s">
        <v>223</v>
      </c>
      <c r="AA126" s="85" t="s">
        <v>223</v>
      </c>
      <c r="AB126" s="85">
        <v>20693</v>
      </c>
      <c r="AC126" s="85" t="s">
        <v>223</v>
      </c>
      <c r="AD126" s="85" t="s">
        <v>223</v>
      </c>
      <c r="AE126" s="85" t="s">
        <v>223</v>
      </c>
      <c r="AF126" s="85">
        <v>20903</v>
      </c>
      <c r="AG126" s="85" t="s">
        <v>223</v>
      </c>
      <c r="AH126" s="85" t="s">
        <v>223</v>
      </c>
      <c r="AI126" s="85" t="s">
        <v>223</v>
      </c>
      <c r="AJ126" s="85">
        <v>21550</v>
      </c>
      <c r="AK126" s="85" t="s">
        <v>223</v>
      </c>
      <c r="AL126" s="85">
        <v>55.56</v>
      </c>
      <c r="AM126" s="85">
        <v>2500</v>
      </c>
      <c r="AN126" s="85">
        <v>21990</v>
      </c>
      <c r="AO126" s="85" t="s">
        <v>782</v>
      </c>
      <c r="AP126" s="85">
        <v>55.56</v>
      </c>
      <c r="AQ126" s="85">
        <v>2500</v>
      </c>
      <c r="AR126" s="85">
        <v>22213</v>
      </c>
      <c r="AS126" s="85" t="s">
        <v>783</v>
      </c>
      <c r="AT126" s="85" t="s">
        <v>223</v>
      </c>
      <c r="AU126" s="85" t="s">
        <v>223</v>
      </c>
      <c r="AV126" s="85">
        <v>22438</v>
      </c>
      <c r="AW126" s="85" t="s">
        <v>223</v>
      </c>
      <c r="AX126" s="85" t="s">
        <v>223</v>
      </c>
      <c r="AY126" s="85" t="s">
        <v>223</v>
      </c>
      <c r="AZ126" s="85">
        <v>22438</v>
      </c>
      <c r="BA126" s="85" t="s">
        <v>223</v>
      </c>
      <c r="BB126" s="85" t="s">
        <v>223</v>
      </c>
      <c r="BC126" s="85" t="s">
        <v>223</v>
      </c>
      <c r="BD126" s="85">
        <v>22896</v>
      </c>
      <c r="BE126" s="85" t="s">
        <v>223</v>
      </c>
    </row>
    <row r="127" spans="1:57" hidden="1">
      <c r="A127" s="85" t="s">
        <v>784</v>
      </c>
      <c r="B127" s="85">
        <v>34.64</v>
      </c>
      <c r="C127" s="85">
        <v>3100</v>
      </c>
      <c r="D127" s="85">
        <v>28600</v>
      </c>
      <c r="E127" s="85" t="s">
        <v>314</v>
      </c>
      <c r="F127" s="85">
        <v>34.64</v>
      </c>
      <c r="G127" s="85">
        <v>3100</v>
      </c>
      <c r="H127" s="85">
        <v>30798</v>
      </c>
      <c r="I127" s="85" t="s">
        <v>326</v>
      </c>
      <c r="J127" s="85">
        <v>35.200000000000003</v>
      </c>
      <c r="K127" s="85">
        <v>3150</v>
      </c>
      <c r="L127" s="85" t="s">
        <v>223</v>
      </c>
      <c r="M127" s="85" t="s">
        <v>223</v>
      </c>
      <c r="N127" s="85">
        <v>36.71</v>
      </c>
      <c r="O127" s="85">
        <v>3267</v>
      </c>
      <c r="P127" s="85">
        <v>27956</v>
      </c>
      <c r="Q127" s="85" t="s">
        <v>761</v>
      </c>
      <c r="R127" s="85">
        <v>37.19</v>
      </c>
      <c r="S127" s="85">
        <v>3300</v>
      </c>
      <c r="T127" s="85">
        <v>27842</v>
      </c>
      <c r="U127" s="85" t="s">
        <v>785</v>
      </c>
      <c r="V127" s="85" t="s">
        <v>223</v>
      </c>
      <c r="W127" s="85" t="s">
        <v>223</v>
      </c>
      <c r="X127" s="85">
        <v>27604</v>
      </c>
      <c r="Y127" s="85" t="s">
        <v>223</v>
      </c>
      <c r="Z127" s="85">
        <v>42.62</v>
      </c>
      <c r="AA127" s="85">
        <v>2600</v>
      </c>
      <c r="AB127" s="85">
        <v>27640</v>
      </c>
      <c r="AC127" s="85" t="s">
        <v>406</v>
      </c>
      <c r="AD127" s="85">
        <v>42.62</v>
      </c>
      <c r="AE127" s="85">
        <v>2600</v>
      </c>
      <c r="AF127" s="85">
        <v>27602</v>
      </c>
      <c r="AG127" s="85" t="s">
        <v>406</v>
      </c>
      <c r="AH127" s="85" t="s">
        <v>223</v>
      </c>
      <c r="AI127" s="85" t="s">
        <v>223</v>
      </c>
      <c r="AJ127" s="85">
        <v>29304</v>
      </c>
      <c r="AK127" s="85" t="s">
        <v>223</v>
      </c>
      <c r="AL127" s="85" t="s">
        <v>223</v>
      </c>
      <c r="AM127" s="85" t="s">
        <v>223</v>
      </c>
      <c r="AN127" s="85">
        <v>29759</v>
      </c>
      <c r="AO127" s="85" t="s">
        <v>223</v>
      </c>
      <c r="AP127" s="85">
        <v>36.44</v>
      </c>
      <c r="AQ127" s="85">
        <v>3200</v>
      </c>
      <c r="AR127" s="85">
        <v>27568</v>
      </c>
      <c r="AS127" s="85" t="s">
        <v>273</v>
      </c>
      <c r="AT127" s="85">
        <v>41.86</v>
      </c>
      <c r="AU127" s="85">
        <v>3322</v>
      </c>
      <c r="AV127" s="85">
        <v>27149</v>
      </c>
      <c r="AW127" s="85" t="s">
        <v>406</v>
      </c>
      <c r="AX127" s="85">
        <v>44.58</v>
      </c>
      <c r="AY127" s="85">
        <v>3383</v>
      </c>
      <c r="AZ127" s="85">
        <v>25957</v>
      </c>
      <c r="BA127" s="85" t="s">
        <v>756</v>
      </c>
      <c r="BB127" s="85">
        <v>44</v>
      </c>
      <c r="BC127" s="85">
        <v>3300</v>
      </c>
      <c r="BD127" s="85">
        <v>28301</v>
      </c>
      <c r="BE127" s="85" t="s">
        <v>453</v>
      </c>
    </row>
    <row r="128" spans="1:57" s="87" customFormat="1" hidden="1">
      <c r="A128" s="87" t="s">
        <v>786</v>
      </c>
      <c r="B128" s="87" t="s">
        <v>223</v>
      </c>
      <c r="C128" s="87" t="s">
        <v>223</v>
      </c>
      <c r="D128" s="87">
        <v>19923</v>
      </c>
      <c r="E128" s="87" t="s">
        <v>223</v>
      </c>
      <c r="F128" s="87" t="s">
        <v>223</v>
      </c>
      <c r="G128" s="87" t="s">
        <v>223</v>
      </c>
      <c r="H128" s="87">
        <v>19533</v>
      </c>
      <c r="I128" s="87" t="s">
        <v>223</v>
      </c>
      <c r="J128" s="87" t="s">
        <v>223</v>
      </c>
      <c r="K128" s="87" t="s">
        <v>223</v>
      </c>
      <c r="L128" s="87" t="s">
        <v>223</v>
      </c>
      <c r="M128" s="87" t="s">
        <v>223</v>
      </c>
      <c r="N128" s="87" t="s">
        <v>223</v>
      </c>
      <c r="O128" s="87" t="s">
        <v>223</v>
      </c>
      <c r="P128" s="87">
        <v>19932</v>
      </c>
      <c r="Q128" s="87" t="s">
        <v>223</v>
      </c>
      <c r="R128" s="87" t="s">
        <v>223</v>
      </c>
      <c r="S128" s="87" t="s">
        <v>223</v>
      </c>
      <c r="T128" s="87">
        <v>19932</v>
      </c>
      <c r="U128" s="87" t="s">
        <v>223</v>
      </c>
      <c r="V128" s="87" t="s">
        <v>223</v>
      </c>
      <c r="W128" s="87" t="s">
        <v>223</v>
      </c>
      <c r="X128" s="87">
        <v>21801</v>
      </c>
      <c r="Y128" s="87" t="s">
        <v>223</v>
      </c>
      <c r="Z128" s="87" t="s">
        <v>223</v>
      </c>
      <c r="AA128" s="87" t="s">
        <v>223</v>
      </c>
      <c r="AB128" s="87">
        <v>23046</v>
      </c>
      <c r="AC128" s="87" t="s">
        <v>223</v>
      </c>
      <c r="AD128" s="87" t="s">
        <v>223</v>
      </c>
      <c r="AE128" s="87" t="s">
        <v>223</v>
      </c>
      <c r="AF128" s="87">
        <v>23046</v>
      </c>
      <c r="AG128" s="87" t="s">
        <v>223</v>
      </c>
      <c r="AH128" s="87" t="s">
        <v>223</v>
      </c>
      <c r="AI128" s="87" t="s">
        <v>223</v>
      </c>
      <c r="AJ128" s="87">
        <v>24603</v>
      </c>
      <c r="AK128" s="87" t="s">
        <v>223</v>
      </c>
      <c r="AL128" s="87" t="s">
        <v>223</v>
      </c>
      <c r="AM128" s="87" t="s">
        <v>223</v>
      </c>
      <c r="AN128" s="87">
        <v>24603</v>
      </c>
      <c r="AO128" s="87" t="s">
        <v>223</v>
      </c>
      <c r="AP128" s="87">
        <v>33.85</v>
      </c>
      <c r="AQ128" s="87">
        <v>2200</v>
      </c>
      <c r="AR128" s="87">
        <v>24603</v>
      </c>
      <c r="AS128" s="87" t="s">
        <v>363</v>
      </c>
      <c r="AT128" s="87">
        <v>33.85</v>
      </c>
      <c r="AU128" s="87">
        <v>2200</v>
      </c>
      <c r="AV128" s="87">
        <v>24603</v>
      </c>
      <c r="AW128" s="87" t="s">
        <v>363</v>
      </c>
      <c r="AX128" s="87" t="s">
        <v>223</v>
      </c>
      <c r="AY128" s="87" t="s">
        <v>223</v>
      </c>
      <c r="AZ128" s="87">
        <v>25693</v>
      </c>
      <c r="BA128" s="87" t="s">
        <v>223</v>
      </c>
      <c r="BB128" s="87" t="s">
        <v>223</v>
      </c>
      <c r="BC128" s="87" t="s">
        <v>223</v>
      </c>
      <c r="BD128" s="87">
        <v>25693</v>
      </c>
      <c r="BE128" s="87" t="s">
        <v>223</v>
      </c>
    </row>
    <row r="129" spans="1:57" hidden="1">
      <c r="A129" s="85" t="s">
        <v>787</v>
      </c>
      <c r="B129" s="85" t="s">
        <v>223</v>
      </c>
      <c r="C129" s="85" t="s">
        <v>223</v>
      </c>
      <c r="D129" s="85">
        <v>25427</v>
      </c>
      <c r="E129" s="85" t="s">
        <v>223</v>
      </c>
      <c r="F129" s="85" t="s">
        <v>223</v>
      </c>
      <c r="G129" s="85" t="s">
        <v>223</v>
      </c>
      <c r="H129" s="85">
        <v>25427</v>
      </c>
      <c r="I129" s="85" t="s">
        <v>223</v>
      </c>
      <c r="J129" s="85" t="s">
        <v>223</v>
      </c>
      <c r="K129" s="85" t="s">
        <v>223</v>
      </c>
      <c r="L129" s="85" t="s">
        <v>223</v>
      </c>
      <c r="M129" s="85" t="s">
        <v>223</v>
      </c>
      <c r="N129" s="85" t="s">
        <v>223</v>
      </c>
      <c r="O129" s="85" t="s">
        <v>223</v>
      </c>
      <c r="P129" s="85">
        <v>25438</v>
      </c>
      <c r="Q129" s="85" t="s">
        <v>223</v>
      </c>
      <c r="R129" s="85" t="s">
        <v>223</v>
      </c>
      <c r="S129" s="85" t="s">
        <v>223</v>
      </c>
      <c r="T129" s="85">
        <v>25695</v>
      </c>
      <c r="U129" s="85" t="s">
        <v>223</v>
      </c>
      <c r="V129" s="85" t="s">
        <v>223</v>
      </c>
      <c r="W129" s="85" t="s">
        <v>223</v>
      </c>
      <c r="X129" s="85">
        <v>25695</v>
      </c>
      <c r="Y129" s="85" t="s">
        <v>223</v>
      </c>
      <c r="Z129" s="85" t="s">
        <v>223</v>
      </c>
      <c r="AA129" s="85" t="s">
        <v>223</v>
      </c>
      <c r="AB129" s="85">
        <v>24947</v>
      </c>
      <c r="AC129" s="85" t="s">
        <v>223</v>
      </c>
      <c r="AD129" s="85" t="s">
        <v>223</v>
      </c>
      <c r="AE129" s="85" t="s">
        <v>223</v>
      </c>
      <c r="AF129" s="85">
        <v>24458</v>
      </c>
      <c r="AG129" s="85" t="s">
        <v>223</v>
      </c>
      <c r="AH129" s="85" t="s">
        <v>223</v>
      </c>
      <c r="AI129" s="85" t="s">
        <v>223</v>
      </c>
      <c r="AJ129" s="85">
        <v>25215</v>
      </c>
      <c r="AK129" s="85" t="s">
        <v>223</v>
      </c>
      <c r="AL129" s="85" t="s">
        <v>223</v>
      </c>
      <c r="AM129" s="85" t="s">
        <v>223</v>
      </c>
      <c r="AN129" s="85">
        <v>25730</v>
      </c>
      <c r="AO129" s="85" t="s">
        <v>223</v>
      </c>
      <c r="AP129" s="85" t="s">
        <v>223</v>
      </c>
      <c r="AQ129" s="85" t="s">
        <v>223</v>
      </c>
      <c r="AR129" s="85">
        <v>25476</v>
      </c>
      <c r="AS129" s="85" t="s">
        <v>223</v>
      </c>
      <c r="AT129" s="85" t="s">
        <v>223</v>
      </c>
      <c r="AU129" s="85" t="s">
        <v>223</v>
      </c>
      <c r="AV129" s="85">
        <v>24977</v>
      </c>
      <c r="AW129" s="85" t="s">
        <v>223</v>
      </c>
      <c r="AX129" s="85" t="s">
        <v>223</v>
      </c>
      <c r="AY129" s="85" t="s">
        <v>223</v>
      </c>
      <c r="AZ129" s="85">
        <v>25230</v>
      </c>
      <c r="BA129" s="85" t="s">
        <v>223</v>
      </c>
      <c r="BB129" s="85" t="s">
        <v>223</v>
      </c>
      <c r="BC129" s="85" t="s">
        <v>223</v>
      </c>
      <c r="BD129" s="85">
        <v>25230</v>
      </c>
      <c r="BE129" s="85" t="s">
        <v>223</v>
      </c>
    </row>
    <row r="130" spans="1:57" hidden="1">
      <c r="A130" s="85" t="s">
        <v>788</v>
      </c>
      <c r="B130" s="85">
        <v>53.85</v>
      </c>
      <c r="C130" s="85">
        <v>3500</v>
      </c>
      <c r="D130" s="85">
        <v>30354</v>
      </c>
      <c r="E130" s="85" t="s">
        <v>451</v>
      </c>
      <c r="F130" s="85">
        <v>53.85</v>
      </c>
      <c r="G130" s="85">
        <v>3500</v>
      </c>
      <c r="H130" s="85">
        <v>30822</v>
      </c>
      <c r="I130" s="85" t="s">
        <v>568</v>
      </c>
      <c r="J130" s="85">
        <v>53.85</v>
      </c>
      <c r="K130" s="85">
        <v>3500</v>
      </c>
      <c r="L130" s="85" t="s">
        <v>223</v>
      </c>
      <c r="M130" s="85" t="s">
        <v>223</v>
      </c>
      <c r="N130" s="85">
        <v>53.85</v>
      </c>
      <c r="O130" s="85">
        <v>3500</v>
      </c>
      <c r="P130" s="85">
        <v>31439</v>
      </c>
      <c r="Q130" s="85" t="s">
        <v>452</v>
      </c>
      <c r="R130" s="85">
        <v>53.85</v>
      </c>
      <c r="S130" s="85">
        <v>3500</v>
      </c>
      <c r="T130" s="85">
        <v>31682</v>
      </c>
      <c r="U130" s="85" t="s">
        <v>264</v>
      </c>
      <c r="V130" s="85">
        <v>53.85</v>
      </c>
      <c r="W130" s="85">
        <v>3500</v>
      </c>
      <c r="X130" s="85">
        <v>31878</v>
      </c>
      <c r="Y130" s="85" t="s">
        <v>469</v>
      </c>
      <c r="Z130" s="85">
        <v>53.85</v>
      </c>
      <c r="AA130" s="85">
        <v>3500</v>
      </c>
      <c r="AB130" s="85">
        <v>33164</v>
      </c>
      <c r="AC130" s="85" t="s">
        <v>405</v>
      </c>
      <c r="AD130" s="85">
        <v>58.35</v>
      </c>
      <c r="AE130" s="85">
        <v>3133</v>
      </c>
      <c r="AF130" s="85">
        <v>33249</v>
      </c>
      <c r="AG130" s="85" t="s">
        <v>789</v>
      </c>
      <c r="AH130" s="85">
        <v>60.02</v>
      </c>
      <c r="AI130" s="85">
        <v>3097</v>
      </c>
      <c r="AJ130" s="85">
        <v>33549</v>
      </c>
      <c r="AK130" s="85" t="s">
        <v>238</v>
      </c>
      <c r="AL130" s="85">
        <v>60.02</v>
      </c>
      <c r="AM130" s="85">
        <v>3097</v>
      </c>
      <c r="AN130" s="85">
        <v>34294</v>
      </c>
      <c r="AO130" s="85" t="s">
        <v>647</v>
      </c>
      <c r="AP130" s="85">
        <v>60.02</v>
      </c>
      <c r="AQ130" s="85">
        <v>3097</v>
      </c>
      <c r="AR130" s="85">
        <v>34043</v>
      </c>
      <c r="AS130" s="85" t="s">
        <v>258</v>
      </c>
      <c r="AT130" s="85">
        <v>60.02</v>
      </c>
      <c r="AU130" s="85">
        <v>3097</v>
      </c>
      <c r="AV130" s="85">
        <v>34239</v>
      </c>
      <c r="AW130" s="85" t="s">
        <v>789</v>
      </c>
      <c r="AX130" s="85">
        <v>60.02</v>
      </c>
      <c r="AY130" s="85">
        <v>3097</v>
      </c>
      <c r="AZ130" s="85">
        <v>34320</v>
      </c>
      <c r="BA130" s="85" t="s">
        <v>568</v>
      </c>
      <c r="BB130" s="85">
        <v>60.02</v>
      </c>
      <c r="BC130" s="85">
        <v>3097</v>
      </c>
      <c r="BD130" s="85">
        <v>34839</v>
      </c>
      <c r="BE130" s="85" t="s">
        <v>322</v>
      </c>
    </row>
    <row r="131" spans="1:57" hidden="1">
      <c r="A131" s="85" t="s">
        <v>790</v>
      </c>
      <c r="B131" s="85">
        <v>48.11</v>
      </c>
      <c r="C131" s="85">
        <v>4109</v>
      </c>
      <c r="D131" s="85" t="s">
        <v>223</v>
      </c>
      <c r="E131" s="85" t="s">
        <v>223</v>
      </c>
      <c r="F131" s="85">
        <v>48.05</v>
      </c>
      <c r="G131" s="85">
        <v>4103</v>
      </c>
      <c r="H131" s="85" t="s">
        <v>223</v>
      </c>
      <c r="I131" s="85" t="s">
        <v>223</v>
      </c>
      <c r="J131" s="85">
        <v>48.12</v>
      </c>
      <c r="K131" s="85">
        <v>4137</v>
      </c>
      <c r="L131" s="85" t="s">
        <v>223</v>
      </c>
      <c r="M131" s="85" t="s">
        <v>223</v>
      </c>
      <c r="N131" s="85">
        <v>50.69</v>
      </c>
      <c r="O131" s="85">
        <v>4500</v>
      </c>
      <c r="P131" s="85" t="s">
        <v>223</v>
      </c>
      <c r="Q131" s="85" t="s">
        <v>223</v>
      </c>
      <c r="R131" s="85">
        <v>53.35</v>
      </c>
      <c r="S131" s="85">
        <v>4750</v>
      </c>
      <c r="T131" s="85" t="s">
        <v>223</v>
      </c>
      <c r="U131" s="85" t="s">
        <v>223</v>
      </c>
      <c r="V131" s="85">
        <v>53.55</v>
      </c>
      <c r="W131" s="85">
        <v>4767</v>
      </c>
      <c r="X131" s="85" t="s">
        <v>223</v>
      </c>
      <c r="Y131" s="85" t="s">
        <v>223</v>
      </c>
      <c r="Z131" s="85">
        <v>53.55</v>
      </c>
      <c r="AA131" s="85">
        <v>4767</v>
      </c>
      <c r="AB131" s="85" t="s">
        <v>223</v>
      </c>
      <c r="AC131" s="85" t="s">
        <v>223</v>
      </c>
      <c r="AD131" s="85">
        <v>50.96</v>
      </c>
      <c r="AE131" s="85">
        <v>4511</v>
      </c>
      <c r="AF131" s="85" t="s">
        <v>223</v>
      </c>
      <c r="AG131" s="85" t="s">
        <v>223</v>
      </c>
      <c r="AH131" s="85">
        <v>59.15</v>
      </c>
      <c r="AI131" s="85">
        <v>4281</v>
      </c>
      <c r="AJ131" s="85" t="s">
        <v>223</v>
      </c>
      <c r="AK131" s="85" t="s">
        <v>223</v>
      </c>
      <c r="AL131" s="85">
        <v>62.55</v>
      </c>
      <c r="AM131" s="85">
        <v>4194</v>
      </c>
      <c r="AN131" s="85" t="s">
        <v>223</v>
      </c>
      <c r="AO131" s="85" t="s">
        <v>223</v>
      </c>
      <c r="AP131" s="85">
        <v>75.03</v>
      </c>
      <c r="AQ131" s="85">
        <v>3927</v>
      </c>
      <c r="AR131" s="85" t="s">
        <v>223</v>
      </c>
      <c r="AS131" s="85" t="s">
        <v>223</v>
      </c>
      <c r="AT131" s="85">
        <v>105.07</v>
      </c>
      <c r="AU131" s="85">
        <v>3236</v>
      </c>
      <c r="AV131" s="85" t="s">
        <v>223</v>
      </c>
      <c r="AW131" s="85" t="s">
        <v>223</v>
      </c>
      <c r="AX131" s="85">
        <v>128.61000000000001</v>
      </c>
      <c r="AY131" s="85">
        <v>2739</v>
      </c>
      <c r="AZ131" s="85" t="s">
        <v>223</v>
      </c>
      <c r="BA131" s="85" t="s">
        <v>223</v>
      </c>
      <c r="BB131" s="85">
        <v>117.58</v>
      </c>
      <c r="BC131" s="85">
        <v>3050</v>
      </c>
      <c r="BD131" s="85" t="s">
        <v>223</v>
      </c>
      <c r="BE131" s="85" t="s">
        <v>223</v>
      </c>
    </row>
    <row r="132" spans="1:57" hidden="1">
      <c r="A132" s="85" t="s">
        <v>791</v>
      </c>
      <c r="B132" s="85">
        <v>43.75</v>
      </c>
      <c r="C132" s="85">
        <v>2800</v>
      </c>
      <c r="D132" s="85">
        <v>30722</v>
      </c>
      <c r="E132" s="85" t="s">
        <v>338</v>
      </c>
      <c r="F132" s="85">
        <v>43.75</v>
      </c>
      <c r="G132" s="85">
        <v>2800</v>
      </c>
      <c r="H132" s="85">
        <v>30769</v>
      </c>
      <c r="I132" s="85" t="s">
        <v>312</v>
      </c>
      <c r="J132" s="85">
        <v>43.75</v>
      </c>
      <c r="K132" s="85">
        <v>2800</v>
      </c>
      <c r="L132" s="85" t="s">
        <v>223</v>
      </c>
      <c r="M132" s="85" t="s">
        <v>223</v>
      </c>
      <c r="N132" s="85">
        <v>46.88</v>
      </c>
      <c r="O132" s="85">
        <v>3000</v>
      </c>
      <c r="P132" s="85">
        <v>24453</v>
      </c>
      <c r="Q132" s="85" t="s">
        <v>792</v>
      </c>
      <c r="R132" s="85">
        <v>50.64</v>
      </c>
      <c r="S132" s="85">
        <v>3150</v>
      </c>
      <c r="T132" s="85">
        <v>32640</v>
      </c>
      <c r="U132" s="85" t="s">
        <v>267</v>
      </c>
      <c r="V132" s="85">
        <v>51.42</v>
      </c>
      <c r="W132" s="85">
        <v>3200</v>
      </c>
      <c r="X132" s="85">
        <v>31637</v>
      </c>
      <c r="Y132" s="85" t="s">
        <v>336</v>
      </c>
      <c r="Z132" s="85" t="s">
        <v>223</v>
      </c>
      <c r="AA132" s="85" t="s">
        <v>223</v>
      </c>
      <c r="AB132" s="85">
        <v>27857</v>
      </c>
      <c r="AC132" s="85" t="s">
        <v>223</v>
      </c>
      <c r="AD132" s="85" t="s">
        <v>223</v>
      </c>
      <c r="AE132" s="85" t="s">
        <v>223</v>
      </c>
      <c r="AF132" s="85">
        <v>29747</v>
      </c>
      <c r="AG132" s="85" t="s">
        <v>223</v>
      </c>
      <c r="AH132" s="85" t="s">
        <v>223</v>
      </c>
      <c r="AI132" s="85" t="s">
        <v>223</v>
      </c>
      <c r="AJ132" s="85">
        <v>30503</v>
      </c>
      <c r="AK132" s="85" t="s">
        <v>223</v>
      </c>
      <c r="AL132" s="85" t="s">
        <v>223</v>
      </c>
      <c r="AM132" s="85" t="s">
        <v>223</v>
      </c>
      <c r="AN132" s="85">
        <v>31573</v>
      </c>
      <c r="AO132" s="85" t="s">
        <v>223</v>
      </c>
      <c r="AP132" s="85" t="s">
        <v>223</v>
      </c>
      <c r="AQ132" s="85" t="s">
        <v>223</v>
      </c>
      <c r="AR132" s="85">
        <v>33176</v>
      </c>
      <c r="AS132" s="85" t="s">
        <v>223</v>
      </c>
      <c r="AT132" s="85" t="s">
        <v>223</v>
      </c>
      <c r="AU132" s="85" t="s">
        <v>223</v>
      </c>
      <c r="AV132" s="85">
        <v>33309</v>
      </c>
      <c r="AW132" s="85" t="s">
        <v>223</v>
      </c>
      <c r="AX132" s="85">
        <v>43.08</v>
      </c>
      <c r="AY132" s="85">
        <v>2800</v>
      </c>
      <c r="AZ132" s="85">
        <v>34108</v>
      </c>
      <c r="BA132" s="85" t="s">
        <v>248</v>
      </c>
      <c r="BB132" s="85">
        <v>43.08</v>
      </c>
      <c r="BC132" s="85">
        <v>2800</v>
      </c>
      <c r="BD132" s="85">
        <v>36960</v>
      </c>
      <c r="BE132" s="85" t="s">
        <v>327</v>
      </c>
    </row>
    <row r="133" spans="1:57" hidden="1">
      <c r="A133" s="85" t="s">
        <v>793</v>
      </c>
      <c r="B133" s="85" t="s">
        <v>223</v>
      </c>
      <c r="C133" s="85" t="s">
        <v>223</v>
      </c>
      <c r="D133" s="85">
        <v>29565</v>
      </c>
      <c r="E133" s="85" t="s">
        <v>223</v>
      </c>
      <c r="F133" s="85" t="s">
        <v>223</v>
      </c>
      <c r="G133" s="85" t="s">
        <v>223</v>
      </c>
      <c r="H133" s="85">
        <v>28704</v>
      </c>
      <c r="I133" s="85" t="s">
        <v>223</v>
      </c>
      <c r="J133" s="85" t="s">
        <v>223</v>
      </c>
      <c r="K133" s="85" t="s">
        <v>223</v>
      </c>
      <c r="L133" s="85" t="s">
        <v>223</v>
      </c>
      <c r="M133" s="85" t="s">
        <v>223</v>
      </c>
      <c r="N133" s="85" t="s">
        <v>223</v>
      </c>
      <c r="O133" s="85" t="s">
        <v>223</v>
      </c>
      <c r="P133" s="85">
        <v>30508</v>
      </c>
      <c r="Q133" s="85" t="s">
        <v>223</v>
      </c>
      <c r="R133" s="85" t="s">
        <v>223</v>
      </c>
      <c r="S133" s="85" t="s">
        <v>223</v>
      </c>
      <c r="T133" s="85">
        <v>30817</v>
      </c>
      <c r="U133" s="85" t="s">
        <v>223</v>
      </c>
      <c r="V133" s="85" t="s">
        <v>223</v>
      </c>
      <c r="W133" s="85" t="s">
        <v>223</v>
      </c>
      <c r="X133" s="85">
        <v>31446</v>
      </c>
      <c r="Y133" s="85" t="s">
        <v>223</v>
      </c>
      <c r="Z133" s="85" t="s">
        <v>223</v>
      </c>
      <c r="AA133" s="85" t="s">
        <v>223</v>
      </c>
      <c r="AB133" s="85">
        <v>30830</v>
      </c>
      <c r="AC133" s="85" t="s">
        <v>223</v>
      </c>
      <c r="AD133" s="85" t="s">
        <v>223</v>
      </c>
      <c r="AE133" s="85" t="s">
        <v>223</v>
      </c>
      <c r="AF133" s="85">
        <v>30830</v>
      </c>
      <c r="AG133" s="85" t="s">
        <v>223</v>
      </c>
      <c r="AH133" s="85" t="s">
        <v>223</v>
      </c>
      <c r="AI133" s="85" t="s">
        <v>223</v>
      </c>
      <c r="AJ133" s="85">
        <v>30525</v>
      </c>
      <c r="AK133" s="85" t="s">
        <v>223</v>
      </c>
      <c r="AL133" s="85" t="s">
        <v>223</v>
      </c>
      <c r="AM133" s="85" t="s">
        <v>223</v>
      </c>
      <c r="AN133" s="85">
        <v>31148</v>
      </c>
      <c r="AO133" s="85" t="s">
        <v>223</v>
      </c>
      <c r="AP133" s="85">
        <v>47.78</v>
      </c>
      <c r="AQ133" s="85">
        <v>4300</v>
      </c>
      <c r="AR133" s="85">
        <v>30538</v>
      </c>
      <c r="AS133" s="85" t="s">
        <v>299</v>
      </c>
      <c r="AT133" s="85">
        <v>47.78</v>
      </c>
      <c r="AU133" s="85">
        <v>4300</v>
      </c>
      <c r="AV133" s="85">
        <v>30538</v>
      </c>
      <c r="AW133" s="85" t="s">
        <v>299</v>
      </c>
      <c r="AX133" s="85" t="s">
        <v>223</v>
      </c>
      <c r="AY133" s="85" t="s">
        <v>223</v>
      </c>
      <c r="AZ133" s="85">
        <v>30538</v>
      </c>
      <c r="BA133" s="85" t="s">
        <v>223</v>
      </c>
      <c r="BB133" s="85" t="s">
        <v>223</v>
      </c>
      <c r="BC133" s="85" t="s">
        <v>223</v>
      </c>
      <c r="BD133" s="85">
        <v>31483</v>
      </c>
      <c r="BE133" s="85" t="s">
        <v>223</v>
      </c>
    </row>
    <row r="134" spans="1:57" hidden="1">
      <c r="A134" s="85" t="s">
        <v>794</v>
      </c>
      <c r="B134" s="85">
        <v>52.12</v>
      </c>
      <c r="C134" s="85">
        <v>4047</v>
      </c>
      <c r="D134" s="85" t="s">
        <v>223</v>
      </c>
      <c r="E134" s="85" t="s">
        <v>223</v>
      </c>
      <c r="F134" s="85">
        <v>51.26</v>
      </c>
      <c r="G134" s="85">
        <v>4122</v>
      </c>
      <c r="H134" s="85" t="s">
        <v>223</v>
      </c>
      <c r="I134" s="85" t="s">
        <v>223</v>
      </c>
      <c r="J134" s="85">
        <v>53.3</v>
      </c>
      <c r="K134" s="85">
        <v>4127</v>
      </c>
      <c r="L134" s="85" t="s">
        <v>223</v>
      </c>
      <c r="M134" s="85" t="s">
        <v>223</v>
      </c>
      <c r="N134" s="85" t="s">
        <v>223</v>
      </c>
      <c r="O134" s="85" t="s">
        <v>223</v>
      </c>
      <c r="P134" s="85" t="s">
        <v>223</v>
      </c>
      <c r="Q134" s="85" t="s">
        <v>223</v>
      </c>
      <c r="R134" s="85">
        <v>44.73</v>
      </c>
      <c r="S134" s="85">
        <v>4567</v>
      </c>
      <c r="T134" s="85" t="s">
        <v>223</v>
      </c>
      <c r="U134" s="85" t="s">
        <v>223</v>
      </c>
      <c r="V134" s="85">
        <v>44.33</v>
      </c>
      <c r="W134" s="85">
        <v>4640</v>
      </c>
      <c r="X134" s="85" t="s">
        <v>223</v>
      </c>
      <c r="Y134" s="85" t="s">
        <v>223</v>
      </c>
      <c r="Z134" s="85">
        <v>43.74</v>
      </c>
      <c r="AA134" s="85">
        <v>4750</v>
      </c>
      <c r="AB134" s="85" t="s">
        <v>223</v>
      </c>
      <c r="AC134" s="85" t="s">
        <v>223</v>
      </c>
      <c r="AD134" s="85">
        <v>43.6</v>
      </c>
      <c r="AE134" s="85">
        <v>4467</v>
      </c>
      <c r="AF134" s="85" t="s">
        <v>223</v>
      </c>
      <c r="AG134" s="85" t="s">
        <v>223</v>
      </c>
      <c r="AH134" s="85">
        <v>43.33</v>
      </c>
      <c r="AI134" s="85">
        <v>3900</v>
      </c>
      <c r="AJ134" s="85" t="s">
        <v>223</v>
      </c>
      <c r="AK134" s="85" t="s">
        <v>223</v>
      </c>
      <c r="AL134" s="85">
        <v>43.66</v>
      </c>
      <c r="AM134" s="85">
        <v>3946</v>
      </c>
      <c r="AN134" s="85" t="s">
        <v>223</v>
      </c>
      <c r="AO134" s="85" t="s">
        <v>223</v>
      </c>
      <c r="AP134" s="85">
        <v>44.23</v>
      </c>
      <c r="AQ134" s="85">
        <v>4124</v>
      </c>
      <c r="AR134" s="85" t="s">
        <v>223</v>
      </c>
      <c r="AS134" s="85" t="s">
        <v>223</v>
      </c>
      <c r="AT134" s="85">
        <v>44.02</v>
      </c>
      <c r="AU134" s="85">
        <v>4205</v>
      </c>
      <c r="AV134" s="85" t="s">
        <v>223</v>
      </c>
      <c r="AW134" s="85" t="s">
        <v>223</v>
      </c>
      <c r="AX134" s="85">
        <v>43.78</v>
      </c>
      <c r="AY134" s="85">
        <v>4248</v>
      </c>
      <c r="AZ134" s="85" t="s">
        <v>223</v>
      </c>
      <c r="BA134" s="85" t="s">
        <v>223</v>
      </c>
      <c r="BB134" s="85">
        <v>43.56</v>
      </c>
      <c r="BC134" s="85">
        <v>4379</v>
      </c>
      <c r="BD134" s="85" t="s">
        <v>223</v>
      </c>
      <c r="BE134" s="85" t="s">
        <v>223</v>
      </c>
    </row>
    <row r="135" spans="1:57" hidden="1">
      <c r="A135" s="85" t="s">
        <v>795</v>
      </c>
      <c r="B135" s="85">
        <v>49.25</v>
      </c>
      <c r="C135" s="85">
        <v>2577</v>
      </c>
      <c r="D135" s="85">
        <v>27844</v>
      </c>
      <c r="E135" s="85" t="s">
        <v>673</v>
      </c>
      <c r="F135" s="85">
        <v>50.01</v>
      </c>
      <c r="G135" s="85">
        <v>2725</v>
      </c>
      <c r="H135" s="85">
        <v>28200</v>
      </c>
      <c r="I135" s="85" t="s">
        <v>451</v>
      </c>
      <c r="J135" s="85">
        <v>47.45</v>
      </c>
      <c r="K135" s="85">
        <v>3010</v>
      </c>
      <c r="L135" s="85" t="s">
        <v>223</v>
      </c>
      <c r="M135" s="85" t="s">
        <v>223</v>
      </c>
      <c r="N135" s="85">
        <v>47.18</v>
      </c>
      <c r="O135" s="85">
        <v>3000</v>
      </c>
      <c r="P135" s="85">
        <v>29622</v>
      </c>
      <c r="Q135" s="85" t="s">
        <v>234</v>
      </c>
      <c r="R135" s="85">
        <v>46.21</v>
      </c>
      <c r="S135" s="85">
        <v>2940</v>
      </c>
      <c r="T135" s="85">
        <v>29780</v>
      </c>
      <c r="U135" s="85" t="s">
        <v>267</v>
      </c>
      <c r="V135" s="85">
        <v>46.17</v>
      </c>
      <c r="W135" s="85">
        <v>2785</v>
      </c>
      <c r="X135" s="85">
        <v>29558</v>
      </c>
      <c r="Y135" s="85" t="s">
        <v>310</v>
      </c>
      <c r="Z135" s="85">
        <v>46.48</v>
      </c>
      <c r="AA135" s="85">
        <v>2607</v>
      </c>
      <c r="AB135" s="85">
        <v>30142</v>
      </c>
      <c r="AC135" s="85" t="s">
        <v>406</v>
      </c>
      <c r="AD135" s="85">
        <v>49.39</v>
      </c>
      <c r="AE135" s="85">
        <v>2605</v>
      </c>
      <c r="AF135" s="85">
        <v>30058</v>
      </c>
      <c r="AG135" s="85" t="s">
        <v>796</v>
      </c>
      <c r="AH135" s="85">
        <v>47.73</v>
      </c>
      <c r="AI135" s="85">
        <v>2608</v>
      </c>
      <c r="AJ135" s="85">
        <v>30161</v>
      </c>
      <c r="AK135" s="85" t="s">
        <v>400</v>
      </c>
      <c r="AL135" s="85">
        <v>47.76</v>
      </c>
      <c r="AM135" s="85">
        <v>2736</v>
      </c>
      <c r="AN135" s="85">
        <v>30912</v>
      </c>
      <c r="AO135" s="85" t="s">
        <v>468</v>
      </c>
      <c r="AP135" s="85">
        <v>49.7</v>
      </c>
      <c r="AQ135" s="85">
        <v>2883</v>
      </c>
      <c r="AR135" s="85">
        <v>31358</v>
      </c>
      <c r="AS135" s="85" t="s">
        <v>797</v>
      </c>
      <c r="AT135" s="85">
        <v>50.47</v>
      </c>
      <c r="AU135" s="85">
        <v>2706</v>
      </c>
      <c r="AV135" s="85">
        <v>31560</v>
      </c>
      <c r="AW135" s="85" t="s">
        <v>772</v>
      </c>
      <c r="AX135" s="85">
        <v>51.46</v>
      </c>
      <c r="AY135" s="85">
        <v>2678</v>
      </c>
      <c r="AZ135" s="85">
        <v>31453</v>
      </c>
      <c r="BA135" s="85" t="s">
        <v>335</v>
      </c>
      <c r="BB135" s="85">
        <v>52.38</v>
      </c>
      <c r="BC135" s="85">
        <v>2686</v>
      </c>
      <c r="BD135" s="85">
        <v>31711</v>
      </c>
      <c r="BE135" s="85" t="s">
        <v>571</v>
      </c>
    </row>
    <row r="136" spans="1:57" hidden="1">
      <c r="A136" s="85" t="s">
        <v>798</v>
      </c>
      <c r="B136" s="85" t="s">
        <v>223</v>
      </c>
      <c r="C136" s="85" t="s">
        <v>223</v>
      </c>
      <c r="D136" s="85" t="s">
        <v>223</v>
      </c>
      <c r="E136" s="85" t="s">
        <v>223</v>
      </c>
      <c r="F136" s="85">
        <v>40.799999999999997</v>
      </c>
      <c r="G136" s="85">
        <v>3700</v>
      </c>
      <c r="H136" s="85" t="s">
        <v>223</v>
      </c>
      <c r="I136" s="85" t="s">
        <v>223</v>
      </c>
      <c r="J136" s="85">
        <v>38.86</v>
      </c>
      <c r="K136" s="85">
        <v>3500</v>
      </c>
      <c r="L136" s="85" t="s">
        <v>223</v>
      </c>
      <c r="M136" s="85" t="s">
        <v>223</v>
      </c>
      <c r="N136" s="85">
        <v>36.93</v>
      </c>
      <c r="O136" s="85">
        <v>3300</v>
      </c>
      <c r="P136" s="85" t="s">
        <v>223</v>
      </c>
      <c r="Q136" s="85" t="s">
        <v>223</v>
      </c>
      <c r="R136" s="85" t="s">
        <v>223</v>
      </c>
      <c r="S136" s="85" t="s">
        <v>223</v>
      </c>
      <c r="T136" s="85" t="s">
        <v>223</v>
      </c>
      <c r="U136" s="85" t="s">
        <v>223</v>
      </c>
      <c r="V136" s="85" t="s">
        <v>223</v>
      </c>
      <c r="W136" s="85" t="s">
        <v>223</v>
      </c>
      <c r="X136" s="85" t="s">
        <v>223</v>
      </c>
      <c r="Y136" s="85" t="s">
        <v>223</v>
      </c>
      <c r="Z136" s="85" t="s">
        <v>223</v>
      </c>
      <c r="AA136" s="85" t="s">
        <v>223</v>
      </c>
      <c r="AB136" s="85" t="s">
        <v>223</v>
      </c>
      <c r="AC136" s="85" t="s">
        <v>223</v>
      </c>
      <c r="AD136" s="85">
        <v>43.82</v>
      </c>
      <c r="AE136" s="85">
        <v>3900</v>
      </c>
      <c r="AF136" s="85" t="s">
        <v>223</v>
      </c>
      <c r="AG136" s="85" t="s">
        <v>223</v>
      </c>
      <c r="AH136" s="85">
        <v>43.82</v>
      </c>
      <c r="AI136" s="85">
        <v>3900</v>
      </c>
      <c r="AJ136" s="85" t="s">
        <v>223</v>
      </c>
      <c r="AK136" s="85" t="s">
        <v>223</v>
      </c>
      <c r="AL136" s="85" t="s">
        <v>223</v>
      </c>
      <c r="AM136" s="85" t="s">
        <v>223</v>
      </c>
      <c r="AN136" s="85" t="s">
        <v>223</v>
      </c>
      <c r="AO136" s="85" t="s">
        <v>223</v>
      </c>
      <c r="AP136" s="85" t="s">
        <v>223</v>
      </c>
      <c r="AQ136" s="85" t="s">
        <v>223</v>
      </c>
      <c r="AR136" s="85" t="s">
        <v>223</v>
      </c>
      <c r="AS136" s="85" t="s">
        <v>223</v>
      </c>
      <c r="AT136" s="85">
        <v>40.659999999999997</v>
      </c>
      <c r="AU136" s="85">
        <v>3700</v>
      </c>
      <c r="AV136" s="85" t="s">
        <v>223</v>
      </c>
      <c r="AW136" s="85" t="s">
        <v>223</v>
      </c>
      <c r="AX136" s="85">
        <v>40.659999999999997</v>
      </c>
      <c r="AY136" s="85">
        <v>3700</v>
      </c>
      <c r="AZ136" s="85" t="s">
        <v>223</v>
      </c>
      <c r="BA136" s="85" t="s">
        <v>223</v>
      </c>
      <c r="BB136" s="85">
        <v>40.659999999999997</v>
      </c>
      <c r="BC136" s="85">
        <v>3700</v>
      </c>
      <c r="BD136" s="85" t="s">
        <v>223</v>
      </c>
      <c r="BE136" s="85" t="s">
        <v>223</v>
      </c>
    </row>
    <row r="137" spans="1:57" hidden="1">
      <c r="A137" s="85" t="s">
        <v>799</v>
      </c>
      <c r="B137" s="85">
        <v>54.4</v>
      </c>
      <c r="C137" s="85">
        <v>6800</v>
      </c>
      <c r="D137" s="85">
        <v>52257</v>
      </c>
      <c r="E137" s="85" t="s">
        <v>800</v>
      </c>
      <c r="F137" s="85" t="s">
        <v>223</v>
      </c>
      <c r="G137" s="85" t="s">
        <v>223</v>
      </c>
      <c r="H137" s="85">
        <v>49177</v>
      </c>
      <c r="I137" s="85" t="s">
        <v>223</v>
      </c>
      <c r="J137" s="85" t="s">
        <v>223</v>
      </c>
      <c r="K137" s="85" t="s">
        <v>223</v>
      </c>
      <c r="L137" s="85" t="s">
        <v>223</v>
      </c>
      <c r="M137" s="85" t="s">
        <v>223</v>
      </c>
      <c r="N137" s="85" t="s">
        <v>223</v>
      </c>
      <c r="O137" s="85" t="s">
        <v>223</v>
      </c>
      <c r="P137" s="85">
        <v>49454</v>
      </c>
      <c r="Q137" s="85" t="s">
        <v>223</v>
      </c>
      <c r="R137" s="85" t="s">
        <v>223</v>
      </c>
      <c r="S137" s="85" t="s">
        <v>223</v>
      </c>
      <c r="T137" s="85">
        <v>49483</v>
      </c>
      <c r="U137" s="85" t="s">
        <v>223</v>
      </c>
      <c r="V137" s="85">
        <v>57.6</v>
      </c>
      <c r="W137" s="85">
        <v>7200</v>
      </c>
      <c r="X137" s="85">
        <v>50363</v>
      </c>
      <c r="Y137" s="85" t="s">
        <v>340</v>
      </c>
      <c r="Z137" s="85">
        <v>57.6</v>
      </c>
      <c r="AA137" s="85">
        <v>7200</v>
      </c>
      <c r="AB137" s="85">
        <v>47056</v>
      </c>
      <c r="AC137" s="85" t="s">
        <v>253</v>
      </c>
      <c r="AD137" s="85">
        <v>57.6</v>
      </c>
      <c r="AE137" s="85">
        <v>7200</v>
      </c>
      <c r="AF137" s="85">
        <v>48136</v>
      </c>
      <c r="AG137" s="85" t="s">
        <v>801</v>
      </c>
      <c r="AH137" s="85">
        <v>57.6</v>
      </c>
      <c r="AI137" s="85">
        <v>7200</v>
      </c>
      <c r="AJ137" s="85">
        <v>52574</v>
      </c>
      <c r="AK137" s="85" t="s">
        <v>802</v>
      </c>
      <c r="AL137" s="85" t="s">
        <v>223</v>
      </c>
      <c r="AM137" s="85" t="s">
        <v>223</v>
      </c>
      <c r="AN137" s="85">
        <v>52220</v>
      </c>
      <c r="AO137" s="85" t="s">
        <v>223</v>
      </c>
      <c r="AP137" s="85" t="s">
        <v>223</v>
      </c>
      <c r="AQ137" s="85" t="s">
        <v>223</v>
      </c>
      <c r="AR137" s="85">
        <v>51305</v>
      </c>
      <c r="AS137" s="85" t="s">
        <v>223</v>
      </c>
      <c r="AT137" s="85" t="s">
        <v>223</v>
      </c>
      <c r="AU137" s="85" t="s">
        <v>223</v>
      </c>
      <c r="AV137" s="85">
        <v>52423</v>
      </c>
      <c r="AW137" s="85" t="s">
        <v>223</v>
      </c>
      <c r="AX137" s="85" t="s">
        <v>223</v>
      </c>
      <c r="AY137" s="85" t="s">
        <v>223</v>
      </c>
      <c r="AZ137" s="85">
        <v>51042</v>
      </c>
      <c r="BA137" s="85" t="s">
        <v>223</v>
      </c>
      <c r="BB137" s="85" t="s">
        <v>223</v>
      </c>
      <c r="BC137" s="85" t="s">
        <v>223</v>
      </c>
      <c r="BD137" s="85">
        <v>52974</v>
      </c>
      <c r="BE137" s="85" t="s">
        <v>223</v>
      </c>
    </row>
    <row r="138" spans="1:57" hidden="1">
      <c r="A138" s="85" t="s">
        <v>803</v>
      </c>
      <c r="B138" s="85">
        <v>56.08</v>
      </c>
      <c r="C138" s="85">
        <v>3150</v>
      </c>
      <c r="D138" s="85" t="s">
        <v>223</v>
      </c>
      <c r="E138" s="85" t="s">
        <v>223</v>
      </c>
      <c r="F138" s="85">
        <v>56.08</v>
      </c>
      <c r="G138" s="85">
        <v>3150</v>
      </c>
      <c r="H138" s="85" t="s">
        <v>223</v>
      </c>
      <c r="I138" s="85" t="s">
        <v>223</v>
      </c>
      <c r="J138" s="85">
        <v>56.08</v>
      </c>
      <c r="K138" s="85">
        <v>3150</v>
      </c>
      <c r="L138" s="85" t="s">
        <v>223</v>
      </c>
      <c r="M138" s="85" t="s">
        <v>223</v>
      </c>
      <c r="N138" s="85">
        <v>56.08</v>
      </c>
      <c r="O138" s="85">
        <v>3150</v>
      </c>
      <c r="P138" s="85" t="s">
        <v>223</v>
      </c>
      <c r="Q138" s="85" t="s">
        <v>223</v>
      </c>
      <c r="R138" s="85">
        <v>56.08</v>
      </c>
      <c r="S138" s="85">
        <v>3150</v>
      </c>
      <c r="T138" s="85" t="s">
        <v>223</v>
      </c>
      <c r="U138" s="85" t="s">
        <v>223</v>
      </c>
      <c r="V138" s="85">
        <v>56.08</v>
      </c>
      <c r="W138" s="85">
        <v>3150</v>
      </c>
      <c r="X138" s="85" t="s">
        <v>223</v>
      </c>
      <c r="Y138" s="85" t="s">
        <v>223</v>
      </c>
      <c r="Z138" s="85">
        <v>56.08</v>
      </c>
      <c r="AA138" s="85">
        <v>3150</v>
      </c>
      <c r="AB138" s="85" t="s">
        <v>223</v>
      </c>
      <c r="AC138" s="85" t="s">
        <v>223</v>
      </c>
      <c r="AD138" s="85">
        <v>56.08</v>
      </c>
      <c r="AE138" s="85">
        <v>3150</v>
      </c>
      <c r="AF138" s="85" t="s">
        <v>223</v>
      </c>
      <c r="AG138" s="85" t="s">
        <v>223</v>
      </c>
      <c r="AH138" s="85">
        <v>56.08</v>
      </c>
      <c r="AI138" s="85">
        <v>3150</v>
      </c>
      <c r="AJ138" s="85" t="s">
        <v>223</v>
      </c>
      <c r="AK138" s="85" t="s">
        <v>223</v>
      </c>
      <c r="AL138" s="85">
        <v>56.08</v>
      </c>
      <c r="AM138" s="85">
        <v>3150</v>
      </c>
      <c r="AN138" s="85" t="s">
        <v>223</v>
      </c>
      <c r="AO138" s="85" t="s">
        <v>223</v>
      </c>
      <c r="AP138" s="85">
        <v>56.08</v>
      </c>
      <c r="AQ138" s="85">
        <v>3150</v>
      </c>
      <c r="AR138" s="85" t="s">
        <v>223</v>
      </c>
      <c r="AS138" s="85" t="s">
        <v>223</v>
      </c>
      <c r="AT138" s="85">
        <v>56.08</v>
      </c>
      <c r="AU138" s="85">
        <v>3150</v>
      </c>
      <c r="AV138" s="85" t="s">
        <v>223</v>
      </c>
      <c r="AW138" s="85" t="s">
        <v>223</v>
      </c>
      <c r="AX138" s="85">
        <v>56.08</v>
      </c>
      <c r="AY138" s="85">
        <v>3150</v>
      </c>
      <c r="AZ138" s="85" t="s">
        <v>223</v>
      </c>
      <c r="BA138" s="85" t="s">
        <v>223</v>
      </c>
      <c r="BB138" s="85">
        <v>56.08</v>
      </c>
      <c r="BC138" s="85">
        <v>3150</v>
      </c>
      <c r="BD138" s="85" t="s">
        <v>223</v>
      </c>
      <c r="BE138" s="85" t="s">
        <v>223</v>
      </c>
    </row>
    <row r="139" spans="1:57" hidden="1">
      <c r="A139" s="85" t="s">
        <v>804</v>
      </c>
      <c r="B139" s="85">
        <v>53.43</v>
      </c>
      <c r="C139" s="85">
        <v>11111</v>
      </c>
      <c r="D139" s="85">
        <v>35660</v>
      </c>
      <c r="E139" s="85" t="s">
        <v>408</v>
      </c>
      <c r="F139" s="85">
        <v>54.51</v>
      </c>
      <c r="G139" s="85">
        <v>11550</v>
      </c>
      <c r="H139" s="85">
        <v>35723</v>
      </c>
      <c r="I139" s="85" t="s">
        <v>294</v>
      </c>
      <c r="J139" s="85">
        <v>57.2</v>
      </c>
      <c r="K139" s="85">
        <v>13600</v>
      </c>
      <c r="L139" s="85" t="s">
        <v>223</v>
      </c>
      <c r="M139" s="85" t="s">
        <v>223</v>
      </c>
      <c r="N139" s="85">
        <v>60.03</v>
      </c>
      <c r="O139" s="85">
        <v>14572</v>
      </c>
      <c r="P139" s="85">
        <v>34644</v>
      </c>
      <c r="Q139" s="85" t="s">
        <v>805</v>
      </c>
      <c r="R139" s="85">
        <v>57.18</v>
      </c>
      <c r="S139" s="85">
        <v>13643</v>
      </c>
      <c r="T139" s="85">
        <v>34978</v>
      </c>
      <c r="U139" s="85" t="s">
        <v>399</v>
      </c>
      <c r="V139" s="85">
        <v>51.72</v>
      </c>
      <c r="W139" s="85">
        <v>10875</v>
      </c>
      <c r="X139" s="85">
        <v>35324</v>
      </c>
      <c r="Y139" s="85" t="s">
        <v>546</v>
      </c>
      <c r="Z139" s="85">
        <v>57.9</v>
      </c>
      <c r="AA139" s="85">
        <v>11063</v>
      </c>
      <c r="AB139" s="85">
        <v>37916</v>
      </c>
      <c r="AC139" s="85" t="s">
        <v>294</v>
      </c>
      <c r="AD139" s="85">
        <v>61.02</v>
      </c>
      <c r="AE139" s="85">
        <v>12923</v>
      </c>
      <c r="AF139" s="85">
        <v>38240</v>
      </c>
      <c r="AG139" s="85" t="s">
        <v>737</v>
      </c>
      <c r="AH139" s="85">
        <v>63.48</v>
      </c>
      <c r="AI139" s="85">
        <v>13388</v>
      </c>
      <c r="AJ139" s="85">
        <v>40390</v>
      </c>
      <c r="AK139" s="85" t="s">
        <v>652</v>
      </c>
      <c r="AL139" s="85">
        <v>64.64</v>
      </c>
      <c r="AM139" s="85">
        <v>13830</v>
      </c>
      <c r="AN139" s="85">
        <v>41720</v>
      </c>
      <c r="AO139" s="85" t="s">
        <v>267</v>
      </c>
      <c r="AP139" s="85">
        <v>62.32</v>
      </c>
      <c r="AQ139" s="85">
        <v>13055</v>
      </c>
      <c r="AR139" s="85">
        <v>41597</v>
      </c>
      <c r="AS139" s="85" t="s">
        <v>650</v>
      </c>
      <c r="AT139" s="85">
        <v>59.27</v>
      </c>
      <c r="AU139" s="85">
        <v>12024</v>
      </c>
      <c r="AV139" s="85">
        <v>42150</v>
      </c>
      <c r="AW139" s="85" t="s">
        <v>587</v>
      </c>
      <c r="AX139" s="85">
        <v>57.68</v>
      </c>
      <c r="AY139" s="85">
        <v>11366</v>
      </c>
      <c r="AZ139" s="85">
        <v>41335</v>
      </c>
      <c r="BA139" s="85" t="s">
        <v>555</v>
      </c>
      <c r="BB139" s="85">
        <v>56.91</v>
      </c>
      <c r="BC139" s="85">
        <v>10449</v>
      </c>
      <c r="BD139" s="85">
        <v>43248</v>
      </c>
      <c r="BE139" s="85" t="s">
        <v>385</v>
      </c>
    </row>
    <row r="140" spans="1:57" hidden="1">
      <c r="A140" s="85" t="s">
        <v>806</v>
      </c>
      <c r="B140" s="85">
        <v>46.94</v>
      </c>
      <c r="C140" s="85">
        <v>3240</v>
      </c>
      <c r="D140" s="85">
        <v>31096</v>
      </c>
      <c r="E140" s="85" t="s">
        <v>494</v>
      </c>
      <c r="F140" s="85">
        <v>46.94</v>
      </c>
      <c r="G140" s="85">
        <v>3240</v>
      </c>
      <c r="H140" s="85">
        <v>30950</v>
      </c>
      <c r="I140" s="85" t="s">
        <v>558</v>
      </c>
      <c r="J140" s="85">
        <v>46.94</v>
      </c>
      <c r="K140" s="85">
        <v>3240</v>
      </c>
      <c r="L140" s="85" t="s">
        <v>223</v>
      </c>
      <c r="M140" s="85" t="s">
        <v>223</v>
      </c>
      <c r="N140" s="85">
        <v>46.94</v>
      </c>
      <c r="O140" s="85">
        <v>3240</v>
      </c>
      <c r="P140" s="85">
        <v>32739</v>
      </c>
      <c r="Q140" s="85" t="s">
        <v>337</v>
      </c>
      <c r="R140" s="85">
        <v>46.94</v>
      </c>
      <c r="S140" s="85">
        <v>3240</v>
      </c>
      <c r="T140" s="85">
        <v>33154</v>
      </c>
      <c r="U140" s="85" t="s">
        <v>463</v>
      </c>
      <c r="V140" s="85">
        <v>46.94</v>
      </c>
      <c r="W140" s="85">
        <v>3240</v>
      </c>
      <c r="X140" s="85">
        <v>32536</v>
      </c>
      <c r="Y140" s="85" t="s">
        <v>807</v>
      </c>
      <c r="Z140" s="85">
        <v>46.94</v>
      </c>
      <c r="AA140" s="85">
        <v>3240</v>
      </c>
      <c r="AB140" s="85">
        <v>33431</v>
      </c>
      <c r="AC140" s="85" t="s">
        <v>265</v>
      </c>
      <c r="AD140" s="85">
        <v>46.94</v>
      </c>
      <c r="AE140" s="85">
        <v>3240</v>
      </c>
      <c r="AF140" s="85">
        <v>34877</v>
      </c>
      <c r="AG140" s="85" t="s">
        <v>808</v>
      </c>
      <c r="AH140" s="85">
        <v>46.94</v>
      </c>
      <c r="AI140" s="85">
        <v>3240</v>
      </c>
      <c r="AJ140" s="85">
        <v>34933</v>
      </c>
      <c r="AK140" s="85" t="s">
        <v>809</v>
      </c>
      <c r="AL140" s="85">
        <v>46.94</v>
      </c>
      <c r="AM140" s="85">
        <v>3240</v>
      </c>
      <c r="AN140" s="85">
        <v>33480</v>
      </c>
      <c r="AO140" s="85" t="s">
        <v>547</v>
      </c>
      <c r="AP140" s="85">
        <v>46.7</v>
      </c>
      <c r="AQ140" s="85">
        <v>3243</v>
      </c>
      <c r="AR140" s="85">
        <v>33416</v>
      </c>
      <c r="AS140" s="85" t="s">
        <v>810</v>
      </c>
      <c r="AT140" s="85">
        <v>46.7</v>
      </c>
      <c r="AU140" s="85">
        <v>3243</v>
      </c>
      <c r="AV140" s="85">
        <v>37118</v>
      </c>
      <c r="AW140" s="85" t="s">
        <v>467</v>
      </c>
      <c r="AX140" s="85">
        <v>46.7</v>
      </c>
      <c r="AY140" s="85">
        <v>3243</v>
      </c>
      <c r="AZ140" s="85">
        <v>36898</v>
      </c>
      <c r="BA140" s="85" t="s">
        <v>277</v>
      </c>
      <c r="BB140" s="85">
        <v>46.7</v>
      </c>
      <c r="BC140" s="85">
        <v>3243</v>
      </c>
      <c r="BD140" s="85">
        <v>34378</v>
      </c>
      <c r="BE140" s="85" t="s">
        <v>411</v>
      </c>
    </row>
    <row r="141" spans="1:57" hidden="1">
      <c r="A141" s="85" t="s">
        <v>811</v>
      </c>
      <c r="B141" s="85">
        <v>42.27</v>
      </c>
      <c r="C141" s="85">
        <v>2783</v>
      </c>
      <c r="D141" s="85">
        <v>28299</v>
      </c>
      <c r="E141" s="85" t="s">
        <v>735</v>
      </c>
      <c r="F141" s="85">
        <v>45.15</v>
      </c>
      <c r="G141" s="85">
        <v>2836</v>
      </c>
      <c r="H141" s="85">
        <v>29627</v>
      </c>
      <c r="I141" s="85" t="s">
        <v>734</v>
      </c>
      <c r="J141" s="85">
        <v>45.49</v>
      </c>
      <c r="K141" s="85">
        <v>2943</v>
      </c>
      <c r="L141" s="85" t="s">
        <v>223</v>
      </c>
      <c r="M141" s="85" t="s">
        <v>223</v>
      </c>
      <c r="N141" s="85">
        <v>44.11</v>
      </c>
      <c r="O141" s="85">
        <v>2905</v>
      </c>
      <c r="P141" s="85">
        <v>27139</v>
      </c>
      <c r="Q141" s="85" t="s">
        <v>336</v>
      </c>
      <c r="R141" s="85">
        <v>42.94</v>
      </c>
      <c r="S141" s="85">
        <v>2871</v>
      </c>
      <c r="T141" s="85">
        <v>27610</v>
      </c>
      <c r="U141" s="85" t="s">
        <v>453</v>
      </c>
      <c r="V141" s="85">
        <v>42.34</v>
      </c>
      <c r="W141" s="85">
        <v>2891</v>
      </c>
      <c r="X141" s="85">
        <v>27201</v>
      </c>
      <c r="Y141" s="85" t="s">
        <v>224</v>
      </c>
      <c r="Z141" s="85">
        <v>43.37</v>
      </c>
      <c r="AA141" s="85">
        <v>3123</v>
      </c>
      <c r="AB141" s="85">
        <v>28662</v>
      </c>
      <c r="AC141" s="85" t="s">
        <v>738</v>
      </c>
      <c r="AD141" s="85">
        <v>42.96</v>
      </c>
      <c r="AE141" s="85">
        <v>3037</v>
      </c>
      <c r="AF141" s="85">
        <v>28867</v>
      </c>
      <c r="AG141" s="85" t="s">
        <v>492</v>
      </c>
      <c r="AH141" s="85">
        <v>42.56</v>
      </c>
      <c r="AI141" s="85">
        <v>2965</v>
      </c>
      <c r="AJ141" s="85">
        <v>28830</v>
      </c>
      <c r="AK141" s="85" t="s">
        <v>812</v>
      </c>
      <c r="AL141" s="85">
        <v>43.49</v>
      </c>
      <c r="AM141" s="85">
        <v>3106</v>
      </c>
      <c r="AN141" s="85">
        <v>28845</v>
      </c>
      <c r="AO141" s="85" t="s">
        <v>494</v>
      </c>
      <c r="AP141" s="85">
        <v>44.92</v>
      </c>
      <c r="AQ141" s="85">
        <v>3162</v>
      </c>
      <c r="AR141" s="85">
        <v>28831</v>
      </c>
      <c r="AS141" s="85" t="s">
        <v>224</v>
      </c>
      <c r="AT141" s="85">
        <v>45.02</v>
      </c>
      <c r="AU141" s="85">
        <v>3099</v>
      </c>
      <c r="AV141" s="85">
        <v>29792</v>
      </c>
      <c r="AW141" s="85" t="s">
        <v>456</v>
      </c>
      <c r="AX141" s="85">
        <v>42.88</v>
      </c>
      <c r="AY141" s="85">
        <v>3013</v>
      </c>
      <c r="AZ141" s="85">
        <v>29411</v>
      </c>
      <c r="BA141" s="85" t="s">
        <v>407</v>
      </c>
      <c r="BB141" s="85">
        <v>44.65</v>
      </c>
      <c r="BC141" s="85">
        <v>2991</v>
      </c>
      <c r="BD141" s="85">
        <v>29884</v>
      </c>
      <c r="BE141" s="85" t="s">
        <v>735</v>
      </c>
    </row>
    <row r="142" spans="1:57" hidden="1">
      <c r="A142" s="85" t="s">
        <v>813</v>
      </c>
      <c r="B142" s="85">
        <v>52.63</v>
      </c>
      <c r="C142" s="85">
        <v>12000</v>
      </c>
      <c r="D142" s="85" t="s">
        <v>223</v>
      </c>
      <c r="E142" s="85" t="s">
        <v>223</v>
      </c>
      <c r="F142" s="85">
        <v>52.63</v>
      </c>
      <c r="G142" s="85">
        <v>12000</v>
      </c>
      <c r="H142" s="85" t="s">
        <v>223</v>
      </c>
      <c r="I142" s="85" t="s">
        <v>223</v>
      </c>
      <c r="J142" s="85">
        <v>52.63</v>
      </c>
      <c r="K142" s="85">
        <v>12000</v>
      </c>
      <c r="L142" s="85" t="s">
        <v>223</v>
      </c>
      <c r="M142" s="85" t="s">
        <v>223</v>
      </c>
      <c r="N142" s="85">
        <v>52.63</v>
      </c>
      <c r="O142" s="85">
        <v>12000</v>
      </c>
      <c r="P142" s="85" t="s">
        <v>223</v>
      </c>
      <c r="Q142" s="85" t="s">
        <v>223</v>
      </c>
      <c r="R142" s="85">
        <v>52.63</v>
      </c>
      <c r="S142" s="85">
        <v>12000</v>
      </c>
      <c r="T142" s="85" t="s">
        <v>223</v>
      </c>
      <c r="U142" s="85" t="s">
        <v>223</v>
      </c>
      <c r="V142" s="85">
        <v>52.63</v>
      </c>
      <c r="W142" s="85">
        <v>12000</v>
      </c>
      <c r="X142" s="85" t="s">
        <v>223</v>
      </c>
      <c r="Y142" s="85" t="s">
        <v>223</v>
      </c>
      <c r="Z142" s="85">
        <v>52.63</v>
      </c>
      <c r="AA142" s="85">
        <v>12000</v>
      </c>
      <c r="AB142" s="85" t="s">
        <v>223</v>
      </c>
      <c r="AC142" s="85" t="s">
        <v>223</v>
      </c>
      <c r="AD142" s="85">
        <v>52.63</v>
      </c>
      <c r="AE142" s="85">
        <v>12000</v>
      </c>
      <c r="AF142" s="85" t="s">
        <v>223</v>
      </c>
      <c r="AG142" s="85" t="s">
        <v>223</v>
      </c>
      <c r="AH142" s="85">
        <v>52.63</v>
      </c>
      <c r="AI142" s="85">
        <v>12000</v>
      </c>
      <c r="AJ142" s="85" t="s">
        <v>223</v>
      </c>
      <c r="AK142" s="85" t="s">
        <v>223</v>
      </c>
      <c r="AL142" s="85">
        <v>52.63</v>
      </c>
      <c r="AM142" s="85">
        <v>12000</v>
      </c>
      <c r="AN142" s="85" t="s">
        <v>223</v>
      </c>
      <c r="AO142" s="85" t="s">
        <v>223</v>
      </c>
      <c r="AP142" s="85">
        <v>52.63</v>
      </c>
      <c r="AQ142" s="85">
        <v>12000</v>
      </c>
      <c r="AR142" s="85" t="s">
        <v>223</v>
      </c>
      <c r="AS142" s="85" t="s">
        <v>223</v>
      </c>
      <c r="AT142" s="85">
        <v>52.63</v>
      </c>
      <c r="AU142" s="85">
        <v>12000</v>
      </c>
      <c r="AV142" s="85" t="s">
        <v>223</v>
      </c>
      <c r="AW142" s="85" t="s">
        <v>223</v>
      </c>
      <c r="AX142" s="85">
        <v>52.63</v>
      </c>
      <c r="AY142" s="85">
        <v>12000</v>
      </c>
      <c r="AZ142" s="85" t="s">
        <v>223</v>
      </c>
      <c r="BA142" s="85" t="s">
        <v>223</v>
      </c>
      <c r="BB142" s="85">
        <v>52.63</v>
      </c>
      <c r="BC142" s="85">
        <v>12000</v>
      </c>
      <c r="BD142" s="85" t="s">
        <v>223</v>
      </c>
      <c r="BE142" s="85" t="s">
        <v>223</v>
      </c>
    </row>
    <row r="143" spans="1:57" hidden="1">
      <c r="A143" s="85" t="s">
        <v>814</v>
      </c>
      <c r="B143" s="85">
        <v>37.590000000000003</v>
      </c>
      <c r="C143" s="85">
        <v>2367</v>
      </c>
      <c r="D143" s="85" t="s">
        <v>223</v>
      </c>
      <c r="E143" s="85" t="s">
        <v>223</v>
      </c>
      <c r="F143" s="85">
        <v>34.67</v>
      </c>
      <c r="G143" s="85">
        <v>2175</v>
      </c>
      <c r="H143" s="85" t="s">
        <v>223</v>
      </c>
      <c r="I143" s="85" t="s">
        <v>223</v>
      </c>
      <c r="J143" s="85">
        <v>34.17</v>
      </c>
      <c r="K143" s="85">
        <v>2280</v>
      </c>
      <c r="L143" s="85" t="s">
        <v>223</v>
      </c>
      <c r="M143" s="85" t="s">
        <v>223</v>
      </c>
      <c r="N143" s="85">
        <v>31.56</v>
      </c>
      <c r="O143" s="85">
        <v>2650</v>
      </c>
      <c r="P143" s="85" t="s">
        <v>223</v>
      </c>
      <c r="Q143" s="85" t="s">
        <v>223</v>
      </c>
      <c r="R143" s="85">
        <v>32.53</v>
      </c>
      <c r="S143" s="85">
        <v>2700</v>
      </c>
      <c r="T143" s="85" t="s">
        <v>223</v>
      </c>
      <c r="U143" s="85" t="s">
        <v>223</v>
      </c>
      <c r="V143" s="85" t="s">
        <v>223</v>
      </c>
      <c r="W143" s="85" t="s">
        <v>223</v>
      </c>
      <c r="X143" s="85" t="s">
        <v>223</v>
      </c>
      <c r="Y143" s="85" t="s">
        <v>223</v>
      </c>
      <c r="Z143" s="85" t="s">
        <v>223</v>
      </c>
      <c r="AA143" s="85" t="s">
        <v>223</v>
      </c>
      <c r="AB143" s="85" t="s">
        <v>223</v>
      </c>
      <c r="AC143" s="85" t="s">
        <v>223</v>
      </c>
      <c r="AD143" s="85" t="s">
        <v>223</v>
      </c>
      <c r="AE143" s="85" t="s">
        <v>223</v>
      </c>
      <c r="AF143" s="85" t="s">
        <v>223</v>
      </c>
      <c r="AG143" s="85" t="s">
        <v>223</v>
      </c>
      <c r="AH143" s="85" t="s">
        <v>223</v>
      </c>
      <c r="AI143" s="85" t="s">
        <v>223</v>
      </c>
      <c r="AJ143" s="85" t="s">
        <v>223</v>
      </c>
      <c r="AK143" s="85" t="s">
        <v>223</v>
      </c>
      <c r="AL143" s="85">
        <v>34.92</v>
      </c>
      <c r="AM143" s="85">
        <v>2250</v>
      </c>
      <c r="AN143" s="85" t="s">
        <v>223</v>
      </c>
      <c r="AO143" s="85" t="s">
        <v>223</v>
      </c>
      <c r="AP143" s="85">
        <v>35.57</v>
      </c>
      <c r="AQ143" s="85">
        <v>2220</v>
      </c>
      <c r="AR143" s="85" t="s">
        <v>223</v>
      </c>
      <c r="AS143" s="85" t="s">
        <v>223</v>
      </c>
      <c r="AT143" s="85">
        <v>36.26</v>
      </c>
      <c r="AU143" s="85">
        <v>2433</v>
      </c>
      <c r="AV143" s="85" t="s">
        <v>223</v>
      </c>
      <c r="AW143" s="85" t="s">
        <v>223</v>
      </c>
      <c r="AX143" s="85">
        <v>35.29</v>
      </c>
      <c r="AY143" s="85">
        <v>2600</v>
      </c>
      <c r="AZ143" s="85" t="s">
        <v>223</v>
      </c>
      <c r="BA143" s="85" t="s">
        <v>223</v>
      </c>
      <c r="BB143" s="85">
        <v>35.950000000000003</v>
      </c>
      <c r="BC143" s="85">
        <v>2325</v>
      </c>
      <c r="BD143" s="85" t="s">
        <v>223</v>
      </c>
      <c r="BE143" s="85" t="s">
        <v>223</v>
      </c>
    </row>
    <row r="144" spans="1:57" hidden="1">
      <c r="A144" s="85" t="s">
        <v>815</v>
      </c>
      <c r="B144" s="85">
        <v>48.84</v>
      </c>
      <c r="C144" s="85">
        <v>3241</v>
      </c>
      <c r="D144" s="85" t="s">
        <v>223</v>
      </c>
      <c r="E144" s="85" t="s">
        <v>223</v>
      </c>
      <c r="F144" s="85">
        <v>46.09</v>
      </c>
      <c r="G144" s="85">
        <v>3670</v>
      </c>
      <c r="H144" s="85" t="s">
        <v>223</v>
      </c>
      <c r="I144" s="85" t="s">
        <v>223</v>
      </c>
      <c r="J144" s="85">
        <v>45.96</v>
      </c>
      <c r="K144" s="85">
        <v>3601</v>
      </c>
      <c r="L144" s="85" t="s">
        <v>223</v>
      </c>
      <c r="M144" s="85" t="s">
        <v>223</v>
      </c>
      <c r="N144" s="85">
        <v>46.59</v>
      </c>
      <c r="O144" s="85">
        <v>3614</v>
      </c>
      <c r="P144" s="85" t="s">
        <v>223</v>
      </c>
      <c r="Q144" s="85" t="s">
        <v>223</v>
      </c>
      <c r="R144" s="85">
        <v>46.27</v>
      </c>
      <c r="S144" s="85">
        <v>3587</v>
      </c>
      <c r="T144" s="85" t="s">
        <v>223</v>
      </c>
      <c r="U144" s="85" t="s">
        <v>223</v>
      </c>
      <c r="V144" s="85">
        <v>46.3</v>
      </c>
      <c r="W144" s="85">
        <v>3529</v>
      </c>
      <c r="X144" s="85" t="s">
        <v>223</v>
      </c>
      <c r="Y144" s="85" t="s">
        <v>223</v>
      </c>
      <c r="Z144" s="85">
        <v>46.19</v>
      </c>
      <c r="AA144" s="85">
        <v>3577</v>
      </c>
      <c r="AB144" s="85" t="s">
        <v>223</v>
      </c>
      <c r="AC144" s="85" t="s">
        <v>223</v>
      </c>
      <c r="AD144" s="85">
        <v>47.5</v>
      </c>
      <c r="AE144" s="85">
        <v>3483</v>
      </c>
      <c r="AF144" s="85" t="s">
        <v>223</v>
      </c>
      <c r="AG144" s="85" t="s">
        <v>223</v>
      </c>
      <c r="AH144" s="85">
        <v>58.39</v>
      </c>
      <c r="AI144" s="85">
        <v>2669</v>
      </c>
      <c r="AJ144" s="85" t="s">
        <v>223</v>
      </c>
      <c r="AK144" s="85" t="s">
        <v>223</v>
      </c>
      <c r="AL144" s="85">
        <v>59.24</v>
      </c>
      <c r="AM144" s="85">
        <v>2498</v>
      </c>
      <c r="AN144" s="85" t="s">
        <v>223</v>
      </c>
      <c r="AO144" s="85" t="s">
        <v>223</v>
      </c>
      <c r="AP144" s="85">
        <v>53.69</v>
      </c>
      <c r="AQ144" s="85">
        <v>3018</v>
      </c>
      <c r="AR144" s="85" t="s">
        <v>223</v>
      </c>
      <c r="AS144" s="85" t="s">
        <v>223</v>
      </c>
      <c r="AT144" s="85">
        <v>51.32</v>
      </c>
      <c r="AU144" s="85">
        <v>3180</v>
      </c>
      <c r="AV144" s="85" t="s">
        <v>223</v>
      </c>
      <c r="AW144" s="85" t="s">
        <v>223</v>
      </c>
      <c r="AX144" s="85">
        <v>50.31</v>
      </c>
      <c r="AY144" s="85">
        <v>3126</v>
      </c>
      <c r="AZ144" s="85" t="s">
        <v>223</v>
      </c>
      <c r="BA144" s="85" t="s">
        <v>223</v>
      </c>
      <c r="BB144" s="85">
        <v>55.94</v>
      </c>
      <c r="BC144" s="85">
        <v>2867</v>
      </c>
      <c r="BD144" s="85" t="s">
        <v>223</v>
      </c>
      <c r="BE144" s="85" t="s">
        <v>223</v>
      </c>
    </row>
    <row r="145" spans="1:57" hidden="1">
      <c r="A145" s="85" t="s">
        <v>816</v>
      </c>
      <c r="B145" s="85">
        <v>27.27</v>
      </c>
      <c r="C145" s="85">
        <v>6000</v>
      </c>
      <c r="D145" s="85" t="s">
        <v>223</v>
      </c>
      <c r="E145" s="85" t="s">
        <v>223</v>
      </c>
      <c r="F145" s="85">
        <v>27.27</v>
      </c>
      <c r="G145" s="85">
        <v>6000</v>
      </c>
      <c r="H145" s="85" t="s">
        <v>223</v>
      </c>
      <c r="I145" s="85" t="s">
        <v>223</v>
      </c>
      <c r="J145" s="85">
        <v>27.27</v>
      </c>
      <c r="K145" s="85">
        <v>6000</v>
      </c>
      <c r="L145" s="85" t="s">
        <v>223</v>
      </c>
      <c r="M145" s="85" t="s">
        <v>223</v>
      </c>
      <c r="N145" s="85">
        <v>27.27</v>
      </c>
      <c r="O145" s="85">
        <v>6000</v>
      </c>
      <c r="P145" s="85" t="s">
        <v>223</v>
      </c>
      <c r="Q145" s="85" t="s">
        <v>223</v>
      </c>
      <c r="R145" s="85">
        <v>27.27</v>
      </c>
      <c r="S145" s="85">
        <v>6000</v>
      </c>
      <c r="T145" s="85" t="s">
        <v>223</v>
      </c>
      <c r="U145" s="85" t="s">
        <v>223</v>
      </c>
      <c r="V145" s="85">
        <v>27.27</v>
      </c>
      <c r="W145" s="85">
        <v>6000</v>
      </c>
      <c r="X145" s="85" t="s">
        <v>223</v>
      </c>
      <c r="Y145" s="85" t="s">
        <v>223</v>
      </c>
      <c r="Z145" s="85">
        <v>27.27</v>
      </c>
      <c r="AA145" s="85">
        <v>6000</v>
      </c>
      <c r="AB145" s="85" t="s">
        <v>223</v>
      </c>
      <c r="AC145" s="85" t="s">
        <v>223</v>
      </c>
      <c r="AD145" s="85">
        <v>27.27</v>
      </c>
      <c r="AE145" s="85">
        <v>6000</v>
      </c>
      <c r="AF145" s="85" t="s">
        <v>223</v>
      </c>
      <c r="AG145" s="85" t="s">
        <v>223</v>
      </c>
      <c r="AH145" s="85">
        <v>27.27</v>
      </c>
      <c r="AI145" s="85">
        <v>6000</v>
      </c>
      <c r="AJ145" s="85" t="s">
        <v>223</v>
      </c>
      <c r="AK145" s="85" t="s">
        <v>223</v>
      </c>
      <c r="AL145" s="85">
        <v>27.27</v>
      </c>
      <c r="AM145" s="85">
        <v>6000</v>
      </c>
      <c r="AN145" s="85" t="s">
        <v>223</v>
      </c>
      <c r="AO145" s="85" t="s">
        <v>223</v>
      </c>
      <c r="AP145" s="85">
        <v>27.27</v>
      </c>
      <c r="AQ145" s="85">
        <v>6000</v>
      </c>
      <c r="AR145" s="85" t="s">
        <v>223</v>
      </c>
      <c r="AS145" s="85" t="s">
        <v>223</v>
      </c>
      <c r="AT145" s="85">
        <v>27.27</v>
      </c>
      <c r="AU145" s="85">
        <v>6000</v>
      </c>
      <c r="AV145" s="85" t="s">
        <v>223</v>
      </c>
      <c r="AW145" s="85" t="s">
        <v>223</v>
      </c>
      <c r="AX145" s="85">
        <v>27.27</v>
      </c>
      <c r="AY145" s="85">
        <v>6000</v>
      </c>
      <c r="AZ145" s="85" t="s">
        <v>223</v>
      </c>
      <c r="BA145" s="85" t="s">
        <v>223</v>
      </c>
      <c r="BB145" s="85">
        <v>27.27</v>
      </c>
      <c r="BC145" s="85">
        <v>6000</v>
      </c>
      <c r="BD145" s="85" t="s">
        <v>223</v>
      </c>
      <c r="BE145" s="85" t="s">
        <v>223</v>
      </c>
    </row>
    <row r="146" spans="1:57" hidden="1">
      <c r="A146" s="85" t="s">
        <v>817</v>
      </c>
      <c r="B146" s="85">
        <v>39.299999999999997</v>
      </c>
      <c r="C146" s="85">
        <v>2875</v>
      </c>
      <c r="D146" s="85" t="s">
        <v>223</v>
      </c>
      <c r="E146" s="85" t="s">
        <v>223</v>
      </c>
      <c r="F146" s="85">
        <v>40.22</v>
      </c>
      <c r="G146" s="85">
        <v>3060</v>
      </c>
      <c r="H146" s="85" t="s">
        <v>223</v>
      </c>
      <c r="I146" s="85" t="s">
        <v>223</v>
      </c>
      <c r="J146" s="85" t="s">
        <v>223</v>
      </c>
      <c r="K146" s="85" t="s">
        <v>223</v>
      </c>
      <c r="L146" s="85" t="s">
        <v>223</v>
      </c>
      <c r="M146" s="85" t="s">
        <v>223</v>
      </c>
      <c r="N146" s="85" t="s">
        <v>223</v>
      </c>
      <c r="O146" s="85" t="s">
        <v>223</v>
      </c>
      <c r="P146" s="85" t="s">
        <v>223</v>
      </c>
      <c r="Q146" s="85" t="s">
        <v>223</v>
      </c>
      <c r="R146" s="85" t="s">
        <v>223</v>
      </c>
      <c r="S146" s="85" t="s">
        <v>223</v>
      </c>
      <c r="T146" s="85" t="s">
        <v>223</v>
      </c>
      <c r="U146" s="85" t="s">
        <v>223</v>
      </c>
      <c r="V146" s="85" t="s">
        <v>223</v>
      </c>
      <c r="W146" s="85" t="s">
        <v>223</v>
      </c>
      <c r="X146" s="85" t="s">
        <v>223</v>
      </c>
      <c r="Y146" s="85" t="s">
        <v>223</v>
      </c>
      <c r="Z146" s="85" t="s">
        <v>223</v>
      </c>
      <c r="AA146" s="85" t="s">
        <v>223</v>
      </c>
      <c r="AB146" s="85" t="s">
        <v>223</v>
      </c>
      <c r="AC146" s="85" t="s">
        <v>223</v>
      </c>
      <c r="AD146" s="85" t="s">
        <v>223</v>
      </c>
      <c r="AE146" s="85" t="s">
        <v>223</v>
      </c>
      <c r="AF146" s="85" t="s">
        <v>223</v>
      </c>
      <c r="AG146" s="85" t="s">
        <v>223</v>
      </c>
      <c r="AH146" s="85" t="s">
        <v>223</v>
      </c>
      <c r="AI146" s="85" t="s">
        <v>223</v>
      </c>
      <c r="AJ146" s="85" t="s">
        <v>223</v>
      </c>
      <c r="AK146" s="85" t="s">
        <v>223</v>
      </c>
      <c r="AL146" s="85" t="s">
        <v>223</v>
      </c>
      <c r="AM146" s="85" t="s">
        <v>223</v>
      </c>
      <c r="AN146" s="85" t="s">
        <v>223</v>
      </c>
      <c r="AO146" s="85" t="s">
        <v>223</v>
      </c>
      <c r="AP146" s="85" t="s">
        <v>223</v>
      </c>
      <c r="AQ146" s="85" t="s">
        <v>223</v>
      </c>
      <c r="AR146" s="85" t="s">
        <v>223</v>
      </c>
      <c r="AS146" s="85" t="s">
        <v>223</v>
      </c>
      <c r="AT146" s="85" t="s">
        <v>223</v>
      </c>
      <c r="AU146" s="85" t="s">
        <v>223</v>
      </c>
      <c r="AV146" s="85" t="s">
        <v>223</v>
      </c>
      <c r="AW146" s="85" t="s">
        <v>223</v>
      </c>
      <c r="AX146" s="85" t="s">
        <v>223</v>
      </c>
      <c r="AY146" s="85" t="s">
        <v>223</v>
      </c>
      <c r="AZ146" s="85" t="s">
        <v>223</v>
      </c>
      <c r="BA146" s="85" t="s">
        <v>223</v>
      </c>
      <c r="BB146" s="85" t="s">
        <v>223</v>
      </c>
      <c r="BC146" s="85" t="s">
        <v>223</v>
      </c>
      <c r="BD146" s="85" t="s">
        <v>223</v>
      </c>
      <c r="BE146" s="85" t="s">
        <v>223</v>
      </c>
    </row>
    <row r="147" spans="1:57" hidden="1">
      <c r="A147" s="85" t="s">
        <v>818</v>
      </c>
      <c r="B147" s="85">
        <v>66.53</v>
      </c>
      <c r="C147" s="85">
        <v>3787</v>
      </c>
      <c r="D147" s="85">
        <v>22230</v>
      </c>
      <c r="E147" s="85" t="s">
        <v>819</v>
      </c>
      <c r="F147" s="85">
        <v>66.599999999999994</v>
      </c>
      <c r="G147" s="85">
        <v>3788</v>
      </c>
      <c r="H147" s="85">
        <v>22979</v>
      </c>
      <c r="I147" s="85" t="s">
        <v>820</v>
      </c>
      <c r="J147" s="85">
        <v>66.52</v>
      </c>
      <c r="K147" s="85">
        <v>3792</v>
      </c>
      <c r="L147" s="85" t="s">
        <v>223</v>
      </c>
      <c r="M147" s="85" t="s">
        <v>223</v>
      </c>
      <c r="N147" s="85">
        <v>66.45</v>
      </c>
      <c r="O147" s="85">
        <v>3791</v>
      </c>
      <c r="P147" s="85">
        <v>22774</v>
      </c>
      <c r="Q147" s="85" t="s">
        <v>821</v>
      </c>
      <c r="R147" s="85">
        <v>66.42</v>
      </c>
      <c r="S147" s="85">
        <v>3788</v>
      </c>
      <c r="T147" s="85">
        <v>22627</v>
      </c>
      <c r="U147" s="85" t="s">
        <v>822</v>
      </c>
      <c r="V147" s="85">
        <v>66.400000000000006</v>
      </c>
      <c r="W147" s="85">
        <v>3786</v>
      </c>
      <c r="X147" s="85">
        <v>24026</v>
      </c>
      <c r="Y147" s="85" t="s">
        <v>823</v>
      </c>
      <c r="Z147" s="85">
        <v>66.400000000000006</v>
      </c>
      <c r="AA147" s="85">
        <v>3786</v>
      </c>
      <c r="AB147" s="85">
        <v>24446</v>
      </c>
      <c r="AC147" s="85" t="s">
        <v>824</v>
      </c>
      <c r="AD147" s="85">
        <v>67.59</v>
      </c>
      <c r="AE147" s="85">
        <v>3839</v>
      </c>
      <c r="AF147" s="85">
        <v>24455</v>
      </c>
      <c r="AG147" s="85" t="s">
        <v>823</v>
      </c>
      <c r="AH147" s="85">
        <v>68.31</v>
      </c>
      <c r="AI147" s="85">
        <v>3869</v>
      </c>
      <c r="AJ147" s="85">
        <v>24777</v>
      </c>
      <c r="AK147" s="85" t="s">
        <v>825</v>
      </c>
      <c r="AL147" s="85">
        <v>68.150000000000006</v>
      </c>
      <c r="AM147" s="85">
        <v>3867</v>
      </c>
      <c r="AN147" s="85">
        <v>24809</v>
      </c>
      <c r="AO147" s="85" t="s">
        <v>826</v>
      </c>
      <c r="AP147" s="85">
        <v>68.239999999999995</v>
      </c>
      <c r="AQ147" s="85">
        <v>3875</v>
      </c>
      <c r="AR147" s="85">
        <v>25026</v>
      </c>
      <c r="AS147" s="85" t="s">
        <v>827</v>
      </c>
      <c r="AT147" s="85">
        <v>67.91</v>
      </c>
      <c r="AU147" s="85">
        <v>3850</v>
      </c>
      <c r="AV147" s="85">
        <v>24994</v>
      </c>
      <c r="AW147" s="85" t="s">
        <v>824</v>
      </c>
      <c r="AX147" s="85">
        <v>67.819999999999993</v>
      </c>
      <c r="AY147" s="85">
        <v>3857</v>
      </c>
      <c r="AZ147" s="85">
        <v>25288</v>
      </c>
      <c r="BA147" s="85" t="s">
        <v>828</v>
      </c>
      <c r="BB147" s="85">
        <v>67.81</v>
      </c>
      <c r="BC147" s="85">
        <v>3854</v>
      </c>
      <c r="BD147" s="85">
        <v>25285</v>
      </c>
      <c r="BE147" s="85" t="s">
        <v>828</v>
      </c>
    </row>
    <row r="148" spans="1:57" hidden="1">
      <c r="A148" s="85" t="s">
        <v>829</v>
      </c>
      <c r="B148" s="85">
        <v>58.28</v>
      </c>
      <c r="C148" s="85">
        <v>3045</v>
      </c>
      <c r="D148" s="85" t="s">
        <v>223</v>
      </c>
      <c r="E148" s="85" t="s">
        <v>223</v>
      </c>
      <c r="F148" s="85">
        <v>58.55</v>
      </c>
      <c r="G148" s="85">
        <v>3125</v>
      </c>
      <c r="H148" s="85" t="s">
        <v>223</v>
      </c>
      <c r="I148" s="85" t="s">
        <v>223</v>
      </c>
      <c r="J148" s="85">
        <v>57.93</v>
      </c>
      <c r="K148" s="85">
        <v>3117</v>
      </c>
      <c r="L148" s="85" t="s">
        <v>223</v>
      </c>
      <c r="M148" s="85" t="s">
        <v>223</v>
      </c>
      <c r="N148" s="85">
        <v>58.57</v>
      </c>
      <c r="O148" s="85">
        <v>3090</v>
      </c>
      <c r="P148" s="85" t="s">
        <v>223</v>
      </c>
      <c r="Q148" s="85" t="s">
        <v>223</v>
      </c>
      <c r="R148" s="85">
        <v>59.59</v>
      </c>
      <c r="S148" s="85">
        <v>3115</v>
      </c>
      <c r="T148" s="85" t="s">
        <v>223</v>
      </c>
      <c r="U148" s="85" t="s">
        <v>223</v>
      </c>
      <c r="V148" s="85">
        <v>59.89</v>
      </c>
      <c r="W148" s="85">
        <v>3136</v>
      </c>
      <c r="X148" s="85" t="s">
        <v>223</v>
      </c>
      <c r="Y148" s="85" t="s">
        <v>223</v>
      </c>
      <c r="Z148" s="85">
        <v>59.86</v>
      </c>
      <c r="AA148" s="85">
        <v>3116</v>
      </c>
      <c r="AB148" s="85" t="s">
        <v>223</v>
      </c>
      <c r="AC148" s="85" t="s">
        <v>223</v>
      </c>
      <c r="AD148" s="85">
        <v>60.28</v>
      </c>
      <c r="AE148" s="85">
        <v>3118</v>
      </c>
      <c r="AF148" s="85" t="s">
        <v>223</v>
      </c>
      <c r="AG148" s="85" t="s">
        <v>223</v>
      </c>
      <c r="AH148" s="85">
        <v>60.58</v>
      </c>
      <c r="AI148" s="85">
        <v>3140</v>
      </c>
      <c r="AJ148" s="85" t="s">
        <v>223</v>
      </c>
      <c r="AK148" s="85" t="s">
        <v>223</v>
      </c>
      <c r="AL148" s="85">
        <v>60.28</v>
      </c>
      <c r="AM148" s="85">
        <v>3146</v>
      </c>
      <c r="AN148" s="85" t="s">
        <v>223</v>
      </c>
      <c r="AO148" s="85" t="s">
        <v>223</v>
      </c>
      <c r="AP148" s="85">
        <v>59.97</v>
      </c>
      <c r="AQ148" s="85">
        <v>3162</v>
      </c>
      <c r="AR148" s="85" t="s">
        <v>223</v>
      </c>
      <c r="AS148" s="85" t="s">
        <v>223</v>
      </c>
      <c r="AT148" s="85">
        <v>59.53</v>
      </c>
      <c r="AU148" s="85">
        <v>3184</v>
      </c>
      <c r="AV148" s="85" t="s">
        <v>223</v>
      </c>
      <c r="AW148" s="85" t="s">
        <v>223</v>
      </c>
      <c r="AX148" s="85">
        <v>59.07</v>
      </c>
      <c r="AY148" s="85">
        <v>3151</v>
      </c>
      <c r="AZ148" s="85" t="s">
        <v>223</v>
      </c>
      <c r="BA148" s="85" t="s">
        <v>223</v>
      </c>
      <c r="BB148" s="85">
        <v>59.73</v>
      </c>
      <c r="BC148" s="85">
        <v>3131</v>
      </c>
      <c r="BD148" s="85" t="s">
        <v>223</v>
      </c>
      <c r="BE148" s="85" t="s">
        <v>223</v>
      </c>
    </row>
    <row r="149" spans="1:57" hidden="1">
      <c r="A149" s="85" t="s">
        <v>731</v>
      </c>
      <c r="B149" s="85" t="s">
        <v>223</v>
      </c>
      <c r="C149" s="85" t="s">
        <v>223</v>
      </c>
      <c r="D149" s="85">
        <v>32520</v>
      </c>
      <c r="E149" s="85" t="s">
        <v>223</v>
      </c>
      <c r="F149" s="85" t="s">
        <v>223</v>
      </c>
      <c r="G149" s="85" t="s">
        <v>223</v>
      </c>
      <c r="H149" s="85">
        <v>32520</v>
      </c>
      <c r="I149" s="85" t="s">
        <v>223</v>
      </c>
      <c r="J149" s="85" t="s">
        <v>223</v>
      </c>
      <c r="K149" s="85" t="s">
        <v>223</v>
      </c>
      <c r="L149" s="85" t="s">
        <v>223</v>
      </c>
      <c r="M149" s="85" t="s">
        <v>223</v>
      </c>
      <c r="N149" s="85" t="s">
        <v>223</v>
      </c>
      <c r="O149" s="85" t="s">
        <v>223</v>
      </c>
      <c r="P149" s="85">
        <v>32696</v>
      </c>
      <c r="Q149" s="85" t="s">
        <v>223</v>
      </c>
      <c r="R149" s="85" t="s">
        <v>223</v>
      </c>
      <c r="S149" s="85" t="s">
        <v>223</v>
      </c>
      <c r="T149" s="85">
        <v>32696</v>
      </c>
      <c r="U149" s="85" t="s">
        <v>223</v>
      </c>
      <c r="V149" s="85" t="s">
        <v>223</v>
      </c>
      <c r="W149" s="85" t="s">
        <v>223</v>
      </c>
      <c r="X149" s="85">
        <v>33078</v>
      </c>
      <c r="Y149" s="85" t="s">
        <v>223</v>
      </c>
      <c r="Z149" s="85" t="s">
        <v>223</v>
      </c>
      <c r="AA149" s="85" t="s">
        <v>223</v>
      </c>
      <c r="AB149" s="85">
        <v>33413</v>
      </c>
      <c r="AC149" s="85" t="s">
        <v>223</v>
      </c>
      <c r="AD149" s="85" t="s">
        <v>223</v>
      </c>
      <c r="AE149" s="85" t="s">
        <v>223</v>
      </c>
      <c r="AF149" s="85">
        <v>34447</v>
      </c>
      <c r="AG149" s="85" t="s">
        <v>223</v>
      </c>
      <c r="AH149" s="85" t="s">
        <v>223</v>
      </c>
      <c r="AI149" s="85" t="s">
        <v>223</v>
      </c>
      <c r="AJ149" s="85">
        <v>34795</v>
      </c>
      <c r="AK149" s="85" t="s">
        <v>223</v>
      </c>
      <c r="AL149" s="85" t="s">
        <v>223</v>
      </c>
      <c r="AM149" s="85" t="s">
        <v>223</v>
      </c>
      <c r="AN149" s="85">
        <v>34113</v>
      </c>
      <c r="AO149" s="85" t="s">
        <v>223</v>
      </c>
      <c r="AP149" s="85" t="s">
        <v>223</v>
      </c>
      <c r="AQ149" s="85" t="s">
        <v>223</v>
      </c>
      <c r="AR149" s="85">
        <v>34810</v>
      </c>
      <c r="AS149" s="85" t="s">
        <v>223</v>
      </c>
      <c r="AT149" s="85" t="s">
        <v>223</v>
      </c>
      <c r="AU149" s="85" t="s">
        <v>223</v>
      </c>
      <c r="AV149" s="85">
        <v>34466</v>
      </c>
      <c r="AW149" s="85" t="s">
        <v>223</v>
      </c>
      <c r="AX149" s="85" t="s">
        <v>223</v>
      </c>
      <c r="AY149" s="85" t="s">
        <v>223</v>
      </c>
      <c r="AZ149" s="85">
        <v>35532</v>
      </c>
      <c r="BA149" s="85" t="s">
        <v>223</v>
      </c>
      <c r="BB149" s="85">
        <v>45.59</v>
      </c>
      <c r="BC149" s="85">
        <v>3100</v>
      </c>
      <c r="BD149" s="85">
        <v>34498</v>
      </c>
      <c r="BE149" s="85" t="s">
        <v>359</v>
      </c>
    </row>
    <row r="150" spans="1:57" hidden="1">
      <c r="A150" s="85" t="s">
        <v>830</v>
      </c>
      <c r="B150" s="85">
        <v>49.38</v>
      </c>
      <c r="C150" s="85">
        <v>4410</v>
      </c>
      <c r="D150" s="85">
        <v>34671</v>
      </c>
      <c r="E150" s="85" t="s">
        <v>338</v>
      </c>
      <c r="F150" s="85">
        <v>50.21</v>
      </c>
      <c r="G150" s="85">
        <v>4395</v>
      </c>
      <c r="H150" s="85">
        <v>34644</v>
      </c>
      <c r="I150" s="85" t="s">
        <v>550</v>
      </c>
      <c r="J150" s="85">
        <v>49.81</v>
      </c>
      <c r="K150" s="85">
        <v>4303</v>
      </c>
      <c r="L150" s="85" t="s">
        <v>223</v>
      </c>
      <c r="M150" s="85" t="s">
        <v>223</v>
      </c>
      <c r="N150" s="85">
        <v>50.57</v>
      </c>
      <c r="O150" s="85">
        <v>4500</v>
      </c>
      <c r="P150" s="85">
        <v>34576</v>
      </c>
      <c r="Q150" s="85" t="s">
        <v>588</v>
      </c>
      <c r="R150" s="85">
        <v>49.48</v>
      </c>
      <c r="S150" s="85">
        <v>4175</v>
      </c>
      <c r="T150" s="85">
        <v>34818</v>
      </c>
      <c r="U150" s="85" t="s">
        <v>373</v>
      </c>
      <c r="V150" s="85">
        <v>49.63</v>
      </c>
      <c r="W150" s="85">
        <v>3900</v>
      </c>
      <c r="X150" s="85">
        <v>35206</v>
      </c>
      <c r="Y150" s="85" t="s">
        <v>645</v>
      </c>
      <c r="Z150" s="85">
        <v>65.12</v>
      </c>
      <c r="AA150" s="85">
        <v>4000</v>
      </c>
      <c r="AB150" s="85">
        <v>36488</v>
      </c>
      <c r="AC150" s="85" t="s">
        <v>240</v>
      </c>
      <c r="AD150" s="85">
        <v>54.9</v>
      </c>
      <c r="AE150" s="85">
        <v>4063</v>
      </c>
      <c r="AF150" s="85">
        <v>36218</v>
      </c>
      <c r="AG150" s="85" t="s">
        <v>831</v>
      </c>
      <c r="AH150" s="85">
        <v>55.16</v>
      </c>
      <c r="AI150" s="85">
        <v>4518</v>
      </c>
      <c r="AJ150" s="85">
        <v>37376</v>
      </c>
      <c r="AK150" s="85" t="s">
        <v>403</v>
      </c>
      <c r="AL150" s="85">
        <v>52.55</v>
      </c>
      <c r="AM150" s="85">
        <v>4956</v>
      </c>
      <c r="AN150" s="85">
        <v>37774</v>
      </c>
      <c r="AO150" s="85" t="s">
        <v>596</v>
      </c>
      <c r="AP150" s="85">
        <v>52.73</v>
      </c>
      <c r="AQ150" s="85">
        <v>5033</v>
      </c>
      <c r="AR150" s="85">
        <v>37892</v>
      </c>
      <c r="AS150" s="85" t="s">
        <v>596</v>
      </c>
      <c r="AT150" s="85">
        <v>50.57</v>
      </c>
      <c r="AU150" s="85">
        <v>4867</v>
      </c>
      <c r="AV150" s="85">
        <v>38389</v>
      </c>
      <c r="AW150" s="85" t="s">
        <v>389</v>
      </c>
      <c r="AX150" s="85">
        <v>48.43</v>
      </c>
      <c r="AY150" s="85">
        <v>5095</v>
      </c>
      <c r="AZ150" s="85">
        <v>38856</v>
      </c>
      <c r="BA150" s="85" t="s">
        <v>553</v>
      </c>
      <c r="BB150" s="85">
        <v>48.72</v>
      </c>
      <c r="BC150" s="85">
        <v>5125</v>
      </c>
      <c r="BD150" s="85">
        <v>38439</v>
      </c>
      <c r="BE150" s="85" t="s">
        <v>372</v>
      </c>
    </row>
    <row r="151" spans="1:57" hidden="1">
      <c r="A151" s="85" t="s">
        <v>832</v>
      </c>
      <c r="B151" s="85">
        <v>43.18</v>
      </c>
      <c r="C151" s="85">
        <v>3800</v>
      </c>
      <c r="D151" s="85" t="s">
        <v>223</v>
      </c>
      <c r="E151" s="85" t="s">
        <v>223</v>
      </c>
      <c r="F151" s="85" t="s">
        <v>223</v>
      </c>
      <c r="G151" s="85" t="s">
        <v>223</v>
      </c>
      <c r="H151" s="85" t="s">
        <v>223</v>
      </c>
      <c r="I151" s="85" t="s">
        <v>223</v>
      </c>
      <c r="J151" s="85" t="s">
        <v>223</v>
      </c>
      <c r="K151" s="85" t="s">
        <v>223</v>
      </c>
      <c r="L151" s="85" t="s">
        <v>223</v>
      </c>
      <c r="M151" s="85" t="s">
        <v>223</v>
      </c>
      <c r="N151" s="85" t="s">
        <v>223</v>
      </c>
      <c r="O151" s="85" t="s">
        <v>223</v>
      </c>
      <c r="P151" s="85" t="s">
        <v>223</v>
      </c>
      <c r="Q151" s="85" t="s">
        <v>223</v>
      </c>
      <c r="R151" s="85" t="s">
        <v>223</v>
      </c>
      <c r="S151" s="85" t="s">
        <v>223</v>
      </c>
      <c r="T151" s="85" t="s">
        <v>223</v>
      </c>
      <c r="U151" s="85" t="s">
        <v>223</v>
      </c>
      <c r="V151" s="85" t="s">
        <v>223</v>
      </c>
      <c r="W151" s="85" t="s">
        <v>223</v>
      </c>
      <c r="X151" s="85" t="s">
        <v>223</v>
      </c>
      <c r="Y151" s="85" t="s">
        <v>223</v>
      </c>
      <c r="Z151" s="85" t="s">
        <v>223</v>
      </c>
      <c r="AA151" s="85" t="s">
        <v>223</v>
      </c>
      <c r="AB151" s="85" t="s">
        <v>223</v>
      </c>
      <c r="AC151" s="85" t="s">
        <v>223</v>
      </c>
      <c r="AD151" s="85" t="s">
        <v>223</v>
      </c>
      <c r="AE151" s="85" t="s">
        <v>223</v>
      </c>
      <c r="AF151" s="85" t="s">
        <v>223</v>
      </c>
      <c r="AG151" s="85" t="s">
        <v>223</v>
      </c>
      <c r="AH151" s="85" t="s">
        <v>223</v>
      </c>
      <c r="AI151" s="85" t="s">
        <v>223</v>
      </c>
      <c r="AJ151" s="85" t="s">
        <v>223</v>
      </c>
      <c r="AK151" s="85" t="s">
        <v>223</v>
      </c>
      <c r="AL151" s="85" t="s">
        <v>223</v>
      </c>
      <c r="AM151" s="85" t="s">
        <v>223</v>
      </c>
      <c r="AN151" s="85" t="s">
        <v>223</v>
      </c>
      <c r="AO151" s="85" t="s">
        <v>223</v>
      </c>
      <c r="AP151" s="85" t="s">
        <v>223</v>
      </c>
      <c r="AQ151" s="85" t="s">
        <v>223</v>
      </c>
      <c r="AR151" s="85" t="s">
        <v>223</v>
      </c>
      <c r="AS151" s="85" t="s">
        <v>223</v>
      </c>
      <c r="AT151" s="85" t="s">
        <v>223</v>
      </c>
      <c r="AU151" s="85" t="s">
        <v>223</v>
      </c>
      <c r="AV151" s="85" t="s">
        <v>223</v>
      </c>
      <c r="AW151" s="85" t="s">
        <v>223</v>
      </c>
      <c r="AX151" s="85" t="s">
        <v>223</v>
      </c>
      <c r="AY151" s="85" t="s">
        <v>223</v>
      </c>
      <c r="AZ151" s="85" t="s">
        <v>223</v>
      </c>
      <c r="BA151" s="85" t="s">
        <v>223</v>
      </c>
      <c r="BB151" s="85" t="s">
        <v>223</v>
      </c>
      <c r="BC151" s="85" t="s">
        <v>223</v>
      </c>
      <c r="BD151" s="85" t="s">
        <v>223</v>
      </c>
      <c r="BE151" s="85" t="s">
        <v>223</v>
      </c>
    </row>
    <row r="152" spans="1:57" hidden="1">
      <c r="A152" s="85" t="s">
        <v>833</v>
      </c>
      <c r="B152" s="85">
        <v>52.32</v>
      </c>
      <c r="C152" s="85">
        <v>2736</v>
      </c>
      <c r="D152" s="85">
        <v>27522</v>
      </c>
      <c r="E152" s="85" t="s">
        <v>757</v>
      </c>
      <c r="F152" s="85">
        <v>53.23</v>
      </c>
      <c r="G152" s="85">
        <v>2833</v>
      </c>
      <c r="H152" s="85">
        <v>28120</v>
      </c>
      <c r="I152" s="85" t="s">
        <v>834</v>
      </c>
      <c r="J152" s="85">
        <v>53.29</v>
      </c>
      <c r="K152" s="85">
        <v>2797</v>
      </c>
      <c r="L152" s="85" t="s">
        <v>223</v>
      </c>
      <c r="M152" s="85" t="s">
        <v>223</v>
      </c>
      <c r="N152" s="85">
        <v>54.75</v>
      </c>
      <c r="O152" s="85">
        <v>2688</v>
      </c>
      <c r="P152" s="85">
        <v>29026</v>
      </c>
      <c r="Q152" s="85" t="s">
        <v>749</v>
      </c>
      <c r="R152" s="85">
        <v>55.46</v>
      </c>
      <c r="S152" s="85">
        <v>2809</v>
      </c>
      <c r="T152" s="85">
        <v>29560</v>
      </c>
      <c r="U152" s="85" t="s">
        <v>747</v>
      </c>
      <c r="V152" s="85">
        <v>54.89</v>
      </c>
      <c r="W152" s="85">
        <v>2881</v>
      </c>
      <c r="X152" s="85">
        <v>29304</v>
      </c>
      <c r="Y152" s="85" t="s">
        <v>581</v>
      </c>
      <c r="Z152" s="85">
        <v>56.87</v>
      </c>
      <c r="AA152" s="85">
        <v>3129</v>
      </c>
      <c r="AB152" s="85">
        <v>30306</v>
      </c>
      <c r="AC152" s="85" t="s">
        <v>747</v>
      </c>
      <c r="AD152" s="85">
        <v>58.05</v>
      </c>
      <c r="AE152" s="85">
        <v>2988</v>
      </c>
      <c r="AF152" s="85">
        <v>30525</v>
      </c>
      <c r="AG152" s="85" t="s">
        <v>757</v>
      </c>
      <c r="AH152" s="85">
        <v>55.64</v>
      </c>
      <c r="AI152" s="85">
        <v>2956</v>
      </c>
      <c r="AJ152" s="85">
        <v>30649</v>
      </c>
      <c r="AK152" s="85" t="s">
        <v>835</v>
      </c>
      <c r="AL152" s="85">
        <v>51.91</v>
      </c>
      <c r="AM152" s="85">
        <v>2733</v>
      </c>
      <c r="AN152" s="85">
        <v>31083</v>
      </c>
      <c r="AO152" s="85" t="s">
        <v>644</v>
      </c>
      <c r="AP152" s="85">
        <v>50.84</v>
      </c>
      <c r="AQ152" s="85">
        <v>2681</v>
      </c>
      <c r="AR152" s="85">
        <v>31621</v>
      </c>
      <c r="AS152" s="85" t="s">
        <v>269</v>
      </c>
      <c r="AT152" s="85">
        <v>50.87</v>
      </c>
      <c r="AU152" s="85">
        <v>2928</v>
      </c>
      <c r="AV152" s="85">
        <v>31620</v>
      </c>
      <c r="AW152" s="85" t="s">
        <v>269</v>
      </c>
      <c r="AX152" s="85">
        <v>53.06</v>
      </c>
      <c r="AY152" s="85">
        <v>3079</v>
      </c>
      <c r="AZ152" s="85">
        <v>31968</v>
      </c>
      <c r="BA152" s="85" t="s">
        <v>450</v>
      </c>
      <c r="BB152" s="85">
        <v>62.65</v>
      </c>
      <c r="BC152" s="85">
        <v>3122</v>
      </c>
      <c r="BD152" s="85">
        <v>32880</v>
      </c>
      <c r="BE152" s="85" t="s">
        <v>638</v>
      </c>
    </row>
    <row r="153" spans="1:57" hidden="1">
      <c r="A153" s="85" t="s">
        <v>836</v>
      </c>
      <c r="B153" s="85">
        <v>34.479999999999997</v>
      </c>
      <c r="C153" s="85">
        <v>2250</v>
      </c>
      <c r="D153" s="85">
        <v>31355</v>
      </c>
      <c r="E153" s="85" t="s">
        <v>752</v>
      </c>
      <c r="F153" s="85">
        <v>15</v>
      </c>
      <c r="G153" s="85">
        <v>1500</v>
      </c>
      <c r="H153" s="85">
        <v>32256</v>
      </c>
      <c r="I153" s="86">
        <v>91313.042164351849</v>
      </c>
      <c r="J153" s="85">
        <v>15</v>
      </c>
      <c r="K153" s="85">
        <v>1500</v>
      </c>
      <c r="L153" s="85" t="s">
        <v>223</v>
      </c>
      <c r="M153" s="85" t="s">
        <v>223</v>
      </c>
      <c r="N153" s="85">
        <v>15</v>
      </c>
      <c r="O153" s="85">
        <v>1500</v>
      </c>
      <c r="P153" s="85">
        <v>32852</v>
      </c>
      <c r="Q153" s="86">
        <v>105923.04216435185</v>
      </c>
      <c r="R153" s="85">
        <v>15</v>
      </c>
      <c r="S153" s="85">
        <v>1500</v>
      </c>
      <c r="T153" s="85">
        <v>32786</v>
      </c>
      <c r="U153" s="86">
        <v>104462.04216435185</v>
      </c>
      <c r="V153" s="85">
        <v>38.17</v>
      </c>
      <c r="W153" s="85">
        <v>3317</v>
      </c>
      <c r="X153" s="85">
        <v>34497</v>
      </c>
      <c r="Y153" s="85" t="s">
        <v>837</v>
      </c>
      <c r="Z153" s="85">
        <v>38.17</v>
      </c>
      <c r="AA153" s="85">
        <v>3317</v>
      </c>
      <c r="AB153" s="85">
        <v>36464</v>
      </c>
      <c r="AC153" s="85" t="s">
        <v>838</v>
      </c>
      <c r="AD153" s="85">
        <v>48.82</v>
      </c>
      <c r="AE153" s="85">
        <v>4085</v>
      </c>
      <c r="AF153" s="85">
        <v>36333</v>
      </c>
      <c r="AG153" s="85" t="s">
        <v>809</v>
      </c>
      <c r="AH153" s="85">
        <v>59</v>
      </c>
      <c r="AI153" s="85">
        <v>3491</v>
      </c>
      <c r="AJ153" s="85">
        <v>35046</v>
      </c>
      <c r="AK153" s="85" t="s">
        <v>371</v>
      </c>
      <c r="AL153" s="85">
        <v>60.26</v>
      </c>
      <c r="AM153" s="85">
        <v>3520</v>
      </c>
      <c r="AN153" s="85">
        <v>36247</v>
      </c>
      <c r="AO153" s="85" t="s">
        <v>425</v>
      </c>
      <c r="AP153" s="85">
        <v>62.85</v>
      </c>
      <c r="AQ153" s="85">
        <v>3471</v>
      </c>
      <c r="AR153" s="85">
        <v>38062</v>
      </c>
      <c r="AS153" s="85" t="s">
        <v>334</v>
      </c>
      <c r="AT153" s="85">
        <v>61.16</v>
      </c>
      <c r="AU153" s="85">
        <v>3637</v>
      </c>
      <c r="AV153" s="85">
        <v>38312</v>
      </c>
      <c r="AW153" s="85" t="s">
        <v>517</v>
      </c>
      <c r="AX153" s="85">
        <v>59.53</v>
      </c>
      <c r="AY153" s="85">
        <v>3524</v>
      </c>
      <c r="AZ153" s="85">
        <v>36889</v>
      </c>
      <c r="BA153" s="85" t="s">
        <v>233</v>
      </c>
      <c r="BB153" s="85">
        <v>59.51</v>
      </c>
      <c r="BC153" s="85">
        <v>3377</v>
      </c>
      <c r="BD153" s="85">
        <v>36612</v>
      </c>
      <c r="BE153" s="85" t="s">
        <v>336</v>
      </c>
    </row>
    <row r="154" spans="1:57" hidden="1">
      <c r="A154" s="85" t="s">
        <v>839</v>
      </c>
      <c r="B154" s="85">
        <v>59.01</v>
      </c>
      <c r="C154" s="85">
        <v>2692</v>
      </c>
      <c r="D154" s="85" t="s">
        <v>223</v>
      </c>
      <c r="E154" s="85" t="s">
        <v>223</v>
      </c>
      <c r="F154" s="85">
        <v>56.13</v>
      </c>
      <c r="G154" s="85">
        <v>2901</v>
      </c>
      <c r="H154" s="85" t="s">
        <v>223</v>
      </c>
      <c r="I154" s="85" t="s">
        <v>223</v>
      </c>
      <c r="J154" s="85">
        <v>57.29</v>
      </c>
      <c r="K154" s="85">
        <v>2970</v>
      </c>
      <c r="L154" s="85" t="s">
        <v>223</v>
      </c>
      <c r="M154" s="85" t="s">
        <v>223</v>
      </c>
      <c r="N154" s="85">
        <v>55.96</v>
      </c>
      <c r="O154" s="85">
        <v>3025</v>
      </c>
      <c r="P154" s="85" t="s">
        <v>223</v>
      </c>
      <c r="Q154" s="85" t="s">
        <v>223</v>
      </c>
      <c r="R154" s="85">
        <v>58.91</v>
      </c>
      <c r="S154" s="85">
        <v>2968</v>
      </c>
      <c r="T154" s="85" t="s">
        <v>223</v>
      </c>
      <c r="U154" s="85" t="s">
        <v>223</v>
      </c>
      <c r="V154" s="85">
        <v>59.08</v>
      </c>
      <c r="W154" s="85">
        <v>2944</v>
      </c>
      <c r="X154" s="85" t="s">
        <v>223</v>
      </c>
      <c r="Y154" s="85" t="s">
        <v>223</v>
      </c>
      <c r="Z154" s="85">
        <v>53.21</v>
      </c>
      <c r="AA154" s="85">
        <v>2989</v>
      </c>
      <c r="AB154" s="85" t="s">
        <v>223</v>
      </c>
      <c r="AC154" s="85" t="s">
        <v>223</v>
      </c>
      <c r="AD154" s="85">
        <v>55.06</v>
      </c>
      <c r="AE154" s="85">
        <v>2993</v>
      </c>
      <c r="AF154" s="85" t="s">
        <v>223</v>
      </c>
      <c r="AG154" s="85" t="s">
        <v>223</v>
      </c>
      <c r="AH154" s="85">
        <v>56.11</v>
      </c>
      <c r="AI154" s="85">
        <v>2898</v>
      </c>
      <c r="AJ154" s="85" t="s">
        <v>223</v>
      </c>
      <c r="AK154" s="85" t="s">
        <v>223</v>
      </c>
      <c r="AL154" s="85">
        <v>55.63</v>
      </c>
      <c r="AM154" s="85">
        <v>2878</v>
      </c>
      <c r="AN154" s="85" t="s">
        <v>223</v>
      </c>
      <c r="AO154" s="85" t="s">
        <v>223</v>
      </c>
      <c r="AP154" s="85">
        <v>56.99</v>
      </c>
      <c r="AQ154" s="85">
        <v>2860</v>
      </c>
      <c r="AR154" s="85" t="s">
        <v>223</v>
      </c>
      <c r="AS154" s="85" t="s">
        <v>223</v>
      </c>
      <c r="AT154" s="85">
        <v>58.08</v>
      </c>
      <c r="AU154" s="85">
        <v>2789</v>
      </c>
      <c r="AV154" s="85" t="s">
        <v>223</v>
      </c>
      <c r="AW154" s="85" t="s">
        <v>223</v>
      </c>
      <c r="AX154" s="85">
        <v>59.07</v>
      </c>
      <c r="AY154" s="85">
        <v>2696</v>
      </c>
      <c r="AZ154" s="85" t="s">
        <v>223</v>
      </c>
      <c r="BA154" s="85" t="s">
        <v>223</v>
      </c>
      <c r="BB154" s="85">
        <v>59.43</v>
      </c>
      <c r="BC154" s="85">
        <v>2729</v>
      </c>
      <c r="BD154" s="85" t="s">
        <v>223</v>
      </c>
      <c r="BE154" s="85" t="s">
        <v>223</v>
      </c>
    </row>
    <row r="155" spans="1:57" hidden="1">
      <c r="A155" s="85" t="s">
        <v>840</v>
      </c>
      <c r="B155" s="85">
        <v>45.96</v>
      </c>
      <c r="C155" s="85">
        <v>2900</v>
      </c>
      <c r="D155" s="85">
        <v>26572</v>
      </c>
      <c r="E155" s="85" t="s">
        <v>370</v>
      </c>
      <c r="F155" s="85">
        <v>46.18</v>
      </c>
      <c r="G155" s="85">
        <v>2900</v>
      </c>
      <c r="H155" s="85">
        <v>26928</v>
      </c>
      <c r="I155" s="85" t="s">
        <v>369</v>
      </c>
      <c r="J155" s="85">
        <v>47.53</v>
      </c>
      <c r="K155" s="85">
        <v>3000</v>
      </c>
      <c r="L155" s="85" t="s">
        <v>223</v>
      </c>
      <c r="M155" s="85" t="s">
        <v>223</v>
      </c>
      <c r="N155" s="85">
        <v>46.15</v>
      </c>
      <c r="O155" s="85">
        <v>3000</v>
      </c>
      <c r="P155" s="85">
        <v>26959</v>
      </c>
      <c r="Q155" s="85" t="s">
        <v>452</v>
      </c>
      <c r="R155" s="85">
        <v>46.15</v>
      </c>
      <c r="S155" s="85">
        <v>3000</v>
      </c>
      <c r="T155" s="85">
        <v>27057</v>
      </c>
      <c r="U155" s="85" t="s">
        <v>296</v>
      </c>
      <c r="V155" s="85">
        <v>47.38</v>
      </c>
      <c r="W155" s="85">
        <v>3000</v>
      </c>
      <c r="X155" s="85">
        <v>27213</v>
      </c>
      <c r="Y155" s="85" t="s">
        <v>332</v>
      </c>
      <c r="Z155" s="85">
        <v>45.13</v>
      </c>
      <c r="AA155" s="85">
        <v>2867</v>
      </c>
      <c r="AB155" s="85">
        <v>27641</v>
      </c>
      <c r="AC155" s="85" t="s">
        <v>297</v>
      </c>
      <c r="AD155" s="85">
        <v>46.47</v>
      </c>
      <c r="AE155" s="85">
        <v>2929</v>
      </c>
      <c r="AF155" s="85">
        <v>27681</v>
      </c>
      <c r="AG155" s="85" t="s">
        <v>398</v>
      </c>
      <c r="AH155" s="85">
        <v>46.71</v>
      </c>
      <c r="AI155" s="85">
        <v>2910</v>
      </c>
      <c r="AJ155" s="85">
        <v>28035</v>
      </c>
      <c r="AK155" s="85" t="s">
        <v>323</v>
      </c>
      <c r="AL155" s="85">
        <v>47.26</v>
      </c>
      <c r="AM155" s="85">
        <v>2867</v>
      </c>
      <c r="AN155" s="85">
        <v>29823</v>
      </c>
      <c r="AO155" s="85" t="s">
        <v>797</v>
      </c>
      <c r="AP155" s="85">
        <v>47.26</v>
      </c>
      <c r="AQ155" s="85">
        <v>2867</v>
      </c>
      <c r="AR155" s="85">
        <v>30360</v>
      </c>
      <c r="AS155" s="85" t="s">
        <v>224</v>
      </c>
      <c r="AT155" s="85">
        <v>46.77</v>
      </c>
      <c r="AU155" s="85">
        <v>2900</v>
      </c>
      <c r="AV155" s="85">
        <v>30186</v>
      </c>
      <c r="AW155" s="85" t="s">
        <v>267</v>
      </c>
      <c r="AX155" s="85">
        <v>50.86</v>
      </c>
      <c r="AY155" s="85">
        <v>3067</v>
      </c>
      <c r="AZ155" s="85">
        <v>29109</v>
      </c>
      <c r="BA155" s="85" t="s">
        <v>568</v>
      </c>
      <c r="BB155" s="85">
        <v>51.54</v>
      </c>
      <c r="BC155" s="85">
        <v>3133</v>
      </c>
      <c r="BD155" s="85">
        <v>28212</v>
      </c>
      <c r="BE155" s="85" t="s">
        <v>748</v>
      </c>
    </row>
    <row r="156" spans="1:57" hidden="1">
      <c r="A156" s="85" t="s">
        <v>841</v>
      </c>
      <c r="B156" s="85">
        <v>59.28</v>
      </c>
      <c r="C156" s="85">
        <v>3221</v>
      </c>
      <c r="D156" s="85" t="s">
        <v>223</v>
      </c>
      <c r="E156" s="85" t="s">
        <v>223</v>
      </c>
      <c r="F156" s="85">
        <v>56.51</v>
      </c>
      <c r="G156" s="85">
        <v>3449</v>
      </c>
      <c r="H156" s="85" t="s">
        <v>223</v>
      </c>
      <c r="I156" s="85" t="s">
        <v>223</v>
      </c>
      <c r="J156" s="85">
        <v>57.09</v>
      </c>
      <c r="K156" s="85">
        <v>3438</v>
      </c>
      <c r="L156" s="85" t="s">
        <v>223</v>
      </c>
      <c r="M156" s="85" t="s">
        <v>223</v>
      </c>
      <c r="N156" s="85">
        <v>57.13</v>
      </c>
      <c r="O156" s="85">
        <v>3430</v>
      </c>
      <c r="P156" s="85" t="s">
        <v>223</v>
      </c>
      <c r="Q156" s="85" t="s">
        <v>223</v>
      </c>
      <c r="R156" s="85">
        <v>58.68</v>
      </c>
      <c r="S156" s="85">
        <v>3414</v>
      </c>
      <c r="T156" s="85" t="s">
        <v>223</v>
      </c>
      <c r="U156" s="85" t="s">
        <v>223</v>
      </c>
      <c r="V156" s="85">
        <v>59.07</v>
      </c>
      <c r="W156" s="85">
        <v>3404</v>
      </c>
      <c r="X156" s="85" t="s">
        <v>223</v>
      </c>
      <c r="Y156" s="85" t="s">
        <v>223</v>
      </c>
      <c r="Z156" s="85">
        <v>56.52</v>
      </c>
      <c r="AA156" s="85">
        <v>3444</v>
      </c>
      <c r="AB156" s="85" t="s">
        <v>223</v>
      </c>
      <c r="AC156" s="85" t="s">
        <v>223</v>
      </c>
      <c r="AD156" s="85">
        <v>57.36</v>
      </c>
      <c r="AE156" s="85">
        <v>3442</v>
      </c>
      <c r="AF156" s="85" t="s">
        <v>223</v>
      </c>
      <c r="AG156" s="85" t="s">
        <v>223</v>
      </c>
      <c r="AH156" s="85">
        <v>58.68</v>
      </c>
      <c r="AI156" s="85">
        <v>3355</v>
      </c>
      <c r="AJ156" s="85" t="s">
        <v>223</v>
      </c>
      <c r="AK156" s="85" t="s">
        <v>223</v>
      </c>
      <c r="AL156" s="85">
        <v>61.77</v>
      </c>
      <c r="AM156" s="85">
        <v>3161</v>
      </c>
      <c r="AN156" s="85" t="s">
        <v>223</v>
      </c>
      <c r="AO156" s="85" t="s">
        <v>223</v>
      </c>
      <c r="AP156" s="85">
        <v>61.01</v>
      </c>
      <c r="AQ156" s="85">
        <v>3195</v>
      </c>
      <c r="AR156" s="85" t="s">
        <v>223</v>
      </c>
      <c r="AS156" s="85" t="s">
        <v>223</v>
      </c>
      <c r="AT156" s="85">
        <v>62.16</v>
      </c>
      <c r="AU156" s="85">
        <v>3148</v>
      </c>
      <c r="AV156" s="85" t="s">
        <v>223</v>
      </c>
      <c r="AW156" s="85" t="s">
        <v>223</v>
      </c>
      <c r="AX156" s="85">
        <v>63.36</v>
      </c>
      <c r="AY156" s="85">
        <v>3047</v>
      </c>
      <c r="AZ156" s="85" t="s">
        <v>223</v>
      </c>
      <c r="BA156" s="85" t="s">
        <v>223</v>
      </c>
      <c r="BB156" s="85">
        <v>62.97</v>
      </c>
      <c r="BC156" s="85">
        <v>3081</v>
      </c>
      <c r="BD156" s="85" t="s">
        <v>223</v>
      </c>
      <c r="BE156" s="85" t="s">
        <v>223</v>
      </c>
    </row>
    <row r="157" spans="1:57" s="88" customFormat="1">
      <c r="A157" s="88" t="s">
        <v>436</v>
      </c>
      <c r="B157" s="88">
        <v>44.66</v>
      </c>
      <c r="C157" s="88">
        <v>3061</v>
      </c>
      <c r="D157" s="88" t="s">
        <v>223</v>
      </c>
      <c r="E157" s="88" t="s">
        <v>223</v>
      </c>
      <c r="F157" s="88">
        <v>44.3</v>
      </c>
      <c r="G157" s="88">
        <v>3138</v>
      </c>
      <c r="H157" s="88" t="s">
        <v>223</v>
      </c>
      <c r="I157" s="88" t="s">
        <v>223</v>
      </c>
      <c r="J157" s="88">
        <v>44.68</v>
      </c>
      <c r="K157" s="88">
        <v>3182</v>
      </c>
      <c r="L157" s="88" t="s">
        <v>223</v>
      </c>
      <c r="M157" s="88" t="s">
        <v>223</v>
      </c>
      <c r="N157" s="88">
        <v>44.27</v>
      </c>
      <c r="O157" s="88">
        <v>3235</v>
      </c>
      <c r="P157" s="88" t="s">
        <v>223</v>
      </c>
      <c r="Q157" s="88" t="s">
        <v>223</v>
      </c>
      <c r="R157" s="88">
        <v>43.98</v>
      </c>
      <c r="S157" s="88">
        <v>3252</v>
      </c>
      <c r="T157" s="88" t="s">
        <v>223</v>
      </c>
      <c r="U157" s="88" t="s">
        <v>223</v>
      </c>
      <c r="V157" s="88">
        <v>44.02</v>
      </c>
      <c r="W157" s="88">
        <v>3291</v>
      </c>
      <c r="X157" s="88" t="s">
        <v>223</v>
      </c>
      <c r="Y157" s="88" t="s">
        <v>223</v>
      </c>
      <c r="Z157" s="88">
        <v>44.08</v>
      </c>
      <c r="AA157" s="88">
        <v>3291</v>
      </c>
      <c r="AB157" s="88" t="s">
        <v>223</v>
      </c>
      <c r="AC157" s="88" t="s">
        <v>223</v>
      </c>
      <c r="AD157" s="88">
        <v>44.03</v>
      </c>
      <c r="AE157" s="88">
        <v>3257</v>
      </c>
      <c r="AF157" s="88" t="s">
        <v>223</v>
      </c>
      <c r="AG157" s="88" t="s">
        <v>223</v>
      </c>
      <c r="AH157" s="88">
        <v>51.9</v>
      </c>
      <c r="AI157" s="88">
        <v>2726</v>
      </c>
      <c r="AJ157" s="88" t="s">
        <v>223</v>
      </c>
      <c r="AK157" s="88" t="s">
        <v>223</v>
      </c>
      <c r="AL157" s="88">
        <v>50.81</v>
      </c>
      <c r="AM157" s="88">
        <v>2784</v>
      </c>
      <c r="AN157" s="88" t="s">
        <v>223</v>
      </c>
      <c r="AO157" s="88" t="s">
        <v>223</v>
      </c>
      <c r="AP157" s="88">
        <v>44.58</v>
      </c>
      <c r="AQ157" s="88">
        <v>3160</v>
      </c>
      <c r="AR157" s="88" t="s">
        <v>223</v>
      </c>
      <c r="AS157" s="88" t="s">
        <v>223</v>
      </c>
      <c r="AT157" s="88">
        <v>44.67</v>
      </c>
      <c r="AU157" s="88">
        <v>3169</v>
      </c>
      <c r="AV157" s="88" t="s">
        <v>223</v>
      </c>
      <c r="AW157" s="88" t="s">
        <v>223</v>
      </c>
      <c r="AX157" s="88">
        <v>44.1</v>
      </c>
      <c r="AY157" s="88">
        <v>3112</v>
      </c>
      <c r="AZ157" s="88" t="s">
        <v>223</v>
      </c>
      <c r="BA157" s="88" t="s">
        <v>223</v>
      </c>
      <c r="BB157" s="88">
        <v>45.09</v>
      </c>
      <c r="BC157" s="88">
        <v>3114</v>
      </c>
      <c r="BD157" s="88" t="s">
        <v>223</v>
      </c>
      <c r="BE157" s="88" t="s">
        <v>223</v>
      </c>
    </row>
    <row r="158" spans="1:57" hidden="1">
      <c r="A158" s="85" t="s">
        <v>842</v>
      </c>
      <c r="B158" s="85">
        <v>48.94</v>
      </c>
      <c r="C158" s="85">
        <v>4197</v>
      </c>
      <c r="D158" s="85">
        <v>34934</v>
      </c>
      <c r="E158" s="85" t="s">
        <v>388</v>
      </c>
      <c r="F158" s="85">
        <v>47.53</v>
      </c>
      <c r="G158" s="85">
        <v>4110</v>
      </c>
      <c r="H158" s="85">
        <v>34206</v>
      </c>
      <c r="I158" s="85" t="s">
        <v>843</v>
      </c>
      <c r="J158" s="85">
        <v>47.59</v>
      </c>
      <c r="K158" s="85">
        <v>4201</v>
      </c>
      <c r="L158" s="85" t="s">
        <v>223</v>
      </c>
      <c r="M158" s="85" t="s">
        <v>223</v>
      </c>
      <c r="N158" s="85">
        <v>47.78</v>
      </c>
      <c r="O158" s="85">
        <v>4765</v>
      </c>
      <c r="P158" s="85">
        <v>36123</v>
      </c>
      <c r="Q158" s="85" t="s">
        <v>273</v>
      </c>
      <c r="R158" s="85">
        <v>45.26</v>
      </c>
      <c r="S158" s="85">
        <v>4506</v>
      </c>
      <c r="T158" s="85">
        <v>37206</v>
      </c>
      <c r="U158" s="85" t="s">
        <v>768</v>
      </c>
      <c r="V158" s="85">
        <v>44.36</v>
      </c>
      <c r="W158" s="85">
        <v>3921</v>
      </c>
      <c r="X158" s="85">
        <v>36206</v>
      </c>
      <c r="Y158" s="85" t="s">
        <v>251</v>
      </c>
      <c r="Z158" s="85">
        <v>45.89</v>
      </c>
      <c r="AA158" s="85">
        <v>3675</v>
      </c>
      <c r="AB158" s="85">
        <v>37283</v>
      </c>
      <c r="AC158" s="85" t="s">
        <v>384</v>
      </c>
      <c r="AD158" s="85">
        <v>50.52</v>
      </c>
      <c r="AE158" s="85">
        <v>4243</v>
      </c>
      <c r="AF158" s="85">
        <v>36726</v>
      </c>
      <c r="AG158" s="85" t="s">
        <v>363</v>
      </c>
      <c r="AH158" s="85">
        <v>47.88</v>
      </c>
      <c r="AI158" s="85">
        <v>4225</v>
      </c>
      <c r="AJ158" s="85">
        <v>37071</v>
      </c>
      <c r="AK158" s="85" t="s">
        <v>844</v>
      </c>
      <c r="AL158" s="85">
        <v>47.03</v>
      </c>
      <c r="AM158" s="85">
        <v>4177</v>
      </c>
      <c r="AN158" s="85">
        <v>37170</v>
      </c>
      <c r="AO158" s="85" t="s">
        <v>277</v>
      </c>
      <c r="AP158" s="85">
        <v>49.51</v>
      </c>
      <c r="AQ158" s="85">
        <v>4287</v>
      </c>
      <c r="AR158" s="85">
        <v>37924</v>
      </c>
      <c r="AS158" s="85" t="s">
        <v>377</v>
      </c>
      <c r="AT158" s="85">
        <v>47.94</v>
      </c>
      <c r="AU158" s="85">
        <v>4188</v>
      </c>
      <c r="AV158" s="85">
        <v>38889</v>
      </c>
      <c r="AW158" s="85" t="s">
        <v>395</v>
      </c>
      <c r="AX158" s="85">
        <v>45.27</v>
      </c>
      <c r="AY158" s="85">
        <v>3585</v>
      </c>
      <c r="AZ158" s="85">
        <v>39076</v>
      </c>
      <c r="BA158" s="85" t="s">
        <v>845</v>
      </c>
      <c r="BB158" s="85">
        <v>51.47</v>
      </c>
      <c r="BC158" s="85">
        <v>4513</v>
      </c>
      <c r="BD158" s="85">
        <v>39533</v>
      </c>
      <c r="BE158" s="85" t="s">
        <v>708</v>
      </c>
    </row>
    <row r="159" spans="1:57" hidden="1">
      <c r="A159" s="85" t="s">
        <v>846</v>
      </c>
      <c r="B159" s="85">
        <v>100</v>
      </c>
      <c r="C159" s="85">
        <v>1500</v>
      </c>
      <c r="D159" s="85" t="s">
        <v>223</v>
      </c>
      <c r="E159" s="85" t="s">
        <v>223</v>
      </c>
      <c r="F159" s="85">
        <v>100</v>
      </c>
      <c r="G159" s="85">
        <v>1500</v>
      </c>
      <c r="H159" s="85" t="s">
        <v>223</v>
      </c>
      <c r="I159" s="85" t="s">
        <v>223</v>
      </c>
      <c r="J159" s="85">
        <v>100</v>
      </c>
      <c r="K159" s="85">
        <v>1500</v>
      </c>
      <c r="L159" s="85" t="s">
        <v>223</v>
      </c>
      <c r="M159" s="85" t="s">
        <v>223</v>
      </c>
      <c r="N159" s="85">
        <v>100</v>
      </c>
      <c r="O159" s="85">
        <v>1500</v>
      </c>
      <c r="P159" s="85" t="s">
        <v>223</v>
      </c>
      <c r="Q159" s="85" t="s">
        <v>223</v>
      </c>
      <c r="R159" s="85">
        <v>100</v>
      </c>
      <c r="S159" s="85">
        <v>1500</v>
      </c>
      <c r="T159" s="85" t="s">
        <v>223</v>
      </c>
      <c r="U159" s="85" t="s">
        <v>223</v>
      </c>
      <c r="V159" s="85">
        <v>100</v>
      </c>
      <c r="W159" s="85">
        <v>1500</v>
      </c>
      <c r="X159" s="85" t="s">
        <v>223</v>
      </c>
      <c r="Y159" s="85" t="s">
        <v>223</v>
      </c>
      <c r="Z159" s="85">
        <v>100</v>
      </c>
      <c r="AA159" s="85">
        <v>1500</v>
      </c>
      <c r="AB159" s="85" t="s">
        <v>223</v>
      </c>
      <c r="AC159" s="85" t="s">
        <v>223</v>
      </c>
      <c r="AD159" s="85">
        <v>100</v>
      </c>
      <c r="AE159" s="85">
        <v>1500</v>
      </c>
      <c r="AF159" s="85" t="s">
        <v>223</v>
      </c>
      <c r="AG159" s="85" t="s">
        <v>223</v>
      </c>
      <c r="AH159" s="85">
        <v>100</v>
      </c>
      <c r="AI159" s="85">
        <v>1500</v>
      </c>
      <c r="AJ159" s="85" t="s">
        <v>223</v>
      </c>
      <c r="AK159" s="85" t="s">
        <v>223</v>
      </c>
      <c r="AL159" s="85">
        <v>100</v>
      </c>
      <c r="AM159" s="85">
        <v>1500</v>
      </c>
      <c r="AN159" s="85" t="s">
        <v>223</v>
      </c>
      <c r="AO159" s="85" t="s">
        <v>223</v>
      </c>
      <c r="AP159" s="85">
        <v>100</v>
      </c>
      <c r="AQ159" s="85">
        <v>1500</v>
      </c>
      <c r="AR159" s="85" t="s">
        <v>223</v>
      </c>
      <c r="AS159" s="85" t="s">
        <v>223</v>
      </c>
      <c r="AT159" s="85">
        <v>100</v>
      </c>
      <c r="AU159" s="85">
        <v>1500</v>
      </c>
      <c r="AV159" s="85" t="s">
        <v>223</v>
      </c>
      <c r="AW159" s="85" t="s">
        <v>223</v>
      </c>
      <c r="AX159" s="85">
        <v>100</v>
      </c>
      <c r="AY159" s="85">
        <v>1500</v>
      </c>
      <c r="AZ159" s="85" t="s">
        <v>223</v>
      </c>
      <c r="BA159" s="85" t="s">
        <v>223</v>
      </c>
      <c r="BB159" s="85">
        <v>100</v>
      </c>
      <c r="BC159" s="85">
        <v>1500</v>
      </c>
      <c r="BD159" s="85" t="s">
        <v>223</v>
      </c>
      <c r="BE159" s="85" t="s">
        <v>223</v>
      </c>
    </row>
    <row r="160" spans="1:57" hidden="1">
      <c r="A160" s="85" t="s">
        <v>847</v>
      </c>
      <c r="B160" s="85" t="s">
        <v>223</v>
      </c>
      <c r="C160" s="85" t="s">
        <v>223</v>
      </c>
      <c r="D160" s="85" t="s">
        <v>223</v>
      </c>
      <c r="E160" s="85" t="s">
        <v>223</v>
      </c>
      <c r="F160" s="85" t="s">
        <v>223</v>
      </c>
      <c r="G160" s="85" t="s">
        <v>223</v>
      </c>
      <c r="H160" s="85" t="s">
        <v>223</v>
      </c>
      <c r="I160" s="85" t="s">
        <v>223</v>
      </c>
      <c r="J160" s="85" t="s">
        <v>223</v>
      </c>
      <c r="K160" s="85" t="s">
        <v>223</v>
      </c>
      <c r="L160" s="85" t="s">
        <v>223</v>
      </c>
      <c r="M160" s="85" t="s">
        <v>223</v>
      </c>
      <c r="N160" s="85" t="s">
        <v>223</v>
      </c>
      <c r="O160" s="85" t="s">
        <v>223</v>
      </c>
      <c r="P160" s="85" t="s">
        <v>223</v>
      </c>
      <c r="Q160" s="85" t="s">
        <v>223</v>
      </c>
      <c r="R160" s="85" t="s">
        <v>223</v>
      </c>
      <c r="S160" s="85" t="s">
        <v>223</v>
      </c>
      <c r="T160" s="85" t="s">
        <v>223</v>
      </c>
      <c r="U160" s="85" t="s">
        <v>223</v>
      </c>
      <c r="V160" s="85" t="s">
        <v>223</v>
      </c>
      <c r="W160" s="85" t="s">
        <v>223</v>
      </c>
      <c r="X160" s="85" t="s">
        <v>223</v>
      </c>
      <c r="Y160" s="85" t="s">
        <v>223</v>
      </c>
      <c r="Z160" s="85" t="s">
        <v>223</v>
      </c>
      <c r="AA160" s="85" t="s">
        <v>223</v>
      </c>
      <c r="AB160" s="85" t="s">
        <v>223</v>
      </c>
      <c r="AC160" s="85" t="s">
        <v>223</v>
      </c>
      <c r="AD160" s="85" t="s">
        <v>223</v>
      </c>
      <c r="AE160" s="85" t="s">
        <v>223</v>
      </c>
      <c r="AF160" s="85" t="s">
        <v>223</v>
      </c>
      <c r="AG160" s="85" t="s">
        <v>223</v>
      </c>
      <c r="AH160" s="85" t="s">
        <v>223</v>
      </c>
      <c r="AI160" s="85" t="s">
        <v>223</v>
      </c>
      <c r="AJ160" s="85" t="s">
        <v>223</v>
      </c>
      <c r="AK160" s="85" t="s">
        <v>223</v>
      </c>
      <c r="AL160" s="85" t="s">
        <v>223</v>
      </c>
      <c r="AM160" s="85" t="s">
        <v>223</v>
      </c>
      <c r="AN160" s="85" t="s">
        <v>223</v>
      </c>
      <c r="AO160" s="85" t="s">
        <v>223</v>
      </c>
      <c r="AP160" s="85" t="s">
        <v>223</v>
      </c>
      <c r="AQ160" s="85" t="s">
        <v>223</v>
      </c>
      <c r="AR160" s="85" t="s">
        <v>223</v>
      </c>
      <c r="AS160" s="85" t="s">
        <v>223</v>
      </c>
      <c r="AT160" s="85" t="s">
        <v>223</v>
      </c>
      <c r="AU160" s="85" t="s">
        <v>223</v>
      </c>
      <c r="AV160" s="85" t="s">
        <v>223</v>
      </c>
      <c r="AW160" s="85" t="s">
        <v>223</v>
      </c>
      <c r="AX160" s="85" t="s">
        <v>223</v>
      </c>
      <c r="AY160" s="85" t="s">
        <v>223</v>
      </c>
      <c r="AZ160" s="85" t="s">
        <v>223</v>
      </c>
      <c r="BA160" s="85" t="s">
        <v>223</v>
      </c>
      <c r="BB160" s="85" t="s">
        <v>223</v>
      </c>
      <c r="BC160" s="85" t="s">
        <v>223</v>
      </c>
      <c r="BD160" s="85" t="s">
        <v>223</v>
      </c>
      <c r="BE160" s="85" t="s">
        <v>223</v>
      </c>
    </row>
    <row r="161" spans="1:57" s="87" customFormat="1">
      <c r="A161" s="87" t="s">
        <v>848</v>
      </c>
      <c r="B161" s="87">
        <v>27.33</v>
      </c>
      <c r="C161" s="87">
        <v>2500</v>
      </c>
      <c r="D161" s="87" t="s">
        <v>223</v>
      </c>
      <c r="E161" s="87" t="s">
        <v>223</v>
      </c>
      <c r="F161" s="87" t="s">
        <v>223</v>
      </c>
      <c r="G161" s="87" t="s">
        <v>223</v>
      </c>
      <c r="H161" s="87" t="s">
        <v>223</v>
      </c>
      <c r="I161" s="87" t="s">
        <v>223</v>
      </c>
      <c r="J161" s="87" t="s">
        <v>223</v>
      </c>
      <c r="K161" s="87" t="s">
        <v>223</v>
      </c>
      <c r="L161" s="87" t="s">
        <v>223</v>
      </c>
      <c r="M161" s="87" t="s">
        <v>223</v>
      </c>
      <c r="N161" s="87" t="s">
        <v>223</v>
      </c>
      <c r="O161" s="87" t="s">
        <v>223</v>
      </c>
      <c r="P161" s="87" t="s">
        <v>223</v>
      </c>
      <c r="Q161" s="87" t="s">
        <v>223</v>
      </c>
      <c r="R161" s="87" t="s">
        <v>223</v>
      </c>
      <c r="S161" s="87" t="s">
        <v>223</v>
      </c>
      <c r="T161" s="87" t="s">
        <v>223</v>
      </c>
      <c r="U161" s="87" t="s">
        <v>223</v>
      </c>
      <c r="V161" s="87" t="s">
        <v>223</v>
      </c>
      <c r="W161" s="87" t="s">
        <v>223</v>
      </c>
      <c r="X161" s="87" t="s">
        <v>223</v>
      </c>
      <c r="Y161" s="87" t="s">
        <v>223</v>
      </c>
      <c r="Z161" s="87" t="s">
        <v>223</v>
      </c>
      <c r="AA161" s="87" t="s">
        <v>223</v>
      </c>
      <c r="AB161" s="87" t="s">
        <v>223</v>
      </c>
      <c r="AC161" s="87" t="s">
        <v>223</v>
      </c>
      <c r="AD161" s="87" t="s">
        <v>223</v>
      </c>
      <c r="AE161" s="87" t="s">
        <v>223</v>
      </c>
      <c r="AF161" s="87" t="s">
        <v>223</v>
      </c>
      <c r="AG161" s="87" t="s">
        <v>223</v>
      </c>
      <c r="AH161" s="87">
        <v>32.5</v>
      </c>
      <c r="AI161" s="87">
        <v>2600</v>
      </c>
      <c r="AJ161" s="87" t="s">
        <v>223</v>
      </c>
      <c r="AK161" s="87" t="s">
        <v>223</v>
      </c>
      <c r="AL161" s="87">
        <v>30.32</v>
      </c>
      <c r="AM161" s="87">
        <v>2625</v>
      </c>
      <c r="AN161" s="87" t="s">
        <v>223</v>
      </c>
      <c r="AO161" s="87" t="s">
        <v>223</v>
      </c>
      <c r="AP161" s="87">
        <v>30.32</v>
      </c>
      <c r="AQ161" s="87">
        <v>2625</v>
      </c>
      <c r="AR161" s="87" t="s">
        <v>223</v>
      </c>
      <c r="AS161" s="87" t="s">
        <v>223</v>
      </c>
      <c r="AT161" s="87" t="s">
        <v>223</v>
      </c>
      <c r="AU161" s="87" t="s">
        <v>223</v>
      </c>
      <c r="AV161" s="87" t="s">
        <v>223</v>
      </c>
      <c r="AW161" s="87" t="s">
        <v>223</v>
      </c>
      <c r="AX161" s="87" t="s">
        <v>223</v>
      </c>
      <c r="AY161" s="87" t="s">
        <v>223</v>
      </c>
      <c r="AZ161" s="87" t="s">
        <v>223</v>
      </c>
      <c r="BA161" s="87" t="s">
        <v>223</v>
      </c>
      <c r="BB161" s="87" t="s">
        <v>223</v>
      </c>
      <c r="BC161" s="87" t="s">
        <v>223</v>
      </c>
      <c r="BD161" s="87" t="s">
        <v>223</v>
      </c>
      <c r="BE161" s="87" t="s">
        <v>223</v>
      </c>
    </row>
    <row r="162" spans="1:57" hidden="1">
      <c r="A162" s="85" t="s">
        <v>849</v>
      </c>
      <c r="B162" s="85" t="s">
        <v>223</v>
      </c>
      <c r="C162" s="85" t="s">
        <v>223</v>
      </c>
      <c r="D162" s="85" t="s">
        <v>223</v>
      </c>
      <c r="E162" s="85" t="s">
        <v>223</v>
      </c>
      <c r="F162" s="85" t="s">
        <v>223</v>
      </c>
      <c r="G162" s="85" t="s">
        <v>223</v>
      </c>
      <c r="H162" s="85" t="s">
        <v>223</v>
      </c>
      <c r="I162" s="85" t="s">
        <v>223</v>
      </c>
      <c r="J162" s="85" t="s">
        <v>223</v>
      </c>
      <c r="K162" s="85" t="s">
        <v>223</v>
      </c>
      <c r="L162" s="85" t="s">
        <v>223</v>
      </c>
      <c r="M162" s="85" t="s">
        <v>223</v>
      </c>
      <c r="N162" s="85" t="s">
        <v>223</v>
      </c>
      <c r="O162" s="85" t="s">
        <v>223</v>
      </c>
      <c r="P162" s="85" t="s">
        <v>223</v>
      </c>
      <c r="Q162" s="85" t="s">
        <v>223</v>
      </c>
      <c r="R162" s="85" t="s">
        <v>223</v>
      </c>
      <c r="S162" s="85" t="s">
        <v>223</v>
      </c>
      <c r="T162" s="85" t="s">
        <v>223</v>
      </c>
      <c r="U162" s="85" t="s">
        <v>223</v>
      </c>
      <c r="V162" s="85" t="s">
        <v>223</v>
      </c>
      <c r="W162" s="85" t="s">
        <v>223</v>
      </c>
      <c r="X162" s="85" t="s">
        <v>223</v>
      </c>
      <c r="Y162" s="85" t="s">
        <v>223</v>
      </c>
      <c r="Z162" s="85" t="s">
        <v>223</v>
      </c>
      <c r="AA162" s="85" t="s">
        <v>223</v>
      </c>
      <c r="AB162" s="85" t="s">
        <v>223</v>
      </c>
      <c r="AC162" s="85" t="s">
        <v>223</v>
      </c>
      <c r="AD162" s="85" t="s">
        <v>223</v>
      </c>
      <c r="AE162" s="85" t="s">
        <v>223</v>
      </c>
      <c r="AF162" s="85" t="s">
        <v>223</v>
      </c>
      <c r="AG162" s="85" t="s">
        <v>223</v>
      </c>
      <c r="AH162" s="85" t="s">
        <v>223</v>
      </c>
      <c r="AI162" s="85" t="s">
        <v>223</v>
      </c>
      <c r="AJ162" s="85" t="s">
        <v>223</v>
      </c>
      <c r="AK162" s="85" t="s">
        <v>223</v>
      </c>
      <c r="AL162" s="85" t="s">
        <v>223</v>
      </c>
      <c r="AM162" s="85" t="s">
        <v>223</v>
      </c>
      <c r="AN162" s="85" t="s">
        <v>223</v>
      </c>
      <c r="AO162" s="85" t="s">
        <v>223</v>
      </c>
      <c r="AP162" s="85" t="s">
        <v>223</v>
      </c>
      <c r="AQ162" s="85" t="s">
        <v>223</v>
      </c>
      <c r="AR162" s="85" t="s">
        <v>223</v>
      </c>
      <c r="AS162" s="85" t="s">
        <v>223</v>
      </c>
      <c r="AT162" s="85" t="s">
        <v>223</v>
      </c>
      <c r="AU162" s="85" t="s">
        <v>223</v>
      </c>
      <c r="AV162" s="85" t="s">
        <v>223</v>
      </c>
      <c r="AW162" s="85" t="s">
        <v>223</v>
      </c>
      <c r="AX162" s="85" t="s">
        <v>223</v>
      </c>
      <c r="AY162" s="85" t="s">
        <v>223</v>
      </c>
      <c r="AZ162" s="85" t="s">
        <v>223</v>
      </c>
      <c r="BA162" s="85" t="s">
        <v>223</v>
      </c>
      <c r="BB162" s="85" t="s">
        <v>223</v>
      </c>
      <c r="BC162" s="85" t="s">
        <v>223</v>
      </c>
      <c r="BD162" s="85" t="s">
        <v>223</v>
      </c>
      <c r="BE162" s="85" t="s">
        <v>223</v>
      </c>
    </row>
    <row r="163" spans="1:57" hidden="1">
      <c r="A163" s="85" t="s">
        <v>850</v>
      </c>
      <c r="B163" s="85">
        <v>70.19</v>
      </c>
      <c r="C163" s="85">
        <v>10333</v>
      </c>
      <c r="D163" s="85">
        <v>51050</v>
      </c>
      <c r="E163" s="85" t="s">
        <v>363</v>
      </c>
      <c r="F163" s="85">
        <v>64.37</v>
      </c>
      <c r="G163" s="85">
        <v>9300</v>
      </c>
      <c r="H163" s="85">
        <v>51290</v>
      </c>
      <c r="I163" s="85" t="s">
        <v>245</v>
      </c>
      <c r="J163" s="85">
        <v>65.73</v>
      </c>
      <c r="K163" s="85">
        <v>9517</v>
      </c>
      <c r="L163" s="85" t="s">
        <v>223</v>
      </c>
      <c r="M163" s="85" t="s">
        <v>223</v>
      </c>
      <c r="N163" s="85">
        <v>64.09</v>
      </c>
      <c r="O163" s="85">
        <v>10480</v>
      </c>
      <c r="P163" s="85">
        <v>51976</v>
      </c>
      <c r="Q163" s="85" t="s">
        <v>395</v>
      </c>
      <c r="R163" s="85">
        <v>60.68</v>
      </c>
      <c r="S163" s="85">
        <v>6900</v>
      </c>
      <c r="T163" s="85">
        <v>52224</v>
      </c>
      <c r="U163" s="85" t="s">
        <v>397</v>
      </c>
      <c r="V163" s="85">
        <v>77.48</v>
      </c>
      <c r="W163" s="85">
        <v>8750</v>
      </c>
      <c r="X163" s="85">
        <v>54247</v>
      </c>
      <c r="Y163" s="85" t="s">
        <v>493</v>
      </c>
      <c r="Z163" s="85">
        <v>92.47</v>
      </c>
      <c r="AA163" s="85">
        <v>13000</v>
      </c>
      <c r="AB163" s="85">
        <v>53513</v>
      </c>
      <c r="AC163" s="85" t="s">
        <v>268</v>
      </c>
      <c r="AD163" s="85">
        <v>76.47</v>
      </c>
      <c r="AE163" s="85">
        <v>13000</v>
      </c>
      <c r="AF163" s="85">
        <v>54427</v>
      </c>
      <c r="AG163" s="85" t="s">
        <v>265</v>
      </c>
      <c r="AH163" s="85">
        <v>75.48</v>
      </c>
      <c r="AI163" s="85">
        <v>12750</v>
      </c>
      <c r="AJ163" s="85">
        <v>54764</v>
      </c>
      <c r="AK163" s="85" t="s">
        <v>701</v>
      </c>
      <c r="AL163" s="85">
        <v>71.819999999999993</v>
      </c>
      <c r="AM163" s="85">
        <v>10150</v>
      </c>
      <c r="AN163" s="85">
        <v>55870</v>
      </c>
      <c r="AO163" s="85" t="s">
        <v>315</v>
      </c>
      <c r="AP163" s="85">
        <v>72.489999999999995</v>
      </c>
      <c r="AQ163" s="85">
        <v>10070</v>
      </c>
      <c r="AR163" s="85">
        <v>56045</v>
      </c>
      <c r="AS163" s="85" t="s">
        <v>246</v>
      </c>
      <c r="AT163" s="85">
        <v>79.180000000000007</v>
      </c>
      <c r="AU163" s="85">
        <v>11583</v>
      </c>
      <c r="AV163" s="85">
        <v>56476</v>
      </c>
      <c r="AW163" s="85" t="s">
        <v>547</v>
      </c>
      <c r="AX163" s="85">
        <v>78.86</v>
      </c>
      <c r="AY163" s="85">
        <v>11575</v>
      </c>
      <c r="AZ163" s="85">
        <v>57130</v>
      </c>
      <c r="BA163" s="85" t="s">
        <v>380</v>
      </c>
      <c r="BB163" s="85">
        <v>77.66</v>
      </c>
      <c r="BC163" s="85">
        <v>11917</v>
      </c>
      <c r="BD163" s="85">
        <v>57818</v>
      </c>
      <c r="BE163" s="85" t="s">
        <v>851</v>
      </c>
    </row>
    <row r="164" spans="1:57" hidden="1">
      <c r="A164" s="85" t="s">
        <v>852</v>
      </c>
      <c r="B164" s="85">
        <v>52.13</v>
      </c>
      <c r="C164" s="85">
        <v>2765</v>
      </c>
      <c r="D164" s="85">
        <v>23489</v>
      </c>
      <c r="E164" s="85" t="s">
        <v>853</v>
      </c>
      <c r="F164" s="85">
        <v>49.26</v>
      </c>
      <c r="G164" s="85">
        <v>3030</v>
      </c>
      <c r="H164" s="85">
        <v>22805</v>
      </c>
      <c r="I164" s="85" t="s">
        <v>683</v>
      </c>
      <c r="J164" s="85">
        <v>49.87</v>
      </c>
      <c r="K164" s="85">
        <v>3065</v>
      </c>
      <c r="L164" s="85" t="s">
        <v>223</v>
      </c>
      <c r="M164" s="85" t="s">
        <v>223</v>
      </c>
      <c r="N164" s="85">
        <v>49.64</v>
      </c>
      <c r="O164" s="85">
        <v>3036</v>
      </c>
      <c r="P164" s="85">
        <v>23269</v>
      </c>
      <c r="Q164" s="85" t="s">
        <v>854</v>
      </c>
      <c r="R164" s="85">
        <v>50.24</v>
      </c>
      <c r="S164" s="85">
        <v>3064</v>
      </c>
      <c r="T164" s="85">
        <v>23505</v>
      </c>
      <c r="U164" s="85" t="s">
        <v>321</v>
      </c>
      <c r="V164" s="85">
        <v>49.85</v>
      </c>
      <c r="W164" s="85">
        <v>3013</v>
      </c>
      <c r="X164" s="85">
        <v>23045</v>
      </c>
      <c r="Y164" s="85" t="s">
        <v>624</v>
      </c>
      <c r="Z164" s="85">
        <v>49.56</v>
      </c>
      <c r="AA164" s="85">
        <v>2981</v>
      </c>
      <c r="AB164" s="85">
        <v>23045</v>
      </c>
      <c r="AC164" s="85" t="s">
        <v>291</v>
      </c>
      <c r="AD164" s="85">
        <v>50.15</v>
      </c>
      <c r="AE164" s="85">
        <v>3000</v>
      </c>
      <c r="AF164" s="85">
        <v>23516</v>
      </c>
      <c r="AG164" s="85" t="s">
        <v>854</v>
      </c>
      <c r="AH164" s="85">
        <v>54.04</v>
      </c>
      <c r="AI164" s="85">
        <v>2865</v>
      </c>
      <c r="AJ164" s="85">
        <v>23284</v>
      </c>
      <c r="AK164" s="85" t="s">
        <v>538</v>
      </c>
      <c r="AL164" s="85">
        <v>56.83</v>
      </c>
      <c r="AM164" s="85">
        <v>2627</v>
      </c>
      <c r="AN164" s="85">
        <v>24005</v>
      </c>
      <c r="AO164" s="85" t="s">
        <v>855</v>
      </c>
      <c r="AP164" s="85">
        <v>59.41</v>
      </c>
      <c r="AQ164" s="85">
        <v>2543</v>
      </c>
      <c r="AR164" s="85">
        <v>24748</v>
      </c>
      <c r="AS164" s="85" t="s">
        <v>856</v>
      </c>
      <c r="AT164" s="85">
        <v>62.31</v>
      </c>
      <c r="AU164" s="85">
        <v>2485</v>
      </c>
      <c r="AV164" s="85">
        <v>24263</v>
      </c>
      <c r="AW164" s="85" t="s">
        <v>857</v>
      </c>
      <c r="AX164" s="85">
        <v>63.95</v>
      </c>
      <c r="AY164" s="85">
        <v>2459</v>
      </c>
      <c r="AZ164" s="85">
        <v>23788</v>
      </c>
      <c r="BA164" s="85" t="s">
        <v>279</v>
      </c>
      <c r="BB164" s="85">
        <v>62.48</v>
      </c>
      <c r="BC164" s="85">
        <v>2605</v>
      </c>
      <c r="BD164" s="85">
        <v>23788</v>
      </c>
      <c r="BE164" s="85" t="s">
        <v>422</v>
      </c>
    </row>
    <row r="165" spans="1:57" hidden="1">
      <c r="A165" s="85" t="s">
        <v>858</v>
      </c>
      <c r="B165" s="85">
        <v>67.02</v>
      </c>
      <c r="C165" s="85">
        <v>5950</v>
      </c>
      <c r="D165" s="85">
        <v>52093</v>
      </c>
      <c r="E165" s="85" t="s">
        <v>859</v>
      </c>
      <c r="F165" s="85">
        <v>67.53</v>
      </c>
      <c r="G165" s="85">
        <v>5800</v>
      </c>
      <c r="H165" s="85">
        <v>54171</v>
      </c>
      <c r="I165" s="85" t="s">
        <v>553</v>
      </c>
      <c r="J165" s="85">
        <v>68.37</v>
      </c>
      <c r="K165" s="85">
        <v>6700</v>
      </c>
      <c r="L165" s="85" t="s">
        <v>223</v>
      </c>
      <c r="M165" s="85" t="s">
        <v>223</v>
      </c>
      <c r="N165" s="85" t="s">
        <v>223</v>
      </c>
      <c r="O165" s="85" t="s">
        <v>223</v>
      </c>
      <c r="P165" s="85">
        <v>50926</v>
      </c>
      <c r="Q165" s="85" t="s">
        <v>223</v>
      </c>
      <c r="R165" s="85">
        <v>69.67</v>
      </c>
      <c r="S165" s="85">
        <v>5550</v>
      </c>
      <c r="T165" s="85">
        <v>50926</v>
      </c>
      <c r="U165" s="85" t="s">
        <v>658</v>
      </c>
      <c r="V165" s="85">
        <v>69.67</v>
      </c>
      <c r="W165" s="85">
        <v>5550</v>
      </c>
      <c r="X165" s="85">
        <v>51029</v>
      </c>
      <c r="Y165" s="85" t="s">
        <v>657</v>
      </c>
      <c r="Z165" s="85" t="s">
        <v>223</v>
      </c>
      <c r="AA165" s="85" t="s">
        <v>223</v>
      </c>
      <c r="AB165" s="85" t="s">
        <v>223</v>
      </c>
      <c r="AC165" s="85" t="s">
        <v>223</v>
      </c>
      <c r="AD165" s="85" t="s">
        <v>223</v>
      </c>
      <c r="AE165" s="85" t="s">
        <v>223</v>
      </c>
      <c r="AF165" s="85" t="s">
        <v>223</v>
      </c>
      <c r="AG165" s="85" t="s">
        <v>223</v>
      </c>
      <c r="AH165" s="85" t="s">
        <v>223</v>
      </c>
      <c r="AI165" s="85" t="s">
        <v>223</v>
      </c>
      <c r="AJ165" s="85" t="s">
        <v>223</v>
      </c>
      <c r="AK165" s="85" t="s">
        <v>223</v>
      </c>
      <c r="AL165" s="85" t="s">
        <v>223</v>
      </c>
      <c r="AM165" s="85" t="s">
        <v>223</v>
      </c>
      <c r="AN165" s="85" t="s">
        <v>223</v>
      </c>
      <c r="AO165" s="85" t="s">
        <v>223</v>
      </c>
      <c r="AP165" s="85" t="s">
        <v>223</v>
      </c>
      <c r="AQ165" s="85" t="s">
        <v>223</v>
      </c>
      <c r="AR165" s="85" t="s">
        <v>223</v>
      </c>
      <c r="AS165" s="85" t="s">
        <v>223</v>
      </c>
      <c r="AT165" s="85" t="s">
        <v>223</v>
      </c>
      <c r="AU165" s="85" t="s">
        <v>223</v>
      </c>
      <c r="AV165" s="85" t="s">
        <v>223</v>
      </c>
      <c r="AW165" s="85" t="s">
        <v>223</v>
      </c>
      <c r="AX165" s="85" t="s">
        <v>223</v>
      </c>
      <c r="AY165" s="85" t="s">
        <v>223</v>
      </c>
      <c r="AZ165" s="85" t="s">
        <v>223</v>
      </c>
      <c r="BA165" s="85" t="s">
        <v>223</v>
      </c>
      <c r="BB165" s="85" t="s">
        <v>223</v>
      </c>
      <c r="BC165" s="85" t="s">
        <v>223</v>
      </c>
      <c r="BD165" s="85" t="s">
        <v>223</v>
      </c>
      <c r="BE165" s="85" t="s">
        <v>223</v>
      </c>
    </row>
    <row r="166" spans="1:57" hidden="1">
      <c r="A166" s="85" t="s">
        <v>860</v>
      </c>
      <c r="B166" s="85">
        <v>46.44</v>
      </c>
      <c r="C166" s="85">
        <v>2933</v>
      </c>
      <c r="D166" s="85">
        <v>28967</v>
      </c>
      <c r="E166" s="85" t="s">
        <v>518</v>
      </c>
      <c r="F166" s="85">
        <v>45.41</v>
      </c>
      <c r="G166" s="85">
        <v>3075</v>
      </c>
      <c r="H166" s="85">
        <v>29128</v>
      </c>
      <c r="I166" s="85" t="s">
        <v>515</v>
      </c>
      <c r="J166" s="85">
        <v>42.47</v>
      </c>
      <c r="K166" s="85">
        <v>3100</v>
      </c>
      <c r="L166" s="85" t="s">
        <v>223</v>
      </c>
      <c r="M166" s="85" t="s">
        <v>223</v>
      </c>
      <c r="N166" s="85">
        <v>43.08</v>
      </c>
      <c r="O166" s="85">
        <v>2800</v>
      </c>
      <c r="P166" s="85">
        <v>30140</v>
      </c>
      <c r="Q166" s="85" t="s">
        <v>493</v>
      </c>
      <c r="R166" s="85">
        <v>36.67</v>
      </c>
      <c r="S166" s="85">
        <v>2400</v>
      </c>
      <c r="T166" s="85">
        <v>29788</v>
      </c>
      <c r="U166" s="85" t="s">
        <v>384</v>
      </c>
      <c r="V166" s="85">
        <v>48.53</v>
      </c>
      <c r="W166" s="85">
        <v>3000</v>
      </c>
      <c r="X166" s="85">
        <v>29610</v>
      </c>
      <c r="Y166" s="85" t="s">
        <v>302</v>
      </c>
      <c r="Z166" s="85">
        <v>52.04</v>
      </c>
      <c r="AA166" s="85">
        <v>2975</v>
      </c>
      <c r="AB166" s="85">
        <v>30071</v>
      </c>
      <c r="AC166" s="85" t="s">
        <v>370</v>
      </c>
      <c r="AD166" s="85">
        <v>57.14</v>
      </c>
      <c r="AE166" s="85">
        <v>2900</v>
      </c>
      <c r="AF166" s="85">
        <v>30633</v>
      </c>
      <c r="AG166" s="85" t="s">
        <v>485</v>
      </c>
      <c r="AH166" s="85">
        <v>52.55</v>
      </c>
      <c r="AI166" s="85">
        <v>2725</v>
      </c>
      <c r="AJ166" s="85">
        <v>28072</v>
      </c>
      <c r="AK166" s="85" t="s">
        <v>581</v>
      </c>
      <c r="AL166" s="85">
        <v>52</v>
      </c>
      <c r="AM166" s="85">
        <v>2600</v>
      </c>
      <c r="AN166" s="85">
        <v>28348</v>
      </c>
      <c r="AO166" s="85" t="s">
        <v>263</v>
      </c>
      <c r="AP166" s="85" t="s">
        <v>223</v>
      </c>
      <c r="AQ166" s="85" t="s">
        <v>223</v>
      </c>
      <c r="AR166" s="85">
        <v>28348</v>
      </c>
      <c r="AS166" s="85" t="s">
        <v>223</v>
      </c>
      <c r="AT166" s="85">
        <v>42.48</v>
      </c>
      <c r="AU166" s="85">
        <v>2800</v>
      </c>
      <c r="AV166" s="85">
        <v>30660</v>
      </c>
      <c r="AW166" s="85" t="s">
        <v>861</v>
      </c>
      <c r="AX166" s="85">
        <v>43.97</v>
      </c>
      <c r="AY166" s="85">
        <v>2900</v>
      </c>
      <c r="AZ166" s="85">
        <v>30241</v>
      </c>
      <c r="BA166" s="85" t="s">
        <v>562</v>
      </c>
      <c r="BB166" s="85">
        <v>50.31</v>
      </c>
      <c r="BC166" s="85">
        <v>3025</v>
      </c>
      <c r="BD166" s="85">
        <v>31419</v>
      </c>
      <c r="BE166" s="85" t="s">
        <v>518</v>
      </c>
    </row>
    <row r="167" spans="1:57" hidden="1">
      <c r="A167" s="85" t="s">
        <v>862</v>
      </c>
      <c r="B167" s="85">
        <v>40.42</v>
      </c>
      <c r="C167" s="85">
        <v>3938</v>
      </c>
      <c r="D167" s="85">
        <v>26847</v>
      </c>
      <c r="E167" s="85" t="s">
        <v>509</v>
      </c>
      <c r="F167" s="85">
        <v>47.57</v>
      </c>
      <c r="G167" s="85">
        <v>3833</v>
      </c>
      <c r="H167" s="85">
        <v>26091</v>
      </c>
      <c r="I167" s="85" t="s">
        <v>519</v>
      </c>
      <c r="J167" s="85">
        <v>47.51</v>
      </c>
      <c r="K167" s="85">
        <v>3317</v>
      </c>
      <c r="L167" s="85" t="s">
        <v>223</v>
      </c>
      <c r="M167" s="85" t="s">
        <v>223</v>
      </c>
      <c r="N167" s="85">
        <v>50.47</v>
      </c>
      <c r="O167" s="85">
        <v>2861</v>
      </c>
      <c r="P167" s="85">
        <v>26411</v>
      </c>
      <c r="Q167" s="85" t="s">
        <v>863</v>
      </c>
      <c r="R167" s="85">
        <v>42.41</v>
      </c>
      <c r="S167" s="85">
        <v>3060</v>
      </c>
      <c r="T167" s="85">
        <v>25124</v>
      </c>
      <c r="U167" s="85" t="s">
        <v>469</v>
      </c>
      <c r="V167" s="85">
        <v>45.08</v>
      </c>
      <c r="W167" s="85">
        <v>3200</v>
      </c>
      <c r="X167" s="85">
        <v>25291</v>
      </c>
      <c r="Y167" s="85" t="s">
        <v>287</v>
      </c>
      <c r="Z167" s="85">
        <v>35.54</v>
      </c>
      <c r="AA167" s="85">
        <v>2900</v>
      </c>
      <c r="AB167" s="85">
        <v>28051</v>
      </c>
      <c r="AC167" s="85" t="s">
        <v>372</v>
      </c>
      <c r="AD167" s="85">
        <v>42.28</v>
      </c>
      <c r="AE167" s="85">
        <v>3244</v>
      </c>
      <c r="AF167" s="85">
        <v>27597</v>
      </c>
      <c r="AG167" s="85" t="s">
        <v>656</v>
      </c>
      <c r="AH167" s="85">
        <v>40.35</v>
      </c>
      <c r="AI167" s="85">
        <v>3268</v>
      </c>
      <c r="AJ167" s="85">
        <v>28411</v>
      </c>
      <c r="AK167" s="85" t="s">
        <v>373</v>
      </c>
      <c r="AL167" s="85">
        <v>37.64</v>
      </c>
      <c r="AM167" s="85">
        <v>3058</v>
      </c>
      <c r="AN167" s="85">
        <v>28802</v>
      </c>
      <c r="AO167" s="85" t="s">
        <v>864</v>
      </c>
      <c r="AP167" s="85">
        <v>36.630000000000003</v>
      </c>
      <c r="AQ167" s="85">
        <v>3467</v>
      </c>
      <c r="AR167" s="85">
        <v>28780</v>
      </c>
      <c r="AS167" s="85" t="s">
        <v>329</v>
      </c>
      <c r="AT167" s="85">
        <v>37.49</v>
      </c>
      <c r="AU167" s="85">
        <v>3550</v>
      </c>
      <c r="AV167" s="85">
        <v>29371</v>
      </c>
      <c r="AW167" s="85" t="s">
        <v>360</v>
      </c>
      <c r="AX167" s="85" t="s">
        <v>223</v>
      </c>
      <c r="AY167" s="85" t="s">
        <v>223</v>
      </c>
      <c r="AZ167" s="85">
        <v>28834</v>
      </c>
      <c r="BA167" s="85" t="s">
        <v>223</v>
      </c>
      <c r="BB167" s="85" t="s">
        <v>223</v>
      </c>
      <c r="BC167" s="85" t="s">
        <v>223</v>
      </c>
      <c r="BD167" s="85">
        <v>29174</v>
      </c>
      <c r="BE167" s="85" t="s">
        <v>223</v>
      </c>
    </row>
    <row r="168" spans="1:57" s="88" customFormat="1">
      <c r="A168" s="88" t="s">
        <v>865</v>
      </c>
      <c r="B168" s="88">
        <v>48.46</v>
      </c>
      <c r="C168" s="88">
        <v>3150</v>
      </c>
      <c r="D168" s="88">
        <v>31665</v>
      </c>
      <c r="E168" s="88" t="s">
        <v>656</v>
      </c>
      <c r="F168" s="88">
        <v>50.07</v>
      </c>
      <c r="G168" s="88">
        <v>3220</v>
      </c>
      <c r="H168" s="88">
        <v>30075</v>
      </c>
      <c r="I168" s="88" t="s">
        <v>425</v>
      </c>
      <c r="J168" s="88">
        <v>50.35</v>
      </c>
      <c r="K168" s="88">
        <v>3238</v>
      </c>
      <c r="L168" s="88" t="s">
        <v>223</v>
      </c>
      <c r="M168" s="88" t="s">
        <v>223</v>
      </c>
      <c r="N168" s="88">
        <v>50.78</v>
      </c>
      <c r="O168" s="88">
        <v>3267</v>
      </c>
      <c r="P168" s="88">
        <v>29706</v>
      </c>
      <c r="Q168" s="88" t="s">
        <v>346</v>
      </c>
      <c r="R168" s="88">
        <v>50.75</v>
      </c>
      <c r="S168" s="88">
        <v>3278</v>
      </c>
      <c r="T168" s="88">
        <v>30000</v>
      </c>
      <c r="U168" s="88" t="s">
        <v>362</v>
      </c>
      <c r="V168" s="88">
        <v>49.98</v>
      </c>
      <c r="W168" s="88">
        <v>3200</v>
      </c>
      <c r="X168" s="88">
        <v>29369</v>
      </c>
      <c r="Y168" s="88" t="s">
        <v>264</v>
      </c>
      <c r="Z168" s="88">
        <v>48.23</v>
      </c>
      <c r="AA168" s="88">
        <v>3063</v>
      </c>
      <c r="AB168" s="88">
        <v>29033</v>
      </c>
      <c r="AC168" s="88" t="s">
        <v>303</v>
      </c>
      <c r="AD168" s="88">
        <v>48.28</v>
      </c>
      <c r="AE168" s="88">
        <v>3075</v>
      </c>
      <c r="AF168" s="88">
        <v>30016</v>
      </c>
      <c r="AG168" s="88" t="s">
        <v>269</v>
      </c>
      <c r="AH168" s="88">
        <v>46.15</v>
      </c>
      <c r="AI168" s="88">
        <v>3000</v>
      </c>
      <c r="AJ168" s="88">
        <v>28829</v>
      </c>
      <c r="AK168" s="88" t="s">
        <v>772</v>
      </c>
      <c r="AL168" s="88" t="s">
        <v>223</v>
      </c>
      <c r="AM168" s="88" t="s">
        <v>223</v>
      </c>
      <c r="AN168" s="88">
        <v>29001</v>
      </c>
      <c r="AO168" s="88" t="s">
        <v>223</v>
      </c>
      <c r="AP168" s="88" t="s">
        <v>223</v>
      </c>
      <c r="AQ168" s="88" t="s">
        <v>223</v>
      </c>
      <c r="AR168" s="88">
        <v>34255</v>
      </c>
      <c r="AS168" s="88" t="s">
        <v>223</v>
      </c>
      <c r="AT168" s="88" t="s">
        <v>223</v>
      </c>
      <c r="AU168" s="88" t="s">
        <v>223</v>
      </c>
      <c r="AV168" s="88">
        <v>34255</v>
      </c>
      <c r="AW168" s="88" t="s">
        <v>223</v>
      </c>
      <c r="AX168" s="88" t="s">
        <v>223</v>
      </c>
      <c r="AY168" s="88" t="s">
        <v>223</v>
      </c>
      <c r="AZ168" s="88">
        <v>34464</v>
      </c>
      <c r="BA168" s="88" t="s">
        <v>223</v>
      </c>
      <c r="BB168" s="88" t="s">
        <v>223</v>
      </c>
      <c r="BC168" s="88" t="s">
        <v>223</v>
      </c>
      <c r="BD168" s="88">
        <v>34368</v>
      </c>
      <c r="BE168" s="88" t="s">
        <v>223</v>
      </c>
    </row>
    <row r="169" spans="1:57" hidden="1">
      <c r="A169" s="85" t="s">
        <v>866</v>
      </c>
      <c r="B169" s="85">
        <v>48.27</v>
      </c>
      <c r="C169" s="85">
        <v>2708</v>
      </c>
      <c r="D169" s="85">
        <v>29036</v>
      </c>
      <c r="E169" s="85" t="s">
        <v>303</v>
      </c>
      <c r="F169" s="85">
        <v>49.13</v>
      </c>
      <c r="G169" s="85">
        <v>2570</v>
      </c>
      <c r="H169" s="85">
        <v>29707</v>
      </c>
      <c r="I169" s="85" t="s">
        <v>571</v>
      </c>
      <c r="J169" s="85">
        <v>49.78</v>
      </c>
      <c r="K169" s="85">
        <v>2823</v>
      </c>
      <c r="L169" s="85" t="s">
        <v>223</v>
      </c>
      <c r="M169" s="85" t="s">
        <v>223</v>
      </c>
      <c r="N169" s="85">
        <v>48.8</v>
      </c>
      <c r="O169" s="85">
        <v>2976</v>
      </c>
      <c r="P169" s="85">
        <v>30143</v>
      </c>
      <c r="Q169" s="85" t="s">
        <v>516</v>
      </c>
      <c r="R169" s="85">
        <v>52.38</v>
      </c>
      <c r="S169" s="85">
        <v>3023</v>
      </c>
      <c r="T169" s="85">
        <v>30024</v>
      </c>
      <c r="U169" s="85" t="s">
        <v>241</v>
      </c>
      <c r="V169" s="85">
        <v>61.11</v>
      </c>
      <c r="W169" s="85">
        <v>3622</v>
      </c>
      <c r="X169" s="85">
        <v>31004</v>
      </c>
      <c r="Y169" s="85" t="s">
        <v>289</v>
      </c>
      <c r="Z169" s="85">
        <v>63.59</v>
      </c>
      <c r="AA169" s="85">
        <v>4200</v>
      </c>
      <c r="AB169" s="85">
        <v>32412</v>
      </c>
      <c r="AC169" s="85" t="s">
        <v>867</v>
      </c>
      <c r="AD169" s="85">
        <v>51.78</v>
      </c>
      <c r="AE169" s="85">
        <v>3248</v>
      </c>
      <c r="AF169" s="85">
        <v>32492</v>
      </c>
      <c r="AG169" s="85" t="s">
        <v>234</v>
      </c>
      <c r="AH169" s="85">
        <v>50.91</v>
      </c>
      <c r="AI169" s="85">
        <v>2914</v>
      </c>
      <c r="AJ169" s="85">
        <v>32239</v>
      </c>
      <c r="AK169" s="85" t="s">
        <v>229</v>
      </c>
      <c r="AL169" s="85">
        <v>53.36</v>
      </c>
      <c r="AM169" s="85">
        <v>2778</v>
      </c>
      <c r="AN169" s="85">
        <v>31989</v>
      </c>
      <c r="AO169" s="85" t="s">
        <v>323</v>
      </c>
      <c r="AP169" s="85">
        <v>50.45</v>
      </c>
      <c r="AQ169" s="85">
        <v>2729</v>
      </c>
      <c r="AR169" s="85">
        <v>33377</v>
      </c>
      <c r="AS169" s="85" t="s">
        <v>456</v>
      </c>
      <c r="AT169" s="85">
        <v>52.58</v>
      </c>
      <c r="AU169" s="85">
        <v>2708</v>
      </c>
      <c r="AV169" s="85">
        <v>33712</v>
      </c>
      <c r="AW169" s="85" t="s">
        <v>515</v>
      </c>
      <c r="AX169" s="85">
        <v>53.18</v>
      </c>
      <c r="AY169" s="85">
        <v>2796</v>
      </c>
      <c r="AZ169" s="85">
        <v>34281</v>
      </c>
      <c r="BA169" s="85" t="s">
        <v>267</v>
      </c>
      <c r="BB169" s="85">
        <v>51.11</v>
      </c>
      <c r="BC169" s="85">
        <v>2835</v>
      </c>
      <c r="BD169" s="85">
        <v>35085</v>
      </c>
      <c r="BE169" s="85" t="s">
        <v>256</v>
      </c>
    </row>
    <row r="170" spans="1:57" s="87" customFormat="1" hidden="1">
      <c r="A170" s="87" t="s">
        <v>865</v>
      </c>
      <c r="B170" s="87" t="s">
        <v>223</v>
      </c>
      <c r="C170" s="87" t="s">
        <v>223</v>
      </c>
      <c r="D170" s="87">
        <v>31665</v>
      </c>
      <c r="E170" s="87" t="s">
        <v>223</v>
      </c>
      <c r="F170" s="87" t="s">
        <v>223</v>
      </c>
      <c r="G170" s="87" t="s">
        <v>223</v>
      </c>
      <c r="H170" s="87">
        <v>30075</v>
      </c>
      <c r="I170" s="87" t="s">
        <v>223</v>
      </c>
      <c r="J170" s="87" t="s">
        <v>223</v>
      </c>
      <c r="K170" s="87" t="s">
        <v>223</v>
      </c>
      <c r="L170" s="87" t="s">
        <v>223</v>
      </c>
      <c r="M170" s="87" t="s">
        <v>223</v>
      </c>
      <c r="N170" s="87" t="s">
        <v>223</v>
      </c>
      <c r="O170" s="87" t="s">
        <v>223</v>
      </c>
      <c r="P170" s="87">
        <v>29706</v>
      </c>
      <c r="Q170" s="87" t="s">
        <v>223</v>
      </c>
      <c r="R170" s="87" t="s">
        <v>223</v>
      </c>
      <c r="S170" s="87" t="s">
        <v>223</v>
      </c>
      <c r="T170" s="87">
        <v>30000</v>
      </c>
      <c r="U170" s="87" t="s">
        <v>223</v>
      </c>
      <c r="V170" s="87" t="s">
        <v>223</v>
      </c>
      <c r="W170" s="87" t="s">
        <v>223</v>
      </c>
      <c r="X170" s="87">
        <v>29369</v>
      </c>
      <c r="Y170" s="87" t="s">
        <v>223</v>
      </c>
      <c r="Z170" s="87" t="s">
        <v>223</v>
      </c>
      <c r="AA170" s="87" t="s">
        <v>223</v>
      </c>
      <c r="AB170" s="87">
        <v>29033</v>
      </c>
      <c r="AC170" s="87" t="s">
        <v>223</v>
      </c>
      <c r="AD170" s="87" t="s">
        <v>223</v>
      </c>
      <c r="AE170" s="87" t="s">
        <v>223</v>
      </c>
      <c r="AF170" s="87">
        <v>30016</v>
      </c>
      <c r="AG170" s="87" t="s">
        <v>223</v>
      </c>
      <c r="AH170" s="87" t="s">
        <v>223</v>
      </c>
      <c r="AI170" s="87" t="s">
        <v>223</v>
      </c>
      <c r="AJ170" s="87">
        <v>28829</v>
      </c>
      <c r="AK170" s="87" t="s">
        <v>223</v>
      </c>
      <c r="AL170" s="87" t="s">
        <v>223</v>
      </c>
      <c r="AM170" s="87" t="s">
        <v>223</v>
      </c>
      <c r="AN170" s="87">
        <v>29001</v>
      </c>
      <c r="AO170" s="87" t="s">
        <v>223</v>
      </c>
      <c r="AP170" s="87" t="s">
        <v>223</v>
      </c>
      <c r="AQ170" s="87" t="s">
        <v>223</v>
      </c>
      <c r="AR170" s="87">
        <v>34255</v>
      </c>
      <c r="AS170" s="87" t="s">
        <v>223</v>
      </c>
      <c r="AT170" s="87" t="s">
        <v>223</v>
      </c>
      <c r="AU170" s="87" t="s">
        <v>223</v>
      </c>
      <c r="AV170" s="87">
        <v>34255</v>
      </c>
      <c r="AW170" s="87" t="s">
        <v>223</v>
      </c>
      <c r="AX170" s="87" t="s">
        <v>223</v>
      </c>
      <c r="AY170" s="87" t="s">
        <v>223</v>
      </c>
      <c r="AZ170" s="87">
        <v>34464</v>
      </c>
      <c r="BA170" s="87" t="s">
        <v>223</v>
      </c>
      <c r="BB170" s="87" t="s">
        <v>223</v>
      </c>
      <c r="BC170" s="87" t="s">
        <v>223</v>
      </c>
      <c r="BD170" s="87">
        <v>34368</v>
      </c>
      <c r="BE170" s="87" t="s">
        <v>223</v>
      </c>
    </row>
    <row r="171" spans="1:57" hidden="1">
      <c r="A171" s="85" t="s">
        <v>868</v>
      </c>
      <c r="B171" s="85" t="s">
        <v>223</v>
      </c>
      <c r="C171" s="85" t="s">
        <v>223</v>
      </c>
      <c r="D171" s="85">
        <v>6310</v>
      </c>
      <c r="E171" s="85" t="s">
        <v>223</v>
      </c>
      <c r="F171" s="85" t="s">
        <v>223</v>
      </c>
      <c r="G171" s="85" t="s">
        <v>223</v>
      </c>
      <c r="H171" s="85">
        <v>6187</v>
      </c>
      <c r="I171" s="85" t="s">
        <v>223</v>
      </c>
      <c r="J171" s="85" t="s">
        <v>223</v>
      </c>
      <c r="K171" s="85" t="s">
        <v>223</v>
      </c>
      <c r="L171" s="85" t="s">
        <v>223</v>
      </c>
      <c r="M171" s="85" t="s">
        <v>223</v>
      </c>
      <c r="N171" s="85" t="s">
        <v>223</v>
      </c>
      <c r="O171" s="85" t="s">
        <v>223</v>
      </c>
      <c r="P171" s="85">
        <v>6194</v>
      </c>
      <c r="Q171" s="85" t="s">
        <v>223</v>
      </c>
      <c r="R171" s="85" t="s">
        <v>223</v>
      </c>
      <c r="S171" s="85" t="s">
        <v>223</v>
      </c>
      <c r="T171" s="85">
        <v>6321</v>
      </c>
      <c r="U171" s="85" t="s">
        <v>223</v>
      </c>
      <c r="V171" s="85" t="s">
        <v>223</v>
      </c>
      <c r="W171" s="85" t="s">
        <v>223</v>
      </c>
      <c r="X171" s="85">
        <v>6517</v>
      </c>
      <c r="Y171" s="85" t="s">
        <v>223</v>
      </c>
      <c r="Z171" s="85" t="s">
        <v>223</v>
      </c>
      <c r="AA171" s="85" t="s">
        <v>223</v>
      </c>
      <c r="AB171" s="85">
        <v>6719</v>
      </c>
      <c r="AC171" s="85" t="s">
        <v>223</v>
      </c>
      <c r="AD171" s="85" t="s">
        <v>223</v>
      </c>
      <c r="AE171" s="85" t="s">
        <v>223</v>
      </c>
      <c r="AF171" s="85">
        <v>6524</v>
      </c>
      <c r="AG171" s="85" t="s">
        <v>223</v>
      </c>
      <c r="AH171" s="85" t="s">
        <v>223</v>
      </c>
      <c r="AI171" s="85" t="s">
        <v>223</v>
      </c>
      <c r="AJ171" s="85">
        <v>6334</v>
      </c>
      <c r="AK171" s="85" t="s">
        <v>223</v>
      </c>
      <c r="AL171" s="85" t="s">
        <v>223</v>
      </c>
      <c r="AM171" s="85" t="s">
        <v>223</v>
      </c>
      <c r="AN171" s="85">
        <v>6464</v>
      </c>
      <c r="AO171" s="85" t="s">
        <v>223</v>
      </c>
      <c r="AP171" s="85" t="s">
        <v>223</v>
      </c>
      <c r="AQ171" s="85" t="s">
        <v>223</v>
      </c>
      <c r="AR171" s="85">
        <v>6464</v>
      </c>
      <c r="AS171" s="85" t="s">
        <v>223</v>
      </c>
      <c r="AT171" s="85" t="s">
        <v>223</v>
      </c>
      <c r="AU171" s="85" t="s">
        <v>223</v>
      </c>
      <c r="AV171" s="85">
        <v>6276</v>
      </c>
      <c r="AW171" s="85" t="s">
        <v>223</v>
      </c>
      <c r="AX171" s="85" t="s">
        <v>223</v>
      </c>
      <c r="AY171" s="85" t="s">
        <v>223</v>
      </c>
      <c r="AZ171" s="85">
        <v>6276</v>
      </c>
      <c r="BA171" s="85" t="s">
        <v>223</v>
      </c>
      <c r="BB171" s="85" t="s">
        <v>223</v>
      </c>
      <c r="BC171" s="85" t="s">
        <v>223</v>
      </c>
      <c r="BD171" s="85">
        <v>6276</v>
      </c>
      <c r="BE171" s="85" t="s">
        <v>223</v>
      </c>
    </row>
    <row r="172" spans="1:57" s="87" customFormat="1" hidden="1">
      <c r="A172" s="87" t="s">
        <v>869</v>
      </c>
      <c r="B172" s="87" t="s">
        <v>223</v>
      </c>
      <c r="C172" s="87" t="s">
        <v>223</v>
      </c>
      <c r="D172" s="87">
        <v>20889</v>
      </c>
      <c r="E172" s="87" t="s">
        <v>223</v>
      </c>
      <c r="F172" s="87" t="s">
        <v>223</v>
      </c>
      <c r="G172" s="87" t="s">
        <v>223</v>
      </c>
      <c r="H172" s="87">
        <v>21278</v>
      </c>
      <c r="I172" s="87" t="s">
        <v>223</v>
      </c>
      <c r="J172" s="87" t="s">
        <v>223</v>
      </c>
      <c r="K172" s="87" t="s">
        <v>223</v>
      </c>
      <c r="L172" s="87" t="s">
        <v>223</v>
      </c>
      <c r="M172" s="87" t="s">
        <v>223</v>
      </c>
      <c r="N172" s="87">
        <v>50</v>
      </c>
      <c r="O172" s="87">
        <v>2000</v>
      </c>
      <c r="P172" s="87">
        <v>19932</v>
      </c>
      <c r="Q172" s="87" t="s">
        <v>281</v>
      </c>
      <c r="R172" s="87">
        <v>44.43</v>
      </c>
      <c r="S172" s="87">
        <v>2025</v>
      </c>
      <c r="T172" s="87">
        <v>19919</v>
      </c>
      <c r="U172" s="87" t="s">
        <v>870</v>
      </c>
      <c r="V172" s="87">
        <v>32.72</v>
      </c>
      <c r="W172" s="87">
        <v>1700</v>
      </c>
      <c r="X172" s="87">
        <v>21501</v>
      </c>
      <c r="Y172" s="87" t="s">
        <v>594</v>
      </c>
      <c r="Z172" s="87">
        <v>32.020000000000003</v>
      </c>
      <c r="AA172" s="87">
        <v>1760</v>
      </c>
      <c r="AB172" s="87">
        <v>22397</v>
      </c>
      <c r="AC172" s="87" t="s">
        <v>495</v>
      </c>
      <c r="AD172" s="87">
        <v>31.37</v>
      </c>
      <c r="AE172" s="87">
        <v>1740</v>
      </c>
      <c r="AF172" s="87">
        <v>22910</v>
      </c>
      <c r="AG172" s="87" t="s">
        <v>379</v>
      </c>
      <c r="AH172" s="87">
        <v>31.8</v>
      </c>
      <c r="AI172" s="87">
        <v>1800</v>
      </c>
      <c r="AJ172" s="87">
        <v>21897</v>
      </c>
      <c r="AK172" s="87" t="s">
        <v>562</v>
      </c>
      <c r="AL172" s="87">
        <v>30.99</v>
      </c>
      <c r="AM172" s="87">
        <v>2160</v>
      </c>
      <c r="AN172" s="87">
        <v>22385</v>
      </c>
      <c r="AO172" s="87" t="s">
        <v>861</v>
      </c>
      <c r="AP172" s="87">
        <v>38.049999999999997</v>
      </c>
      <c r="AQ172" s="87">
        <v>2380</v>
      </c>
      <c r="AR172" s="87">
        <v>21681</v>
      </c>
      <c r="AS172" s="87" t="s">
        <v>789</v>
      </c>
      <c r="AT172" s="87">
        <v>42.98</v>
      </c>
      <c r="AU172" s="87">
        <v>2433</v>
      </c>
      <c r="AV172" s="87">
        <v>21681</v>
      </c>
      <c r="AW172" s="87" t="s">
        <v>636</v>
      </c>
      <c r="AX172" s="87" t="s">
        <v>223</v>
      </c>
      <c r="AY172" s="87" t="s">
        <v>223</v>
      </c>
      <c r="AZ172" s="87">
        <v>20926</v>
      </c>
      <c r="BA172" s="87" t="s">
        <v>223</v>
      </c>
      <c r="BB172" s="87">
        <v>33.33</v>
      </c>
      <c r="BC172" s="87">
        <v>1800</v>
      </c>
      <c r="BD172" s="87">
        <v>20239</v>
      </c>
      <c r="BE172" s="87" t="s">
        <v>324</v>
      </c>
    </row>
    <row r="173" spans="1:57" hidden="1">
      <c r="A173" s="85" t="s">
        <v>871</v>
      </c>
      <c r="B173" s="85">
        <v>51.81</v>
      </c>
      <c r="C173" s="85">
        <v>2200</v>
      </c>
      <c r="D173" s="85">
        <v>20371</v>
      </c>
      <c r="E173" s="85" t="s">
        <v>872</v>
      </c>
      <c r="F173" s="85">
        <v>38.03</v>
      </c>
      <c r="G173" s="85">
        <v>2086</v>
      </c>
      <c r="H173" s="85">
        <v>21363</v>
      </c>
      <c r="I173" s="85" t="s">
        <v>231</v>
      </c>
      <c r="J173" s="85">
        <v>39.090000000000003</v>
      </c>
      <c r="K173" s="85">
        <v>2143</v>
      </c>
      <c r="L173" s="85" t="s">
        <v>223</v>
      </c>
      <c r="M173" s="85" t="s">
        <v>223</v>
      </c>
      <c r="N173" s="85" t="s">
        <v>223</v>
      </c>
      <c r="O173" s="85" t="s">
        <v>223</v>
      </c>
      <c r="P173" s="85">
        <v>22344</v>
      </c>
      <c r="Q173" s="85" t="s">
        <v>223</v>
      </c>
      <c r="R173" s="85" t="s">
        <v>223</v>
      </c>
      <c r="S173" s="85" t="s">
        <v>223</v>
      </c>
      <c r="T173" s="85">
        <v>21552</v>
      </c>
      <c r="U173" s="85" t="s">
        <v>223</v>
      </c>
      <c r="V173" s="85">
        <v>41.71</v>
      </c>
      <c r="W173" s="85">
        <v>2500</v>
      </c>
      <c r="X173" s="85">
        <v>22503</v>
      </c>
      <c r="Y173" s="85" t="s">
        <v>591</v>
      </c>
      <c r="Z173" s="85">
        <v>42.46</v>
      </c>
      <c r="AA173" s="85">
        <v>2464</v>
      </c>
      <c r="AB173" s="85">
        <v>23302</v>
      </c>
      <c r="AC173" s="85" t="s">
        <v>286</v>
      </c>
      <c r="AD173" s="85">
        <v>42.49</v>
      </c>
      <c r="AE173" s="85">
        <v>2432</v>
      </c>
      <c r="AF173" s="85">
        <v>24505</v>
      </c>
      <c r="AG173" s="85" t="s">
        <v>805</v>
      </c>
      <c r="AH173" s="85">
        <v>38.200000000000003</v>
      </c>
      <c r="AI173" s="85">
        <v>2489</v>
      </c>
      <c r="AJ173" s="85">
        <v>23995</v>
      </c>
      <c r="AK173" s="85" t="s">
        <v>234</v>
      </c>
      <c r="AL173" s="85">
        <v>39.700000000000003</v>
      </c>
      <c r="AM173" s="85">
        <v>2528</v>
      </c>
      <c r="AN173" s="85">
        <v>23204</v>
      </c>
      <c r="AO173" s="85" t="s">
        <v>346</v>
      </c>
      <c r="AP173" s="85">
        <v>40.86</v>
      </c>
      <c r="AQ173" s="85">
        <v>2530</v>
      </c>
      <c r="AR173" s="85">
        <v>23387</v>
      </c>
      <c r="AS173" s="85" t="s">
        <v>568</v>
      </c>
      <c r="AT173" s="85">
        <v>38.1</v>
      </c>
      <c r="AU173" s="85">
        <v>2356</v>
      </c>
      <c r="AV173" s="85">
        <v>23459</v>
      </c>
      <c r="AW173" s="85" t="s">
        <v>405</v>
      </c>
      <c r="AX173" s="85">
        <v>38.1</v>
      </c>
      <c r="AY173" s="85">
        <v>2356</v>
      </c>
      <c r="AZ173" s="85">
        <v>23849</v>
      </c>
      <c r="BA173" s="85" t="s">
        <v>517</v>
      </c>
      <c r="BB173" s="85">
        <v>43.04</v>
      </c>
      <c r="BC173" s="85">
        <v>2463</v>
      </c>
      <c r="BD173" s="85">
        <v>23926</v>
      </c>
      <c r="BE173" s="85" t="s">
        <v>426</v>
      </c>
    </row>
    <row r="174" spans="1:57" hidden="1">
      <c r="A174" s="85" t="s">
        <v>873</v>
      </c>
      <c r="B174" s="85">
        <v>49.65</v>
      </c>
      <c r="C174" s="85">
        <v>4213</v>
      </c>
      <c r="D174" s="85" t="s">
        <v>223</v>
      </c>
      <c r="E174" s="85" t="s">
        <v>223</v>
      </c>
      <c r="F174" s="85">
        <v>49.35</v>
      </c>
      <c r="G174" s="85">
        <v>4354</v>
      </c>
      <c r="H174" s="85" t="s">
        <v>223</v>
      </c>
      <c r="I174" s="85" t="s">
        <v>223</v>
      </c>
      <c r="J174" s="85">
        <v>49.13</v>
      </c>
      <c r="K174" s="85">
        <v>4345</v>
      </c>
      <c r="L174" s="85" t="s">
        <v>223</v>
      </c>
      <c r="M174" s="85" t="s">
        <v>223</v>
      </c>
      <c r="N174" s="85">
        <v>48.56</v>
      </c>
      <c r="O174" s="85">
        <v>4405</v>
      </c>
      <c r="P174" s="85" t="s">
        <v>223</v>
      </c>
      <c r="Q174" s="85" t="s">
        <v>223</v>
      </c>
      <c r="R174" s="85">
        <v>50.1</v>
      </c>
      <c r="S174" s="85">
        <v>4600</v>
      </c>
      <c r="T174" s="85" t="s">
        <v>223</v>
      </c>
      <c r="U174" s="85" t="s">
        <v>223</v>
      </c>
      <c r="V174" s="85" t="s">
        <v>223</v>
      </c>
      <c r="W174" s="85" t="s">
        <v>223</v>
      </c>
      <c r="X174" s="85" t="s">
        <v>223</v>
      </c>
      <c r="Y174" s="85" t="s">
        <v>223</v>
      </c>
      <c r="Z174" s="85" t="s">
        <v>223</v>
      </c>
      <c r="AA174" s="85" t="s">
        <v>223</v>
      </c>
      <c r="AB174" s="85" t="s">
        <v>223</v>
      </c>
      <c r="AC174" s="85" t="s">
        <v>223</v>
      </c>
      <c r="AD174" s="85">
        <v>52.24</v>
      </c>
      <c r="AE174" s="85">
        <v>4700</v>
      </c>
      <c r="AF174" s="85" t="s">
        <v>223</v>
      </c>
      <c r="AG174" s="85" t="s">
        <v>223</v>
      </c>
      <c r="AH174" s="85">
        <v>54.79</v>
      </c>
      <c r="AI174" s="85">
        <v>4020</v>
      </c>
      <c r="AJ174" s="85" t="s">
        <v>223</v>
      </c>
      <c r="AK174" s="85" t="s">
        <v>223</v>
      </c>
      <c r="AL174" s="85">
        <v>54.07</v>
      </c>
      <c r="AM174" s="85">
        <v>4047</v>
      </c>
      <c r="AN174" s="85" t="s">
        <v>223</v>
      </c>
      <c r="AO174" s="85" t="s">
        <v>223</v>
      </c>
      <c r="AP174" s="85">
        <v>56.71</v>
      </c>
      <c r="AQ174" s="85">
        <v>3926</v>
      </c>
      <c r="AR174" s="85" t="s">
        <v>223</v>
      </c>
      <c r="AS174" s="85" t="s">
        <v>223</v>
      </c>
      <c r="AT174" s="85">
        <v>59.35</v>
      </c>
      <c r="AU174" s="85">
        <v>3912</v>
      </c>
      <c r="AV174" s="85" t="s">
        <v>223</v>
      </c>
      <c r="AW174" s="85" t="s">
        <v>223</v>
      </c>
      <c r="AX174" s="85">
        <v>58.69</v>
      </c>
      <c r="AY174" s="85">
        <v>3981</v>
      </c>
      <c r="AZ174" s="85" t="s">
        <v>223</v>
      </c>
      <c r="BA174" s="85" t="s">
        <v>223</v>
      </c>
      <c r="BB174" s="85">
        <v>63.43</v>
      </c>
      <c r="BC174" s="85">
        <v>3515</v>
      </c>
      <c r="BD174" s="85" t="s">
        <v>223</v>
      </c>
      <c r="BE174" s="85" t="s">
        <v>223</v>
      </c>
    </row>
    <row r="175" spans="1:57" hidden="1">
      <c r="A175" s="85" t="s">
        <v>874</v>
      </c>
      <c r="B175" s="85">
        <v>51.52</v>
      </c>
      <c r="C175" s="85">
        <v>2856</v>
      </c>
      <c r="D175" s="85" t="s">
        <v>223</v>
      </c>
      <c r="E175" s="85" t="s">
        <v>223</v>
      </c>
      <c r="F175" s="85">
        <v>43.73</v>
      </c>
      <c r="G175" s="85">
        <v>2950</v>
      </c>
      <c r="H175" s="85" t="s">
        <v>223</v>
      </c>
      <c r="I175" s="85" t="s">
        <v>223</v>
      </c>
      <c r="J175" s="85">
        <v>43.73</v>
      </c>
      <c r="K175" s="85">
        <v>2950</v>
      </c>
      <c r="L175" s="85" t="s">
        <v>223</v>
      </c>
      <c r="M175" s="85" t="s">
        <v>223</v>
      </c>
      <c r="N175" s="85">
        <v>43.24</v>
      </c>
      <c r="O175" s="85">
        <v>2875</v>
      </c>
      <c r="P175" s="85" t="s">
        <v>223</v>
      </c>
      <c r="Q175" s="85" t="s">
        <v>223</v>
      </c>
      <c r="R175" s="85">
        <v>42.86</v>
      </c>
      <c r="S175" s="85">
        <v>2850</v>
      </c>
      <c r="T175" s="85" t="s">
        <v>223</v>
      </c>
      <c r="U175" s="85" t="s">
        <v>223</v>
      </c>
      <c r="V175" s="85">
        <v>51.08</v>
      </c>
      <c r="W175" s="85">
        <v>2780</v>
      </c>
      <c r="X175" s="85" t="s">
        <v>223</v>
      </c>
      <c r="Y175" s="85" t="s">
        <v>223</v>
      </c>
      <c r="Z175" s="85">
        <v>51.04</v>
      </c>
      <c r="AA175" s="85">
        <v>3017</v>
      </c>
      <c r="AB175" s="85" t="s">
        <v>223</v>
      </c>
      <c r="AC175" s="85" t="s">
        <v>223</v>
      </c>
      <c r="AD175" s="85">
        <v>45.59</v>
      </c>
      <c r="AE175" s="85">
        <v>3333</v>
      </c>
      <c r="AF175" s="85" t="s">
        <v>223</v>
      </c>
      <c r="AG175" s="85" t="s">
        <v>223</v>
      </c>
      <c r="AH175" s="85">
        <v>45.1</v>
      </c>
      <c r="AI175" s="85">
        <v>3340</v>
      </c>
      <c r="AJ175" s="85" t="s">
        <v>223</v>
      </c>
      <c r="AK175" s="85" t="s">
        <v>223</v>
      </c>
      <c r="AL175" s="85">
        <v>54.92</v>
      </c>
      <c r="AM175" s="85">
        <v>2848</v>
      </c>
      <c r="AN175" s="85" t="s">
        <v>223</v>
      </c>
      <c r="AO175" s="85" t="s">
        <v>223</v>
      </c>
      <c r="AP175" s="85">
        <v>52.58</v>
      </c>
      <c r="AQ175" s="85">
        <v>2782</v>
      </c>
      <c r="AR175" s="85" t="s">
        <v>223</v>
      </c>
      <c r="AS175" s="85" t="s">
        <v>223</v>
      </c>
      <c r="AT175" s="85">
        <v>45.06</v>
      </c>
      <c r="AU175" s="85">
        <v>3080</v>
      </c>
      <c r="AV175" s="85" t="s">
        <v>223</v>
      </c>
      <c r="AW175" s="85" t="s">
        <v>223</v>
      </c>
      <c r="AX175" s="85">
        <v>46.11</v>
      </c>
      <c r="AY175" s="85">
        <v>3186</v>
      </c>
      <c r="AZ175" s="85" t="s">
        <v>223</v>
      </c>
      <c r="BA175" s="85" t="s">
        <v>223</v>
      </c>
      <c r="BB175" s="85">
        <v>45.88</v>
      </c>
      <c r="BC175" s="85">
        <v>3186</v>
      </c>
      <c r="BD175" s="85" t="s">
        <v>223</v>
      </c>
      <c r="BE175" s="85" t="s">
        <v>223</v>
      </c>
    </row>
    <row r="176" spans="1:57" hidden="1">
      <c r="A176" s="85" t="s">
        <v>875</v>
      </c>
      <c r="B176" s="85">
        <v>42.83</v>
      </c>
      <c r="C176" s="85">
        <v>3308</v>
      </c>
      <c r="D176" s="85">
        <v>27375</v>
      </c>
      <c r="E176" s="85" t="s">
        <v>299</v>
      </c>
      <c r="F176" s="85">
        <v>40.56</v>
      </c>
      <c r="G176" s="85">
        <v>3148</v>
      </c>
      <c r="H176" s="85">
        <v>27207</v>
      </c>
      <c r="I176" s="85" t="s">
        <v>876</v>
      </c>
      <c r="J176" s="85">
        <v>43.1</v>
      </c>
      <c r="K176" s="85">
        <v>3373</v>
      </c>
      <c r="L176" s="85" t="s">
        <v>223</v>
      </c>
      <c r="M176" s="85" t="s">
        <v>223</v>
      </c>
      <c r="N176" s="85">
        <v>44.01</v>
      </c>
      <c r="O176" s="85">
        <v>3423</v>
      </c>
      <c r="P176" s="85">
        <v>29626</v>
      </c>
      <c r="Q176" s="85" t="s">
        <v>877</v>
      </c>
      <c r="R176" s="85">
        <v>43.9</v>
      </c>
      <c r="S176" s="85">
        <v>3381</v>
      </c>
      <c r="T176" s="85">
        <v>29312</v>
      </c>
      <c r="U176" s="85" t="s">
        <v>650</v>
      </c>
      <c r="V176" s="85">
        <v>44.61</v>
      </c>
      <c r="W176" s="85">
        <v>3450</v>
      </c>
      <c r="X176" s="85">
        <v>28914</v>
      </c>
      <c r="Y176" s="85" t="s">
        <v>406</v>
      </c>
      <c r="Z176" s="85">
        <v>45.53</v>
      </c>
      <c r="AA176" s="85">
        <v>3517</v>
      </c>
      <c r="AB176" s="85">
        <v>29308</v>
      </c>
      <c r="AC176" s="85" t="s">
        <v>402</v>
      </c>
      <c r="AD176" s="85">
        <v>45.03</v>
      </c>
      <c r="AE176" s="85">
        <v>3538</v>
      </c>
      <c r="AF176" s="85">
        <v>30851</v>
      </c>
      <c r="AG176" s="85" t="s">
        <v>709</v>
      </c>
      <c r="AH176" s="85">
        <v>46.51</v>
      </c>
      <c r="AI176" s="85">
        <v>3640</v>
      </c>
      <c r="AJ176" s="85">
        <v>32699</v>
      </c>
      <c r="AK176" s="85" t="s">
        <v>312</v>
      </c>
      <c r="AL176" s="85">
        <v>43.31</v>
      </c>
      <c r="AM176" s="85">
        <v>3475</v>
      </c>
      <c r="AN176" s="85">
        <v>32703</v>
      </c>
      <c r="AO176" s="85" t="s">
        <v>557</v>
      </c>
      <c r="AP176" s="85">
        <v>44.2</v>
      </c>
      <c r="AQ176" s="85">
        <v>3488</v>
      </c>
      <c r="AR176" s="85">
        <v>33834</v>
      </c>
      <c r="AS176" s="85" t="s">
        <v>377</v>
      </c>
      <c r="AT176" s="85">
        <v>45.34</v>
      </c>
      <c r="AU176" s="85">
        <v>3406</v>
      </c>
      <c r="AV176" s="85">
        <v>34075</v>
      </c>
      <c r="AW176" s="85" t="s">
        <v>878</v>
      </c>
      <c r="AX176" s="85">
        <v>46.06</v>
      </c>
      <c r="AY176" s="85">
        <v>3480</v>
      </c>
      <c r="AZ176" s="85">
        <v>34077</v>
      </c>
      <c r="BA176" s="85" t="s">
        <v>378</v>
      </c>
      <c r="BB176" s="85">
        <v>46.53</v>
      </c>
      <c r="BC176" s="85">
        <v>3527</v>
      </c>
      <c r="BD176" s="85">
        <v>33252</v>
      </c>
      <c r="BE176" s="85" t="s">
        <v>298</v>
      </c>
    </row>
    <row r="177" spans="1:57" hidden="1">
      <c r="A177" s="85" t="s">
        <v>879</v>
      </c>
      <c r="B177" s="85">
        <v>48.92</v>
      </c>
      <c r="C177" s="85">
        <v>2563</v>
      </c>
      <c r="D177" s="85" t="s">
        <v>223</v>
      </c>
      <c r="E177" s="85" t="s">
        <v>223</v>
      </c>
      <c r="F177" s="85" t="s">
        <v>223</v>
      </c>
      <c r="G177" s="85" t="s">
        <v>223</v>
      </c>
      <c r="H177" s="85" t="s">
        <v>223</v>
      </c>
      <c r="I177" s="85" t="s">
        <v>223</v>
      </c>
      <c r="J177" s="85" t="s">
        <v>223</v>
      </c>
      <c r="K177" s="85" t="s">
        <v>223</v>
      </c>
      <c r="L177" s="85" t="s">
        <v>223</v>
      </c>
      <c r="M177" s="85" t="s">
        <v>223</v>
      </c>
      <c r="N177" s="85" t="s">
        <v>223</v>
      </c>
      <c r="O177" s="85" t="s">
        <v>223</v>
      </c>
      <c r="P177" s="85" t="s">
        <v>223</v>
      </c>
      <c r="Q177" s="85" t="s">
        <v>223</v>
      </c>
      <c r="R177" s="85" t="s">
        <v>223</v>
      </c>
      <c r="S177" s="85" t="s">
        <v>223</v>
      </c>
      <c r="T177" s="85" t="s">
        <v>223</v>
      </c>
      <c r="U177" s="85" t="s">
        <v>223</v>
      </c>
      <c r="V177" s="85" t="s">
        <v>223</v>
      </c>
      <c r="W177" s="85" t="s">
        <v>223</v>
      </c>
      <c r="X177" s="85" t="s">
        <v>223</v>
      </c>
      <c r="Y177" s="85" t="s">
        <v>223</v>
      </c>
      <c r="Z177" s="85" t="s">
        <v>223</v>
      </c>
      <c r="AA177" s="85" t="s">
        <v>223</v>
      </c>
      <c r="AB177" s="85" t="s">
        <v>223</v>
      </c>
      <c r="AC177" s="85" t="s">
        <v>223</v>
      </c>
      <c r="AD177" s="85" t="s">
        <v>223</v>
      </c>
      <c r="AE177" s="85" t="s">
        <v>223</v>
      </c>
      <c r="AF177" s="85" t="s">
        <v>223</v>
      </c>
      <c r="AG177" s="85" t="s">
        <v>223</v>
      </c>
      <c r="AH177" s="85">
        <v>52.44</v>
      </c>
      <c r="AI177" s="85">
        <v>2467</v>
      </c>
      <c r="AJ177" s="85" t="s">
        <v>223</v>
      </c>
      <c r="AK177" s="85" t="s">
        <v>223</v>
      </c>
      <c r="AL177" s="85">
        <v>51</v>
      </c>
      <c r="AM177" s="85">
        <v>2550</v>
      </c>
      <c r="AN177" s="85" t="s">
        <v>223</v>
      </c>
      <c r="AO177" s="85" t="s">
        <v>223</v>
      </c>
      <c r="AP177" s="85">
        <v>50.52</v>
      </c>
      <c r="AQ177" s="85">
        <v>2775</v>
      </c>
      <c r="AR177" s="85" t="s">
        <v>223</v>
      </c>
      <c r="AS177" s="85" t="s">
        <v>223</v>
      </c>
      <c r="AT177" s="85">
        <v>48.92</v>
      </c>
      <c r="AU177" s="85">
        <v>2713</v>
      </c>
      <c r="AV177" s="85" t="s">
        <v>223</v>
      </c>
      <c r="AW177" s="85" t="s">
        <v>223</v>
      </c>
      <c r="AX177" s="85">
        <v>48.54</v>
      </c>
      <c r="AY177" s="85">
        <v>2750</v>
      </c>
      <c r="AZ177" s="85" t="s">
        <v>223</v>
      </c>
      <c r="BA177" s="85" t="s">
        <v>223</v>
      </c>
      <c r="BB177" s="85">
        <v>47.39</v>
      </c>
      <c r="BC177" s="85">
        <v>2813</v>
      </c>
      <c r="BD177" s="85" t="s">
        <v>223</v>
      </c>
      <c r="BE177" s="85" t="s">
        <v>223</v>
      </c>
    </row>
    <row r="178" spans="1:57" hidden="1">
      <c r="A178" s="85" t="s">
        <v>880</v>
      </c>
      <c r="B178" s="85" t="s">
        <v>223</v>
      </c>
      <c r="C178" s="85" t="s">
        <v>223</v>
      </c>
      <c r="D178" s="85">
        <v>25793</v>
      </c>
      <c r="E178" s="85" t="s">
        <v>223</v>
      </c>
      <c r="F178" s="85">
        <v>48.87</v>
      </c>
      <c r="G178" s="85">
        <v>3255</v>
      </c>
      <c r="H178" s="85">
        <v>25617</v>
      </c>
      <c r="I178" s="85" t="s">
        <v>881</v>
      </c>
      <c r="J178" s="85">
        <v>48.87</v>
      </c>
      <c r="K178" s="85">
        <v>3255</v>
      </c>
      <c r="L178" s="85" t="s">
        <v>223</v>
      </c>
      <c r="M178" s="85" t="s">
        <v>223</v>
      </c>
      <c r="N178" s="85" t="s">
        <v>223</v>
      </c>
      <c r="O178" s="85" t="s">
        <v>223</v>
      </c>
      <c r="P178" s="85">
        <v>28459</v>
      </c>
      <c r="Q178" s="85" t="s">
        <v>223</v>
      </c>
      <c r="R178" s="85">
        <v>50.23</v>
      </c>
      <c r="S178" s="85">
        <v>3500</v>
      </c>
      <c r="T178" s="85">
        <v>28528</v>
      </c>
      <c r="U178" s="85" t="s">
        <v>590</v>
      </c>
      <c r="V178" s="85">
        <v>50.23</v>
      </c>
      <c r="W178" s="85">
        <v>3500</v>
      </c>
      <c r="X178" s="85">
        <v>28511</v>
      </c>
      <c r="Y178" s="85" t="s">
        <v>590</v>
      </c>
      <c r="Z178" s="85" t="s">
        <v>223</v>
      </c>
      <c r="AA178" s="85" t="s">
        <v>223</v>
      </c>
      <c r="AB178" s="85">
        <v>28021</v>
      </c>
      <c r="AC178" s="85" t="s">
        <v>223</v>
      </c>
      <c r="AD178" s="85" t="s">
        <v>223</v>
      </c>
      <c r="AE178" s="85" t="s">
        <v>223</v>
      </c>
      <c r="AF178" s="85">
        <v>30105</v>
      </c>
      <c r="AG178" s="85" t="s">
        <v>223</v>
      </c>
      <c r="AH178" s="85" t="s">
        <v>223</v>
      </c>
      <c r="AI178" s="85" t="s">
        <v>223</v>
      </c>
      <c r="AJ178" s="85">
        <v>31248</v>
      </c>
      <c r="AK178" s="85" t="s">
        <v>223</v>
      </c>
      <c r="AL178" s="85" t="s">
        <v>223</v>
      </c>
      <c r="AM178" s="85" t="s">
        <v>223</v>
      </c>
      <c r="AN178" s="85">
        <v>31294</v>
      </c>
      <c r="AO178" s="85" t="s">
        <v>223</v>
      </c>
      <c r="AP178" s="85" t="s">
        <v>223</v>
      </c>
      <c r="AQ178" s="85" t="s">
        <v>223</v>
      </c>
      <c r="AR178" s="85">
        <v>29276</v>
      </c>
      <c r="AS178" s="85" t="s">
        <v>223</v>
      </c>
      <c r="AT178" s="85">
        <v>66.67</v>
      </c>
      <c r="AU178" s="85">
        <v>3000</v>
      </c>
      <c r="AV178" s="85">
        <v>30137</v>
      </c>
      <c r="AW178" s="85" t="s">
        <v>609</v>
      </c>
      <c r="AX178" s="85">
        <v>64.900000000000006</v>
      </c>
      <c r="AY178" s="85">
        <v>3133</v>
      </c>
      <c r="AZ178" s="85">
        <v>29064</v>
      </c>
      <c r="BA178" s="85" t="s">
        <v>870</v>
      </c>
      <c r="BB178" s="85">
        <v>64.02</v>
      </c>
      <c r="BC178" s="85">
        <v>3200</v>
      </c>
      <c r="BD178" s="85">
        <v>29594</v>
      </c>
      <c r="BE178" s="85" t="s">
        <v>624</v>
      </c>
    </row>
    <row r="179" spans="1:57" hidden="1">
      <c r="A179" s="85" t="s">
        <v>882</v>
      </c>
      <c r="B179" s="85">
        <v>69.42</v>
      </c>
      <c r="C179" s="85">
        <v>4767</v>
      </c>
      <c r="D179" s="85">
        <v>52785</v>
      </c>
      <c r="E179" s="85" t="s">
        <v>385</v>
      </c>
      <c r="F179" s="85">
        <v>63.08</v>
      </c>
      <c r="G179" s="85">
        <v>4993</v>
      </c>
      <c r="H179" s="85">
        <v>52843</v>
      </c>
      <c r="I179" s="85" t="s">
        <v>728</v>
      </c>
      <c r="J179" s="85">
        <v>63.2</v>
      </c>
      <c r="K179" s="85">
        <v>5347</v>
      </c>
      <c r="L179" s="85" t="s">
        <v>223</v>
      </c>
      <c r="M179" s="85" t="s">
        <v>223</v>
      </c>
      <c r="N179" s="85">
        <v>61.46</v>
      </c>
      <c r="O179" s="85">
        <v>4998</v>
      </c>
      <c r="P179" s="85">
        <v>53171</v>
      </c>
      <c r="Q179" s="85" t="s">
        <v>883</v>
      </c>
      <c r="R179" s="85">
        <v>64.05</v>
      </c>
      <c r="S179" s="85">
        <v>5422</v>
      </c>
      <c r="T179" s="85">
        <v>50163</v>
      </c>
      <c r="U179" s="85" t="s">
        <v>261</v>
      </c>
      <c r="V179" s="85">
        <v>63.58</v>
      </c>
      <c r="W179" s="85">
        <v>5378</v>
      </c>
      <c r="X179" s="85">
        <v>51901</v>
      </c>
      <c r="Y179" s="85" t="s">
        <v>251</v>
      </c>
      <c r="Z179" s="85">
        <v>62.74</v>
      </c>
      <c r="AA179" s="85">
        <v>5372</v>
      </c>
      <c r="AB179" s="85">
        <v>54238</v>
      </c>
      <c r="AC179" s="85" t="s">
        <v>884</v>
      </c>
      <c r="AD179" s="85">
        <v>64.09</v>
      </c>
      <c r="AE179" s="85">
        <v>5674</v>
      </c>
      <c r="AF179" s="85">
        <v>54928</v>
      </c>
      <c r="AG179" s="85" t="s">
        <v>885</v>
      </c>
      <c r="AH179" s="85">
        <v>58.66</v>
      </c>
      <c r="AI179" s="85">
        <v>4634</v>
      </c>
      <c r="AJ179" s="85">
        <v>56601</v>
      </c>
      <c r="AK179" s="85" t="s">
        <v>414</v>
      </c>
      <c r="AL179" s="85">
        <v>53.78</v>
      </c>
      <c r="AM179" s="85">
        <v>3794</v>
      </c>
      <c r="AN179" s="85">
        <v>57574</v>
      </c>
      <c r="AO179" s="85" t="s">
        <v>886</v>
      </c>
      <c r="AP179" s="85">
        <v>50.6</v>
      </c>
      <c r="AQ179" s="85">
        <v>3566</v>
      </c>
      <c r="AR179" s="85">
        <v>59611</v>
      </c>
      <c r="AS179" s="85" t="s">
        <v>887</v>
      </c>
      <c r="AT179" s="85">
        <v>50.32</v>
      </c>
      <c r="AU179" s="85">
        <v>3761</v>
      </c>
      <c r="AV179" s="85">
        <v>60118</v>
      </c>
      <c r="AW179" s="85" t="s">
        <v>888</v>
      </c>
      <c r="AX179" s="85">
        <v>51.65</v>
      </c>
      <c r="AY179" s="85">
        <v>3664</v>
      </c>
      <c r="AZ179" s="85">
        <v>60563</v>
      </c>
      <c r="BA179" s="85" t="s">
        <v>889</v>
      </c>
      <c r="BB179" s="85">
        <v>52.38</v>
      </c>
      <c r="BC179" s="85">
        <v>3302</v>
      </c>
      <c r="BD179" s="85">
        <v>61471</v>
      </c>
      <c r="BE179" s="85" t="s">
        <v>889</v>
      </c>
    </row>
    <row r="180" spans="1:57" hidden="1">
      <c r="A180" s="85" t="s">
        <v>890</v>
      </c>
      <c r="B180" s="85">
        <v>39.06</v>
      </c>
      <c r="C180" s="85">
        <v>2586</v>
      </c>
      <c r="D180" s="85" t="s">
        <v>223</v>
      </c>
      <c r="E180" s="85" t="s">
        <v>223</v>
      </c>
      <c r="F180" s="85" t="s">
        <v>223</v>
      </c>
      <c r="G180" s="85" t="s">
        <v>223</v>
      </c>
      <c r="H180" s="85" t="s">
        <v>223</v>
      </c>
      <c r="I180" s="85" t="s">
        <v>223</v>
      </c>
      <c r="J180" s="85" t="s">
        <v>223</v>
      </c>
      <c r="K180" s="85" t="s">
        <v>223</v>
      </c>
      <c r="L180" s="85" t="s">
        <v>223</v>
      </c>
      <c r="M180" s="85" t="s">
        <v>223</v>
      </c>
      <c r="N180" s="85" t="s">
        <v>223</v>
      </c>
      <c r="O180" s="85" t="s">
        <v>223</v>
      </c>
      <c r="P180" s="85" t="s">
        <v>223</v>
      </c>
      <c r="Q180" s="85" t="s">
        <v>223</v>
      </c>
      <c r="R180" s="85" t="s">
        <v>223</v>
      </c>
      <c r="S180" s="85" t="s">
        <v>223</v>
      </c>
      <c r="T180" s="85" t="s">
        <v>223</v>
      </c>
      <c r="U180" s="85" t="s">
        <v>223</v>
      </c>
      <c r="V180" s="85" t="s">
        <v>223</v>
      </c>
      <c r="W180" s="85" t="s">
        <v>223</v>
      </c>
      <c r="X180" s="85" t="s">
        <v>223</v>
      </c>
      <c r="Y180" s="85" t="s">
        <v>223</v>
      </c>
      <c r="Z180" s="85" t="s">
        <v>223</v>
      </c>
      <c r="AA180" s="85" t="s">
        <v>223</v>
      </c>
      <c r="AB180" s="85" t="s">
        <v>223</v>
      </c>
      <c r="AC180" s="85" t="s">
        <v>223</v>
      </c>
      <c r="AD180" s="85" t="s">
        <v>223</v>
      </c>
      <c r="AE180" s="85" t="s">
        <v>223</v>
      </c>
      <c r="AF180" s="85" t="s">
        <v>223</v>
      </c>
      <c r="AG180" s="85" t="s">
        <v>223</v>
      </c>
      <c r="AH180" s="85" t="s">
        <v>223</v>
      </c>
      <c r="AI180" s="85" t="s">
        <v>223</v>
      </c>
      <c r="AJ180" s="85" t="s">
        <v>223</v>
      </c>
      <c r="AK180" s="85" t="s">
        <v>223</v>
      </c>
      <c r="AL180" s="85" t="s">
        <v>223</v>
      </c>
      <c r="AM180" s="85" t="s">
        <v>223</v>
      </c>
      <c r="AN180" s="85" t="s">
        <v>223</v>
      </c>
      <c r="AO180" s="85" t="s">
        <v>223</v>
      </c>
      <c r="AP180" s="85" t="s">
        <v>223</v>
      </c>
      <c r="AQ180" s="85" t="s">
        <v>223</v>
      </c>
      <c r="AR180" s="85" t="s">
        <v>223</v>
      </c>
      <c r="AS180" s="85" t="s">
        <v>223</v>
      </c>
      <c r="AT180" s="85" t="s">
        <v>223</v>
      </c>
      <c r="AU180" s="85" t="s">
        <v>223</v>
      </c>
      <c r="AV180" s="85" t="s">
        <v>223</v>
      </c>
      <c r="AW180" s="85" t="s">
        <v>223</v>
      </c>
      <c r="AX180" s="85" t="s">
        <v>223</v>
      </c>
      <c r="AY180" s="85" t="s">
        <v>223</v>
      </c>
      <c r="AZ180" s="85" t="s">
        <v>223</v>
      </c>
      <c r="BA180" s="85" t="s">
        <v>223</v>
      </c>
      <c r="BB180" s="85" t="s">
        <v>223</v>
      </c>
      <c r="BC180" s="85" t="s">
        <v>223</v>
      </c>
      <c r="BD180" s="85" t="s">
        <v>223</v>
      </c>
      <c r="BE180" s="85" t="s">
        <v>223</v>
      </c>
    </row>
    <row r="181" spans="1:57" hidden="1">
      <c r="A181" s="85" t="s">
        <v>891</v>
      </c>
      <c r="B181" s="85">
        <v>49.22</v>
      </c>
      <c r="C181" s="85">
        <v>2200</v>
      </c>
      <c r="D181" s="85" t="s">
        <v>223</v>
      </c>
      <c r="E181" s="85" t="s">
        <v>223</v>
      </c>
      <c r="F181" s="85" t="s">
        <v>223</v>
      </c>
      <c r="G181" s="85" t="s">
        <v>223</v>
      </c>
      <c r="H181" s="85" t="s">
        <v>223</v>
      </c>
      <c r="I181" s="85" t="s">
        <v>223</v>
      </c>
      <c r="J181" s="85" t="s">
        <v>223</v>
      </c>
      <c r="K181" s="85" t="s">
        <v>223</v>
      </c>
      <c r="L181" s="85" t="s">
        <v>223</v>
      </c>
      <c r="M181" s="85" t="s">
        <v>223</v>
      </c>
      <c r="N181" s="85" t="s">
        <v>223</v>
      </c>
      <c r="O181" s="85" t="s">
        <v>223</v>
      </c>
      <c r="P181" s="85" t="s">
        <v>223</v>
      </c>
      <c r="Q181" s="85" t="s">
        <v>223</v>
      </c>
      <c r="R181" s="85" t="s">
        <v>223</v>
      </c>
      <c r="S181" s="85" t="s">
        <v>223</v>
      </c>
      <c r="T181" s="85" t="s">
        <v>223</v>
      </c>
      <c r="U181" s="85" t="s">
        <v>223</v>
      </c>
      <c r="V181" s="85" t="s">
        <v>223</v>
      </c>
      <c r="W181" s="85" t="s">
        <v>223</v>
      </c>
      <c r="X181" s="85" t="s">
        <v>223</v>
      </c>
      <c r="Y181" s="85" t="s">
        <v>223</v>
      </c>
      <c r="Z181" s="85" t="s">
        <v>223</v>
      </c>
      <c r="AA181" s="85" t="s">
        <v>223</v>
      </c>
      <c r="AB181" s="85" t="s">
        <v>223</v>
      </c>
      <c r="AC181" s="85" t="s">
        <v>223</v>
      </c>
      <c r="AD181" s="85" t="s">
        <v>223</v>
      </c>
      <c r="AE181" s="85" t="s">
        <v>223</v>
      </c>
      <c r="AF181" s="85" t="s">
        <v>223</v>
      </c>
      <c r="AG181" s="85" t="s">
        <v>223</v>
      </c>
      <c r="AH181" s="85" t="s">
        <v>223</v>
      </c>
      <c r="AI181" s="85" t="s">
        <v>223</v>
      </c>
      <c r="AJ181" s="85" t="s">
        <v>223</v>
      </c>
      <c r="AK181" s="85" t="s">
        <v>223</v>
      </c>
      <c r="AL181" s="85" t="s">
        <v>223</v>
      </c>
      <c r="AM181" s="85" t="s">
        <v>223</v>
      </c>
      <c r="AN181" s="85" t="s">
        <v>223</v>
      </c>
      <c r="AO181" s="85" t="s">
        <v>223</v>
      </c>
      <c r="AP181" s="85" t="s">
        <v>223</v>
      </c>
      <c r="AQ181" s="85" t="s">
        <v>223</v>
      </c>
      <c r="AR181" s="85" t="s">
        <v>223</v>
      </c>
      <c r="AS181" s="85" t="s">
        <v>223</v>
      </c>
      <c r="AT181" s="85" t="s">
        <v>223</v>
      </c>
      <c r="AU181" s="85" t="s">
        <v>223</v>
      </c>
      <c r="AV181" s="85" t="s">
        <v>223</v>
      </c>
      <c r="AW181" s="85" t="s">
        <v>223</v>
      </c>
      <c r="AX181" s="85" t="s">
        <v>223</v>
      </c>
      <c r="AY181" s="85" t="s">
        <v>223</v>
      </c>
      <c r="AZ181" s="85" t="s">
        <v>223</v>
      </c>
      <c r="BA181" s="85" t="s">
        <v>223</v>
      </c>
      <c r="BB181" s="85" t="s">
        <v>223</v>
      </c>
      <c r="BC181" s="85" t="s">
        <v>223</v>
      </c>
      <c r="BD181" s="85" t="s">
        <v>223</v>
      </c>
      <c r="BE181" s="85" t="s">
        <v>223</v>
      </c>
    </row>
    <row r="182" spans="1:57" s="87" customFormat="1" hidden="1">
      <c r="A182" s="87" t="s">
        <v>892</v>
      </c>
      <c r="B182" s="87" t="s">
        <v>223</v>
      </c>
      <c r="C182" s="87" t="s">
        <v>223</v>
      </c>
      <c r="D182" s="87" t="s">
        <v>223</v>
      </c>
      <c r="E182" s="87" t="s">
        <v>223</v>
      </c>
      <c r="F182" s="87" t="s">
        <v>223</v>
      </c>
      <c r="G182" s="87" t="s">
        <v>223</v>
      </c>
      <c r="H182" s="87" t="s">
        <v>223</v>
      </c>
      <c r="I182" s="87" t="s">
        <v>223</v>
      </c>
      <c r="J182" s="87" t="s">
        <v>223</v>
      </c>
      <c r="K182" s="87" t="s">
        <v>223</v>
      </c>
      <c r="L182" s="87" t="s">
        <v>223</v>
      </c>
      <c r="M182" s="87" t="s">
        <v>223</v>
      </c>
      <c r="N182" s="87" t="s">
        <v>223</v>
      </c>
      <c r="O182" s="87" t="s">
        <v>223</v>
      </c>
      <c r="P182" s="87" t="s">
        <v>223</v>
      </c>
      <c r="Q182" s="87" t="s">
        <v>223</v>
      </c>
      <c r="R182" s="87" t="s">
        <v>223</v>
      </c>
      <c r="S182" s="87" t="s">
        <v>223</v>
      </c>
      <c r="T182" s="87" t="s">
        <v>223</v>
      </c>
      <c r="U182" s="87" t="s">
        <v>223</v>
      </c>
      <c r="V182" s="87">
        <v>43.22</v>
      </c>
      <c r="W182" s="87">
        <v>2550</v>
      </c>
      <c r="X182" s="87" t="s">
        <v>223</v>
      </c>
      <c r="Y182" s="87" t="s">
        <v>223</v>
      </c>
      <c r="Z182" s="87">
        <v>43.22</v>
      </c>
      <c r="AA182" s="87">
        <v>2550</v>
      </c>
      <c r="AB182" s="87" t="s">
        <v>223</v>
      </c>
      <c r="AC182" s="87" t="s">
        <v>223</v>
      </c>
      <c r="AD182" s="87">
        <v>42.18</v>
      </c>
      <c r="AE182" s="87">
        <v>2517</v>
      </c>
      <c r="AF182" s="87" t="s">
        <v>223</v>
      </c>
      <c r="AG182" s="87" t="s">
        <v>223</v>
      </c>
      <c r="AH182" s="87">
        <v>42.18</v>
      </c>
      <c r="AI182" s="87">
        <v>2517</v>
      </c>
      <c r="AJ182" s="87" t="s">
        <v>223</v>
      </c>
      <c r="AK182" s="87" t="s">
        <v>223</v>
      </c>
      <c r="AL182" s="87">
        <v>46.19</v>
      </c>
      <c r="AM182" s="87">
        <v>2725</v>
      </c>
      <c r="AN182" s="87" t="s">
        <v>223</v>
      </c>
      <c r="AO182" s="87" t="s">
        <v>223</v>
      </c>
      <c r="AP182" s="87">
        <v>48.09</v>
      </c>
      <c r="AQ182" s="87">
        <v>2863</v>
      </c>
      <c r="AR182" s="87" t="s">
        <v>223</v>
      </c>
      <c r="AS182" s="87" t="s">
        <v>223</v>
      </c>
      <c r="AT182" s="87">
        <v>48.09</v>
      </c>
      <c r="AU182" s="87">
        <v>2863</v>
      </c>
      <c r="AV182" s="87" t="s">
        <v>223</v>
      </c>
      <c r="AW182" s="87" t="s">
        <v>223</v>
      </c>
      <c r="AX182" s="87">
        <v>48.09</v>
      </c>
      <c r="AY182" s="87">
        <v>2863</v>
      </c>
      <c r="AZ182" s="87" t="s">
        <v>223</v>
      </c>
      <c r="BA182" s="87" t="s">
        <v>223</v>
      </c>
      <c r="BB182" s="87">
        <v>46.9</v>
      </c>
      <c r="BC182" s="87">
        <v>2783</v>
      </c>
      <c r="BD182" s="87" t="s">
        <v>223</v>
      </c>
      <c r="BE182" s="87" t="s">
        <v>223</v>
      </c>
    </row>
    <row r="183" spans="1:57" hidden="1">
      <c r="A183" s="85" t="s">
        <v>893</v>
      </c>
      <c r="B183" s="85">
        <v>68.09</v>
      </c>
      <c r="C183" s="85">
        <v>5543</v>
      </c>
      <c r="D183" s="85" t="s">
        <v>223</v>
      </c>
      <c r="E183" s="85" t="s">
        <v>223</v>
      </c>
      <c r="F183" s="85">
        <v>69.25</v>
      </c>
      <c r="G183" s="85">
        <v>5513</v>
      </c>
      <c r="H183" s="85" t="s">
        <v>223</v>
      </c>
      <c r="I183" s="85" t="s">
        <v>223</v>
      </c>
      <c r="J183" s="85">
        <v>70.94</v>
      </c>
      <c r="K183" s="85">
        <v>5420</v>
      </c>
      <c r="L183" s="85" t="s">
        <v>223</v>
      </c>
      <c r="M183" s="85" t="s">
        <v>223</v>
      </c>
      <c r="N183" s="85" t="s">
        <v>223</v>
      </c>
      <c r="O183" s="85" t="s">
        <v>223</v>
      </c>
      <c r="P183" s="85" t="s">
        <v>223</v>
      </c>
      <c r="Q183" s="85" t="s">
        <v>223</v>
      </c>
      <c r="R183" s="85" t="s">
        <v>223</v>
      </c>
      <c r="S183" s="85" t="s">
        <v>223</v>
      </c>
      <c r="T183" s="85" t="s">
        <v>223</v>
      </c>
      <c r="U183" s="85" t="s">
        <v>223</v>
      </c>
      <c r="V183" s="85" t="s">
        <v>223</v>
      </c>
      <c r="W183" s="85" t="s">
        <v>223</v>
      </c>
      <c r="X183" s="85" t="s">
        <v>223</v>
      </c>
      <c r="Y183" s="85" t="s">
        <v>223</v>
      </c>
      <c r="Z183" s="85" t="s">
        <v>223</v>
      </c>
      <c r="AA183" s="85" t="s">
        <v>223</v>
      </c>
      <c r="AB183" s="85" t="s">
        <v>223</v>
      </c>
      <c r="AC183" s="85" t="s">
        <v>223</v>
      </c>
      <c r="AD183" s="85" t="s">
        <v>223</v>
      </c>
      <c r="AE183" s="85" t="s">
        <v>223</v>
      </c>
      <c r="AF183" s="85" t="s">
        <v>223</v>
      </c>
      <c r="AG183" s="85" t="s">
        <v>223</v>
      </c>
      <c r="AH183" s="85" t="s">
        <v>223</v>
      </c>
      <c r="AI183" s="85" t="s">
        <v>223</v>
      </c>
      <c r="AJ183" s="85" t="s">
        <v>223</v>
      </c>
      <c r="AK183" s="85" t="s">
        <v>223</v>
      </c>
      <c r="AL183" s="85" t="s">
        <v>223</v>
      </c>
      <c r="AM183" s="85" t="s">
        <v>223</v>
      </c>
      <c r="AN183" s="85" t="s">
        <v>223</v>
      </c>
      <c r="AO183" s="85" t="s">
        <v>223</v>
      </c>
      <c r="AP183" s="85" t="s">
        <v>223</v>
      </c>
      <c r="AQ183" s="85" t="s">
        <v>223</v>
      </c>
      <c r="AR183" s="85" t="s">
        <v>223</v>
      </c>
      <c r="AS183" s="85" t="s">
        <v>223</v>
      </c>
      <c r="AT183" s="85" t="s">
        <v>223</v>
      </c>
      <c r="AU183" s="85" t="s">
        <v>223</v>
      </c>
      <c r="AV183" s="85" t="s">
        <v>223</v>
      </c>
      <c r="AW183" s="85" t="s">
        <v>223</v>
      </c>
      <c r="AX183" s="85" t="s">
        <v>223</v>
      </c>
      <c r="AY183" s="85" t="s">
        <v>223</v>
      </c>
      <c r="AZ183" s="85" t="s">
        <v>223</v>
      </c>
      <c r="BA183" s="85" t="s">
        <v>223</v>
      </c>
      <c r="BB183" s="85" t="s">
        <v>223</v>
      </c>
      <c r="BC183" s="85" t="s">
        <v>223</v>
      </c>
      <c r="BD183" s="85" t="s">
        <v>223</v>
      </c>
      <c r="BE183" s="85" t="s">
        <v>223</v>
      </c>
    </row>
    <row r="184" spans="1:57" hidden="1">
      <c r="A184" s="85" t="s">
        <v>894</v>
      </c>
      <c r="B184" s="85">
        <v>57.71</v>
      </c>
      <c r="C184" s="85">
        <v>2400</v>
      </c>
      <c r="D184" s="85">
        <v>23898</v>
      </c>
      <c r="E184" s="85" t="s">
        <v>895</v>
      </c>
      <c r="F184" s="85">
        <v>53.58</v>
      </c>
      <c r="G184" s="85">
        <v>2450</v>
      </c>
      <c r="H184" s="85">
        <v>26882</v>
      </c>
      <c r="I184" s="85" t="s">
        <v>271</v>
      </c>
      <c r="J184" s="85">
        <v>41.19</v>
      </c>
      <c r="K184" s="85">
        <v>2600</v>
      </c>
      <c r="L184" s="85" t="s">
        <v>223</v>
      </c>
      <c r="M184" s="85" t="s">
        <v>223</v>
      </c>
      <c r="N184" s="85" t="s">
        <v>223</v>
      </c>
      <c r="O184" s="85" t="s">
        <v>223</v>
      </c>
      <c r="P184" s="85">
        <v>26956</v>
      </c>
      <c r="Q184" s="85" t="s">
        <v>223</v>
      </c>
      <c r="R184" s="85" t="s">
        <v>223</v>
      </c>
      <c r="S184" s="85" t="s">
        <v>223</v>
      </c>
      <c r="T184" s="85">
        <v>27580</v>
      </c>
      <c r="U184" s="85" t="s">
        <v>223</v>
      </c>
      <c r="V184" s="85" t="s">
        <v>223</v>
      </c>
      <c r="W184" s="85" t="s">
        <v>223</v>
      </c>
      <c r="X184" s="85">
        <v>29356</v>
      </c>
      <c r="Y184" s="85" t="s">
        <v>223</v>
      </c>
      <c r="Z184" s="85">
        <v>54.76</v>
      </c>
      <c r="AA184" s="85">
        <v>2300</v>
      </c>
      <c r="AB184" s="85">
        <v>29261</v>
      </c>
      <c r="AC184" s="85" t="s">
        <v>581</v>
      </c>
      <c r="AD184" s="85">
        <v>56.72</v>
      </c>
      <c r="AE184" s="85">
        <v>2367</v>
      </c>
      <c r="AF184" s="85">
        <v>29492</v>
      </c>
      <c r="AG184" s="85" t="s">
        <v>226</v>
      </c>
      <c r="AH184" s="85">
        <v>56.72</v>
      </c>
      <c r="AI184" s="85">
        <v>2367</v>
      </c>
      <c r="AJ184" s="85">
        <v>29505</v>
      </c>
      <c r="AK184" s="85" t="s">
        <v>226</v>
      </c>
      <c r="AL184" s="85" t="s">
        <v>223</v>
      </c>
      <c r="AM184" s="85" t="s">
        <v>223</v>
      </c>
      <c r="AN184" s="85">
        <v>30656</v>
      </c>
      <c r="AO184" s="85" t="s">
        <v>223</v>
      </c>
      <c r="AP184" s="85" t="s">
        <v>223</v>
      </c>
      <c r="AQ184" s="85" t="s">
        <v>223</v>
      </c>
      <c r="AR184" s="85">
        <v>31002</v>
      </c>
      <c r="AS184" s="85" t="s">
        <v>223</v>
      </c>
      <c r="AT184" s="85" t="s">
        <v>223</v>
      </c>
      <c r="AU184" s="85" t="s">
        <v>223</v>
      </c>
      <c r="AV184" s="85">
        <v>30314</v>
      </c>
      <c r="AW184" s="85" t="s">
        <v>223</v>
      </c>
      <c r="AX184" s="85">
        <v>64</v>
      </c>
      <c r="AY184" s="85">
        <v>1600</v>
      </c>
      <c r="AZ184" s="85">
        <v>31053</v>
      </c>
      <c r="BA184" s="85" t="s">
        <v>896</v>
      </c>
      <c r="BB184" s="85">
        <v>56.55</v>
      </c>
      <c r="BC184" s="85">
        <v>2150</v>
      </c>
      <c r="BD184" s="85">
        <v>31404</v>
      </c>
      <c r="BE184" s="85" t="s">
        <v>897</v>
      </c>
    </row>
    <row r="185" spans="1:57" hidden="1">
      <c r="A185" s="85" t="s">
        <v>898</v>
      </c>
      <c r="B185" s="85">
        <v>103.33</v>
      </c>
      <c r="C185" s="85">
        <v>5850</v>
      </c>
      <c r="D185" s="85" t="s">
        <v>223</v>
      </c>
      <c r="E185" s="85" t="s">
        <v>223</v>
      </c>
      <c r="F185" s="85">
        <v>103.33</v>
      </c>
      <c r="G185" s="85">
        <v>5850</v>
      </c>
      <c r="H185" s="85" t="s">
        <v>223</v>
      </c>
      <c r="I185" s="85" t="s">
        <v>223</v>
      </c>
      <c r="J185" s="85">
        <v>103.33</v>
      </c>
      <c r="K185" s="85">
        <v>5850</v>
      </c>
      <c r="L185" s="85" t="s">
        <v>223</v>
      </c>
      <c r="M185" s="85" t="s">
        <v>223</v>
      </c>
      <c r="N185" s="85">
        <v>103.33</v>
      </c>
      <c r="O185" s="85">
        <v>5850</v>
      </c>
      <c r="P185" s="85" t="s">
        <v>223</v>
      </c>
      <c r="Q185" s="85" t="s">
        <v>223</v>
      </c>
      <c r="R185" s="85">
        <v>103.33</v>
      </c>
      <c r="S185" s="85">
        <v>5850</v>
      </c>
      <c r="T185" s="85" t="s">
        <v>223</v>
      </c>
      <c r="U185" s="85" t="s">
        <v>223</v>
      </c>
      <c r="V185" s="85">
        <v>103.33</v>
      </c>
      <c r="W185" s="85">
        <v>5850</v>
      </c>
      <c r="X185" s="85" t="s">
        <v>223</v>
      </c>
      <c r="Y185" s="85" t="s">
        <v>223</v>
      </c>
      <c r="Z185" s="85">
        <v>103.33</v>
      </c>
      <c r="AA185" s="85">
        <v>5850</v>
      </c>
      <c r="AB185" s="85" t="s">
        <v>223</v>
      </c>
      <c r="AC185" s="85" t="s">
        <v>223</v>
      </c>
      <c r="AD185" s="85">
        <v>103.33</v>
      </c>
      <c r="AE185" s="85">
        <v>5850</v>
      </c>
      <c r="AF185" s="85" t="s">
        <v>223</v>
      </c>
      <c r="AG185" s="85" t="s">
        <v>223</v>
      </c>
      <c r="AH185" s="85">
        <v>103.33</v>
      </c>
      <c r="AI185" s="85">
        <v>5850</v>
      </c>
      <c r="AJ185" s="85" t="s">
        <v>223</v>
      </c>
      <c r="AK185" s="85" t="s">
        <v>223</v>
      </c>
      <c r="AL185" s="85">
        <v>103.33</v>
      </c>
      <c r="AM185" s="85">
        <v>5850</v>
      </c>
      <c r="AN185" s="85" t="s">
        <v>223</v>
      </c>
      <c r="AO185" s="85" t="s">
        <v>223</v>
      </c>
      <c r="AP185" s="85">
        <v>103.33</v>
      </c>
      <c r="AQ185" s="85">
        <v>5850</v>
      </c>
      <c r="AR185" s="85" t="s">
        <v>223</v>
      </c>
      <c r="AS185" s="85" t="s">
        <v>223</v>
      </c>
      <c r="AT185" s="85">
        <v>103.33</v>
      </c>
      <c r="AU185" s="85">
        <v>5850</v>
      </c>
      <c r="AV185" s="85" t="s">
        <v>223</v>
      </c>
      <c r="AW185" s="85" t="s">
        <v>223</v>
      </c>
      <c r="AX185" s="85">
        <v>103.33</v>
      </c>
      <c r="AY185" s="85">
        <v>5850</v>
      </c>
      <c r="AZ185" s="85" t="s">
        <v>223</v>
      </c>
      <c r="BA185" s="85" t="s">
        <v>223</v>
      </c>
      <c r="BB185" s="85">
        <v>103.33</v>
      </c>
      <c r="BC185" s="85">
        <v>5850</v>
      </c>
      <c r="BD185" s="85" t="s">
        <v>223</v>
      </c>
      <c r="BE185" s="85" t="s">
        <v>223</v>
      </c>
    </row>
    <row r="186" spans="1:57" hidden="1">
      <c r="A186" s="85" t="s">
        <v>899</v>
      </c>
      <c r="B186" s="85">
        <v>62.79</v>
      </c>
      <c r="C186" s="85">
        <v>2700</v>
      </c>
      <c r="D186" s="85" t="s">
        <v>223</v>
      </c>
      <c r="E186" s="85" t="s">
        <v>223</v>
      </c>
      <c r="F186" s="85">
        <v>59.51</v>
      </c>
      <c r="G186" s="85">
        <v>3300</v>
      </c>
      <c r="H186" s="85" t="s">
        <v>223</v>
      </c>
      <c r="I186" s="85" t="s">
        <v>223</v>
      </c>
      <c r="J186" s="85">
        <v>57.87</v>
      </c>
      <c r="K186" s="85">
        <v>3600</v>
      </c>
      <c r="L186" s="85" t="s">
        <v>223</v>
      </c>
      <c r="M186" s="85" t="s">
        <v>223</v>
      </c>
      <c r="N186" s="85">
        <v>57.87</v>
      </c>
      <c r="O186" s="85">
        <v>3600</v>
      </c>
      <c r="P186" s="85" t="s">
        <v>223</v>
      </c>
      <c r="Q186" s="85" t="s">
        <v>223</v>
      </c>
      <c r="R186" s="85">
        <v>57.16</v>
      </c>
      <c r="S186" s="85">
        <v>3729</v>
      </c>
      <c r="T186" s="85" t="s">
        <v>223</v>
      </c>
      <c r="U186" s="85" t="s">
        <v>223</v>
      </c>
      <c r="V186" s="85">
        <v>59.51</v>
      </c>
      <c r="W186" s="85">
        <v>3300</v>
      </c>
      <c r="X186" s="85" t="s">
        <v>223</v>
      </c>
      <c r="Y186" s="85" t="s">
        <v>223</v>
      </c>
      <c r="Z186" s="85" t="s">
        <v>223</v>
      </c>
      <c r="AA186" s="85" t="s">
        <v>223</v>
      </c>
      <c r="AB186" s="85" t="s">
        <v>223</v>
      </c>
      <c r="AC186" s="85" t="s">
        <v>223</v>
      </c>
      <c r="AD186" s="85" t="s">
        <v>223</v>
      </c>
      <c r="AE186" s="85" t="s">
        <v>223</v>
      </c>
      <c r="AF186" s="85" t="s">
        <v>223</v>
      </c>
      <c r="AG186" s="85" t="s">
        <v>223</v>
      </c>
      <c r="AH186" s="85" t="s">
        <v>223</v>
      </c>
      <c r="AI186" s="85" t="s">
        <v>223</v>
      </c>
      <c r="AJ186" s="85" t="s">
        <v>223</v>
      </c>
      <c r="AK186" s="85" t="s">
        <v>223</v>
      </c>
      <c r="AL186" s="85" t="s">
        <v>223</v>
      </c>
      <c r="AM186" s="85" t="s">
        <v>223</v>
      </c>
      <c r="AN186" s="85" t="s">
        <v>223</v>
      </c>
      <c r="AO186" s="85" t="s">
        <v>223</v>
      </c>
      <c r="AP186" s="85" t="s">
        <v>223</v>
      </c>
      <c r="AQ186" s="85" t="s">
        <v>223</v>
      </c>
      <c r="AR186" s="85" t="s">
        <v>223</v>
      </c>
      <c r="AS186" s="85" t="s">
        <v>223</v>
      </c>
      <c r="AT186" s="85" t="s">
        <v>223</v>
      </c>
      <c r="AU186" s="85" t="s">
        <v>223</v>
      </c>
      <c r="AV186" s="85" t="s">
        <v>223</v>
      </c>
      <c r="AW186" s="85" t="s">
        <v>223</v>
      </c>
      <c r="AX186" s="85" t="s">
        <v>223</v>
      </c>
      <c r="AY186" s="85" t="s">
        <v>223</v>
      </c>
      <c r="AZ186" s="85" t="s">
        <v>223</v>
      </c>
      <c r="BA186" s="85" t="s">
        <v>223</v>
      </c>
      <c r="BB186" s="85" t="s">
        <v>223</v>
      </c>
      <c r="BC186" s="85" t="s">
        <v>223</v>
      </c>
      <c r="BD186" s="85" t="s">
        <v>223</v>
      </c>
      <c r="BE186" s="85" t="s">
        <v>223</v>
      </c>
    </row>
    <row r="187" spans="1:57" hidden="1">
      <c r="A187" s="85" t="s">
        <v>900</v>
      </c>
      <c r="B187" s="85">
        <v>60.51</v>
      </c>
      <c r="C187" s="85">
        <v>3321</v>
      </c>
      <c r="D187" s="85">
        <v>33932</v>
      </c>
      <c r="E187" s="85" t="s">
        <v>287</v>
      </c>
      <c r="F187" s="85">
        <v>55.61</v>
      </c>
      <c r="G187" s="85">
        <v>3789</v>
      </c>
      <c r="H187" s="85">
        <v>33932</v>
      </c>
      <c r="I187" s="85" t="s">
        <v>302</v>
      </c>
      <c r="J187" s="85">
        <v>62.38</v>
      </c>
      <c r="K187" s="85">
        <v>3758</v>
      </c>
      <c r="L187" s="85" t="s">
        <v>223</v>
      </c>
      <c r="M187" s="85" t="s">
        <v>223</v>
      </c>
      <c r="N187" s="85">
        <v>63.62</v>
      </c>
      <c r="O187" s="85">
        <v>3853</v>
      </c>
      <c r="P187" s="85" t="s">
        <v>223</v>
      </c>
      <c r="Q187" s="85" t="s">
        <v>223</v>
      </c>
      <c r="R187" s="85">
        <v>63.3</v>
      </c>
      <c r="S187" s="85">
        <v>3852</v>
      </c>
      <c r="T187" s="85" t="s">
        <v>223</v>
      </c>
      <c r="U187" s="85" t="s">
        <v>223</v>
      </c>
      <c r="V187" s="85">
        <v>63.15</v>
      </c>
      <c r="W187" s="85">
        <v>3882</v>
      </c>
      <c r="X187" s="85" t="s">
        <v>223</v>
      </c>
      <c r="Y187" s="85" t="s">
        <v>223</v>
      </c>
      <c r="Z187" s="85">
        <v>55.4</v>
      </c>
      <c r="AA187" s="85">
        <v>4015</v>
      </c>
      <c r="AB187" s="85" t="s">
        <v>223</v>
      </c>
      <c r="AC187" s="85" t="s">
        <v>223</v>
      </c>
      <c r="AD187" s="85">
        <v>55.39</v>
      </c>
      <c r="AE187" s="85">
        <v>3836</v>
      </c>
      <c r="AF187" s="85" t="s">
        <v>223</v>
      </c>
      <c r="AG187" s="85" t="s">
        <v>223</v>
      </c>
      <c r="AH187" s="85">
        <v>59.24</v>
      </c>
      <c r="AI187" s="85">
        <v>3601</v>
      </c>
      <c r="AJ187" s="85" t="s">
        <v>223</v>
      </c>
      <c r="AK187" s="85" t="s">
        <v>223</v>
      </c>
      <c r="AL187" s="85">
        <v>65.55</v>
      </c>
      <c r="AM187" s="85">
        <v>3142</v>
      </c>
      <c r="AN187" s="85" t="s">
        <v>223</v>
      </c>
      <c r="AO187" s="85" t="s">
        <v>223</v>
      </c>
      <c r="AP187" s="85">
        <v>64.760000000000005</v>
      </c>
      <c r="AQ187" s="85">
        <v>3102</v>
      </c>
      <c r="AR187" s="85" t="s">
        <v>223</v>
      </c>
      <c r="AS187" s="85" t="s">
        <v>223</v>
      </c>
      <c r="AT187" s="85">
        <v>67.31</v>
      </c>
      <c r="AU187" s="85">
        <v>3022</v>
      </c>
      <c r="AV187" s="85" t="s">
        <v>223</v>
      </c>
      <c r="AW187" s="85" t="s">
        <v>223</v>
      </c>
      <c r="AX187" s="85">
        <v>69.42</v>
      </c>
      <c r="AY187" s="85">
        <v>2885</v>
      </c>
      <c r="AZ187" s="85" t="s">
        <v>223</v>
      </c>
      <c r="BA187" s="85" t="s">
        <v>223</v>
      </c>
      <c r="BB187" s="85">
        <v>66.900000000000006</v>
      </c>
      <c r="BC187" s="85">
        <v>3005</v>
      </c>
      <c r="BD187" s="85" t="s">
        <v>223</v>
      </c>
      <c r="BE187" s="85" t="s">
        <v>223</v>
      </c>
    </row>
    <row r="188" spans="1:57" hidden="1">
      <c r="A188" s="85" t="s">
        <v>901</v>
      </c>
      <c r="B188" s="85">
        <v>51.97</v>
      </c>
      <c r="C188" s="85">
        <v>2563</v>
      </c>
      <c r="D188" s="85">
        <v>26177</v>
      </c>
      <c r="E188" s="85" t="s">
        <v>636</v>
      </c>
      <c r="F188" s="85">
        <v>52.61</v>
      </c>
      <c r="G188" s="85">
        <v>2582</v>
      </c>
      <c r="H188" s="85">
        <v>25813</v>
      </c>
      <c r="I188" s="85" t="s">
        <v>490</v>
      </c>
      <c r="J188" s="85">
        <v>51.49</v>
      </c>
      <c r="K188" s="85">
        <v>2703</v>
      </c>
      <c r="L188" s="85" t="s">
        <v>223</v>
      </c>
      <c r="M188" s="85" t="s">
        <v>223</v>
      </c>
      <c r="N188" s="85">
        <v>51.93</v>
      </c>
      <c r="O188" s="85">
        <v>2705</v>
      </c>
      <c r="P188" s="85">
        <v>27916</v>
      </c>
      <c r="Q188" s="85" t="s">
        <v>902</v>
      </c>
      <c r="R188" s="85">
        <v>49.91</v>
      </c>
      <c r="S188" s="85">
        <v>2900</v>
      </c>
      <c r="T188" s="85">
        <v>28095</v>
      </c>
      <c r="U188" s="85" t="s">
        <v>235</v>
      </c>
      <c r="V188" s="85">
        <v>49.02</v>
      </c>
      <c r="W188" s="85">
        <v>2995</v>
      </c>
      <c r="X188" s="85">
        <v>27897</v>
      </c>
      <c r="Y188" s="85" t="s">
        <v>674</v>
      </c>
      <c r="Z188" s="85">
        <v>49.34</v>
      </c>
      <c r="AA188" s="85">
        <v>3027</v>
      </c>
      <c r="AB188" s="85">
        <v>29381</v>
      </c>
      <c r="AC188" s="85" t="s">
        <v>301</v>
      </c>
      <c r="AD188" s="85">
        <v>49.35</v>
      </c>
      <c r="AE188" s="85">
        <v>2971</v>
      </c>
      <c r="AF188" s="85">
        <v>29969</v>
      </c>
      <c r="AG188" s="85" t="s">
        <v>324</v>
      </c>
      <c r="AH188" s="85">
        <v>44.82</v>
      </c>
      <c r="AI188" s="85">
        <v>2847</v>
      </c>
      <c r="AJ188" s="85">
        <v>32080</v>
      </c>
      <c r="AK188" s="85" t="s">
        <v>810</v>
      </c>
      <c r="AL188" s="85">
        <v>43.85</v>
      </c>
      <c r="AM188" s="85">
        <v>2794</v>
      </c>
      <c r="AN188" s="85">
        <v>32239</v>
      </c>
      <c r="AO188" s="85" t="s">
        <v>903</v>
      </c>
      <c r="AP188" s="85">
        <v>47.52</v>
      </c>
      <c r="AQ188" s="85">
        <v>2806</v>
      </c>
      <c r="AR188" s="85">
        <v>31979</v>
      </c>
      <c r="AS188" s="85" t="s">
        <v>877</v>
      </c>
      <c r="AT188" s="85">
        <v>47.28</v>
      </c>
      <c r="AU188" s="85">
        <v>2800</v>
      </c>
      <c r="AV188" s="85">
        <v>31652</v>
      </c>
      <c r="AW188" s="85" t="s">
        <v>735</v>
      </c>
      <c r="AX188" s="85">
        <v>47.19</v>
      </c>
      <c r="AY188" s="85">
        <v>2761</v>
      </c>
      <c r="AZ188" s="85">
        <v>32299</v>
      </c>
      <c r="BA188" s="85" t="s">
        <v>588</v>
      </c>
      <c r="BB188" s="85">
        <v>46.26</v>
      </c>
      <c r="BC188" s="85">
        <v>2762</v>
      </c>
      <c r="BD188" s="85">
        <v>33554</v>
      </c>
      <c r="BE188" s="85" t="s">
        <v>626</v>
      </c>
    </row>
    <row r="189" spans="1:57" hidden="1">
      <c r="A189" s="85" t="s">
        <v>904</v>
      </c>
      <c r="B189" s="85">
        <v>34.94</v>
      </c>
      <c r="C189" s="85">
        <v>3600</v>
      </c>
      <c r="D189" s="85">
        <v>24572</v>
      </c>
      <c r="E189" s="85" t="s">
        <v>312</v>
      </c>
      <c r="F189" s="85">
        <v>36.92</v>
      </c>
      <c r="G189" s="85">
        <v>3200</v>
      </c>
      <c r="H189" s="85">
        <v>23942</v>
      </c>
      <c r="I189" s="85" t="s">
        <v>270</v>
      </c>
      <c r="J189" s="85">
        <v>34.200000000000003</v>
      </c>
      <c r="K189" s="85">
        <v>3020</v>
      </c>
      <c r="L189" s="85" t="s">
        <v>223</v>
      </c>
      <c r="M189" s="85" t="s">
        <v>223</v>
      </c>
      <c r="N189" s="85">
        <v>34.200000000000003</v>
      </c>
      <c r="O189" s="85">
        <v>3020</v>
      </c>
      <c r="P189" s="85">
        <v>25414</v>
      </c>
      <c r="Q189" s="85" t="s">
        <v>808</v>
      </c>
      <c r="R189" s="85">
        <v>36.159999999999997</v>
      </c>
      <c r="S189" s="85">
        <v>2980</v>
      </c>
      <c r="T189" s="85">
        <v>25359</v>
      </c>
      <c r="U189" s="85" t="s">
        <v>419</v>
      </c>
      <c r="V189" s="85">
        <v>37.049999999999997</v>
      </c>
      <c r="W189" s="85">
        <v>3200</v>
      </c>
      <c r="X189" s="85">
        <v>25891</v>
      </c>
      <c r="Y189" s="85" t="s">
        <v>495</v>
      </c>
      <c r="Z189" s="85">
        <v>34.94</v>
      </c>
      <c r="AA189" s="85">
        <v>3600</v>
      </c>
      <c r="AB189" s="85">
        <v>27513</v>
      </c>
      <c r="AC189" s="85" t="s">
        <v>905</v>
      </c>
      <c r="AD189" s="85">
        <v>37.53</v>
      </c>
      <c r="AE189" s="85">
        <v>3400</v>
      </c>
      <c r="AF189" s="85">
        <v>26775</v>
      </c>
      <c r="AG189" s="85" t="s">
        <v>547</v>
      </c>
      <c r="AH189" s="85">
        <v>36.549999999999997</v>
      </c>
      <c r="AI189" s="85">
        <v>3125</v>
      </c>
      <c r="AJ189" s="85">
        <v>26799</v>
      </c>
      <c r="AK189" s="85" t="s">
        <v>394</v>
      </c>
      <c r="AL189" s="85">
        <v>37.06</v>
      </c>
      <c r="AM189" s="85">
        <v>3111</v>
      </c>
      <c r="AN189" s="85">
        <v>27822</v>
      </c>
      <c r="AO189" s="85" t="s">
        <v>392</v>
      </c>
      <c r="AP189" s="85">
        <v>36.99</v>
      </c>
      <c r="AQ189" s="85">
        <v>3400</v>
      </c>
      <c r="AR189" s="85">
        <v>28220</v>
      </c>
      <c r="AS189" s="85" t="s">
        <v>712</v>
      </c>
      <c r="AT189" s="85">
        <v>37.159999999999997</v>
      </c>
      <c r="AU189" s="85">
        <v>3218</v>
      </c>
      <c r="AV189" s="85">
        <v>28653</v>
      </c>
      <c r="AW189" s="85" t="s">
        <v>383</v>
      </c>
      <c r="AX189" s="85">
        <v>39.07</v>
      </c>
      <c r="AY189" s="85">
        <v>3124</v>
      </c>
      <c r="AZ189" s="85">
        <v>29082</v>
      </c>
      <c r="BA189" s="85" t="s">
        <v>809</v>
      </c>
      <c r="BB189" s="85">
        <v>40.17</v>
      </c>
      <c r="BC189" s="85">
        <v>3229</v>
      </c>
      <c r="BD189" s="85">
        <v>28078</v>
      </c>
      <c r="BE189" s="85" t="s">
        <v>495</v>
      </c>
    </row>
    <row r="190" spans="1:57" hidden="1">
      <c r="A190" s="85" t="s">
        <v>906</v>
      </c>
      <c r="B190" s="85" t="s">
        <v>223</v>
      </c>
      <c r="C190" s="85" t="s">
        <v>223</v>
      </c>
      <c r="D190" s="85">
        <v>25110</v>
      </c>
      <c r="E190" s="85" t="s">
        <v>223</v>
      </c>
      <c r="F190" s="85" t="s">
        <v>223</v>
      </c>
      <c r="G190" s="85" t="s">
        <v>223</v>
      </c>
      <c r="H190" s="85">
        <v>27319</v>
      </c>
      <c r="I190" s="85" t="s">
        <v>223</v>
      </c>
      <c r="J190" s="85">
        <v>43.38</v>
      </c>
      <c r="K190" s="85">
        <v>2950</v>
      </c>
      <c r="L190" s="85" t="s">
        <v>223</v>
      </c>
      <c r="M190" s="85" t="s">
        <v>223</v>
      </c>
      <c r="N190" s="85">
        <v>43.45</v>
      </c>
      <c r="O190" s="85">
        <v>2983</v>
      </c>
      <c r="P190" s="85">
        <v>26391</v>
      </c>
      <c r="Q190" s="85" t="s">
        <v>324</v>
      </c>
      <c r="R190" s="85">
        <v>42.23</v>
      </c>
      <c r="S190" s="85">
        <v>2910</v>
      </c>
      <c r="T190" s="85">
        <v>25463</v>
      </c>
      <c r="U190" s="85" t="s">
        <v>450</v>
      </c>
      <c r="V190" s="85">
        <v>42.13</v>
      </c>
      <c r="W190" s="85">
        <v>2900</v>
      </c>
      <c r="X190" s="85">
        <v>25888</v>
      </c>
      <c r="Y190" s="85" t="s">
        <v>364</v>
      </c>
      <c r="Z190" s="85">
        <v>43.28</v>
      </c>
      <c r="AA190" s="85">
        <v>2900</v>
      </c>
      <c r="AB190" s="85">
        <v>25405</v>
      </c>
      <c r="AC190" s="85" t="s">
        <v>288</v>
      </c>
      <c r="AD190" s="85">
        <v>52.78</v>
      </c>
      <c r="AE190" s="85">
        <v>3350</v>
      </c>
      <c r="AF190" s="85">
        <v>25850</v>
      </c>
      <c r="AG190" s="85" t="s">
        <v>907</v>
      </c>
      <c r="AH190" s="85">
        <v>52.78</v>
      </c>
      <c r="AI190" s="85">
        <v>3350</v>
      </c>
      <c r="AJ190" s="85">
        <v>27640</v>
      </c>
      <c r="AK190" s="85" t="s">
        <v>881</v>
      </c>
      <c r="AL190" s="85" t="s">
        <v>223</v>
      </c>
      <c r="AM190" s="85" t="s">
        <v>223</v>
      </c>
      <c r="AN190" s="85">
        <v>28858</v>
      </c>
      <c r="AO190" s="85" t="s">
        <v>223</v>
      </c>
      <c r="AP190" s="85" t="s">
        <v>223</v>
      </c>
      <c r="AQ190" s="85" t="s">
        <v>223</v>
      </c>
      <c r="AR190" s="85">
        <v>30438</v>
      </c>
      <c r="AS190" s="85" t="s">
        <v>223</v>
      </c>
      <c r="AT190" s="85" t="s">
        <v>223</v>
      </c>
      <c r="AU190" s="85" t="s">
        <v>223</v>
      </c>
      <c r="AV190" s="85">
        <v>30967</v>
      </c>
      <c r="AW190" s="85" t="s">
        <v>223</v>
      </c>
      <c r="AX190" s="85" t="s">
        <v>223</v>
      </c>
      <c r="AY190" s="85" t="s">
        <v>223</v>
      </c>
      <c r="AZ190" s="85">
        <v>30159</v>
      </c>
      <c r="BA190" s="85" t="s">
        <v>223</v>
      </c>
      <c r="BB190" s="85" t="s">
        <v>223</v>
      </c>
      <c r="BC190" s="85" t="s">
        <v>223</v>
      </c>
      <c r="BD190" s="85">
        <v>29978</v>
      </c>
      <c r="BE190" s="85" t="s">
        <v>223</v>
      </c>
    </row>
    <row r="191" spans="1:57" hidden="1">
      <c r="A191" s="85" t="s">
        <v>908</v>
      </c>
      <c r="B191" s="85">
        <v>56.06</v>
      </c>
      <c r="C191" s="85">
        <v>8607</v>
      </c>
      <c r="D191" s="85">
        <v>43546</v>
      </c>
      <c r="E191" s="85" t="s">
        <v>859</v>
      </c>
      <c r="F191" s="85">
        <v>56.56</v>
      </c>
      <c r="G191" s="85">
        <v>8868</v>
      </c>
      <c r="H191" s="85">
        <v>43197</v>
      </c>
      <c r="I191" s="85" t="s">
        <v>375</v>
      </c>
      <c r="J191" s="85">
        <v>56.38</v>
      </c>
      <c r="K191" s="85">
        <v>8579</v>
      </c>
      <c r="L191" s="85" t="s">
        <v>223</v>
      </c>
      <c r="M191" s="85" t="s">
        <v>223</v>
      </c>
      <c r="N191" s="85">
        <v>59.57</v>
      </c>
      <c r="O191" s="85">
        <v>8733</v>
      </c>
      <c r="P191" s="85">
        <v>43260</v>
      </c>
      <c r="Q191" s="85" t="s">
        <v>701</v>
      </c>
      <c r="R191" s="85">
        <v>60.88</v>
      </c>
      <c r="S191" s="85">
        <v>9508</v>
      </c>
      <c r="T191" s="85">
        <v>43214</v>
      </c>
      <c r="U191" s="85" t="s">
        <v>909</v>
      </c>
      <c r="V191" s="85">
        <v>59.17</v>
      </c>
      <c r="W191" s="85">
        <v>8871</v>
      </c>
      <c r="X191" s="85">
        <v>44522</v>
      </c>
      <c r="Y191" s="85" t="s">
        <v>878</v>
      </c>
      <c r="Z191" s="85">
        <v>57.82</v>
      </c>
      <c r="AA191" s="85">
        <v>9067</v>
      </c>
      <c r="AB191" s="85">
        <v>45086</v>
      </c>
      <c r="AC191" s="85" t="s">
        <v>274</v>
      </c>
      <c r="AD191" s="85">
        <v>56.9</v>
      </c>
      <c r="AE191" s="85">
        <v>8927</v>
      </c>
      <c r="AF191" s="85">
        <v>45440</v>
      </c>
      <c r="AG191" s="85" t="s">
        <v>243</v>
      </c>
      <c r="AH191" s="85">
        <v>58.41</v>
      </c>
      <c r="AI191" s="85">
        <v>9294</v>
      </c>
      <c r="AJ191" s="85">
        <v>45542</v>
      </c>
      <c r="AK191" s="85" t="s">
        <v>274</v>
      </c>
      <c r="AL191" s="85">
        <v>59.44</v>
      </c>
      <c r="AM191" s="85">
        <v>8583</v>
      </c>
      <c r="AN191" s="85">
        <v>45754</v>
      </c>
      <c r="AO191" s="85" t="s">
        <v>910</v>
      </c>
      <c r="AP191" s="85">
        <v>60.82</v>
      </c>
      <c r="AQ191" s="85">
        <v>8665</v>
      </c>
      <c r="AR191" s="85">
        <v>46443</v>
      </c>
      <c r="AS191" s="85" t="s">
        <v>375</v>
      </c>
      <c r="AT191" s="85">
        <v>61.09</v>
      </c>
      <c r="AU191" s="85">
        <v>7987</v>
      </c>
      <c r="AV191" s="85">
        <v>46387</v>
      </c>
      <c r="AW191" s="85" t="s">
        <v>389</v>
      </c>
      <c r="AX191" s="85">
        <v>61.9</v>
      </c>
      <c r="AY191" s="85">
        <v>8367</v>
      </c>
      <c r="AZ191" s="85">
        <v>46456</v>
      </c>
      <c r="BA191" s="85" t="s">
        <v>392</v>
      </c>
      <c r="BB191" s="85">
        <v>63.47</v>
      </c>
      <c r="BC191" s="85">
        <v>8422</v>
      </c>
      <c r="BD191" s="85">
        <v>46724</v>
      </c>
      <c r="BE191" s="85" t="s">
        <v>411</v>
      </c>
    </row>
    <row r="192" spans="1:57" hidden="1">
      <c r="A192" s="85" t="s">
        <v>911</v>
      </c>
      <c r="B192" s="85">
        <v>54.59</v>
      </c>
      <c r="C192" s="85">
        <v>2831</v>
      </c>
      <c r="D192" s="85" t="s">
        <v>223</v>
      </c>
      <c r="E192" s="85" t="s">
        <v>223</v>
      </c>
      <c r="F192" s="85">
        <v>52.79</v>
      </c>
      <c r="G192" s="85">
        <v>3371</v>
      </c>
      <c r="H192" s="85" t="s">
        <v>223</v>
      </c>
      <c r="I192" s="85" t="s">
        <v>223</v>
      </c>
      <c r="J192" s="85">
        <v>54.99</v>
      </c>
      <c r="K192" s="85">
        <v>3375</v>
      </c>
      <c r="L192" s="85" t="s">
        <v>223</v>
      </c>
      <c r="M192" s="85" t="s">
        <v>223</v>
      </c>
      <c r="N192" s="85">
        <v>55.88</v>
      </c>
      <c r="O192" s="85">
        <v>3422</v>
      </c>
      <c r="P192" s="85" t="s">
        <v>223</v>
      </c>
      <c r="Q192" s="85" t="s">
        <v>223</v>
      </c>
      <c r="R192" s="85">
        <v>57.65</v>
      </c>
      <c r="S192" s="85">
        <v>3388</v>
      </c>
      <c r="T192" s="85" t="s">
        <v>223</v>
      </c>
      <c r="U192" s="85" t="s">
        <v>223</v>
      </c>
      <c r="V192" s="85">
        <v>56.53</v>
      </c>
      <c r="W192" s="85">
        <v>3463</v>
      </c>
      <c r="X192" s="85" t="s">
        <v>223</v>
      </c>
      <c r="Y192" s="85" t="s">
        <v>223</v>
      </c>
      <c r="Z192" s="85">
        <v>56.85</v>
      </c>
      <c r="AA192" s="85">
        <v>3400</v>
      </c>
      <c r="AB192" s="85" t="s">
        <v>223</v>
      </c>
      <c r="AC192" s="85" t="s">
        <v>223</v>
      </c>
      <c r="AD192" s="85">
        <v>54.58</v>
      </c>
      <c r="AE192" s="85">
        <v>3600</v>
      </c>
      <c r="AF192" s="85" t="s">
        <v>223</v>
      </c>
      <c r="AG192" s="85" t="s">
        <v>223</v>
      </c>
      <c r="AH192" s="85">
        <v>56.58</v>
      </c>
      <c r="AI192" s="85">
        <v>3475</v>
      </c>
      <c r="AJ192" s="85" t="s">
        <v>223</v>
      </c>
      <c r="AK192" s="85" t="s">
        <v>223</v>
      </c>
      <c r="AL192" s="85">
        <v>57.89</v>
      </c>
      <c r="AM192" s="85">
        <v>3286</v>
      </c>
      <c r="AN192" s="85" t="s">
        <v>223</v>
      </c>
      <c r="AO192" s="85" t="s">
        <v>223</v>
      </c>
      <c r="AP192" s="85">
        <v>56.98</v>
      </c>
      <c r="AQ192" s="85">
        <v>3284</v>
      </c>
      <c r="AR192" s="85" t="s">
        <v>223</v>
      </c>
      <c r="AS192" s="85" t="s">
        <v>223</v>
      </c>
      <c r="AT192" s="85">
        <v>56.1</v>
      </c>
      <c r="AU192" s="85">
        <v>3243</v>
      </c>
      <c r="AV192" s="85" t="s">
        <v>223</v>
      </c>
      <c r="AW192" s="85" t="s">
        <v>223</v>
      </c>
      <c r="AX192" s="85">
        <v>59.5</v>
      </c>
      <c r="AY192" s="85">
        <v>3263</v>
      </c>
      <c r="AZ192" s="85" t="s">
        <v>223</v>
      </c>
      <c r="BA192" s="85" t="s">
        <v>223</v>
      </c>
      <c r="BB192" s="85">
        <v>59.46</v>
      </c>
      <c r="BC192" s="85">
        <v>3471</v>
      </c>
      <c r="BD192" s="85" t="s">
        <v>223</v>
      </c>
      <c r="BE192" s="85" t="s">
        <v>223</v>
      </c>
    </row>
    <row r="193" spans="1:57" hidden="1">
      <c r="A193" s="85" t="s">
        <v>912</v>
      </c>
      <c r="B193" s="85">
        <v>41.54</v>
      </c>
      <c r="C193" s="85">
        <v>2700</v>
      </c>
      <c r="D193" s="85">
        <v>23321</v>
      </c>
      <c r="E193" s="85" t="s">
        <v>287</v>
      </c>
      <c r="F193" s="85">
        <v>41.54</v>
      </c>
      <c r="G193" s="85">
        <v>2700</v>
      </c>
      <c r="H193" s="85">
        <v>23557</v>
      </c>
      <c r="I193" s="85" t="s">
        <v>258</v>
      </c>
      <c r="J193" s="85">
        <v>41.54</v>
      </c>
      <c r="K193" s="85">
        <v>2700</v>
      </c>
      <c r="L193" s="85" t="s">
        <v>223</v>
      </c>
      <c r="M193" s="85" t="s">
        <v>223</v>
      </c>
      <c r="N193" s="85">
        <v>40.18</v>
      </c>
      <c r="O193" s="85">
        <v>2722</v>
      </c>
      <c r="P193" s="85">
        <v>24286</v>
      </c>
      <c r="Q193" s="85" t="s">
        <v>242</v>
      </c>
      <c r="R193" s="85">
        <v>39.090000000000003</v>
      </c>
      <c r="S193" s="85">
        <v>2740</v>
      </c>
      <c r="T193" s="85">
        <v>24046</v>
      </c>
      <c r="U193" s="85" t="s">
        <v>336</v>
      </c>
      <c r="V193" s="85">
        <v>38.200000000000003</v>
      </c>
      <c r="W193" s="85">
        <v>2755</v>
      </c>
      <c r="X193" s="85">
        <v>24289</v>
      </c>
      <c r="Y193" s="85" t="s">
        <v>652</v>
      </c>
      <c r="Z193" s="85">
        <v>40.18</v>
      </c>
      <c r="AA193" s="85">
        <v>2722</v>
      </c>
      <c r="AB193" s="85">
        <v>24535</v>
      </c>
      <c r="AC193" s="85" t="s">
        <v>335</v>
      </c>
      <c r="AD193" s="85">
        <v>40.36</v>
      </c>
      <c r="AE193" s="85">
        <v>2778</v>
      </c>
      <c r="AF193" s="85">
        <v>25294</v>
      </c>
      <c r="AG193" s="85" t="s">
        <v>737</v>
      </c>
      <c r="AH193" s="85">
        <v>39.94</v>
      </c>
      <c r="AI193" s="85">
        <v>2735</v>
      </c>
      <c r="AJ193" s="85">
        <v>25044</v>
      </c>
      <c r="AK193" s="85" t="s">
        <v>737</v>
      </c>
      <c r="AL193" s="85">
        <v>38.74</v>
      </c>
      <c r="AM193" s="85">
        <v>2723</v>
      </c>
      <c r="AN193" s="85">
        <v>25819</v>
      </c>
      <c r="AO193" s="85" t="s">
        <v>598</v>
      </c>
      <c r="AP193" s="85">
        <v>37.18</v>
      </c>
      <c r="AQ193" s="85">
        <v>2792</v>
      </c>
      <c r="AR193" s="85">
        <v>26618</v>
      </c>
      <c r="AS193" s="85" t="s">
        <v>810</v>
      </c>
      <c r="AT193" s="85">
        <v>37.92</v>
      </c>
      <c r="AU193" s="85">
        <v>2773</v>
      </c>
      <c r="AV193" s="85">
        <v>25843</v>
      </c>
      <c r="AW193" s="85" t="s">
        <v>651</v>
      </c>
      <c r="AX193" s="85">
        <v>38.85</v>
      </c>
      <c r="AY193" s="85">
        <v>2750</v>
      </c>
      <c r="AZ193" s="85">
        <v>26371</v>
      </c>
      <c r="BA193" s="85" t="s">
        <v>725</v>
      </c>
      <c r="BB193" s="85">
        <v>39.119999999999997</v>
      </c>
      <c r="BC193" s="85">
        <v>2710</v>
      </c>
      <c r="BD193" s="85">
        <v>26638</v>
      </c>
      <c r="BE193" s="85" t="s">
        <v>255</v>
      </c>
    </row>
    <row r="194" spans="1:57" hidden="1">
      <c r="A194" s="85" t="s">
        <v>913</v>
      </c>
      <c r="B194" s="85">
        <v>57.38</v>
      </c>
      <c r="C194" s="85">
        <v>2684</v>
      </c>
      <c r="D194" s="85" t="s">
        <v>223</v>
      </c>
      <c r="E194" s="85" t="s">
        <v>223</v>
      </c>
      <c r="F194" s="85">
        <v>56.51</v>
      </c>
      <c r="G194" s="85">
        <v>2875</v>
      </c>
      <c r="H194" s="85" t="s">
        <v>223</v>
      </c>
      <c r="I194" s="85" t="s">
        <v>223</v>
      </c>
      <c r="J194" s="85">
        <v>57.04</v>
      </c>
      <c r="K194" s="85">
        <v>2962</v>
      </c>
      <c r="L194" s="85" t="s">
        <v>223</v>
      </c>
      <c r="M194" s="85" t="s">
        <v>223</v>
      </c>
      <c r="N194" s="85">
        <v>61.07</v>
      </c>
      <c r="O194" s="85">
        <v>2900</v>
      </c>
      <c r="P194" s="85" t="s">
        <v>223</v>
      </c>
      <c r="Q194" s="85" t="s">
        <v>223</v>
      </c>
      <c r="R194" s="85">
        <v>55.69</v>
      </c>
      <c r="S194" s="85">
        <v>2957</v>
      </c>
      <c r="T194" s="85" t="s">
        <v>223</v>
      </c>
      <c r="U194" s="85" t="s">
        <v>223</v>
      </c>
      <c r="V194" s="85">
        <v>56.58</v>
      </c>
      <c r="W194" s="85">
        <v>2825</v>
      </c>
      <c r="X194" s="85" t="s">
        <v>223</v>
      </c>
      <c r="Y194" s="85" t="s">
        <v>223</v>
      </c>
      <c r="Z194" s="85">
        <v>56.98</v>
      </c>
      <c r="AA194" s="85">
        <v>2933</v>
      </c>
      <c r="AB194" s="85" t="s">
        <v>223</v>
      </c>
      <c r="AC194" s="85" t="s">
        <v>223</v>
      </c>
      <c r="AD194" s="85">
        <v>53.11</v>
      </c>
      <c r="AE194" s="85">
        <v>3386</v>
      </c>
      <c r="AF194" s="85" t="s">
        <v>223</v>
      </c>
      <c r="AG194" s="85" t="s">
        <v>223</v>
      </c>
      <c r="AH194" s="85">
        <v>52.99</v>
      </c>
      <c r="AI194" s="85">
        <v>3351</v>
      </c>
      <c r="AJ194" s="85" t="s">
        <v>223</v>
      </c>
      <c r="AK194" s="85" t="s">
        <v>223</v>
      </c>
      <c r="AL194" s="85">
        <v>59.38</v>
      </c>
      <c r="AM194" s="85">
        <v>2662</v>
      </c>
      <c r="AN194" s="85" t="s">
        <v>223</v>
      </c>
      <c r="AO194" s="85" t="s">
        <v>223</v>
      </c>
      <c r="AP194" s="85">
        <v>59.15</v>
      </c>
      <c r="AQ194" s="85">
        <v>2608</v>
      </c>
      <c r="AR194" s="85" t="s">
        <v>223</v>
      </c>
      <c r="AS194" s="85" t="s">
        <v>223</v>
      </c>
      <c r="AT194" s="85">
        <v>56.51</v>
      </c>
      <c r="AU194" s="85">
        <v>2648</v>
      </c>
      <c r="AV194" s="85" t="s">
        <v>223</v>
      </c>
      <c r="AW194" s="85" t="s">
        <v>223</v>
      </c>
      <c r="AX194" s="85">
        <v>53.94</v>
      </c>
      <c r="AY194" s="85">
        <v>2677</v>
      </c>
      <c r="AZ194" s="85" t="s">
        <v>223</v>
      </c>
      <c r="BA194" s="85" t="s">
        <v>223</v>
      </c>
      <c r="BB194" s="85">
        <v>53.76</v>
      </c>
      <c r="BC194" s="85">
        <v>2687</v>
      </c>
      <c r="BD194" s="85" t="s">
        <v>223</v>
      </c>
      <c r="BE194" s="85" t="s">
        <v>223</v>
      </c>
    </row>
    <row r="195" spans="1:57" hidden="1">
      <c r="A195" s="85" t="s">
        <v>914</v>
      </c>
      <c r="B195" s="85">
        <v>73.42</v>
      </c>
      <c r="C195" s="85">
        <v>4212</v>
      </c>
      <c r="D195" s="85" t="s">
        <v>223</v>
      </c>
      <c r="E195" s="85" t="s">
        <v>223</v>
      </c>
      <c r="F195" s="85">
        <v>74.89</v>
      </c>
      <c r="G195" s="85">
        <v>4042</v>
      </c>
      <c r="H195" s="85" t="s">
        <v>223</v>
      </c>
      <c r="I195" s="85" t="s">
        <v>223</v>
      </c>
      <c r="J195" s="85">
        <v>75.989999999999995</v>
      </c>
      <c r="K195" s="85">
        <v>4287</v>
      </c>
      <c r="L195" s="85" t="s">
        <v>223</v>
      </c>
      <c r="M195" s="85" t="s">
        <v>223</v>
      </c>
      <c r="N195" s="85">
        <v>77.66</v>
      </c>
      <c r="O195" s="85">
        <v>4474</v>
      </c>
      <c r="P195" s="85" t="s">
        <v>223</v>
      </c>
      <c r="Q195" s="85" t="s">
        <v>223</v>
      </c>
      <c r="R195" s="85">
        <v>83.25</v>
      </c>
      <c r="S195" s="85">
        <v>5740</v>
      </c>
      <c r="T195" s="85" t="s">
        <v>223</v>
      </c>
      <c r="U195" s="85" t="s">
        <v>223</v>
      </c>
      <c r="V195" s="85">
        <v>84.98</v>
      </c>
      <c r="W195" s="85">
        <v>4975</v>
      </c>
      <c r="X195" s="85" t="s">
        <v>223</v>
      </c>
      <c r="Y195" s="85" t="s">
        <v>223</v>
      </c>
      <c r="Z195" s="85">
        <v>88.1</v>
      </c>
      <c r="AA195" s="85">
        <v>4900</v>
      </c>
      <c r="AB195" s="85" t="s">
        <v>223</v>
      </c>
      <c r="AC195" s="85" t="s">
        <v>223</v>
      </c>
      <c r="AD195" s="85">
        <v>81.349999999999994</v>
      </c>
      <c r="AE195" s="85">
        <v>4618</v>
      </c>
      <c r="AF195" s="85" t="s">
        <v>223</v>
      </c>
      <c r="AG195" s="85" t="s">
        <v>223</v>
      </c>
      <c r="AH195" s="85">
        <v>79.63</v>
      </c>
      <c r="AI195" s="85">
        <v>4699</v>
      </c>
      <c r="AJ195" s="85" t="s">
        <v>223</v>
      </c>
      <c r="AK195" s="85" t="s">
        <v>223</v>
      </c>
      <c r="AL195" s="85">
        <v>78.040000000000006</v>
      </c>
      <c r="AM195" s="85">
        <v>4673</v>
      </c>
      <c r="AN195" s="85" t="s">
        <v>223</v>
      </c>
      <c r="AO195" s="85" t="s">
        <v>223</v>
      </c>
      <c r="AP195" s="85">
        <v>79.06</v>
      </c>
      <c r="AQ195" s="85">
        <v>4870</v>
      </c>
      <c r="AR195" s="85" t="s">
        <v>223</v>
      </c>
      <c r="AS195" s="85" t="s">
        <v>223</v>
      </c>
      <c r="AT195" s="85">
        <v>79.89</v>
      </c>
      <c r="AU195" s="85">
        <v>4895</v>
      </c>
      <c r="AV195" s="85" t="s">
        <v>223</v>
      </c>
      <c r="AW195" s="85" t="s">
        <v>223</v>
      </c>
      <c r="AX195" s="85">
        <v>78.28</v>
      </c>
      <c r="AY195" s="85">
        <v>5035</v>
      </c>
      <c r="AZ195" s="85" t="s">
        <v>223</v>
      </c>
      <c r="BA195" s="85" t="s">
        <v>223</v>
      </c>
      <c r="BB195" s="85">
        <v>78.790000000000006</v>
      </c>
      <c r="BC195" s="85">
        <v>4936</v>
      </c>
      <c r="BD195" s="85" t="s">
        <v>223</v>
      </c>
      <c r="BE195" s="85" t="s">
        <v>223</v>
      </c>
    </row>
    <row r="196" spans="1:57" hidden="1">
      <c r="A196" s="85" t="s">
        <v>915</v>
      </c>
      <c r="B196" s="85" t="s">
        <v>223</v>
      </c>
      <c r="C196" s="85" t="s">
        <v>223</v>
      </c>
      <c r="D196" s="85">
        <v>27438</v>
      </c>
      <c r="E196" s="85" t="s">
        <v>223</v>
      </c>
      <c r="F196" s="85" t="s">
        <v>223</v>
      </c>
      <c r="G196" s="85" t="s">
        <v>223</v>
      </c>
      <c r="H196" s="85">
        <v>26869</v>
      </c>
      <c r="I196" s="85" t="s">
        <v>223</v>
      </c>
      <c r="J196" s="85" t="s">
        <v>223</v>
      </c>
      <c r="K196" s="85" t="s">
        <v>223</v>
      </c>
      <c r="L196" s="85" t="s">
        <v>223</v>
      </c>
      <c r="M196" s="85" t="s">
        <v>223</v>
      </c>
      <c r="N196" s="85" t="s">
        <v>223</v>
      </c>
      <c r="O196" s="85" t="s">
        <v>223</v>
      </c>
      <c r="P196" s="85">
        <v>29092</v>
      </c>
      <c r="Q196" s="85" t="s">
        <v>223</v>
      </c>
      <c r="R196" s="85">
        <v>55</v>
      </c>
      <c r="S196" s="85">
        <v>3300</v>
      </c>
      <c r="T196" s="85">
        <v>28227</v>
      </c>
      <c r="U196" s="85" t="s">
        <v>567</v>
      </c>
      <c r="V196" s="85">
        <v>48.5</v>
      </c>
      <c r="W196" s="85">
        <v>2700</v>
      </c>
      <c r="X196" s="85">
        <v>26658</v>
      </c>
      <c r="Y196" s="85" t="s">
        <v>566</v>
      </c>
      <c r="Z196" s="85">
        <v>42</v>
      </c>
      <c r="AA196" s="85">
        <v>2100</v>
      </c>
      <c r="AB196" s="85">
        <v>29773</v>
      </c>
      <c r="AC196" s="85" t="s">
        <v>645</v>
      </c>
      <c r="AD196" s="85">
        <v>49.43</v>
      </c>
      <c r="AE196" s="85">
        <v>2525</v>
      </c>
      <c r="AF196" s="85">
        <v>28968</v>
      </c>
      <c r="AG196" s="85" t="s">
        <v>296</v>
      </c>
      <c r="AH196" s="85">
        <v>51.9</v>
      </c>
      <c r="AI196" s="85">
        <v>2667</v>
      </c>
      <c r="AJ196" s="85">
        <v>29364</v>
      </c>
      <c r="AK196" s="85" t="s">
        <v>592</v>
      </c>
      <c r="AL196" s="85">
        <v>54.67</v>
      </c>
      <c r="AM196" s="85">
        <v>2733</v>
      </c>
      <c r="AN196" s="85">
        <v>28870</v>
      </c>
      <c r="AO196" s="85" t="s">
        <v>834</v>
      </c>
      <c r="AP196" s="85">
        <v>54.67</v>
      </c>
      <c r="AQ196" s="85">
        <v>2733</v>
      </c>
      <c r="AR196" s="85">
        <v>29927</v>
      </c>
      <c r="AS196" s="85" t="s">
        <v>748</v>
      </c>
      <c r="AT196" s="85">
        <v>55</v>
      </c>
      <c r="AU196" s="85">
        <v>2750</v>
      </c>
      <c r="AV196" s="85">
        <v>30045</v>
      </c>
      <c r="AW196" s="85" t="s">
        <v>237</v>
      </c>
      <c r="AX196" s="85" t="s">
        <v>223</v>
      </c>
      <c r="AY196" s="85" t="s">
        <v>223</v>
      </c>
      <c r="AZ196" s="85">
        <v>31456</v>
      </c>
      <c r="BA196" s="85" t="s">
        <v>223</v>
      </c>
      <c r="BB196" s="85" t="s">
        <v>223</v>
      </c>
      <c r="BC196" s="85" t="s">
        <v>223</v>
      </c>
      <c r="BD196" s="85">
        <v>31991</v>
      </c>
      <c r="BE196" s="85" t="s">
        <v>223</v>
      </c>
    </row>
    <row r="197" spans="1:57" hidden="1">
      <c r="A197" s="85" t="s">
        <v>916</v>
      </c>
      <c r="B197" s="85" t="s">
        <v>223</v>
      </c>
      <c r="C197" s="85" t="s">
        <v>223</v>
      </c>
      <c r="D197" s="85" t="s">
        <v>223</v>
      </c>
      <c r="E197" s="85" t="s">
        <v>223</v>
      </c>
      <c r="F197" s="85" t="s">
        <v>223</v>
      </c>
      <c r="G197" s="85" t="s">
        <v>223</v>
      </c>
      <c r="H197" s="85" t="s">
        <v>223</v>
      </c>
      <c r="I197" s="85" t="s">
        <v>223</v>
      </c>
      <c r="J197" s="85" t="s">
        <v>223</v>
      </c>
      <c r="K197" s="85" t="s">
        <v>223</v>
      </c>
      <c r="L197" s="85" t="s">
        <v>223</v>
      </c>
      <c r="M197" s="85" t="s">
        <v>223</v>
      </c>
      <c r="N197" s="85" t="s">
        <v>223</v>
      </c>
      <c r="O197" s="85" t="s">
        <v>223</v>
      </c>
      <c r="P197" s="85" t="s">
        <v>223</v>
      </c>
      <c r="Q197" s="85" t="s">
        <v>223</v>
      </c>
      <c r="R197" s="85" t="s">
        <v>223</v>
      </c>
      <c r="S197" s="85" t="s">
        <v>223</v>
      </c>
      <c r="T197" s="85" t="s">
        <v>223</v>
      </c>
      <c r="U197" s="85" t="s">
        <v>223</v>
      </c>
      <c r="V197" s="85" t="s">
        <v>223</v>
      </c>
      <c r="W197" s="85" t="s">
        <v>223</v>
      </c>
      <c r="X197" s="85" t="s">
        <v>223</v>
      </c>
      <c r="Y197" s="85" t="s">
        <v>223</v>
      </c>
      <c r="Z197" s="85" t="s">
        <v>223</v>
      </c>
      <c r="AA197" s="85" t="s">
        <v>223</v>
      </c>
      <c r="AB197" s="85" t="s">
        <v>223</v>
      </c>
      <c r="AC197" s="85" t="s">
        <v>223</v>
      </c>
      <c r="AD197" s="85" t="s">
        <v>223</v>
      </c>
      <c r="AE197" s="85" t="s">
        <v>223</v>
      </c>
      <c r="AF197" s="85" t="s">
        <v>223</v>
      </c>
      <c r="AG197" s="85" t="s">
        <v>223</v>
      </c>
      <c r="AH197" s="85" t="s">
        <v>223</v>
      </c>
      <c r="AI197" s="85" t="s">
        <v>223</v>
      </c>
      <c r="AJ197" s="85" t="s">
        <v>223</v>
      </c>
      <c r="AK197" s="85" t="s">
        <v>223</v>
      </c>
      <c r="AL197" s="85" t="s">
        <v>223</v>
      </c>
      <c r="AM197" s="85" t="s">
        <v>223</v>
      </c>
      <c r="AN197" s="85" t="s">
        <v>223</v>
      </c>
      <c r="AO197" s="85" t="s">
        <v>223</v>
      </c>
      <c r="AP197" s="85" t="s">
        <v>223</v>
      </c>
      <c r="AQ197" s="85" t="s">
        <v>223</v>
      </c>
      <c r="AR197" s="85" t="s">
        <v>223</v>
      </c>
      <c r="AS197" s="85" t="s">
        <v>223</v>
      </c>
      <c r="AT197" s="85" t="s">
        <v>223</v>
      </c>
      <c r="AU197" s="85" t="s">
        <v>223</v>
      </c>
      <c r="AV197" s="85" t="s">
        <v>223</v>
      </c>
      <c r="AW197" s="85" t="s">
        <v>223</v>
      </c>
      <c r="AX197" s="85" t="s">
        <v>223</v>
      </c>
      <c r="AY197" s="85" t="s">
        <v>223</v>
      </c>
      <c r="AZ197" s="85" t="s">
        <v>223</v>
      </c>
      <c r="BA197" s="85" t="s">
        <v>223</v>
      </c>
      <c r="BB197" s="85" t="s">
        <v>223</v>
      </c>
      <c r="BC197" s="85" t="s">
        <v>223</v>
      </c>
      <c r="BD197" s="85" t="s">
        <v>223</v>
      </c>
      <c r="BE197" s="85" t="s">
        <v>223</v>
      </c>
    </row>
    <row r="198" spans="1:57" hidden="1">
      <c r="A198" s="85" t="s">
        <v>917</v>
      </c>
      <c r="B198" s="85" t="s">
        <v>223</v>
      </c>
      <c r="C198" s="85" t="s">
        <v>223</v>
      </c>
      <c r="D198" s="85" t="s">
        <v>223</v>
      </c>
      <c r="E198" s="85" t="s">
        <v>223</v>
      </c>
      <c r="F198" s="85" t="s">
        <v>223</v>
      </c>
      <c r="G198" s="85" t="s">
        <v>223</v>
      </c>
      <c r="H198" s="85" t="s">
        <v>223</v>
      </c>
      <c r="I198" s="85" t="s">
        <v>223</v>
      </c>
      <c r="J198" s="85" t="s">
        <v>223</v>
      </c>
      <c r="K198" s="85" t="s">
        <v>223</v>
      </c>
      <c r="L198" s="85" t="s">
        <v>223</v>
      </c>
      <c r="M198" s="85" t="s">
        <v>223</v>
      </c>
      <c r="N198" s="85" t="s">
        <v>223</v>
      </c>
      <c r="O198" s="85" t="s">
        <v>223</v>
      </c>
      <c r="P198" s="85" t="s">
        <v>223</v>
      </c>
      <c r="Q198" s="85" t="s">
        <v>223</v>
      </c>
      <c r="R198" s="85" t="s">
        <v>223</v>
      </c>
      <c r="S198" s="85" t="s">
        <v>223</v>
      </c>
      <c r="T198" s="85" t="s">
        <v>223</v>
      </c>
      <c r="U198" s="85" t="s">
        <v>223</v>
      </c>
      <c r="V198" s="85" t="s">
        <v>223</v>
      </c>
      <c r="W198" s="85" t="s">
        <v>223</v>
      </c>
      <c r="X198" s="85" t="s">
        <v>223</v>
      </c>
      <c r="Y198" s="85" t="s">
        <v>223</v>
      </c>
      <c r="Z198" s="85" t="s">
        <v>223</v>
      </c>
      <c r="AA198" s="85" t="s">
        <v>223</v>
      </c>
      <c r="AB198" s="85" t="s">
        <v>223</v>
      </c>
      <c r="AC198" s="85" t="s">
        <v>223</v>
      </c>
      <c r="AD198" s="85" t="s">
        <v>223</v>
      </c>
      <c r="AE198" s="85" t="s">
        <v>223</v>
      </c>
      <c r="AF198" s="85" t="s">
        <v>223</v>
      </c>
      <c r="AG198" s="85" t="s">
        <v>223</v>
      </c>
      <c r="AH198" s="85" t="s">
        <v>223</v>
      </c>
      <c r="AI198" s="85" t="s">
        <v>223</v>
      </c>
      <c r="AJ198" s="85" t="s">
        <v>223</v>
      </c>
      <c r="AK198" s="85" t="s">
        <v>223</v>
      </c>
      <c r="AL198" s="85" t="s">
        <v>223</v>
      </c>
      <c r="AM198" s="85" t="s">
        <v>223</v>
      </c>
      <c r="AN198" s="85" t="s">
        <v>223</v>
      </c>
      <c r="AO198" s="85" t="s">
        <v>223</v>
      </c>
      <c r="AP198" s="85" t="s">
        <v>223</v>
      </c>
      <c r="AQ198" s="85" t="s">
        <v>223</v>
      </c>
      <c r="AR198" s="85" t="s">
        <v>223</v>
      </c>
      <c r="AS198" s="85" t="s">
        <v>223</v>
      </c>
      <c r="AT198" s="85" t="s">
        <v>223</v>
      </c>
      <c r="AU198" s="85" t="s">
        <v>223</v>
      </c>
      <c r="AV198" s="85" t="s">
        <v>223</v>
      </c>
      <c r="AW198" s="85" t="s">
        <v>223</v>
      </c>
      <c r="AX198" s="85">
        <v>44.74</v>
      </c>
      <c r="AY198" s="85">
        <v>3490</v>
      </c>
      <c r="AZ198" s="85" t="s">
        <v>223</v>
      </c>
      <c r="BA198" s="85" t="s">
        <v>223</v>
      </c>
      <c r="BB198" s="85">
        <v>44.74</v>
      </c>
      <c r="BC198" s="85">
        <v>3490</v>
      </c>
      <c r="BD198" s="85" t="s">
        <v>223</v>
      </c>
      <c r="BE198" s="85" t="s">
        <v>223</v>
      </c>
    </row>
    <row r="199" spans="1:57" hidden="1">
      <c r="A199" s="85" t="s">
        <v>918</v>
      </c>
      <c r="B199" s="85">
        <v>49.5</v>
      </c>
      <c r="C199" s="85">
        <v>4135</v>
      </c>
      <c r="D199" s="85">
        <v>33503</v>
      </c>
      <c r="E199" s="85" t="s">
        <v>812</v>
      </c>
      <c r="F199" s="85">
        <v>48.35</v>
      </c>
      <c r="G199" s="85">
        <v>4242</v>
      </c>
      <c r="H199" s="85">
        <v>33737</v>
      </c>
      <c r="I199" s="85" t="s">
        <v>337</v>
      </c>
      <c r="J199" s="85">
        <v>49</v>
      </c>
      <c r="K199" s="85">
        <v>4275</v>
      </c>
      <c r="L199" s="85" t="s">
        <v>223</v>
      </c>
      <c r="M199" s="85" t="s">
        <v>223</v>
      </c>
      <c r="N199" s="85">
        <v>49.23</v>
      </c>
      <c r="O199" s="85">
        <v>4273</v>
      </c>
      <c r="P199" s="85">
        <v>35332</v>
      </c>
      <c r="Q199" s="85" t="s">
        <v>391</v>
      </c>
      <c r="R199" s="85">
        <v>59.68</v>
      </c>
      <c r="S199" s="85">
        <v>4231</v>
      </c>
      <c r="T199" s="85">
        <v>35453</v>
      </c>
      <c r="U199" s="85" t="s">
        <v>371</v>
      </c>
      <c r="V199" s="85">
        <v>60.4</v>
      </c>
      <c r="W199" s="85">
        <v>4365</v>
      </c>
      <c r="X199" s="85">
        <v>35574</v>
      </c>
      <c r="Y199" s="85" t="s">
        <v>449</v>
      </c>
      <c r="Z199" s="85">
        <v>50.82</v>
      </c>
      <c r="AA199" s="85">
        <v>4471</v>
      </c>
      <c r="AB199" s="85">
        <v>36635</v>
      </c>
      <c r="AC199" s="85" t="s">
        <v>484</v>
      </c>
      <c r="AD199" s="85">
        <v>50.31</v>
      </c>
      <c r="AE199" s="85">
        <v>4430</v>
      </c>
      <c r="AF199" s="85">
        <v>37656</v>
      </c>
      <c r="AG199" s="85" t="s">
        <v>733</v>
      </c>
      <c r="AH199" s="85">
        <v>50.93</v>
      </c>
      <c r="AI199" s="85">
        <v>4483</v>
      </c>
      <c r="AJ199" s="85">
        <v>38498</v>
      </c>
      <c r="AK199" s="85" t="s">
        <v>273</v>
      </c>
      <c r="AL199" s="85">
        <v>51.78</v>
      </c>
      <c r="AM199" s="85">
        <v>4374</v>
      </c>
      <c r="AN199" s="85">
        <v>39121</v>
      </c>
      <c r="AO199" s="85" t="s">
        <v>273</v>
      </c>
      <c r="AP199" s="85">
        <v>51.83</v>
      </c>
      <c r="AQ199" s="85">
        <v>4413</v>
      </c>
      <c r="AR199" s="85">
        <v>40233</v>
      </c>
      <c r="AS199" s="85" t="s">
        <v>316</v>
      </c>
      <c r="AT199" s="85">
        <v>51.27</v>
      </c>
      <c r="AU199" s="85">
        <v>4434</v>
      </c>
      <c r="AV199" s="85" t="s">
        <v>223</v>
      </c>
      <c r="AW199" s="85" t="s">
        <v>223</v>
      </c>
      <c r="AX199" s="85">
        <v>50.35</v>
      </c>
      <c r="AY199" s="85">
        <v>4390</v>
      </c>
      <c r="AZ199" s="85">
        <v>41171</v>
      </c>
      <c r="BA199" s="85" t="s">
        <v>585</v>
      </c>
      <c r="BB199" s="85">
        <v>50.25</v>
      </c>
      <c r="BC199" s="85">
        <v>4388</v>
      </c>
      <c r="BD199" s="85" t="s">
        <v>223</v>
      </c>
      <c r="BE199" s="85" t="s">
        <v>223</v>
      </c>
    </row>
    <row r="200" spans="1:57" hidden="1">
      <c r="A200" s="85" t="s">
        <v>919</v>
      </c>
      <c r="B200" s="85">
        <v>58.98</v>
      </c>
      <c r="C200" s="85">
        <v>2943</v>
      </c>
      <c r="D200" s="85">
        <v>26949</v>
      </c>
      <c r="E200" s="85" t="s">
        <v>443</v>
      </c>
      <c r="F200" s="85">
        <v>64.239999999999995</v>
      </c>
      <c r="G200" s="85">
        <v>2877</v>
      </c>
      <c r="H200" s="85">
        <v>26764</v>
      </c>
      <c r="I200" s="85" t="s">
        <v>856</v>
      </c>
      <c r="J200" s="85">
        <v>73.23</v>
      </c>
      <c r="K200" s="85">
        <v>2616</v>
      </c>
      <c r="L200" s="85" t="s">
        <v>223</v>
      </c>
      <c r="M200" s="85" t="s">
        <v>223</v>
      </c>
      <c r="N200" s="85">
        <v>73.319999999999993</v>
      </c>
      <c r="O200" s="85">
        <v>2611</v>
      </c>
      <c r="P200" s="85">
        <v>28348</v>
      </c>
      <c r="Q200" s="85" t="s">
        <v>920</v>
      </c>
      <c r="R200" s="85">
        <v>79.540000000000006</v>
      </c>
      <c r="S200" s="85">
        <v>2732</v>
      </c>
      <c r="T200" s="85">
        <v>29317</v>
      </c>
      <c r="U200" s="85" t="s">
        <v>421</v>
      </c>
      <c r="V200" s="85">
        <v>74.66</v>
      </c>
      <c r="W200" s="85">
        <v>2733</v>
      </c>
      <c r="X200" s="85">
        <v>29755</v>
      </c>
      <c r="Y200" s="85" t="s">
        <v>281</v>
      </c>
      <c r="Z200" s="85">
        <v>56.04</v>
      </c>
      <c r="AA200" s="85">
        <v>2828</v>
      </c>
      <c r="AB200" s="85">
        <v>29629</v>
      </c>
      <c r="AC200" s="85" t="s">
        <v>921</v>
      </c>
      <c r="AD200" s="85">
        <v>56.31</v>
      </c>
      <c r="AE200" s="85">
        <v>2951</v>
      </c>
      <c r="AF200" s="85">
        <v>31278</v>
      </c>
      <c r="AG200" s="85" t="s">
        <v>426</v>
      </c>
      <c r="AH200" s="85">
        <v>63.12</v>
      </c>
      <c r="AI200" s="85">
        <v>2907</v>
      </c>
      <c r="AJ200" s="85">
        <v>30701</v>
      </c>
      <c r="AK200" s="85" t="s">
        <v>259</v>
      </c>
      <c r="AL200" s="85">
        <v>63.17</v>
      </c>
      <c r="AM200" s="85">
        <v>2893</v>
      </c>
      <c r="AN200" s="85">
        <v>30810</v>
      </c>
      <c r="AO200" s="85" t="s">
        <v>293</v>
      </c>
      <c r="AP200" s="85">
        <v>60.23</v>
      </c>
      <c r="AQ200" s="85">
        <v>2888</v>
      </c>
      <c r="AR200" s="85">
        <v>30430</v>
      </c>
      <c r="AS200" s="85" t="s">
        <v>922</v>
      </c>
      <c r="AT200" s="85">
        <v>57</v>
      </c>
      <c r="AU200" s="85">
        <v>2824</v>
      </c>
      <c r="AV200" s="85">
        <v>30433</v>
      </c>
      <c r="AW200" s="85" t="s">
        <v>581</v>
      </c>
      <c r="AX200" s="85">
        <v>56.29</v>
      </c>
      <c r="AY200" s="85">
        <v>2810</v>
      </c>
      <c r="AZ200" s="85">
        <v>30963</v>
      </c>
      <c r="BA200" s="85" t="s">
        <v>566</v>
      </c>
      <c r="BB200" s="85">
        <v>59.63</v>
      </c>
      <c r="BC200" s="85">
        <v>2876</v>
      </c>
      <c r="BD200" s="85">
        <v>31326</v>
      </c>
      <c r="BE200" s="85" t="s">
        <v>638</v>
      </c>
    </row>
    <row r="201" spans="1:57" hidden="1">
      <c r="A201" s="85" t="s">
        <v>923</v>
      </c>
      <c r="B201" s="85">
        <v>54.11</v>
      </c>
      <c r="C201" s="85">
        <v>5800</v>
      </c>
      <c r="D201" s="85" t="s">
        <v>223</v>
      </c>
      <c r="E201" s="85" t="s">
        <v>223</v>
      </c>
      <c r="F201" s="85">
        <v>53.48</v>
      </c>
      <c r="G201" s="85">
        <v>5808</v>
      </c>
      <c r="H201" s="85" t="s">
        <v>223</v>
      </c>
      <c r="I201" s="85" t="s">
        <v>223</v>
      </c>
      <c r="J201" s="85">
        <v>54.93</v>
      </c>
      <c r="K201" s="85">
        <v>5569</v>
      </c>
      <c r="L201" s="85" t="s">
        <v>223</v>
      </c>
      <c r="M201" s="85" t="s">
        <v>223</v>
      </c>
      <c r="N201" s="85">
        <v>57.54</v>
      </c>
      <c r="O201" s="85">
        <v>5400</v>
      </c>
      <c r="P201" s="85" t="s">
        <v>223</v>
      </c>
      <c r="Q201" s="85" t="s">
        <v>223</v>
      </c>
      <c r="R201" s="85">
        <v>62.77</v>
      </c>
      <c r="S201" s="85">
        <v>5910</v>
      </c>
      <c r="T201" s="85" t="s">
        <v>223</v>
      </c>
      <c r="U201" s="85" t="s">
        <v>223</v>
      </c>
      <c r="V201" s="85">
        <v>73.099999999999994</v>
      </c>
      <c r="W201" s="85">
        <v>7013</v>
      </c>
      <c r="X201" s="85" t="s">
        <v>223</v>
      </c>
      <c r="Y201" s="85" t="s">
        <v>223</v>
      </c>
      <c r="Z201" s="85">
        <v>94.62</v>
      </c>
      <c r="AA201" s="85">
        <v>8800</v>
      </c>
      <c r="AB201" s="85" t="s">
        <v>223</v>
      </c>
      <c r="AC201" s="85" t="s">
        <v>223</v>
      </c>
      <c r="AD201" s="85">
        <v>72.95</v>
      </c>
      <c r="AE201" s="85">
        <v>7400</v>
      </c>
      <c r="AF201" s="85" t="s">
        <v>223</v>
      </c>
      <c r="AG201" s="85" t="s">
        <v>223</v>
      </c>
      <c r="AH201" s="85">
        <v>66.67</v>
      </c>
      <c r="AI201" s="85">
        <v>6757</v>
      </c>
      <c r="AJ201" s="85" t="s">
        <v>223</v>
      </c>
      <c r="AK201" s="85" t="s">
        <v>223</v>
      </c>
      <c r="AL201" s="85">
        <v>65.22</v>
      </c>
      <c r="AM201" s="85">
        <v>6688</v>
      </c>
      <c r="AN201" s="85" t="s">
        <v>223</v>
      </c>
      <c r="AO201" s="85" t="s">
        <v>223</v>
      </c>
      <c r="AP201" s="85">
        <v>63.96</v>
      </c>
      <c r="AQ201" s="85">
        <v>6262</v>
      </c>
      <c r="AR201" s="85" t="s">
        <v>223</v>
      </c>
      <c r="AS201" s="85" t="s">
        <v>223</v>
      </c>
      <c r="AT201" s="85">
        <v>65.739999999999995</v>
      </c>
      <c r="AU201" s="85">
        <v>6481</v>
      </c>
      <c r="AV201" s="85" t="s">
        <v>223</v>
      </c>
      <c r="AW201" s="85" t="s">
        <v>223</v>
      </c>
      <c r="AX201" s="85">
        <v>68.56</v>
      </c>
      <c r="AY201" s="85">
        <v>6884</v>
      </c>
      <c r="AZ201" s="85" t="s">
        <v>223</v>
      </c>
      <c r="BA201" s="85" t="s">
        <v>223</v>
      </c>
      <c r="BB201" s="85">
        <v>62.13</v>
      </c>
      <c r="BC201" s="85">
        <v>5693</v>
      </c>
      <c r="BD201" s="85" t="s">
        <v>223</v>
      </c>
      <c r="BE201" s="85" t="s">
        <v>223</v>
      </c>
    </row>
    <row r="202" spans="1:57" hidden="1">
      <c r="A202" s="85" t="s">
        <v>924</v>
      </c>
      <c r="B202" s="85">
        <v>31.46</v>
      </c>
      <c r="C202" s="85">
        <v>2200</v>
      </c>
      <c r="D202" s="85">
        <v>25448</v>
      </c>
      <c r="E202" s="85" t="s">
        <v>412</v>
      </c>
      <c r="F202" s="85">
        <v>31.93</v>
      </c>
      <c r="G202" s="85">
        <v>2233</v>
      </c>
      <c r="H202" s="85">
        <v>26985</v>
      </c>
      <c r="I202" s="85" t="s">
        <v>925</v>
      </c>
      <c r="J202" s="85">
        <v>32.17</v>
      </c>
      <c r="K202" s="85">
        <v>2250</v>
      </c>
      <c r="L202" s="85" t="s">
        <v>223</v>
      </c>
      <c r="M202" s="85" t="s">
        <v>223</v>
      </c>
      <c r="N202" s="85" t="s">
        <v>223</v>
      </c>
      <c r="O202" s="85" t="s">
        <v>223</v>
      </c>
      <c r="P202" s="85">
        <v>29191</v>
      </c>
      <c r="Q202" s="85" t="s">
        <v>223</v>
      </c>
      <c r="R202" s="85">
        <v>40.71</v>
      </c>
      <c r="S202" s="85">
        <v>2850</v>
      </c>
      <c r="T202" s="85">
        <v>28178</v>
      </c>
      <c r="U202" s="85" t="s">
        <v>387</v>
      </c>
      <c r="V202" s="85">
        <v>41.43</v>
      </c>
      <c r="W202" s="85">
        <v>2900</v>
      </c>
      <c r="X202" s="85">
        <v>28449</v>
      </c>
      <c r="Y202" s="85" t="s">
        <v>256</v>
      </c>
      <c r="Z202" s="85">
        <v>42.86</v>
      </c>
      <c r="AA202" s="85">
        <v>3000</v>
      </c>
      <c r="AB202" s="85">
        <v>29077</v>
      </c>
      <c r="AC202" s="85" t="s">
        <v>403</v>
      </c>
      <c r="AD202" s="85">
        <v>42.86</v>
      </c>
      <c r="AE202" s="85">
        <v>3000</v>
      </c>
      <c r="AF202" s="85">
        <v>29269</v>
      </c>
      <c r="AG202" s="85" t="s">
        <v>546</v>
      </c>
      <c r="AH202" s="85" t="s">
        <v>223</v>
      </c>
      <c r="AI202" s="85" t="s">
        <v>223</v>
      </c>
      <c r="AJ202" s="85">
        <v>29056</v>
      </c>
      <c r="AK202" s="85" t="s">
        <v>223</v>
      </c>
      <c r="AL202" s="85" t="s">
        <v>223</v>
      </c>
      <c r="AM202" s="85" t="s">
        <v>223</v>
      </c>
      <c r="AN202" s="85">
        <v>29809</v>
      </c>
      <c r="AO202" s="85" t="s">
        <v>223</v>
      </c>
      <c r="AP202" s="85" t="s">
        <v>223</v>
      </c>
      <c r="AQ202" s="85" t="s">
        <v>223</v>
      </c>
      <c r="AR202" s="85">
        <v>29624</v>
      </c>
      <c r="AS202" s="85" t="s">
        <v>223</v>
      </c>
      <c r="AT202" s="85" t="s">
        <v>223</v>
      </c>
      <c r="AU202" s="85" t="s">
        <v>223</v>
      </c>
      <c r="AV202" s="85">
        <v>29552</v>
      </c>
      <c r="AW202" s="85" t="s">
        <v>223</v>
      </c>
      <c r="AX202" s="85" t="s">
        <v>223</v>
      </c>
      <c r="AY202" s="85" t="s">
        <v>223</v>
      </c>
      <c r="AZ202" s="85">
        <v>29552</v>
      </c>
      <c r="BA202" s="85" t="s">
        <v>223</v>
      </c>
      <c r="BB202" s="85">
        <v>39.07</v>
      </c>
      <c r="BC202" s="85">
        <v>2733</v>
      </c>
      <c r="BD202" s="85">
        <v>29277</v>
      </c>
      <c r="BE202" s="85" t="s">
        <v>785</v>
      </c>
    </row>
    <row r="203" spans="1:57" hidden="1">
      <c r="A203" s="85" t="s">
        <v>926</v>
      </c>
      <c r="B203" s="85">
        <v>59.11</v>
      </c>
      <c r="C203" s="85">
        <v>3188</v>
      </c>
      <c r="D203" s="85">
        <v>35746</v>
      </c>
      <c r="E203" s="85" t="s">
        <v>571</v>
      </c>
      <c r="F203" s="85">
        <v>46.36</v>
      </c>
      <c r="G203" s="85">
        <v>3963</v>
      </c>
      <c r="H203" s="85">
        <v>36172</v>
      </c>
      <c r="I203" s="85" t="s">
        <v>274</v>
      </c>
      <c r="J203" s="85">
        <v>46.62</v>
      </c>
      <c r="K203" s="85">
        <v>4088</v>
      </c>
      <c r="L203" s="85" t="s">
        <v>223</v>
      </c>
      <c r="M203" s="85" t="s">
        <v>223</v>
      </c>
      <c r="N203" s="85">
        <v>48.42</v>
      </c>
      <c r="O203" s="85">
        <v>4300</v>
      </c>
      <c r="P203" s="85">
        <v>36155</v>
      </c>
      <c r="Q203" s="85" t="s">
        <v>711</v>
      </c>
      <c r="R203" s="85">
        <v>46.23</v>
      </c>
      <c r="S203" s="85">
        <v>4391</v>
      </c>
      <c r="T203" s="85">
        <v>36393</v>
      </c>
      <c r="U203" s="85" t="s">
        <v>905</v>
      </c>
      <c r="V203" s="85">
        <v>44.76</v>
      </c>
      <c r="W203" s="85">
        <v>4130</v>
      </c>
      <c r="X203" s="85">
        <v>36860</v>
      </c>
      <c r="Y203" s="85" t="s">
        <v>317</v>
      </c>
      <c r="Z203" s="85">
        <v>51.89</v>
      </c>
      <c r="AA203" s="85">
        <v>4383</v>
      </c>
      <c r="AB203" s="85">
        <v>37148</v>
      </c>
      <c r="AC203" s="85" t="s">
        <v>810</v>
      </c>
      <c r="AD203" s="85">
        <v>49.16</v>
      </c>
      <c r="AE203" s="85">
        <v>4260</v>
      </c>
      <c r="AF203" s="85">
        <v>37610</v>
      </c>
      <c r="AG203" s="85" t="s">
        <v>864</v>
      </c>
      <c r="AH203" s="85">
        <v>50.26</v>
      </c>
      <c r="AI203" s="85">
        <v>4247</v>
      </c>
      <c r="AJ203" s="85">
        <v>38436</v>
      </c>
      <c r="AK203" s="85" t="s">
        <v>864</v>
      </c>
      <c r="AL203" s="85">
        <v>48.2</v>
      </c>
      <c r="AM203" s="85">
        <v>4244</v>
      </c>
      <c r="AN203" s="85">
        <v>38631</v>
      </c>
      <c r="AO203" s="85" t="s">
        <v>927</v>
      </c>
      <c r="AP203" s="85">
        <v>54.39</v>
      </c>
      <c r="AQ203" s="85">
        <v>3998</v>
      </c>
      <c r="AR203" s="85">
        <v>38794</v>
      </c>
      <c r="AS203" s="85" t="s">
        <v>547</v>
      </c>
      <c r="AT203" s="85">
        <v>54.71</v>
      </c>
      <c r="AU203" s="85">
        <v>4154</v>
      </c>
      <c r="AV203" s="85">
        <v>39070</v>
      </c>
      <c r="AW203" s="85" t="s">
        <v>388</v>
      </c>
      <c r="AX203" s="85">
        <v>52.66</v>
      </c>
      <c r="AY203" s="85">
        <v>4410</v>
      </c>
      <c r="AZ203" s="85">
        <v>39868</v>
      </c>
      <c r="BA203" s="85" t="s">
        <v>359</v>
      </c>
      <c r="BB203" s="85">
        <v>53.17</v>
      </c>
      <c r="BC203" s="85">
        <v>4301</v>
      </c>
      <c r="BD203" s="85">
        <v>40577</v>
      </c>
      <c r="BE203" s="85" t="s">
        <v>712</v>
      </c>
    </row>
    <row r="204" spans="1:57" hidden="1">
      <c r="A204" s="85" t="s">
        <v>928</v>
      </c>
      <c r="B204" s="85">
        <v>54.36</v>
      </c>
      <c r="C204" s="85">
        <v>3060</v>
      </c>
      <c r="D204" s="85" t="s">
        <v>223</v>
      </c>
      <c r="E204" s="85" t="s">
        <v>223</v>
      </c>
      <c r="F204" s="85">
        <v>51.42</v>
      </c>
      <c r="G204" s="85">
        <v>3293</v>
      </c>
      <c r="H204" s="85" t="s">
        <v>223</v>
      </c>
      <c r="I204" s="85" t="s">
        <v>223</v>
      </c>
      <c r="J204" s="85">
        <v>55.36</v>
      </c>
      <c r="K204" s="85">
        <v>3211</v>
      </c>
      <c r="L204" s="85" t="s">
        <v>223</v>
      </c>
      <c r="M204" s="85" t="s">
        <v>223</v>
      </c>
      <c r="N204" s="85">
        <v>56.47</v>
      </c>
      <c r="O204" s="85">
        <v>3211</v>
      </c>
      <c r="P204" s="85" t="s">
        <v>223</v>
      </c>
      <c r="Q204" s="85" t="s">
        <v>223</v>
      </c>
      <c r="R204" s="85">
        <v>59.28</v>
      </c>
      <c r="S204" s="85">
        <v>3278</v>
      </c>
      <c r="T204" s="85" t="s">
        <v>223</v>
      </c>
      <c r="U204" s="85" t="s">
        <v>223</v>
      </c>
      <c r="V204" s="85">
        <v>62.3</v>
      </c>
      <c r="W204" s="85">
        <v>3266</v>
      </c>
      <c r="X204" s="85" t="s">
        <v>223</v>
      </c>
      <c r="Y204" s="85" t="s">
        <v>223</v>
      </c>
      <c r="Z204" s="85">
        <v>56.13</v>
      </c>
      <c r="AA204" s="85">
        <v>3211</v>
      </c>
      <c r="AB204" s="85" t="s">
        <v>223</v>
      </c>
      <c r="AC204" s="85" t="s">
        <v>223</v>
      </c>
      <c r="AD204" s="85">
        <v>57.07</v>
      </c>
      <c r="AE204" s="85">
        <v>3271</v>
      </c>
      <c r="AF204" s="85" t="s">
        <v>223</v>
      </c>
      <c r="AG204" s="85" t="s">
        <v>223</v>
      </c>
      <c r="AH204" s="85">
        <v>57.35</v>
      </c>
      <c r="AI204" s="85">
        <v>3254</v>
      </c>
      <c r="AJ204" s="85" t="s">
        <v>223</v>
      </c>
      <c r="AK204" s="85" t="s">
        <v>223</v>
      </c>
      <c r="AL204" s="85">
        <v>58.58</v>
      </c>
      <c r="AM204" s="85">
        <v>3256</v>
      </c>
      <c r="AN204" s="85" t="s">
        <v>223</v>
      </c>
      <c r="AO204" s="85" t="s">
        <v>223</v>
      </c>
      <c r="AP204" s="85">
        <v>59.19</v>
      </c>
      <c r="AQ204" s="85">
        <v>3273</v>
      </c>
      <c r="AR204" s="85" t="s">
        <v>223</v>
      </c>
      <c r="AS204" s="85" t="s">
        <v>223</v>
      </c>
      <c r="AT204" s="85">
        <v>60.32</v>
      </c>
      <c r="AU204" s="85">
        <v>3213</v>
      </c>
      <c r="AV204" s="85" t="s">
        <v>223</v>
      </c>
      <c r="AW204" s="85" t="s">
        <v>223</v>
      </c>
      <c r="AX204" s="85">
        <v>59.67</v>
      </c>
      <c r="AY204" s="85">
        <v>3196</v>
      </c>
      <c r="AZ204" s="85" t="s">
        <v>223</v>
      </c>
      <c r="BA204" s="85" t="s">
        <v>223</v>
      </c>
      <c r="BB204" s="85">
        <v>60.17</v>
      </c>
      <c r="BC204" s="85">
        <v>3193</v>
      </c>
      <c r="BD204" s="85" t="s">
        <v>223</v>
      </c>
      <c r="BE204" s="85" t="s">
        <v>223</v>
      </c>
    </row>
    <row r="205" spans="1:57" hidden="1">
      <c r="A205" s="85" t="s">
        <v>929</v>
      </c>
      <c r="B205" s="85">
        <v>42.39</v>
      </c>
      <c r="C205" s="85">
        <v>5314</v>
      </c>
      <c r="D205" s="85">
        <v>31403</v>
      </c>
      <c r="E205" s="85" t="s">
        <v>930</v>
      </c>
      <c r="F205" s="85">
        <v>41.39</v>
      </c>
      <c r="G205" s="85">
        <v>5014</v>
      </c>
      <c r="H205" s="85">
        <v>32430</v>
      </c>
      <c r="I205" s="85" t="s">
        <v>360</v>
      </c>
      <c r="J205" s="85">
        <v>41.73</v>
      </c>
      <c r="K205" s="85">
        <v>4688</v>
      </c>
      <c r="L205" s="85" t="s">
        <v>223</v>
      </c>
      <c r="M205" s="85" t="s">
        <v>223</v>
      </c>
      <c r="N205" s="85">
        <v>43.08</v>
      </c>
      <c r="O205" s="85">
        <v>4743</v>
      </c>
      <c r="P205" s="85">
        <v>35316</v>
      </c>
      <c r="Q205" s="85" t="s">
        <v>250</v>
      </c>
      <c r="R205" s="85">
        <v>42.26</v>
      </c>
      <c r="S205" s="85">
        <v>4691</v>
      </c>
      <c r="T205" s="85">
        <v>35596</v>
      </c>
      <c r="U205" s="85" t="s">
        <v>353</v>
      </c>
      <c r="V205" s="85">
        <v>55.09</v>
      </c>
      <c r="W205" s="85">
        <v>7410</v>
      </c>
      <c r="X205" s="85">
        <v>36618</v>
      </c>
      <c r="Y205" s="85" t="s">
        <v>597</v>
      </c>
      <c r="Z205" s="85">
        <v>74.150000000000006</v>
      </c>
      <c r="AA205" s="85">
        <v>10250</v>
      </c>
      <c r="AB205" s="85">
        <v>34783</v>
      </c>
      <c r="AC205" s="85" t="s">
        <v>854</v>
      </c>
      <c r="AD205" s="85">
        <v>61.31</v>
      </c>
      <c r="AE205" s="85">
        <v>7817</v>
      </c>
      <c r="AF205" s="85">
        <v>34730</v>
      </c>
      <c r="AG205" s="85" t="s">
        <v>592</v>
      </c>
      <c r="AH205" s="85">
        <v>56.37</v>
      </c>
      <c r="AI205" s="85">
        <v>6988</v>
      </c>
      <c r="AJ205" s="85">
        <v>35246</v>
      </c>
      <c r="AK205" s="85" t="s">
        <v>772</v>
      </c>
      <c r="AL205" s="85">
        <v>56.37</v>
      </c>
      <c r="AM205" s="85">
        <v>6988</v>
      </c>
      <c r="AN205" s="85">
        <v>36117</v>
      </c>
      <c r="AO205" s="85" t="s">
        <v>515</v>
      </c>
      <c r="AP205" s="85">
        <v>43.71</v>
      </c>
      <c r="AQ205" s="85">
        <v>4056</v>
      </c>
      <c r="AR205" s="85">
        <v>36760</v>
      </c>
      <c r="AS205" s="85" t="s">
        <v>305</v>
      </c>
      <c r="AT205" s="85">
        <v>45.32</v>
      </c>
      <c r="AU205" s="85">
        <v>3915</v>
      </c>
      <c r="AV205" s="85">
        <v>36541</v>
      </c>
      <c r="AW205" s="85" t="s">
        <v>931</v>
      </c>
      <c r="AX205" s="85">
        <v>45</v>
      </c>
      <c r="AY205" s="85">
        <v>4294</v>
      </c>
      <c r="AZ205" s="85">
        <v>35377</v>
      </c>
      <c r="BA205" s="85" t="s">
        <v>329</v>
      </c>
      <c r="BB205" s="85">
        <v>43.45</v>
      </c>
      <c r="BC205" s="85">
        <v>4478</v>
      </c>
      <c r="BD205" s="85">
        <v>35561</v>
      </c>
      <c r="BE205" s="85" t="s">
        <v>585</v>
      </c>
    </row>
    <row r="206" spans="1:57" hidden="1">
      <c r="A206" s="85" t="s">
        <v>932</v>
      </c>
      <c r="B206" s="85">
        <v>89.58</v>
      </c>
      <c r="C206" s="85">
        <v>1850</v>
      </c>
      <c r="D206" s="85">
        <v>36162</v>
      </c>
      <c r="E206" s="85" t="s">
        <v>933</v>
      </c>
      <c r="F206" s="85" t="s">
        <v>223</v>
      </c>
      <c r="G206" s="85" t="s">
        <v>223</v>
      </c>
      <c r="H206" s="85">
        <v>38876</v>
      </c>
      <c r="I206" s="85" t="s">
        <v>223</v>
      </c>
      <c r="J206" s="85" t="s">
        <v>223</v>
      </c>
      <c r="K206" s="85" t="s">
        <v>223</v>
      </c>
      <c r="L206" s="85" t="s">
        <v>223</v>
      </c>
      <c r="M206" s="85" t="s">
        <v>223</v>
      </c>
      <c r="N206" s="85">
        <v>45.45</v>
      </c>
      <c r="O206" s="85">
        <v>3000</v>
      </c>
      <c r="P206" s="85">
        <v>34131</v>
      </c>
      <c r="Q206" s="85" t="s">
        <v>392</v>
      </c>
      <c r="R206" s="85">
        <v>45.45</v>
      </c>
      <c r="S206" s="85">
        <v>3000</v>
      </c>
      <c r="T206" s="85">
        <v>34043</v>
      </c>
      <c r="U206" s="85" t="s">
        <v>785</v>
      </c>
      <c r="V206" s="85" t="s">
        <v>223</v>
      </c>
      <c r="W206" s="85" t="s">
        <v>223</v>
      </c>
      <c r="X206" s="85">
        <v>34331</v>
      </c>
      <c r="Y206" s="85" t="s">
        <v>223</v>
      </c>
      <c r="Z206" s="85">
        <v>43.75</v>
      </c>
      <c r="AA206" s="85">
        <v>3500</v>
      </c>
      <c r="AB206" s="85">
        <v>35567</v>
      </c>
      <c r="AC206" s="85" t="s">
        <v>307</v>
      </c>
      <c r="AD206" s="85">
        <v>43.75</v>
      </c>
      <c r="AE206" s="85">
        <v>3500</v>
      </c>
      <c r="AF206" s="85">
        <v>36117</v>
      </c>
      <c r="AG206" s="85" t="s">
        <v>314</v>
      </c>
      <c r="AH206" s="85">
        <v>43.75</v>
      </c>
      <c r="AI206" s="85">
        <v>3500</v>
      </c>
      <c r="AJ206" s="85">
        <v>35383</v>
      </c>
      <c r="AK206" s="85" t="s">
        <v>412</v>
      </c>
      <c r="AL206" s="85">
        <v>53.3</v>
      </c>
      <c r="AM206" s="85">
        <v>2850</v>
      </c>
      <c r="AN206" s="85">
        <v>35957</v>
      </c>
      <c r="AO206" s="85" t="s">
        <v>582</v>
      </c>
      <c r="AP206" s="85">
        <v>62.86</v>
      </c>
      <c r="AQ206" s="85">
        <v>2200</v>
      </c>
      <c r="AR206" s="85">
        <v>34841</v>
      </c>
      <c r="AS206" s="85" t="s">
        <v>418</v>
      </c>
      <c r="AT206" s="85">
        <v>56.02</v>
      </c>
      <c r="AU206" s="85">
        <v>2600</v>
      </c>
      <c r="AV206" s="85">
        <v>37362</v>
      </c>
      <c r="AW206" s="85" t="s">
        <v>408</v>
      </c>
      <c r="AX206" s="85">
        <v>49.18</v>
      </c>
      <c r="AY206" s="85">
        <v>3000</v>
      </c>
      <c r="AZ206" s="85">
        <v>36129</v>
      </c>
      <c r="BA206" s="85" t="s">
        <v>903</v>
      </c>
      <c r="BB206" s="85">
        <v>48.91</v>
      </c>
      <c r="BC206" s="85">
        <v>3300</v>
      </c>
      <c r="BD206" s="85">
        <v>37072</v>
      </c>
      <c r="BE206" s="85" t="s">
        <v>262</v>
      </c>
    </row>
    <row r="207" spans="1:57" hidden="1">
      <c r="A207" s="85" t="s">
        <v>934</v>
      </c>
      <c r="B207" s="85">
        <v>66.08</v>
      </c>
      <c r="C207" s="85">
        <v>2591</v>
      </c>
      <c r="D207" s="85">
        <v>34948</v>
      </c>
      <c r="E207" s="85" t="s">
        <v>921</v>
      </c>
      <c r="F207" s="85">
        <v>57.56</v>
      </c>
      <c r="G207" s="85">
        <v>3340</v>
      </c>
      <c r="H207" s="85">
        <v>34948</v>
      </c>
      <c r="I207" s="85" t="s">
        <v>324</v>
      </c>
      <c r="J207" s="85">
        <v>59.99</v>
      </c>
      <c r="K207" s="85">
        <v>3384</v>
      </c>
      <c r="L207" s="85" t="s">
        <v>223</v>
      </c>
      <c r="M207" s="85" t="s">
        <v>223</v>
      </c>
      <c r="N207" s="85">
        <v>60.24</v>
      </c>
      <c r="O207" s="85">
        <v>3392</v>
      </c>
      <c r="P207" s="85">
        <v>40742</v>
      </c>
      <c r="Q207" s="85" t="s">
        <v>675</v>
      </c>
      <c r="R207" s="85">
        <v>62.37</v>
      </c>
      <c r="S207" s="85">
        <v>3357</v>
      </c>
      <c r="T207" s="85">
        <v>41664</v>
      </c>
      <c r="U207" s="85" t="s">
        <v>650</v>
      </c>
      <c r="V207" s="85">
        <v>63.68</v>
      </c>
      <c r="W207" s="85">
        <v>3386</v>
      </c>
      <c r="X207" s="85">
        <v>41807</v>
      </c>
      <c r="Y207" s="85" t="s">
        <v>594</v>
      </c>
      <c r="Z207" s="85">
        <v>60.21</v>
      </c>
      <c r="AA207" s="85">
        <v>3385</v>
      </c>
      <c r="AB207" s="85">
        <v>44692</v>
      </c>
      <c r="AC207" s="85" t="s">
        <v>361</v>
      </c>
      <c r="AD207" s="85">
        <v>63.11</v>
      </c>
      <c r="AE207" s="85">
        <v>3345</v>
      </c>
      <c r="AF207" s="85">
        <v>44901</v>
      </c>
      <c r="AG207" s="85" t="s">
        <v>587</v>
      </c>
      <c r="AH207" s="85">
        <v>66.62</v>
      </c>
      <c r="AI207" s="85">
        <v>3047</v>
      </c>
      <c r="AJ207" s="85">
        <v>45109</v>
      </c>
      <c r="AK207" s="85" t="s">
        <v>812</v>
      </c>
      <c r="AL207" s="85">
        <v>68.45</v>
      </c>
      <c r="AM207" s="85">
        <v>2842</v>
      </c>
      <c r="AN207" s="85">
        <v>45109</v>
      </c>
      <c r="AO207" s="85" t="s">
        <v>558</v>
      </c>
      <c r="AP207" s="85">
        <v>68.41</v>
      </c>
      <c r="AQ207" s="85">
        <v>2896</v>
      </c>
      <c r="AR207" s="85">
        <v>41361</v>
      </c>
      <c r="AS207" s="85" t="s">
        <v>571</v>
      </c>
      <c r="AT207" s="85">
        <v>67.91</v>
      </c>
      <c r="AU207" s="85">
        <v>3036</v>
      </c>
      <c r="AV207" s="85">
        <v>41480</v>
      </c>
      <c r="AW207" s="85" t="s">
        <v>335</v>
      </c>
      <c r="AX207" s="85">
        <v>67.87</v>
      </c>
      <c r="AY207" s="85">
        <v>3147</v>
      </c>
      <c r="AZ207" s="85">
        <v>41480</v>
      </c>
      <c r="BA207" s="85" t="s">
        <v>335</v>
      </c>
      <c r="BB207" s="85">
        <v>68.569999999999993</v>
      </c>
      <c r="BC207" s="85">
        <v>3024</v>
      </c>
      <c r="BD207" s="85">
        <v>42071</v>
      </c>
      <c r="BE207" s="85" t="s">
        <v>364</v>
      </c>
    </row>
    <row r="208" spans="1:57" hidden="1">
      <c r="A208" s="85" t="s">
        <v>935</v>
      </c>
      <c r="B208" s="85" t="s">
        <v>223</v>
      </c>
      <c r="C208" s="85" t="s">
        <v>223</v>
      </c>
      <c r="D208" s="85">
        <v>20222</v>
      </c>
      <c r="E208" s="85" t="s">
        <v>223</v>
      </c>
      <c r="F208" s="85" t="s">
        <v>223</v>
      </c>
      <c r="G208" s="85" t="s">
        <v>223</v>
      </c>
      <c r="H208" s="85">
        <v>20848</v>
      </c>
      <c r="I208" s="85" t="s">
        <v>223</v>
      </c>
      <c r="J208" s="85" t="s">
        <v>223</v>
      </c>
      <c r="K208" s="85" t="s">
        <v>223</v>
      </c>
      <c r="L208" s="85" t="s">
        <v>223</v>
      </c>
      <c r="M208" s="85" t="s">
        <v>223</v>
      </c>
      <c r="N208" s="85">
        <v>35</v>
      </c>
      <c r="O208" s="85">
        <v>2800</v>
      </c>
      <c r="P208" s="85">
        <v>21874</v>
      </c>
      <c r="Q208" s="85" t="s">
        <v>772</v>
      </c>
      <c r="R208" s="85">
        <v>35</v>
      </c>
      <c r="S208" s="85">
        <v>2800</v>
      </c>
      <c r="T208" s="85">
        <v>22551</v>
      </c>
      <c r="U208" s="85" t="s">
        <v>402</v>
      </c>
      <c r="V208" s="85" t="s">
        <v>223</v>
      </c>
      <c r="W208" s="85" t="s">
        <v>223</v>
      </c>
      <c r="X208" s="85">
        <v>22109</v>
      </c>
      <c r="Y208" s="85" t="s">
        <v>223</v>
      </c>
      <c r="Z208" s="85">
        <v>51.63</v>
      </c>
      <c r="AA208" s="85">
        <v>2600</v>
      </c>
      <c r="AB208" s="85">
        <v>22333</v>
      </c>
      <c r="AC208" s="85" t="s">
        <v>936</v>
      </c>
      <c r="AD208" s="85">
        <v>51.63</v>
      </c>
      <c r="AE208" s="85">
        <v>2600</v>
      </c>
      <c r="AF208" s="85">
        <v>21896</v>
      </c>
      <c r="AG208" s="85" t="s">
        <v>937</v>
      </c>
      <c r="AH208" s="85">
        <v>50</v>
      </c>
      <c r="AI208" s="85">
        <v>2000</v>
      </c>
      <c r="AJ208" s="85">
        <v>21896</v>
      </c>
      <c r="AK208" s="85" t="s">
        <v>938</v>
      </c>
      <c r="AL208" s="85">
        <v>54.64</v>
      </c>
      <c r="AM208" s="85">
        <v>2200</v>
      </c>
      <c r="AN208" s="85">
        <v>22574</v>
      </c>
      <c r="AO208" s="85" t="s">
        <v>939</v>
      </c>
      <c r="AP208" s="85">
        <v>49.55</v>
      </c>
      <c r="AQ208" s="85">
        <v>2250</v>
      </c>
      <c r="AR208" s="85">
        <v>22210</v>
      </c>
      <c r="AS208" s="85" t="s">
        <v>870</v>
      </c>
      <c r="AT208" s="85">
        <v>34.29</v>
      </c>
      <c r="AU208" s="85">
        <v>2400</v>
      </c>
      <c r="AV208" s="85">
        <v>22298</v>
      </c>
      <c r="AW208" s="85" t="s">
        <v>404</v>
      </c>
      <c r="AX208" s="85">
        <v>34.29</v>
      </c>
      <c r="AY208" s="85">
        <v>2400</v>
      </c>
      <c r="AZ208" s="85">
        <v>30146</v>
      </c>
      <c r="BA208" s="85" t="s">
        <v>544</v>
      </c>
      <c r="BB208" s="85">
        <v>39.07</v>
      </c>
      <c r="BC208" s="85">
        <v>2450</v>
      </c>
      <c r="BD208" s="85">
        <v>29268</v>
      </c>
      <c r="BE208" s="85" t="s">
        <v>785</v>
      </c>
    </row>
    <row r="209" spans="1:57" hidden="1">
      <c r="A209" s="85" t="s">
        <v>940</v>
      </c>
      <c r="B209" s="85">
        <v>34.68</v>
      </c>
      <c r="C209" s="85">
        <v>3175</v>
      </c>
      <c r="D209" s="85">
        <v>28869</v>
      </c>
      <c r="E209" s="85" t="s">
        <v>356</v>
      </c>
      <c r="F209" s="85">
        <v>34.520000000000003</v>
      </c>
      <c r="G209" s="85">
        <v>3200</v>
      </c>
      <c r="H209" s="85">
        <v>26635</v>
      </c>
      <c r="I209" s="85" t="s">
        <v>276</v>
      </c>
      <c r="J209" s="85">
        <v>39.82</v>
      </c>
      <c r="K209" s="85">
        <v>3620</v>
      </c>
      <c r="L209" s="85" t="s">
        <v>223</v>
      </c>
      <c r="M209" s="85" t="s">
        <v>223</v>
      </c>
      <c r="N209" s="85">
        <v>39.82</v>
      </c>
      <c r="O209" s="85">
        <v>3620</v>
      </c>
      <c r="P209" s="85">
        <v>28948</v>
      </c>
      <c r="Q209" s="85" t="s">
        <v>363</v>
      </c>
      <c r="R209" s="85">
        <v>39.86</v>
      </c>
      <c r="S209" s="85">
        <v>3540</v>
      </c>
      <c r="T209" s="85">
        <v>28050</v>
      </c>
      <c r="U209" s="85" t="s">
        <v>373</v>
      </c>
      <c r="V209" s="85">
        <v>36.299999999999997</v>
      </c>
      <c r="W209" s="85">
        <v>3327</v>
      </c>
      <c r="X209" s="85">
        <v>27829</v>
      </c>
      <c r="Y209" s="85" t="s">
        <v>465</v>
      </c>
      <c r="Z209" s="85">
        <v>33.75</v>
      </c>
      <c r="AA209" s="85">
        <v>3100</v>
      </c>
      <c r="AB209" s="85">
        <v>31690</v>
      </c>
      <c r="AC209" s="85" t="s">
        <v>941</v>
      </c>
      <c r="AD209" s="85">
        <v>33.75</v>
      </c>
      <c r="AE209" s="85">
        <v>3100</v>
      </c>
      <c r="AF209" s="85">
        <v>31970</v>
      </c>
      <c r="AG209" s="85" t="s">
        <v>413</v>
      </c>
      <c r="AH209" s="85">
        <v>33.78</v>
      </c>
      <c r="AI209" s="85">
        <v>3000</v>
      </c>
      <c r="AJ209" s="85">
        <v>30999</v>
      </c>
      <c r="AK209" s="85" t="s">
        <v>666</v>
      </c>
      <c r="AL209" s="85">
        <v>37.22</v>
      </c>
      <c r="AM209" s="85">
        <v>3467</v>
      </c>
      <c r="AN209" s="85">
        <v>30516</v>
      </c>
      <c r="AO209" s="85" t="s">
        <v>250</v>
      </c>
      <c r="AP209" s="85">
        <v>37.22</v>
      </c>
      <c r="AQ209" s="85">
        <v>3467</v>
      </c>
      <c r="AR209" s="85">
        <v>32085</v>
      </c>
      <c r="AS209" s="85" t="s">
        <v>942</v>
      </c>
      <c r="AT209" s="85">
        <v>36.47</v>
      </c>
      <c r="AU209" s="85">
        <v>3400</v>
      </c>
      <c r="AV209" s="85">
        <v>32570</v>
      </c>
      <c r="AW209" s="85" t="s">
        <v>620</v>
      </c>
      <c r="AX209" s="85" t="s">
        <v>223</v>
      </c>
      <c r="AY209" s="85" t="s">
        <v>223</v>
      </c>
      <c r="AZ209" s="85">
        <v>31839</v>
      </c>
      <c r="BA209" s="85" t="s">
        <v>223</v>
      </c>
      <c r="BB209" s="85" t="s">
        <v>223</v>
      </c>
      <c r="BC209" s="85" t="s">
        <v>223</v>
      </c>
      <c r="BD209" s="85">
        <v>32145</v>
      </c>
      <c r="BE209" s="85" t="s">
        <v>223</v>
      </c>
    </row>
    <row r="210" spans="1:57" s="87" customFormat="1" hidden="1">
      <c r="A210" s="87" t="s">
        <v>943</v>
      </c>
      <c r="B210" s="87" t="s">
        <v>223</v>
      </c>
      <c r="C210" s="87" t="s">
        <v>223</v>
      </c>
      <c r="D210" s="87">
        <v>26028</v>
      </c>
      <c r="E210" s="87" t="s">
        <v>223</v>
      </c>
      <c r="F210" s="87" t="s">
        <v>223</v>
      </c>
      <c r="G210" s="87" t="s">
        <v>223</v>
      </c>
      <c r="H210" s="87">
        <v>26028</v>
      </c>
      <c r="I210" s="87" t="s">
        <v>223</v>
      </c>
      <c r="J210" s="87" t="s">
        <v>223</v>
      </c>
      <c r="K210" s="87" t="s">
        <v>223</v>
      </c>
      <c r="L210" s="87" t="s">
        <v>223</v>
      </c>
      <c r="M210" s="87" t="s">
        <v>223</v>
      </c>
      <c r="N210" s="87" t="s">
        <v>223</v>
      </c>
      <c r="O210" s="87" t="s">
        <v>223</v>
      </c>
      <c r="P210" s="87">
        <v>26917</v>
      </c>
      <c r="Q210" s="87" t="s">
        <v>223</v>
      </c>
      <c r="R210" s="87" t="s">
        <v>223</v>
      </c>
      <c r="S210" s="87" t="s">
        <v>223</v>
      </c>
      <c r="T210" s="87">
        <v>26917</v>
      </c>
      <c r="U210" s="87" t="s">
        <v>223</v>
      </c>
      <c r="V210" s="87" t="s">
        <v>223</v>
      </c>
      <c r="W210" s="87" t="s">
        <v>223</v>
      </c>
      <c r="X210" s="87">
        <v>27359</v>
      </c>
      <c r="Y210" s="87" t="s">
        <v>223</v>
      </c>
      <c r="Z210" s="87" t="s">
        <v>223</v>
      </c>
      <c r="AA210" s="87" t="s">
        <v>223</v>
      </c>
      <c r="AB210" s="87">
        <v>27359</v>
      </c>
      <c r="AC210" s="87" t="s">
        <v>223</v>
      </c>
      <c r="AD210" s="87" t="s">
        <v>223</v>
      </c>
      <c r="AE210" s="87" t="s">
        <v>223</v>
      </c>
      <c r="AF210" s="87">
        <v>27988</v>
      </c>
      <c r="AG210" s="87" t="s">
        <v>223</v>
      </c>
      <c r="AH210" s="87">
        <v>40</v>
      </c>
      <c r="AI210" s="87">
        <v>3000</v>
      </c>
      <c r="AJ210" s="87">
        <v>27988</v>
      </c>
      <c r="AK210" s="87" t="s">
        <v>493</v>
      </c>
      <c r="AL210" s="87">
        <v>38.54</v>
      </c>
      <c r="AM210" s="87">
        <v>2967</v>
      </c>
      <c r="AN210" s="87">
        <v>27988</v>
      </c>
      <c r="AO210" s="87" t="s">
        <v>701</v>
      </c>
      <c r="AP210" s="87">
        <v>36.32</v>
      </c>
      <c r="AQ210" s="87">
        <v>2875</v>
      </c>
      <c r="AR210" s="87">
        <v>28852</v>
      </c>
      <c r="AS210" s="87" t="s">
        <v>249</v>
      </c>
      <c r="AT210" s="87">
        <v>34.83</v>
      </c>
      <c r="AU210" s="87">
        <v>2800</v>
      </c>
      <c r="AV210" s="87" t="s">
        <v>223</v>
      </c>
      <c r="AW210" s="87" t="s">
        <v>223</v>
      </c>
      <c r="AX210" s="87" t="s">
        <v>223</v>
      </c>
      <c r="AY210" s="87" t="s">
        <v>223</v>
      </c>
      <c r="AZ210" s="87" t="s">
        <v>223</v>
      </c>
      <c r="BA210" s="87" t="s">
        <v>223</v>
      </c>
      <c r="BB210" s="87" t="s">
        <v>223</v>
      </c>
      <c r="BC210" s="87" t="s">
        <v>223</v>
      </c>
      <c r="BD210" s="87" t="s">
        <v>223</v>
      </c>
      <c r="BE210" s="87" t="s">
        <v>223</v>
      </c>
    </row>
    <row r="211" spans="1:57" hidden="1">
      <c r="A211" s="85" t="s">
        <v>944</v>
      </c>
      <c r="B211" s="85">
        <v>45.58</v>
      </c>
      <c r="C211" s="85">
        <v>6250</v>
      </c>
      <c r="D211" s="85" t="s">
        <v>223</v>
      </c>
      <c r="E211" s="85" t="s">
        <v>223</v>
      </c>
      <c r="F211" s="85" t="s">
        <v>223</v>
      </c>
      <c r="G211" s="85" t="s">
        <v>223</v>
      </c>
      <c r="H211" s="85" t="s">
        <v>223</v>
      </c>
      <c r="I211" s="85" t="s">
        <v>223</v>
      </c>
      <c r="J211" s="85" t="s">
        <v>223</v>
      </c>
      <c r="K211" s="85" t="s">
        <v>223</v>
      </c>
      <c r="L211" s="85" t="s">
        <v>223</v>
      </c>
      <c r="M211" s="85" t="s">
        <v>223</v>
      </c>
      <c r="N211" s="85" t="s">
        <v>223</v>
      </c>
      <c r="O211" s="85" t="s">
        <v>223</v>
      </c>
      <c r="P211" s="85" t="s">
        <v>223</v>
      </c>
      <c r="Q211" s="85" t="s">
        <v>223</v>
      </c>
      <c r="R211" s="85" t="s">
        <v>223</v>
      </c>
      <c r="S211" s="85" t="s">
        <v>223</v>
      </c>
      <c r="T211" s="85" t="s">
        <v>223</v>
      </c>
      <c r="U211" s="85" t="s">
        <v>223</v>
      </c>
      <c r="V211" s="85" t="s">
        <v>223</v>
      </c>
      <c r="W211" s="85" t="s">
        <v>223</v>
      </c>
      <c r="X211" s="85" t="s">
        <v>223</v>
      </c>
      <c r="Y211" s="85" t="s">
        <v>223</v>
      </c>
      <c r="Z211" s="85" t="s">
        <v>223</v>
      </c>
      <c r="AA211" s="85" t="s">
        <v>223</v>
      </c>
      <c r="AB211" s="85" t="s">
        <v>223</v>
      </c>
      <c r="AC211" s="85" t="s">
        <v>223</v>
      </c>
      <c r="AD211" s="85" t="s">
        <v>223</v>
      </c>
      <c r="AE211" s="85" t="s">
        <v>223</v>
      </c>
      <c r="AF211" s="85" t="s">
        <v>223</v>
      </c>
      <c r="AG211" s="85" t="s">
        <v>223</v>
      </c>
      <c r="AH211" s="85" t="s">
        <v>223</v>
      </c>
      <c r="AI211" s="85" t="s">
        <v>223</v>
      </c>
      <c r="AJ211" s="85" t="s">
        <v>223</v>
      </c>
      <c r="AK211" s="85" t="s">
        <v>223</v>
      </c>
      <c r="AL211" s="85" t="s">
        <v>223</v>
      </c>
      <c r="AM211" s="85" t="s">
        <v>223</v>
      </c>
      <c r="AN211" s="85" t="s">
        <v>223</v>
      </c>
      <c r="AO211" s="85" t="s">
        <v>223</v>
      </c>
      <c r="AP211" s="85" t="s">
        <v>223</v>
      </c>
      <c r="AQ211" s="85" t="s">
        <v>223</v>
      </c>
      <c r="AR211" s="85" t="s">
        <v>223</v>
      </c>
      <c r="AS211" s="85" t="s">
        <v>223</v>
      </c>
      <c r="AT211" s="85" t="s">
        <v>223</v>
      </c>
      <c r="AU211" s="85" t="s">
        <v>223</v>
      </c>
      <c r="AV211" s="85" t="s">
        <v>223</v>
      </c>
      <c r="AW211" s="85" t="s">
        <v>223</v>
      </c>
      <c r="AX211" s="85" t="s">
        <v>223</v>
      </c>
      <c r="AY211" s="85" t="s">
        <v>223</v>
      </c>
      <c r="AZ211" s="85" t="s">
        <v>223</v>
      </c>
      <c r="BA211" s="85" t="s">
        <v>223</v>
      </c>
      <c r="BB211" s="85" t="s">
        <v>223</v>
      </c>
      <c r="BC211" s="85" t="s">
        <v>223</v>
      </c>
      <c r="BD211" s="85" t="s">
        <v>223</v>
      </c>
      <c r="BE211" s="85" t="s">
        <v>223</v>
      </c>
    </row>
    <row r="212" spans="1:57" hidden="1">
      <c r="A212" s="85" t="s">
        <v>945</v>
      </c>
      <c r="B212" s="85">
        <v>17.43</v>
      </c>
      <c r="C212" s="85">
        <v>2174</v>
      </c>
      <c r="D212" s="85" t="s">
        <v>223</v>
      </c>
      <c r="E212" s="85" t="s">
        <v>223</v>
      </c>
      <c r="F212" s="85">
        <v>17.43</v>
      </c>
      <c r="G212" s="85">
        <v>2174</v>
      </c>
      <c r="H212" s="85" t="s">
        <v>223</v>
      </c>
      <c r="I212" s="85" t="s">
        <v>223</v>
      </c>
      <c r="J212" s="85">
        <v>17.43</v>
      </c>
      <c r="K212" s="85">
        <v>2174</v>
      </c>
      <c r="L212" s="85" t="s">
        <v>223</v>
      </c>
      <c r="M212" s="85" t="s">
        <v>223</v>
      </c>
      <c r="N212" s="85">
        <v>17.43</v>
      </c>
      <c r="O212" s="85">
        <v>2174</v>
      </c>
      <c r="P212" s="85" t="s">
        <v>223</v>
      </c>
      <c r="Q212" s="85" t="s">
        <v>223</v>
      </c>
      <c r="R212" s="85">
        <v>17.43</v>
      </c>
      <c r="S212" s="85">
        <v>2174</v>
      </c>
      <c r="T212" s="85" t="s">
        <v>223</v>
      </c>
      <c r="U212" s="85" t="s">
        <v>223</v>
      </c>
      <c r="V212" s="85">
        <v>17.43</v>
      </c>
      <c r="W212" s="85">
        <v>2174</v>
      </c>
      <c r="X212" s="85" t="s">
        <v>223</v>
      </c>
      <c r="Y212" s="85" t="s">
        <v>223</v>
      </c>
      <c r="Z212" s="85">
        <v>17.43</v>
      </c>
      <c r="AA212" s="85">
        <v>2174</v>
      </c>
      <c r="AB212" s="85" t="s">
        <v>223</v>
      </c>
      <c r="AC212" s="85" t="s">
        <v>223</v>
      </c>
      <c r="AD212" s="85">
        <v>17.43</v>
      </c>
      <c r="AE212" s="85">
        <v>2174</v>
      </c>
      <c r="AF212" s="85" t="s">
        <v>223</v>
      </c>
      <c r="AG212" s="85" t="s">
        <v>223</v>
      </c>
      <c r="AH212" s="85">
        <v>17.43</v>
      </c>
      <c r="AI212" s="85">
        <v>2174</v>
      </c>
      <c r="AJ212" s="85" t="s">
        <v>223</v>
      </c>
      <c r="AK212" s="85" t="s">
        <v>223</v>
      </c>
      <c r="AL212" s="85">
        <v>17.43</v>
      </c>
      <c r="AM212" s="85">
        <v>2174</v>
      </c>
      <c r="AN212" s="85" t="s">
        <v>223</v>
      </c>
      <c r="AO212" s="85" t="s">
        <v>223</v>
      </c>
      <c r="AP212" s="85">
        <v>17.43</v>
      </c>
      <c r="AQ212" s="85">
        <v>2174</v>
      </c>
      <c r="AR212" s="85" t="s">
        <v>223</v>
      </c>
      <c r="AS212" s="85" t="s">
        <v>223</v>
      </c>
      <c r="AT212" s="85">
        <v>17.43</v>
      </c>
      <c r="AU212" s="85">
        <v>2174</v>
      </c>
      <c r="AV212" s="85" t="s">
        <v>223</v>
      </c>
      <c r="AW212" s="85" t="s">
        <v>223</v>
      </c>
      <c r="AX212" s="85">
        <v>17.43</v>
      </c>
      <c r="AY212" s="85">
        <v>2174</v>
      </c>
      <c r="AZ212" s="85" t="s">
        <v>223</v>
      </c>
      <c r="BA212" s="85" t="s">
        <v>223</v>
      </c>
      <c r="BB212" s="85">
        <v>17.43</v>
      </c>
      <c r="BC212" s="85">
        <v>2174</v>
      </c>
      <c r="BD212" s="85" t="s">
        <v>223</v>
      </c>
      <c r="BE212" s="85" t="s">
        <v>223</v>
      </c>
    </row>
    <row r="213" spans="1:57" s="87" customFormat="1" hidden="1">
      <c r="A213" s="87" t="s">
        <v>946</v>
      </c>
      <c r="B213" s="87" t="s">
        <v>223</v>
      </c>
      <c r="C213" s="87" t="s">
        <v>223</v>
      </c>
      <c r="D213" s="87">
        <v>23082</v>
      </c>
      <c r="E213" s="87" t="s">
        <v>223</v>
      </c>
      <c r="F213" s="87" t="s">
        <v>223</v>
      </c>
      <c r="G213" s="87" t="s">
        <v>223</v>
      </c>
      <c r="H213" s="87">
        <v>21381</v>
      </c>
      <c r="I213" s="87" t="s">
        <v>223</v>
      </c>
      <c r="J213" s="87" t="s">
        <v>223</v>
      </c>
      <c r="K213" s="87" t="s">
        <v>223</v>
      </c>
      <c r="L213" s="87" t="s">
        <v>223</v>
      </c>
      <c r="M213" s="87" t="s">
        <v>223</v>
      </c>
      <c r="N213" s="87" t="s">
        <v>223</v>
      </c>
      <c r="O213" s="87" t="s">
        <v>223</v>
      </c>
      <c r="P213" s="87">
        <v>21911</v>
      </c>
      <c r="Q213" s="87" t="s">
        <v>223</v>
      </c>
      <c r="R213" s="87" t="s">
        <v>223</v>
      </c>
      <c r="S213" s="87" t="s">
        <v>223</v>
      </c>
      <c r="T213" s="87">
        <v>21907</v>
      </c>
      <c r="U213" s="87" t="s">
        <v>223</v>
      </c>
      <c r="V213" s="87" t="s">
        <v>223</v>
      </c>
      <c r="W213" s="87" t="s">
        <v>223</v>
      </c>
      <c r="X213" s="87">
        <v>24700</v>
      </c>
      <c r="Y213" s="87" t="s">
        <v>223</v>
      </c>
      <c r="Z213" s="87" t="s">
        <v>223</v>
      </c>
      <c r="AA213" s="87" t="s">
        <v>223</v>
      </c>
      <c r="AB213" s="87">
        <v>24774</v>
      </c>
      <c r="AC213" s="87" t="s">
        <v>223</v>
      </c>
      <c r="AD213" s="87" t="s">
        <v>223</v>
      </c>
      <c r="AE213" s="87" t="s">
        <v>223</v>
      </c>
      <c r="AF213" s="87">
        <v>27043</v>
      </c>
      <c r="AG213" s="87" t="s">
        <v>223</v>
      </c>
      <c r="AH213" s="87">
        <v>38.549999999999997</v>
      </c>
      <c r="AI213" s="87">
        <v>3200</v>
      </c>
      <c r="AJ213" s="87">
        <v>28413</v>
      </c>
      <c r="AK213" s="87" t="s">
        <v>382</v>
      </c>
      <c r="AL213" s="87">
        <v>38.549999999999997</v>
      </c>
      <c r="AM213" s="87">
        <v>3200</v>
      </c>
      <c r="AN213" s="87">
        <v>29411</v>
      </c>
      <c r="AO213" s="87" t="s">
        <v>712</v>
      </c>
      <c r="AP213" s="87" t="s">
        <v>223</v>
      </c>
      <c r="AQ213" s="87" t="s">
        <v>223</v>
      </c>
      <c r="AR213" s="87">
        <v>28443</v>
      </c>
      <c r="AS213" s="87" t="s">
        <v>223</v>
      </c>
      <c r="AT213" s="87" t="s">
        <v>223</v>
      </c>
      <c r="AU213" s="87" t="s">
        <v>223</v>
      </c>
      <c r="AV213" s="87">
        <v>29012</v>
      </c>
      <c r="AW213" s="87" t="s">
        <v>223</v>
      </c>
      <c r="AX213" s="87" t="s">
        <v>223</v>
      </c>
      <c r="AY213" s="87" t="s">
        <v>223</v>
      </c>
      <c r="AZ213" s="87">
        <v>29170</v>
      </c>
      <c r="BA213" s="87" t="s">
        <v>223</v>
      </c>
      <c r="BB213" s="87" t="s">
        <v>223</v>
      </c>
      <c r="BC213" s="87" t="s">
        <v>223</v>
      </c>
      <c r="BD213" s="87">
        <v>28341</v>
      </c>
      <c r="BE213" s="87" t="s">
        <v>223</v>
      </c>
    </row>
    <row r="214" spans="1:57" s="87" customFormat="1">
      <c r="A214" s="87" t="s">
        <v>947</v>
      </c>
      <c r="B214" s="87">
        <v>62.84</v>
      </c>
      <c r="C214" s="87">
        <v>2666</v>
      </c>
      <c r="D214" s="87" t="s">
        <v>223</v>
      </c>
      <c r="E214" s="87" t="s">
        <v>223</v>
      </c>
      <c r="F214" s="87">
        <v>63.98</v>
      </c>
      <c r="G214" s="87">
        <v>2734</v>
      </c>
      <c r="H214" s="87" t="s">
        <v>223</v>
      </c>
      <c r="I214" s="87" t="s">
        <v>223</v>
      </c>
      <c r="J214" s="87">
        <v>65.44</v>
      </c>
      <c r="K214" s="87">
        <v>2852</v>
      </c>
      <c r="L214" s="87" t="s">
        <v>223</v>
      </c>
      <c r="M214" s="87" t="s">
        <v>223</v>
      </c>
      <c r="N214" s="87">
        <v>65.31</v>
      </c>
      <c r="O214" s="87">
        <v>2842</v>
      </c>
      <c r="P214" s="87" t="s">
        <v>223</v>
      </c>
      <c r="Q214" s="87" t="s">
        <v>223</v>
      </c>
      <c r="R214" s="87">
        <v>65.38</v>
      </c>
      <c r="S214" s="87">
        <v>2847</v>
      </c>
      <c r="T214" s="87" t="s">
        <v>223</v>
      </c>
      <c r="U214" s="87" t="s">
        <v>223</v>
      </c>
      <c r="V214" s="87">
        <v>66.33</v>
      </c>
      <c r="W214" s="87">
        <v>2752</v>
      </c>
      <c r="X214" s="87" t="s">
        <v>223</v>
      </c>
      <c r="Y214" s="87" t="s">
        <v>223</v>
      </c>
      <c r="Z214" s="87">
        <v>68.099999999999994</v>
      </c>
      <c r="AA214" s="87">
        <v>2738</v>
      </c>
      <c r="AB214" s="87" t="s">
        <v>223</v>
      </c>
      <c r="AC214" s="87" t="s">
        <v>223</v>
      </c>
      <c r="AD214" s="87">
        <v>66.739999999999995</v>
      </c>
      <c r="AE214" s="87">
        <v>2760</v>
      </c>
      <c r="AF214" s="87" t="s">
        <v>223</v>
      </c>
      <c r="AG214" s="87" t="s">
        <v>223</v>
      </c>
      <c r="AH214" s="87">
        <v>66.7</v>
      </c>
      <c r="AI214" s="87">
        <v>2782</v>
      </c>
      <c r="AJ214" s="87" t="s">
        <v>223</v>
      </c>
      <c r="AK214" s="87" t="s">
        <v>223</v>
      </c>
      <c r="AL214" s="87">
        <v>68.7</v>
      </c>
      <c r="AM214" s="87">
        <v>2786</v>
      </c>
      <c r="AN214" s="87" t="s">
        <v>223</v>
      </c>
      <c r="AO214" s="87" t="s">
        <v>223</v>
      </c>
      <c r="AP214" s="87">
        <v>69.22</v>
      </c>
      <c r="AQ214" s="87">
        <v>2798</v>
      </c>
      <c r="AR214" s="87" t="s">
        <v>223</v>
      </c>
      <c r="AS214" s="87" t="s">
        <v>223</v>
      </c>
      <c r="AT214" s="87">
        <v>68.94</v>
      </c>
      <c r="AU214" s="87">
        <v>2806</v>
      </c>
      <c r="AV214" s="87" t="s">
        <v>223</v>
      </c>
      <c r="AW214" s="87" t="s">
        <v>223</v>
      </c>
      <c r="AX214" s="87">
        <v>68.13</v>
      </c>
      <c r="AY214" s="87">
        <v>2799</v>
      </c>
      <c r="AZ214" s="87" t="s">
        <v>223</v>
      </c>
      <c r="BA214" s="87" t="s">
        <v>223</v>
      </c>
      <c r="BB214" s="87">
        <v>68.150000000000006</v>
      </c>
      <c r="BC214" s="87">
        <v>2823</v>
      </c>
      <c r="BD214" s="87" t="s">
        <v>223</v>
      </c>
      <c r="BE214" s="87" t="s">
        <v>223</v>
      </c>
    </row>
    <row r="215" spans="1:57" hidden="1">
      <c r="A215" s="85" t="s">
        <v>948</v>
      </c>
      <c r="B215" s="85">
        <v>54.15</v>
      </c>
      <c r="C215" s="85">
        <v>3399</v>
      </c>
      <c r="D215" s="85" t="s">
        <v>223</v>
      </c>
      <c r="E215" s="85" t="s">
        <v>223</v>
      </c>
      <c r="F215" s="85">
        <v>54.67</v>
      </c>
      <c r="G215" s="85">
        <v>3359</v>
      </c>
      <c r="H215" s="85" t="s">
        <v>223</v>
      </c>
      <c r="I215" s="85" t="s">
        <v>223</v>
      </c>
      <c r="J215" s="85">
        <v>56.05</v>
      </c>
      <c r="K215" s="85">
        <v>3316</v>
      </c>
      <c r="L215" s="85" t="s">
        <v>223</v>
      </c>
      <c r="M215" s="85" t="s">
        <v>223</v>
      </c>
      <c r="N215" s="85">
        <v>56.92</v>
      </c>
      <c r="O215" s="85">
        <v>3158</v>
      </c>
      <c r="P215" s="85" t="s">
        <v>223</v>
      </c>
      <c r="Q215" s="85" t="s">
        <v>223</v>
      </c>
      <c r="R215" s="85">
        <v>56.11</v>
      </c>
      <c r="S215" s="85">
        <v>3075</v>
      </c>
      <c r="T215" s="85" t="s">
        <v>223</v>
      </c>
      <c r="U215" s="85" t="s">
        <v>223</v>
      </c>
      <c r="V215" s="85">
        <v>55.07</v>
      </c>
      <c r="W215" s="85">
        <v>3239</v>
      </c>
      <c r="X215" s="85" t="s">
        <v>223</v>
      </c>
      <c r="Y215" s="85" t="s">
        <v>223</v>
      </c>
      <c r="Z215" s="85">
        <v>56.43</v>
      </c>
      <c r="AA215" s="85">
        <v>3303</v>
      </c>
      <c r="AB215" s="85" t="s">
        <v>223</v>
      </c>
      <c r="AC215" s="85" t="s">
        <v>223</v>
      </c>
      <c r="AD215" s="85">
        <v>55.09</v>
      </c>
      <c r="AE215" s="85">
        <v>3244</v>
      </c>
      <c r="AF215" s="85" t="s">
        <v>223</v>
      </c>
      <c r="AG215" s="85" t="s">
        <v>223</v>
      </c>
      <c r="AH215" s="85">
        <v>55.71</v>
      </c>
      <c r="AI215" s="85">
        <v>3477</v>
      </c>
      <c r="AJ215" s="85" t="s">
        <v>223</v>
      </c>
      <c r="AK215" s="85" t="s">
        <v>223</v>
      </c>
      <c r="AL215" s="85">
        <v>56.06</v>
      </c>
      <c r="AM215" s="85">
        <v>3641</v>
      </c>
      <c r="AN215" s="85" t="s">
        <v>223</v>
      </c>
      <c r="AO215" s="85" t="s">
        <v>223</v>
      </c>
      <c r="AP215" s="85">
        <v>57.09</v>
      </c>
      <c r="AQ215" s="85">
        <v>3760</v>
      </c>
      <c r="AR215" s="85" t="s">
        <v>223</v>
      </c>
      <c r="AS215" s="85" t="s">
        <v>223</v>
      </c>
      <c r="AT215" s="85">
        <v>56.07</v>
      </c>
      <c r="AU215" s="85">
        <v>3708</v>
      </c>
      <c r="AV215" s="85" t="s">
        <v>223</v>
      </c>
      <c r="AW215" s="85" t="s">
        <v>223</v>
      </c>
      <c r="AX215" s="85">
        <v>54.79</v>
      </c>
      <c r="AY215" s="85">
        <v>3596</v>
      </c>
      <c r="AZ215" s="85" t="s">
        <v>223</v>
      </c>
      <c r="BA215" s="85" t="s">
        <v>223</v>
      </c>
      <c r="BB215" s="85">
        <v>55.75</v>
      </c>
      <c r="BC215" s="85">
        <v>3730</v>
      </c>
      <c r="BD215" s="85" t="s">
        <v>223</v>
      </c>
      <c r="BE215" s="85" t="s">
        <v>223</v>
      </c>
    </row>
    <row r="216" spans="1:57" hidden="1">
      <c r="A216" s="85" t="s">
        <v>949</v>
      </c>
      <c r="B216" s="85">
        <v>77.77</v>
      </c>
      <c r="C216" s="85">
        <v>8667</v>
      </c>
      <c r="D216" s="85">
        <v>52957</v>
      </c>
      <c r="E216" s="85" t="s">
        <v>255</v>
      </c>
      <c r="F216" s="85">
        <v>74.27</v>
      </c>
      <c r="G216" s="85">
        <v>7000</v>
      </c>
      <c r="H216" s="85">
        <v>48305</v>
      </c>
      <c r="I216" s="85" t="s">
        <v>404</v>
      </c>
      <c r="J216" s="85">
        <v>70.7</v>
      </c>
      <c r="K216" s="85">
        <v>7167</v>
      </c>
      <c r="L216" s="85" t="s">
        <v>223</v>
      </c>
      <c r="M216" s="85" t="s">
        <v>223</v>
      </c>
      <c r="N216" s="85">
        <v>71.88</v>
      </c>
      <c r="O216" s="85">
        <v>7060</v>
      </c>
      <c r="P216" s="85">
        <v>48305</v>
      </c>
      <c r="Q216" s="85" t="s">
        <v>492</v>
      </c>
      <c r="R216" s="85">
        <v>73.19</v>
      </c>
      <c r="S216" s="85">
        <v>6267</v>
      </c>
      <c r="T216" s="85">
        <v>48305</v>
      </c>
      <c r="U216" s="85" t="s">
        <v>831</v>
      </c>
      <c r="V216" s="85">
        <v>78</v>
      </c>
      <c r="W216" s="85">
        <v>5650</v>
      </c>
      <c r="X216" s="85">
        <v>48305</v>
      </c>
      <c r="Y216" s="85" t="s">
        <v>417</v>
      </c>
      <c r="Z216" s="85">
        <v>86</v>
      </c>
      <c r="AA216" s="85">
        <v>4300</v>
      </c>
      <c r="AB216" s="85">
        <v>48474</v>
      </c>
      <c r="AC216" s="85" t="s">
        <v>451</v>
      </c>
      <c r="AD216" s="85">
        <v>86</v>
      </c>
      <c r="AE216" s="85">
        <v>4300</v>
      </c>
      <c r="AF216" s="85">
        <v>48474</v>
      </c>
      <c r="AG216" s="85" t="s">
        <v>451</v>
      </c>
      <c r="AH216" s="85">
        <v>81.33</v>
      </c>
      <c r="AI216" s="85">
        <v>3300</v>
      </c>
      <c r="AJ216" s="85">
        <v>48474</v>
      </c>
      <c r="AK216" s="85" t="s">
        <v>398</v>
      </c>
      <c r="AL216" s="85">
        <v>81.33</v>
      </c>
      <c r="AM216" s="85">
        <v>3300</v>
      </c>
      <c r="AN216" s="85">
        <v>48644</v>
      </c>
      <c r="AO216" s="85" t="s">
        <v>232</v>
      </c>
      <c r="AP216" s="85">
        <v>81.33</v>
      </c>
      <c r="AQ216" s="85">
        <v>3300</v>
      </c>
      <c r="AR216" s="85" t="s">
        <v>223</v>
      </c>
      <c r="AS216" s="85" t="s">
        <v>223</v>
      </c>
      <c r="AT216" s="85">
        <v>81.33</v>
      </c>
      <c r="AU216" s="85">
        <v>3300</v>
      </c>
      <c r="AV216" s="85" t="s">
        <v>223</v>
      </c>
      <c r="AW216" s="85" t="s">
        <v>223</v>
      </c>
      <c r="AX216" s="85">
        <v>86</v>
      </c>
      <c r="AY216" s="85">
        <v>4300</v>
      </c>
      <c r="AZ216" s="85" t="s">
        <v>223</v>
      </c>
      <c r="BA216" s="85" t="s">
        <v>223</v>
      </c>
      <c r="BB216" s="85">
        <v>86</v>
      </c>
      <c r="BC216" s="85">
        <v>4300</v>
      </c>
      <c r="BD216" s="85" t="s">
        <v>223</v>
      </c>
      <c r="BE216" s="85" t="s">
        <v>223</v>
      </c>
    </row>
    <row r="217" spans="1:57" hidden="1">
      <c r="A217" s="85" t="s">
        <v>950</v>
      </c>
      <c r="B217" s="85">
        <v>55.43</v>
      </c>
      <c r="C217" s="85">
        <v>12133</v>
      </c>
      <c r="D217" s="85" t="s">
        <v>223</v>
      </c>
      <c r="E217" s="85" t="s">
        <v>223</v>
      </c>
      <c r="F217" s="85">
        <v>43.8</v>
      </c>
      <c r="G217" s="85">
        <v>6000</v>
      </c>
      <c r="H217" s="85" t="s">
        <v>223</v>
      </c>
      <c r="I217" s="85" t="s">
        <v>223</v>
      </c>
      <c r="J217" s="85">
        <v>51.09</v>
      </c>
      <c r="K217" s="85">
        <v>7000</v>
      </c>
      <c r="L217" s="85" t="s">
        <v>223</v>
      </c>
      <c r="M217" s="85" t="s">
        <v>223</v>
      </c>
      <c r="N217" s="85" t="s">
        <v>223</v>
      </c>
      <c r="O217" s="85" t="s">
        <v>223</v>
      </c>
      <c r="P217" s="85" t="s">
        <v>223</v>
      </c>
      <c r="Q217" s="85" t="s">
        <v>223</v>
      </c>
      <c r="R217" s="85" t="s">
        <v>223</v>
      </c>
      <c r="S217" s="85" t="s">
        <v>223</v>
      </c>
      <c r="T217" s="85" t="s">
        <v>223</v>
      </c>
      <c r="U217" s="85" t="s">
        <v>223</v>
      </c>
      <c r="V217" s="85" t="s">
        <v>223</v>
      </c>
      <c r="W217" s="85" t="s">
        <v>223</v>
      </c>
      <c r="X217" s="85" t="s">
        <v>223</v>
      </c>
      <c r="Y217" s="85" t="s">
        <v>223</v>
      </c>
      <c r="Z217" s="85" t="s">
        <v>223</v>
      </c>
      <c r="AA217" s="85" t="s">
        <v>223</v>
      </c>
      <c r="AB217" s="85" t="s">
        <v>223</v>
      </c>
      <c r="AC217" s="85" t="s">
        <v>223</v>
      </c>
      <c r="AD217" s="85" t="s">
        <v>223</v>
      </c>
      <c r="AE217" s="85" t="s">
        <v>223</v>
      </c>
      <c r="AF217" s="85" t="s">
        <v>223</v>
      </c>
      <c r="AG217" s="85" t="s">
        <v>223</v>
      </c>
      <c r="AH217" s="85" t="s">
        <v>223</v>
      </c>
      <c r="AI217" s="85" t="s">
        <v>223</v>
      </c>
      <c r="AJ217" s="85" t="s">
        <v>223</v>
      </c>
      <c r="AK217" s="85" t="s">
        <v>223</v>
      </c>
      <c r="AL217" s="85" t="s">
        <v>223</v>
      </c>
      <c r="AM217" s="85" t="s">
        <v>223</v>
      </c>
      <c r="AN217" s="85" t="s">
        <v>223</v>
      </c>
      <c r="AO217" s="85" t="s">
        <v>223</v>
      </c>
      <c r="AP217" s="85" t="s">
        <v>223</v>
      </c>
      <c r="AQ217" s="85" t="s">
        <v>223</v>
      </c>
      <c r="AR217" s="85" t="s">
        <v>223</v>
      </c>
      <c r="AS217" s="85" t="s">
        <v>223</v>
      </c>
      <c r="AT217" s="85" t="s">
        <v>223</v>
      </c>
      <c r="AU217" s="85" t="s">
        <v>223</v>
      </c>
      <c r="AV217" s="85" t="s">
        <v>223</v>
      </c>
      <c r="AW217" s="85" t="s">
        <v>223</v>
      </c>
      <c r="AX217" s="85" t="s">
        <v>223</v>
      </c>
      <c r="AY217" s="85" t="s">
        <v>223</v>
      </c>
      <c r="AZ217" s="85" t="s">
        <v>223</v>
      </c>
      <c r="BA217" s="85" t="s">
        <v>223</v>
      </c>
      <c r="BB217" s="85" t="s">
        <v>223</v>
      </c>
      <c r="BC217" s="85" t="s">
        <v>223</v>
      </c>
      <c r="BD217" s="85" t="s">
        <v>223</v>
      </c>
      <c r="BE217" s="85" t="s">
        <v>223</v>
      </c>
    </row>
    <row r="218" spans="1:57" s="87" customFormat="1" hidden="1">
      <c r="A218" s="87" t="s">
        <v>951</v>
      </c>
      <c r="B218" s="87" t="s">
        <v>223</v>
      </c>
      <c r="C218" s="87" t="s">
        <v>223</v>
      </c>
      <c r="D218" s="87">
        <v>26427</v>
      </c>
      <c r="E218" s="87" t="s">
        <v>223</v>
      </c>
      <c r="F218" s="87" t="s">
        <v>223</v>
      </c>
      <c r="G218" s="87" t="s">
        <v>223</v>
      </c>
      <c r="H218" s="87">
        <v>27245</v>
      </c>
      <c r="I218" s="87" t="s">
        <v>223</v>
      </c>
      <c r="J218" s="87" t="s">
        <v>223</v>
      </c>
      <c r="K218" s="87" t="s">
        <v>223</v>
      </c>
      <c r="L218" s="87" t="s">
        <v>223</v>
      </c>
      <c r="M218" s="87" t="s">
        <v>223</v>
      </c>
      <c r="N218" s="87" t="s">
        <v>223</v>
      </c>
      <c r="O218" s="87" t="s">
        <v>223</v>
      </c>
      <c r="P218" s="87">
        <v>27270</v>
      </c>
      <c r="Q218" s="87" t="s">
        <v>223</v>
      </c>
      <c r="R218" s="87" t="s">
        <v>223</v>
      </c>
      <c r="S218" s="87" t="s">
        <v>223</v>
      </c>
      <c r="T218" s="87">
        <v>27827</v>
      </c>
      <c r="U218" s="87" t="s">
        <v>223</v>
      </c>
      <c r="V218" s="87" t="s">
        <v>223</v>
      </c>
      <c r="W218" s="87" t="s">
        <v>223</v>
      </c>
      <c r="X218" s="87">
        <v>28109</v>
      </c>
      <c r="Y218" s="87" t="s">
        <v>223</v>
      </c>
      <c r="Z218" s="87" t="s">
        <v>223</v>
      </c>
      <c r="AA218" s="87" t="s">
        <v>223</v>
      </c>
      <c r="AB218" s="87">
        <v>28109</v>
      </c>
      <c r="AC218" s="87" t="s">
        <v>223</v>
      </c>
      <c r="AD218" s="87" t="s">
        <v>223</v>
      </c>
      <c r="AE218" s="87" t="s">
        <v>223</v>
      </c>
      <c r="AF218" s="87">
        <v>28683</v>
      </c>
      <c r="AG218" s="87" t="s">
        <v>223</v>
      </c>
      <c r="AH218" s="87" t="s">
        <v>223</v>
      </c>
      <c r="AI218" s="87" t="s">
        <v>223</v>
      </c>
      <c r="AJ218" s="87">
        <v>29571</v>
      </c>
      <c r="AK218" s="87" t="s">
        <v>223</v>
      </c>
      <c r="AL218" s="87" t="s">
        <v>223</v>
      </c>
      <c r="AM218" s="87" t="s">
        <v>223</v>
      </c>
      <c r="AN218" s="87">
        <v>30175</v>
      </c>
      <c r="AO218" s="87" t="s">
        <v>223</v>
      </c>
      <c r="AP218" s="87" t="s">
        <v>223</v>
      </c>
      <c r="AQ218" s="87" t="s">
        <v>223</v>
      </c>
      <c r="AR218" s="87">
        <v>30480</v>
      </c>
      <c r="AS218" s="87" t="s">
        <v>223</v>
      </c>
      <c r="AT218" s="87" t="s">
        <v>223</v>
      </c>
      <c r="AU218" s="87" t="s">
        <v>223</v>
      </c>
      <c r="AV218" s="87">
        <v>31423</v>
      </c>
      <c r="AW218" s="87" t="s">
        <v>223</v>
      </c>
      <c r="AX218" s="87" t="s">
        <v>223</v>
      </c>
      <c r="AY218" s="87" t="s">
        <v>223</v>
      </c>
      <c r="AZ218" s="87">
        <v>31112</v>
      </c>
      <c r="BA218" s="87" t="s">
        <v>223</v>
      </c>
      <c r="BB218" s="87" t="s">
        <v>223</v>
      </c>
      <c r="BC218" s="87" t="s">
        <v>223</v>
      </c>
      <c r="BD218" s="87">
        <v>31112</v>
      </c>
      <c r="BE218" s="87" t="s">
        <v>223</v>
      </c>
    </row>
    <row r="219" spans="1:57" s="87" customFormat="1">
      <c r="A219" s="87" t="s">
        <v>952</v>
      </c>
      <c r="B219" s="87">
        <v>38.35</v>
      </c>
      <c r="C219" s="87">
        <v>3036</v>
      </c>
      <c r="D219" s="87">
        <v>25348</v>
      </c>
      <c r="E219" s="87" t="s">
        <v>738</v>
      </c>
      <c r="F219" s="87">
        <v>37.520000000000003</v>
      </c>
      <c r="G219" s="87">
        <v>2891</v>
      </c>
      <c r="H219" s="87">
        <v>24731</v>
      </c>
      <c r="I219" s="87" t="s">
        <v>558</v>
      </c>
      <c r="J219" s="87">
        <v>38.68</v>
      </c>
      <c r="K219" s="87">
        <v>2892</v>
      </c>
      <c r="L219" s="87" t="s">
        <v>223</v>
      </c>
      <c r="M219" s="87" t="s">
        <v>223</v>
      </c>
      <c r="N219" s="87">
        <v>40.14</v>
      </c>
      <c r="O219" s="87">
        <v>2928</v>
      </c>
      <c r="P219" s="87">
        <v>26174</v>
      </c>
      <c r="Q219" s="87" t="s">
        <v>401</v>
      </c>
      <c r="R219" s="87">
        <v>39.1</v>
      </c>
      <c r="S219" s="87">
        <v>2937</v>
      </c>
      <c r="T219" s="87">
        <v>25967</v>
      </c>
      <c r="U219" s="87" t="s">
        <v>509</v>
      </c>
      <c r="V219" s="87">
        <v>38.26</v>
      </c>
      <c r="W219" s="87">
        <v>3100</v>
      </c>
      <c r="X219" s="87">
        <v>25559</v>
      </c>
      <c r="Y219" s="87" t="s">
        <v>650</v>
      </c>
      <c r="Z219" s="87">
        <v>37.799999999999997</v>
      </c>
      <c r="AA219" s="87">
        <v>3200</v>
      </c>
      <c r="AB219" s="87">
        <v>26855</v>
      </c>
      <c r="AC219" s="87" t="s">
        <v>909</v>
      </c>
      <c r="AD219" s="87">
        <v>35.51</v>
      </c>
      <c r="AE219" s="87">
        <v>2857</v>
      </c>
      <c r="AF219" s="87">
        <v>27279</v>
      </c>
      <c r="AG219" s="87" t="s">
        <v>708</v>
      </c>
      <c r="AH219" s="87">
        <v>37.049999999999997</v>
      </c>
      <c r="AI219" s="87">
        <v>2960</v>
      </c>
      <c r="AJ219" s="87">
        <v>27366</v>
      </c>
      <c r="AK219" s="87" t="s">
        <v>953</v>
      </c>
      <c r="AL219" s="87">
        <v>39.96</v>
      </c>
      <c r="AM219" s="87">
        <v>3163</v>
      </c>
      <c r="AN219" s="87">
        <v>27459</v>
      </c>
      <c r="AO219" s="87" t="s">
        <v>256</v>
      </c>
      <c r="AP219" s="87">
        <v>40.99</v>
      </c>
      <c r="AQ219" s="87">
        <v>3224</v>
      </c>
      <c r="AR219" s="87">
        <v>28024</v>
      </c>
      <c r="AS219" s="87" t="s">
        <v>588</v>
      </c>
      <c r="AT219" s="87">
        <v>38.44</v>
      </c>
      <c r="AU219" s="87">
        <v>3064</v>
      </c>
      <c r="AV219" s="87">
        <v>27873</v>
      </c>
      <c r="AW219" s="87" t="s">
        <v>626</v>
      </c>
      <c r="AX219" s="87">
        <v>43.06</v>
      </c>
      <c r="AY219" s="87">
        <v>2758</v>
      </c>
      <c r="AZ219" s="87">
        <v>28037</v>
      </c>
      <c r="BA219" s="87" t="s">
        <v>409</v>
      </c>
      <c r="BB219" s="87">
        <v>58.78</v>
      </c>
      <c r="BC219" s="87">
        <v>2160</v>
      </c>
      <c r="BD219" s="87">
        <v>27141</v>
      </c>
      <c r="BE219" s="87" t="s">
        <v>624</v>
      </c>
    </row>
    <row r="220" spans="1:57" hidden="1">
      <c r="A220" s="85" t="s">
        <v>954</v>
      </c>
      <c r="B220" s="85">
        <v>71.819999999999993</v>
      </c>
      <c r="C220" s="85">
        <v>8400</v>
      </c>
      <c r="D220" s="85" t="s">
        <v>223</v>
      </c>
      <c r="E220" s="85" t="s">
        <v>223</v>
      </c>
      <c r="F220" s="85">
        <v>66.53</v>
      </c>
      <c r="G220" s="85">
        <v>7750</v>
      </c>
      <c r="H220" s="85" t="s">
        <v>223</v>
      </c>
      <c r="I220" s="85" t="s">
        <v>223</v>
      </c>
      <c r="J220" s="85">
        <v>68.97</v>
      </c>
      <c r="K220" s="85">
        <v>8000</v>
      </c>
      <c r="L220" s="85" t="s">
        <v>223</v>
      </c>
      <c r="M220" s="85" t="s">
        <v>223</v>
      </c>
      <c r="N220" s="85" t="s">
        <v>223</v>
      </c>
      <c r="O220" s="85" t="s">
        <v>223</v>
      </c>
      <c r="P220" s="85" t="s">
        <v>223</v>
      </c>
      <c r="Q220" s="85" t="s">
        <v>223</v>
      </c>
      <c r="R220" s="85" t="s">
        <v>223</v>
      </c>
      <c r="S220" s="85" t="s">
        <v>223</v>
      </c>
      <c r="T220" s="85" t="s">
        <v>223</v>
      </c>
      <c r="U220" s="85" t="s">
        <v>223</v>
      </c>
      <c r="V220" s="85" t="s">
        <v>223</v>
      </c>
      <c r="W220" s="85" t="s">
        <v>223</v>
      </c>
      <c r="X220" s="85" t="s">
        <v>223</v>
      </c>
      <c r="Y220" s="85" t="s">
        <v>223</v>
      </c>
      <c r="Z220" s="85" t="s">
        <v>223</v>
      </c>
      <c r="AA220" s="85" t="s">
        <v>223</v>
      </c>
      <c r="AB220" s="85" t="s">
        <v>223</v>
      </c>
      <c r="AC220" s="85" t="s">
        <v>223</v>
      </c>
      <c r="AD220" s="85" t="s">
        <v>223</v>
      </c>
      <c r="AE220" s="85" t="s">
        <v>223</v>
      </c>
      <c r="AF220" s="85" t="s">
        <v>223</v>
      </c>
      <c r="AG220" s="85" t="s">
        <v>223</v>
      </c>
      <c r="AH220" s="85" t="s">
        <v>223</v>
      </c>
      <c r="AI220" s="85" t="s">
        <v>223</v>
      </c>
      <c r="AJ220" s="85" t="s">
        <v>223</v>
      </c>
      <c r="AK220" s="85" t="s">
        <v>223</v>
      </c>
      <c r="AL220" s="85" t="s">
        <v>223</v>
      </c>
      <c r="AM220" s="85" t="s">
        <v>223</v>
      </c>
      <c r="AN220" s="85" t="s">
        <v>223</v>
      </c>
      <c r="AO220" s="85" t="s">
        <v>223</v>
      </c>
      <c r="AP220" s="85" t="s">
        <v>223</v>
      </c>
      <c r="AQ220" s="85" t="s">
        <v>223</v>
      </c>
      <c r="AR220" s="85" t="s">
        <v>223</v>
      </c>
      <c r="AS220" s="85" t="s">
        <v>223</v>
      </c>
      <c r="AT220" s="85" t="s">
        <v>223</v>
      </c>
      <c r="AU220" s="85" t="s">
        <v>223</v>
      </c>
      <c r="AV220" s="85" t="s">
        <v>223</v>
      </c>
      <c r="AW220" s="85" t="s">
        <v>223</v>
      </c>
      <c r="AX220" s="85" t="s">
        <v>223</v>
      </c>
      <c r="AY220" s="85" t="s">
        <v>223</v>
      </c>
      <c r="AZ220" s="85" t="s">
        <v>223</v>
      </c>
      <c r="BA220" s="85" t="s">
        <v>223</v>
      </c>
      <c r="BB220" s="85" t="s">
        <v>223</v>
      </c>
      <c r="BC220" s="85" t="s">
        <v>223</v>
      </c>
      <c r="BD220" s="85" t="s">
        <v>223</v>
      </c>
      <c r="BE220" s="85" t="s">
        <v>223</v>
      </c>
    </row>
    <row r="221" spans="1:57" hidden="1">
      <c r="A221" s="85" t="s">
        <v>955</v>
      </c>
      <c r="B221" s="85">
        <v>48.03</v>
      </c>
      <c r="C221" s="85">
        <v>3143</v>
      </c>
      <c r="D221" s="85" t="s">
        <v>223</v>
      </c>
      <c r="E221" s="85" t="s">
        <v>223</v>
      </c>
      <c r="F221" s="85">
        <v>48.52</v>
      </c>
      <c r="G221" s="85">
        <v>3083</v>
      </c>
      <c r="H221" s="85" t="s">
        <v>223</v>
      </c>
      <c r="I221" s="85" t="s">
        <v>223</v>
      </c>
      <c r="J221" s="85">
        <v>48.91</v>
      </c>
      <c r="K221" s="85">
        <v>3103</v>
      </c>
      <c r="L221" s="85" t="s">
        <v>223</v>
      </c>
      <c r="M221" s="85" t="s">
        <v>223</v>
      </c>
      <c r="N221" s="85">
        <v>49.84</v>
      </c>
      <c r="O221" s="85">
        <v>3132</v>
      </c>
      <c r="P221" s="85" t="s">
        <v>223</v>
      </c>
      <c r="Q221" s="85" t="s">
        <v>223</v>
      </c>
      <c r="R221" s="85">
        <v>48.99</v>
      </c>
      <c r="S221" s="85">
        <v>3161</v>
      </c>
      <c r="T221" s="85" t="s">
        <v>223</v>
      </c>
      <c r="U221" s="85" t="s">
        <v>223</v>
      </c>
      <c r="V221" s="85">
        <v>49.19</v>
      </c>
      <c r="W221" s="85">
        <v>3195</v>
      </c>
      <c r="X221" s="85" t="s">
        <v>223</v>
      </c>
      <c r="Y221" s="85" t="s">
        <v>223</v>
      </c>
      <c r="Z221" s="85">
        <v>49.45</v>
      </c>
      <c r="AA221" s="85">
        <v>3218</v>
      </c>
      <c r="AB221" s="85" t="s">
        <v>223</v>
      </c>
      <c r="AC221" s="85" t="s">
        <v>223</v>
      </c>
      <c r="AD221" s="85">
        <v>48.54</v>
      </c>
      <c r="AE221" s="85">
        <v>3260</v>
      </c>
      <c r="AF221" s="85" t="s">
        <v>223</v>
      </c>
      <c r="AG221" s="85" t="s">
        <v>223</v>
      </c>
      <c r="AH221" s="85">
        <v>48.25</v>
      </c>
      <c r="AI221" s="85">
        <v>3300</v>
      </c>
      <c r="AJ221" s="85" t="s">
        <v>223</v>
      </c>
      <c r="AK221" s="85" t="s">
        <v>223</v>
      </c>
      <c r="AL221" s="85">
        <v>47.21</v>
      </c>
      <c r="AM221" s="85">
        <v>3200</v>
      </c>
      <c r="AN221" s="85" t="s">
        <v>223</v>
      </c>
      <c r="AO221" s="85" t="s">
        <v>223</v>
      </c>
      <c r="AP221" s="85">
        <v>47.61</v>
      </c>
      <c r="AQ221" s="85">
        <v>3200</v>
      </c>
      <c r="AR221" s="85" t="s">
        <v>223</v>
      </c>
      <c r="AS221" s="85" t="s">
        <v>223</v>
      </c>
      <c r="AT221" s="85">
        <v>49.61</v>
      </c>
      <c r="AU221" s="85">
        <v>3133</v>
      </c>
      <c r="AV221" s="85" t="s">
        <v>223</v>
      </c>
      <c r="AW221" s="85" t="s">
        <v>223</v>
      </c>
      <c r="AX221" s="85">
        <v>50</v>
      </c>
      <c r="AY221" s="85">
        <v>3200</v>
      </c>
      <c r="AZ221" s="85" t="s">
        <v>223</v>
      </c>
      <c r="BA221" s="85" t="s">
        <v>223</v>
      </c>
      <c r="BB221" s="85">
        <v>40.44</v>
      </c>
      <c r="BC221" s="85">
        <v>3400</v>
      </c>
      <c r="BD221" s="85" t="s">
        <v>223</v>
      </c>
      <c r="BE221" s="85" t="s">
        <v>223</v>
      </c>
    </row>
    <row r="222" spans="1:57" hidden="1">
      <c r="A222" s="85" t="s">
        <v>956</v>
      </c>
      <c r="B222" s="85">
        <v>54.93</v>
      </c>
      <c r="C222" s="85">
        <v>3639</v>
      </c>
      <c r="D222" s="85">
        <v>28716</v>
      </c>
      <c r="E222" s="85" t="s">
        <v>863</v>
      </c>
      <c r="F222" s="85">
        <v>48.54</v>
      </c>
      <c r="G222" s="85">
        <v>4171</v>
      </c>
      <c r="H222" s="85">
        <v>29158</v>
      </c>
      <c r="I222" s="85" t="s">
        <v>425</v>
      </c>
      <c r="J222" s="85">
        <v>48.3</v>
      </c>
      <c r="K222" s="85">
        <v>4201</v>
      </c>
      <c r="L222" s="85" t="s">
        <v>223</v>
      </c>
      <c r="M222" s="85" t="s">
        <v>223</v>
      </c>
      <c r="N222" s="85">
        <v>50.15</v>
      </c>
      <c r="O222" s="85">
        <v>4302</v>
      </c>
      <c r="P222" s="85">
        <v>30986</v>
      </c>
      <c r="Q222" s="85" t="s">
        <v>516</v>
      </c>
      <c r="R222" s="85">
        <v>49.7</v>
      </c>
      <c r="S222" s="85">
        <v>4267</v>
      </c>
      <c r="T222" s="85">
        <v>31023</v>
      </c>
      <c r="U222" s="85" t="s">
        <v>518</v>
      </c>
      <c r="V222" s="85">
        <v>45.42</v>
      </c>
      <c r="W222" s="85">
        <v>4411</v>
      </c>
      <c r="X222" s="85">
        <v>31246</v>
      </c>
      <c r="Y222" s="85" t="s">
        <v>562</v>
      </c>
      <c r="Z222" s="85">
        <v>44.67</v>
      </c>
      <c r="AA222" s="85">
        <v>4430</v>
      </c>
      <c r="AB222" s="85">
        <v>32635</v>
      </c>
      <c r="AC222" s="85" t="s">
        <v>658</v>
      </c>
      <c r="AD222" s="85">
        <v>49.15</v>
      </c>
      <c r="AE222" s="85">
        <v>4216</v>
      </c>
      <c r="AF222" s="85">
        <v>33249</v>
      </c>
      <c r="AG222" s="85" t="s">
        <v>675</v>
      </c>
      <c r="AH222" s="85">
        <v>49.21</v>
      </c>
      <c r="AI222" s="85">
        <v>4327</v>
      </c>
      <c r="AJ222" s="85">
        <v>34106</v>
      </c>
      <c r="AK222" s="85" t="s">
        <v>807</v>
      </c>
      <c r="AL222" s="85">
        <v>48.75</v>
      </c>
      <c r="AM222" s="85">
        <v>4648</v>
      </c>
      <c r="AN222" s="85">
        <v>34949</v>
      </c>
      <c r="AO222" s="85" t="s">
        <v>555</v>
      </c>
      <c r="AP222" s="85">
        <v>51.05</v>
      </c>
      <c r="AQ222" s="85">
        <v>4510</v>
      </c>
      <c r="AR222" s="85">
        <v>35665</v>
      </c>
      <c r="AS222" s="85" t="s">
        <v>495</v>
      </c>
      <c r="AT222" s="85">
        <v>48.96</v>
      </c>
      <c r="AU222" s="85">
        <v>4492</v>
      </c>
      <c r="AV222" s="85">
        <v>36189</v>
      </c>
      <c r="AW222" s="85" t="s">
        <v>953</v>
      </c>
      <c r="AX222" s="85">
        <v>50.64</v>
      </c>
      <c r="AY222" s="85">
        <v>4096</v>
      </c>
      <c r="AZ222" s="85">
        <v>35637</v>
      </c>
      <c r="BA222" s="85" t="s">
        <v>373</v>
      </c>
      <c r="BB222" s="85">
        <v>50.47</v>
      </c>
      <c r="BC222" s="85">
        <v>4126</v>
      </c>
      <c r="BD222" s="85">
        <v>36415</v>
      </c>
      <c r="BE222" s="85" t="s">
        <v>861</v>
      </c>
    </row>
    <row r="223" spans="1:57" hidden="1">
      <c r="A223" s="85" t="s">
        <v>957</v>
      </c>
      <c r="B223" s="85">
        <v>57.45</v>
      </c>
      <c r="C223" s="85">
        <v>2757</v>
      </c>
      <c r="D223" s="85" t="s">
        <v>223</v>
      </c>
      <c r="E223" s="85" t="s">
        <v>223</v>
      </c>
      <c r="F223" s="85">
        <v>53.22</v>
      </c>
      <c r="G223" s="85">
        <v>3205</v>
      </c>
      <c r="H223" s="85" t="s">
        <v>223</v>
      </c>
      <c r="I223" s="85" t="s">
        <v>223</v>
      </c>
      <c r="J223" s="85">
        <v>52.89</v>
      </c>
      <c r="K223" s="85">
        <v>3317</v>
      </c>
      <c r="L223" s="85" t="s">
        <v>223</v>
      </c>
      <c r="M223" s="85" t="s">
        <v>223</v>
      </c>
      <c r="N223" s="85">
        <v>52.44</v>
      </c>
      <c r="O223" s="85">
        <v>3379</v>
      </c>
      <c r="P223" s="85" t="s">
        <v>223</v>
      </c>
      <c r="Q223" s="85" t="s">
        <v>223</v>
      </c>
      <c r="R223" s="85">
        <v>56.36</v>
      </c>
      <c r="S223" s="85">
        <v>3321</v>
      </c>
      <c r="T223" s="85" t="s">
        <v>223</v>
      </c>
      <c r="U223" s="85" t="s">
        <v>223</v>
      </c>
      <c r="V223" s="85">
        <v>60.29</v>
      </c>
      <c r="W223" s="85">
        <v>3293</v>
      </c>
      <c r="X223" s="85" t="s">
        <v>223</v>
      </c>
      <c r="Y223" s="85" t="s">
        <v>223</v>
      </c>
      <c r="Z223" s="85">
        <v>56.48</v>
      </c>
      <c r="AA223" s="85">
        <v>3377</v>
      </c>
      <c r="AB223" s="85" t="s">
        <v>223</v>
      </c>
      <c r="AC223" s="85" t="s">
        <v>223</v>
      </c>
      <c r="AD223" s="85">
        <v>59.1</v>
      </c>
      <c r="AE223" s="85">
        <v>3312</v>
      </c>
      <c r="AF223" s="85" t="s">
        <v>223</v>
      </c>
      <c r="AG223" s="85" t="s">
        <v>223</v>
      </c>
      <c r="AH223" s="85">
        <v>57.94</v>
      </c>
      <c r="AI223" s="85">
        <v>3302</v>
      </c>
      <c r="AJ223" s="85" t="s">
        <v>223</v>
      </c>
      <c r="AK223" s="85" t="s">
        <v>223</v>
      </c>
      <c r="AL223" s="85">
        <v>52.81</v>
      </c>
      <c r="AM223" s="85">
        <v>3370</v>
      </c>
      <c r="AN223" s="85" t="s">
        <v>223</v>
      </c>
      <c r="AO223" s="85" t="s">
        <v>223</v>
      </c>
      <c r="AP223" s="85">
        <v>53.97</v>
      </c>
      <c r="AQ223" s="85">
        <v>3429</v>
      </c>
      <c r="AR223" s="85" t="s">
        <v>223</v>
      </c>
      <c r="AS223" s="85" t="s">
        <v>223</v>
      </c>
      <c r="AT223" s="85">
        <v>53.98</v>
      </c>
      <c r="AU223" s="85">
        <v>3431</v>
      </c>
      <c r="AV223" s="85" t="s">
        <v>223</v>
      </c>
      <c r="AW223" s="85" t="s">
        <v>223</v>
      </c>
      <c r="AX223" s="85">
        <v>52.7</v>
      </c>
      <c r="AY223" s="85">
        <v>3407</v>
      </c>
      <c r="AZ223" s="85" t="s">
        <v>223</v>
      </c>
      <c r="BA223" s="85" t="s">
        <v>223</v>
      </c>
      <c r="BB223" s="85">
        <v>54.2</v>
      </c>
      <c r="BC223" s="85">
        <v>3357</v>
      </c>
      <c r="BD223" s="85" t="s">
        <v>223</v>
      </c>
      <c r="BE223" s="85" t="s">
        <v>223</v>
      </c>
    </row>
    <row r="224" spans="1:57" hidden="1">
      <c r="A224" s="85" t="s">
        <v>958</v>
      </c>
      <c r="B224" s="85">
        <v>238.6</v>
      </c>
      <c r="C224" s="85">
        <v>1360</v>
      </c>
      <c r="D224" s="85" t="s">
        <v>223</v>
      </c>
      <c r="E224" s="85" t="s">
        <v>223</v>
      </c>
      <c r="F224" s="85">
        <v>238.6</v>
      </c>
      <c r="G224" s="85">
        <v>1360</v>
      </c>
      <c r="H224" s="85" t="s">
        <v>223</v>
      </c>
      <c r="I224" s="85" t="s">
        <v>223</v>
      </c>
      <c r="J224" s="85">
        <v>238.6</v>
      </c>
      <c r="K224" s="85">
        <v>1360</v>
      </c>
      <c r="L224" s="85" t="s">
        <v>223</v>
      </c>
      <c r="M224" s="85" t="s">
        <v>223</v>
      </c>
      <c r="N224" s="85">
        <v>238.6</v>
      </c>
      <c r="O224" s="85">
        <v>1360</v>
      </c>
      <c r="P224" s="85" t="s">
        <v>223</v>
      </c>
      <c r="Q224" s="85" t="s">
        <v>223</v>
      </c>
      <c r="R224" s="85">
        <v>238.6</v>
      </c>
      <c r="S224" s="85">
        <v>1360</v>
      </c>
      <c r="T224" s="85" t="s">
        <v>223</v>
      </c>
      <c r="U224" s="85" t="s">
        <v>223</v>
      </c>
      <c r="V224" s="85">
        <v>238.6</v>
      </c>
      <c r="W224" s="85">
        <v>1360</v>
      </c>
      <c r="X224" s="85" t="s">
        <v>223</v>
      </c>
      <c r="Y224" s="85" t="s">
        <v>223</v>
      </c>
      <c r="Z224" s="85">
        <v>238.6</v>
      </c>
      <c r="AA224" s="85">
        <v>1360</v>
      </c>
      <c r="AB224" s="85" t="s">
        <v>223</v>
      </c>
      <c r="AC224" s="85" t="s">
        <v>223</v>
      </c>
      <c r="AD224" s="85">
        <v>238.6</v>
      </c>
      <c r="AE224" s="85">
        <v>1360</v>
      </c>
      <c r="AF224" s="85" t="s">
        <v>223</v>
      </c>
      <c r="AG224" s="85" t="s">
        <v>223</v>
      </c>
      <c r="AH224" s="85">
        <v>238.6</v>
      </c>
      <c r="AI224" s="85">
        <v>1360</v>
      </c>
      <c r="AJ224" s="85" t="s">
        <v>223</v>
      </c>
      <c r="AK224" s="85" t="s">
        <v>223</v>
      </c>
      <c r="AL224" s="85">
        <v>238.6</v>
      </c>
      <c r="AM224" s="85">
        <v>1360</v>
      </c>
      <c r="AN224" s="85" t="s">
        <v>223</v>
      </c>
      <c r="AO224" s="85" t="s">
        <v>223</v>
      </c>
      <c r="AP224" s="85">
        <v>238.6</v>
      </c>
      <c r="AQ224" s="85">
        <v>1360</v>
      </c>
      <c r="AR224" s="85" t="s">
        <v>223</v>
      </c>
      <c r="AS224" s="85" t="s">
        <v>223</v>
      </c>
      <c r="AT224" s="85">
        <v>238.6</v>
      </c>
      <c r="AU224" s="85">
        <v>1360</v>
      </c>
      <c r="AV224" s="85" t="s">
        <v>223</v>
      </c>
      <c r="AW224" s="85" t="s">
        <v>223</v>
      </c>
      <c r="AX224" s="85">
        <v>113.87</v>
      </c>
      <c r="AY224" s="85">
        <v>3487</v>
      </c>
      <c r="AZ224" s="85" t="s">
        <v>223</v>
      </c>
      <c r="BA224" s="85" t="s">
        <v>223</v>
      </c>
      <c r="BB224" s="85">
        <v>127.41</v>
      </c>
      <c r="BC224" s="85">
        <v>3023</v>
      </c>
      <c r="BD224" s="85" t="s">
        <v>223</v>
      </c>
      <c r="BE224" s="85" t="s">
        <v>223</v>
      </c>
    </row>
    <row r="225" spans="1:57" hidden="1">
      <c r="A225" s="85" t="s">
        <v>521</v>
      </c>
      <c r="B225" s="85" t="s">
        <v>223</v>
      </c>
      <c r="C225" s="85" t="s">
        <v>223</v>
      </c>
      <c r="D225" s="85">
        <v>19481</v>
      </c>
      <c r="E225" s="85" t="s">
        <v>223</v>
      </c>
      <c r="F225" s="85" t="s">
        <v>223</v>
      </c>
      <c r="G225" s="85" t="s">
        <v>223</v>
      </c>
      <c r="H225" s="85">
        <v>19289</v>
      </c>
      <c r="I225" s="85" t="s">
        <v>223</v>
      </c>
      <c r="J225" s="85" t="s">
        <v>223</v>
      </c>
      <c r="K225" s="85" t="s">
        <v>223</v>
      </c>
      <c r="L225" s="85" t="s">
        <v>223</v>
      </c>
      <c r="M225" s="85" t="s">
        <v>223</v>
      </c>
      <c r="N225" s="85" t="s">
        <v>223</v>
      </c>
      <c r="O225" s="85" t="s">
        <v>223</v>
      </c>
      <c r="P225" s="85">
        <v>18910</v>
      </c>
      <c r="Q225" s="85" t="s">
        <v>223</v>
      </c>
      <c r="R225" s="85" t="s">
        <v>223</v>
      </c>
      <c r="S225" s="85" t="s">
        <v>223</v>
      </c>
      <c r="T225" s="85">
        <v>19495</v>
      </c>
      <c r="U225" s="85" t="s">
        <v>223</v>
      </c>
      <c r="V225" s="85" t="s">
        <v>223</v>
      </c>
      <c r="W225" s="85" t="s">
        <v>223</v>
      </c>
      <c r="X225" s="85">
        <v>18928</v>
      </c>
      <c r="Y225" s="85" t="s">
        <v>223</v>
      </c>
      <c r="Z225" s="85" t="s">
        <v>223</v>
      </c>
      <c r="AA225" s="85" t="s">
        <v>223</v>
      </c>
      <c r="AB225" s="85">
        <v>19120</v>
      </c>
      <c r="AC225" s="85" t="s">
        <v>223</v>
      </c>
      <c r="AD225" s="85" t="s">
        <v>223</v>
      </c>
      <c r="AE225" s="85" t="s">
        <v>223</v>
      </c>
      <c r="AF225" s="85">
        <v>19314</v>
      </c>
      <c r="AG225" s="85" t="s">
        <v>223</v>
      </c>
      <c r="AH225" s="85" t="s">
        <v>223</v>
      </c>
      <c r="AI225" s="85" t="s">
        <v>223</v>
      </c>
      <c r="AJ225" s="85">
        <v>19912</v>
      </c>
      <c r="AK225" s="85" t="s">
        <v>223</v>
      </c>
      <c r="AL225" s="85" t="s">
        <v>223</v>
      </c>
      <c r="AM225" s="85" t="s">
        <v>223</v>
      </c>
      <c r="AN225" s="85">
        <v>19522</v>
      </c>
      <c r="AO225" s="85" t="s">
        <v>223</v>
      </c>
      <c r="AP225" s="85" t="s">
        <v>223</v>
      </c>
      <c r="AQ225" s="85" t="s">
        <v>223</v>
      </c>
      <c r="AR225" s="85">
        <v>19140</v>
      </c>
      <c r="AS225" s="85" t="s">
        <v>223</v>
      </c>
      <c r="AT225" s="85" t="s">
        <v>223</v>
      </c>
      <c r="AU225" s="85" t="s">
        <v>223</v>
      </c>
      <c r="AV225" s="85">
        <v>19334</v>
      </c>
      <c r="AW225" s="85" t="s">
        <v>223</v>
      </c>
      <c r="AX225" s="85">
        <v>24.56</v>
      </c>
      <c r="AY225" s="85">
        <v>2800</v>
      </c>
      <c r="AZ225" s="85">
        <v>19334</v>
      </c>
      <c r="BA225" s="85" t="s">
        <v>905</v>
      </c>
      <c r="BB225" s="85">
        <v>31.45</v>
      </c>
      <c r="BC225" s="85">
        <v>2550</v>
      </c>
      <c r="BD225" s="85">
        <v>19729</v>
      </c>
      <c r="BE225" s="85" t="s">
        <v>737</v>
      </c>
    </row>
    <row r="226" spans="1:57" hidden="1">
      <c r="A226" s="85" t="s">
        <v>959</v>
      </c>
      <c r="B226" s="85">
        <v>38.92</v>
      </c>
      <c r="C226" s="85">
        <v>2617</v>
      </c>
      <c r="D226" s="85">
        <v>23512</v>
      </c>
      <c r="E226" s="85" t="s">
        <v>242</v>
      </c>
      <c r="F226" s="85">
        <v>38.31</v>
      </c>
      <c r="G226" s="85">
        <v>2567</v>
      </c>
      <c r="H226" s="85">
        <v>23699</v>
      </c>
      <c r="I226" s="85" t="s">
        <v>417</v>
      </c>
      <c r="J226" s="85" t="s">
        <v>223</v>
      </c>
      <c r="K226" s="85" t="s">
        <v>223</v>
      </c>
      <c r="L226" s="85" t="s">
        <v>223</v>
      </c>
      <c r="M226" s="85" t="s">
        <v>223</v>
      </c>
      <c r="N226" s="85" t="s">
        <v>223</v>
      </c>
      <c r="O226" s="85" t="s">
        <v>223</v>
      </c>
      <c r="P226" s="85">
        <v>24585</v>
      </c>
      <c r="Q226" s="85" t="s">
        <v>223</v>
      </c>
      <c r="R226" s="85" t="s">
        <v>223</v>
      </c>
      <c r="S226" s="85" t="s">
        <v>223</v>
      </c>
      <c r="T226" s="85">
        <v>24363</v>
      </c>
      <c r="U226" s="85" t="s">
        <v>223</v>
      </c>
      <c r="V226" s="85">
        <v>43.82</v>
      </c>
      <c r="W226" s="85">
        <v>2980</v>
      </c>
      <c r="X226" s="85">
        <v>24845</v>
      </c>
      <c r="Y226" s="85" t="s">
        <v>258</v>
      </c>
      <c r="Z226" s="85">
        <v>43.82</v>
      </c>
      <c r="AA226" s="85">
        <v>2980</v>
      </c>
      <c r="AB226" s="85">
        <v>27415</v>
      </c>
      <c r="AC226" s="85" t="s">
        <v>517</v>
      </c>
      <c r="AD226" s="85">
        <v>44.12</v>
      </c>
      <c r="AE226" s="85">
        <v>3000</v>
      </c>
      <c r="AF226" s="85">
        <v>28089</v>
      </c>
      <c r="AG226" s="85" t="s">
        <v>462</v>
      </c>
      <c r="AH226" s="85">
        <v>43.51</v>
      </c>
      <c r="AI226" s="85">
        <v>2950</v>
      </c>
      <c r="AJ226" s="85">
        <v>27652</v>
      </c>
      <c r="AK226" s="85" t="s">
        <v>300</v>
      </c>
      <c r="AL226" s="85">
        <v>42.81</v>
      </c>
      <c r="AM226" s="85">
        <v>2920</v>
      </c>
      <c r="AN226" s="85">
        <v>28012</v>
      </c>
      <c r="AO226" s="85" t="s">
        <v>593</v>
      </c>
      <c r="AP226" s="85">
        <v>42.75</v>
      </c>
      <c r="AQ226" s="85">
        <v>2933</v>
      </c>
      <c r="AR226" s="85">
        <v>29093</v>
      </c>
      <c r="AS226" s="85" t="s">
        <v>255</v>
      </c>
      <c r="AT226" s="85">
        <v>41.67</v>
      </c>
      <c r="AU226" s="85">
        <v>2825</v>
      </c>
      <c r="AV226" s="85">
        <v>30052</v>
      </c>
      <c r="AW226" s="85" t="s">
        <v>484</v>
      </c>
      <c r="AX226" s="85">
        <v>40.92</v>
      </c>
      <c r="AY226" s="85">
        <v>2760</v>
      </c>
      <c r="AZ226" s="85">
        <v>29832</v>
      </c>
      <c r="BA226" s="85" t="s">
        <v>482</v>
      </c>
      <c r="BB226" s="85">
        <v>38.520000000000003</v>
      </c>
      <c r="BC226" s="85">
        <v>2600</v>
      </c>
      <c r="BD226" s="85">
        <v>30414</v>
      </c>
      <c r="BE226" s="85" t="s">
        <v>277</v>
      </c>
    </row>
    <row r="227" spans="1:57" hidden="1">
      <c r="A227" s="85" t="s">
        <v>960</v>
      </c>
      <c r="B227" s="85">
        <v>51.31</v>
      </c>
      <c r="C227" s="85">
        <v>5744</v>
      </c>
      <c r="D227" s="85">
        <v>38975</v>
      </c>
      <c r="E227" s="85" t="s">
        <v>385</v>
      </c>
      <c r="F227" s="85">
        <v>52.85</v>
      </c>
      <c r="G227" s="85">
        <v>6143</v>
      </c>
      <c r="H227" s="85">
        <v>39146</v>
      </c>
      <c r="I227" s="85" t="s">
        <v>930</v>
      </c>
      <c r="J227" s="85">
        <v>53.74</v>
      </c>
      <c r="K227" s="85">
        <v>6268</v>
      </c>
      <c r="L227" s="85" t="s">
        <v>223</v>
      </c>
      <c r="M227" s="85" t="s">
        <v>223</v>
      </c>
      <c r="N227" s="85">
        <v>54.44</v>
      </c>
      <c r="O227" s="85">
        <v>6551</v>
      </c>
      <c r="P227" s="85">
        <v>40095</v>
      </c>
      <c r="Q227" s="85" t="s">
        <v>382</v>
      </c>
      <c r="R227" s="85">
        <v>53.63</v>
      </c>
      <c r="S227" s="85">
        <v>6537</v>
      </c>
      <c r="T227" s="85">
        <v>40175</v>
      </c>
      <c r="U227" s="85" t="s">
        <v>785</v>
      </c>
      <c r="V227" s="85">
        <v>54.58</v>
      </c>
      <c r="W227" s="85">
        <v>6870</v>
      </c>
      <c r="X227" s="85">
        <v>40881</v>
      </c>
      <c r="Y227" s="85" t="s">
        <v>785</v>
      </c>
      <c r="Z227" s="85">
        <v>54.38</v>
      </c>
      <c r="AA227" s="85">
        <v>6919</v>
      </c>
      <c r="AB227" s="85">
        <v>41252</v>
      </c>
      <c r="AC227" s="85" t="s">
        <v>389</v>
      </c>
      <c r="AD227" s="85">
        <v>54.36</v>
      </c>
      <c r="AE227" s="85">
        <v>6864</v>
      </c>
      <c r="AF227" s="85">
        <v>41562</v>
      </c>
      <c r="AG227" s="85" t="s">
        <v>864</v>
      </c>
      <c r="AH227" s="85">
        <v>54.29</v>
      </c>
      <c r="AI227" s="85">
        <v>6378</v>
      </c>
      <c r="AJ227" s="85">
        <v>42519</v>
      </c>
      <c r="AK227" s="85" t="s">
        <v>261</v>
      </c>
      <c r="AL227" s="85">
        <v>53.93</v>
      </c>
      <c r="AM227" s="85">
        <v>5814</v>
      </c>
      <c r="AN227" s="85">
        <v>42484</v>
      </c>
      <c r="AO227" s="85" t="s">
        <v>244</v>
      </c>
      <c r="AP227" s="85">
        <v>54.52</v>
      </c>
      <c r="AQ227" s="85">
        <v>5761</v>
      </c>
      <c r="AR227" s="85">
        <v>43024</v>
      </c>
      <c r="AS227" s="85" t="s">
        <v>372</v>
      </c>
      <c r="AT227" s="85">
        <v>54.79</v>
      </c>
      <c r="AU227" s="85">
        <v>5752</v>
      </c>
      <c r="AV227" s="85">
        <v>42822</v>
      </c>
      <c r="AW227" s="85" t="s">
        <v>358</v>
      </c>
      <c r="AX227" s="85">
        <v>55.13</v>
      </c>
      <c r="AY227" s="85">
        <v>6103</v>
      </c>
      <c r="AZ227" s="85">
        <v>42698</v>
      </c>
      <c r="BA227" s="85" t="s">
        <v>699</v>
      </c>
      <c r="BB227" s="85">
        <v>55.82</v>
      </c>
      <c r="BC227" s="85">
        <v>6486</v>
      </c>
      <c r="BD227" s="85">
        <v>43135</v>
      </c>
      <c r="BE227" s="85" t="s">
        <v>246</v>
      </c>
    </row>
    <row r="228" spans="1:57" hidden="1">
      <c r="A228" s="85" t="s">
        <v>961</v>
      </c>
      <c r="B228" s="85">
        <v>40.950000000000003</v>
      </c>
      <c r="C228" s="85">
        <v>4811</v>
      </c>
      <c r="D228" s="85">
        <v>35875</v>
      </c>
      <c r="E228" s="85" t="s">
        <v>962</v>
      </c>
      <c r="F228" s="85">
        <v>37.880000000000003</v>
      </c>
      <c r="G228" s="85">
        <v>4885</v>
      </c>
      <c r="H228" s="85">
        <v>36700</v>
      </c>
      <c r="I228" s="85" t="s">
        <v>415</v>
      </c>
      <c r="J228" s="85">
        <v>39.93</v>
      </c>
      <c r="K228" s="85">
        <v>5316</v>
      </c>
      <c r="L228" s="85" t="s">
        <v>223</v>
      </c>
      <c r="M228" s="85" t="s">
        <v>223</v>
      </c>
      <c r="N228" s="85">
        <v>41.98</v>
      </c>
      <c r="O228" s="85">
        <v>5465</v>
      </c>
      <c r="P228" s="85">
        <v>34737</v>
      </c>
      <c r="Q228" s="85" t="s">
        <v>552</v>
      </c>
      <c r="R228" s="85">
        <v>45.33</v>
      </c>
      <c r="S228" s="85">
        <v>6031</v>
      </c>
      <c r="T228" s="85">
        <v>34975</v>
      </c>
      <c r="U228" s="85" t="s">
        <v>383</v>
      </c>
      <c r="V228" s="85">
        <v>48.45</v>
      </c>
      <c r="W228" s="85">
        <v>6500</v>
      </c>
      <c r="X228" s="85">
        <v>34707</v>
      </c>
      <c r="Y228" s="85" t="s">
        <v>810</v>
      </c>
      <c r="Z228" s="85">
        <v>43.88</v>
      </c>
      <c r="AA228" s="85">
        <v>5450</v>
      </c>
      <c r="AB228" s="85">
        <v>35501</v>
      </c>
      <c r="AC228" s="85" t="s">
        <v>412</v>
      </c>
      <c r="AD228" s="85">
        <v>60.99</v>
      </c>
      <c r="AE228" s="85">
        <v>4537</v>
      </c>
      <c r="AF228" s="85">
        <v>35880</v>
      </c>
      <c r="AG228" s="85" t="s">
        <v>264</v>
      </c>
      <c r="AH228" s="85">
        <v>69.33</v>
      </c>
      <c r="AI228" s="85">
        <v>3589</v>
      </c>
      <c r="AJ228" s="85">
        <v>36125</v>
      </c>
      <c r="AK228" s="85" t="s">
        <v>366</v>
      </c>
      <c r="AL228" s="85">
        <v>72.819999999999993</v>
      </c>
      <c r="AM228" s="85">
        <v>3346</v>
      </c>
      <c r="AN228" s="85">
        <v>36987</v>
      </c>
      <c r="AO228" s="85" t="s">
        <v>227</v>
      </c>
      <c r="AP228" s="85">
        <v>46.91</v>
      </c>
      <c r="AQ228" s="85">
        <v>3925</v>
      </c>
      <c r="AR228" s="85">
        <v>37255</v>
      </c>
      <c r="AS228" s="85" t="s">
        <v>249</v>
      </c>
      <c r="AT228" s="85">
        <v>44.7</v>
      </c>
      <c r="AU228" s="85">
        <v>3958</v>
      </c>
      <c r="AV228" s="85">
        <v>37221</v>
      </c>
      <c r="AW228" s="85" t="s">
        <v>278</v>
      </c>
      <c r="AX228" s="85">
        <v>40.44</v>
      </c>
      <c r="AY228" s="85">
        <v>4277</v>
      </c>
      <c r="AZ228" s="85">
        <v>37442</v>
      </c>
      <c r="BA228" s="85" t="s">
        <v>743</v>
      </c>
      <c r="BB228" s="85">
        <v>40.630000000000003</v>
      </c>
      <c r="BC228" s="85">
        <v>4527</v>
      </c>
      <c r="BD228" s="85">
        <v>37872</v>
      </c>
      <c r="BE228" s="85" t="s">
        <v>343</v>
      </c>
    </row>
    <row r="229" spans="1:57" hidden="1">
      <c r="A229" s="85" t="s">
        <v>963</v>
      </c>
      <c r="B229" s="85">
        <v>57.13</v>
      </c>
      <c r="C229" s="85">
        <v>2600</v>
      </c>
      <c r="D229" s="85">
        <v>21361</v>
      </c>
      <c r="E229" s="85" t="s">
        <v>964</v>
      </c>
      <c r="F229" s="85">
        <v>56.25</v>
      </c>
      <c r="G229" s="85">
        <v>2683</v>
      </c>
      <c r="H229" s="85">
        <v>21361</v>
      </c>
      <c r="I229" s="85" t="s">
        <v>534</v>
      </c>
      <c r="J229" s="85">
        <v>53.39</v>
      </c>
      <c r="K229" s="85">
        <v>2767</v>
      </c>
      <c r="L229" s="85" t="s">
        <v>223</v>
      </c>
      <c r="M229" s="85" t="s">
        <v>223</v>
      </c>
      <c r="N229" s="85">
        <v>52.01</v>
      </c>
      <c r="O229" s="85">
        <v>3087</v>
      </c>
      <c r="P229" s="85">
        <v>24001</v>
      </c>
      <c r="Q229" s="85" t="s">
        <v>965</v>
      </c>
      <c r="R229" s="85">
        <v>52.74</v>
      </c>
      <c r="S229" s="85">
        <v>3191</v>
      </c>
      <c r="T229" s="85">
        <v>23302</v>
      </c>
      <c r="U229" s="85" t="s">
        <v>966</v>
      </c>
      <c r="V229" s="85">
        <v>52.42</v>
      </c>
      <c r="W229" s="85">
        <v>3192</v>
      </c>
      <c r="X229" s="85">
        <v>23072</v>
      </c>
      <c r="Y229" s="85" t="s">
        <v>967</v>
      </c>
      <c r="Z229" s="85">
        <v>51.54</v>
      </c>
      <c r="AA229" s="85">
        <v>3071</v>
      </c>
      <c r="AB229" s="85">
        <v>22844</v>
      </c>
      <c r="AC229" s="85" t="s">
        <v>968</v>
      </c>
      <c r="AD229" s="85">
        <v>53.55</v>
      </c>
      <c r="AE229" s="85">
        <v>2967</v>
      </c>
      <c r="AF229" s="85">
        <v>26512</v>
      </c>
      <c r="AG229" s="85" t="s">
        <v>292</v>
      </c>
      <c r="AH229" s="85">
        <v>56.79</v>
      </c>
      <c r="AI229" s="85">
        <v>2867</v>
      </c>
      <c r="AJ229" s="85">
        <v>27306</v>
      </c>
      <c r="AK229" s="85" t="s">
        <v>540</v>
      </c>
      <c r="AL229" s="85" t="s">
        <v>223</v>
      </c>
      <c r="AM229" s="85" t="s">
        <v>223</v>
      </c>
      <c r="AN229" s="85">
        <v>27381</v>
      </c>
      <c r="AO229" s="85" t="s">
        <v>223</v>
      </c>
      <c r="AP229" s="85" t="s">
        <v>223</v>
      </c>
      <c r="AQ229" s="85" t="s">
        <v>223</v>
      </c>
      <c r="AR229" s="85">
        <v>27381</v>
      </c>
      <c r="AS229" s="85" t="s">
        <v>223</v>
      </c>
      <c r="AT229" s="85" t="s">
        <v>223</v>
      </c>
      <c r="AU229" s="85" t="s">
        <v>223</v>
      </c>
      <c r="AV229" s="85">
        <v>27977</v>
      </c>
      <c r="AW229" s="85" t="s">
        <v>223</v>
      </c>
      <c r="AX229" s="85" t="s">
        <v>223</v>
      </c>
      <c r="AY229" s="85" t="s">
        <v>223</v>
      </c>
      <c r="AZ229" s="85">
        <v>27977</v>
      </c>
      <c r="BA229" s="85" t="s">
        <v>223</v>
      </c>
      <c r="BB229" s="85" t="s">
        <v>223</v>
      </c>
      <c r="BC229" s="85" t="s">
        <v>223</v>
      </c>
      <c r="BD229" s="85">
        <v>29379</v>
      </c>
      <c r="BE229" s="85" t="s">
        <v>223</v>
      </c>
    </row>
    <row r="230" spans="1:57" hidden="1">
      <c r="A230" s="85" t="s">
        <v>969</v>
      </c>
      <c r="B230" s="85">
        <v>56.53</v>
      </c>
      <c r="C230" s="85">
        <v>4133</v>
      </c>
      <c r="D230" s="85">
        <v>38483</v>
      </c>
      <c r="E230" s="85" t="s">
        <v>255</v>
      </c>
      <c r="F230" s="85">
        <v>52.08</v>
      </c>
      <c r="G230" s="85">
        <v>4419</v>
      </c>
      <c r="H230" s="85">
        <v>38832</v>
      </c>
      <c r="I230" s="85" t="s">
        <v>374</v>
      </c>
      <c r="J230" s="85">
        <v>52.53</v>
      </c>
      <c r="K230" s="85">
        <v>4526</v>
      </c>
      <c r="L230" s="85" t="s">
        <v>223</v>
      </c>
      <c r="M230" s="85" t="s">
        <v>223</v>
      </c>
      <c r="N230" s="85">
        <v>52.7</v>
      </c>
      <c r="O230" s="85">
        <v>4804</v>
      </c>
      <c r="P230" s="85">
        <v>40101</v>
      </c>
      <c r="Q230" s="85" t="s">
        <v>330</v>
      </c>
      <c r="R230" s="85">
        <v>51.73</v>
      </c>
      <c r="S230" s="85">
        <v>4795</v>
      </c>
      <c r="T230" s="85">
        <v>40375</v>
      </c>
      <c r="U230" s="85" t="s">
        <v>247</v>
      </c>
      <c r="V230" s="85">
        <v>52.82</v>
      </c>
      <c r="W230" s="85">
        <v>5041</v>
      </c>
      <c r="X230" s="85">
        <v>41322</v>
      </c>
      <c r="Y230" s="85" t="s">
        <v>358</v>
      </c>
      <c r="Z230" s="85">
        <v>52.54</v>
      </c>
      <c r="AA230" s="85">
        <v>5070</v>
      </c>
      <c r="AB230" s="85">
        <v>42481</v>
      </c>
      <c r="AC230" s="85" t="s">
        <v>412</v>
      </c>
      <c r="AD230" s="85">
        <v>54.23</v>
      </c>
      <c r="AE230" s="85">
        <v>4802</v>
      </c>
      <c r="AF230" s="85">
        <v>43063</v>
      </c>
      <c r="AG230" s="85" t="s">
        <v>249</v>
      </c>
      <c r="AH230" s="85">
        <v>56.44</v>
      </c>
      <c r="AI230" s="85">
        <v>4505</v>
      </c>
      <c r="AJ230" s="85">
        <v>43614</v>
      </c>
      <c r="AK230" s="85" t="s">
        <v>246</v>
      </c>
      <c r="AL230" s="85">
        <v>57.41</v>
      </c>
      <c r="AM230" s="85">
        <v>4392</v>
      </c>
      <c r="AN230" s="85">
        <v>44478</v>
      </c>
      <c r="AO230" s="85" t="s">
        <v>699</v>
      </c>
      <c r="AP230" s="85">
        <v>58.48</v>
      </c>
      <c r="AQ230" s="85">
        <v>4330</v>
      </c>
      <c r="AR230" s="85">
        <v>44827</v>
      </c>
      <c r="AS230" s="85" t="s">
        <v>465</v>
      </c>
      <c r="AT230" s="85">
        <v>59.33</v>
      </c>
      <c r="AU230" s="85">
        <v>4482</v>
      </c>
      <c r="AV230" s="85">
        <v>44958</v>
      </c>
      <c r="AW230" s="85" t="s">
        <v>262</v>
      </c>
      <c r="AX230" s="85">
        <v>56.25</v>
      </c>
      <c r="AY230" s="85">
        <v>4728</v>
      </c>
      <c r="AZ230" s="85">
        <v>45270</v>
      </c>
      <c r="BA230" s="85" t="s">
        <v>328</v>
      </c>
      <c r="BB230" s="85">
        <v>56.54</v>
      </c>
      <c r="BC230" s="85">
        <v>4588</v>
      </c>
      <c r="BD230" s="85">
        <v>45924</v>
      </c>
      <c r="BE230" s="85" t="s">
        <v>384</v>
      </c>
    </row>
    <row r="231" spans="1:57" hidden="1">
      <c r="A231" s="85" t="s">
        <v>970</v>
      </c>
      <c r="B231" s="85">
        <v>67.37</v>
      </c>
      <c r="C231" s="85">
        <v>2759</v>
      </c>
      <c r="D231" s="85">
        <v>52920</v>
      </c>
      <c r="E231" s="85" t="s">
        <v>329</v>
      </c>
      <c r="F231" s="85">
        <v>83.52</v>
      </c>
      <c r="G231" s="85">
        <v>3714</v>
      </c>
      <c r="H231" s="85">
        <v>53576</v>
      </c>
      <c r="I231" s="85" t="s">
        <v>515</v>
      </c>
      <c r="J231" s="85">
        <v>81.900000000000006</v>
      </c>
      <c r="K231" s="85">
        <v>3938</v>
      </c>
      <c r="L231" s="85" t="s">
        <v>223</v>
      </c>
      <c r="M231" s="85" t="s">
        <v>223</v>
      </c>
      <c r="N231" s="85">
        <v>83.95</v>
      </c>
      <c r="O231" s="85">
        <v>3729</v>
      </c>
      <c r="P231" s="85">
        <v>49345</v>
      </c>
      <c r="Q231" s="85" t="s">
        <v>264</v>
      </c>
      <c r="R231" s="85">
        <v>88.09</v>
      </c>
      <c r="S231" s="85">
        <v>3433</v>
      </c>
      <c r="T231" s="85">
        <v>51339</v>
      </c>
      <c r="U231" s="85" t="s">
        <v>369</v>
      </c>
      <c r="V231" s="85">
        <v>88.09</v>
      </c>
      <c r="W231" s="85">
        <v>3433</v>
      </c>
      <c r="X231" s="85">
        <v>49336</v>
      </c>
      <c r="Y231" s="85" t="s">
        <v>240</v>
      </c>
      <c r="Z231" s="85">
        <v>91.6</v>
      </c>
      <c r="AA231" s="85">
        <v>3020</v>
      </c>
      <c r="AB231" s="85">
        <v>51202</v>
      </c>
      <c r="AC231" s="85" t="s">
        <v>238</v>
      </c>
      <c r="AD231" s="85">
        <v>91.6</v>
      </c>
      <c r="AE231" s="85">
        <v>3020</v>
      </c>
      <c r="AF231" s="85">
        <v>51323</v>
      </c>
      <c r="AG231" s="85" t="s">
        <v>240</v>
      </c>
      <c r="AH231" s="85">
        <v>88.08</v>
      </c>
      <c r="AI231" s="85">
        <v>2480</v>
      </c>
      <c r="AJ231" s="85">
        <v>52220</v>
      </c>
      <c r="AK231" s="85" t="s">
        <v>320</v>
      </c>
      <c r="AL231" s="85">
        <v>94.43</v>
      </c>
      <c r="AM231" s="85">
        <v>2741</v>
      </c>
      <c r="AN231" s="85">
        <v>52793</v>
      </c>
      <c r="AO231" s="85" t="s">
        <v>238</v>
      </c>
      <c r="AP231" s="85">
        <v>95.34</v>
      </c>
      <c r="AQ231" s="85">
        <v>3124</v>
      </c>
      <c r="AR231" s="85">
        <v>52938</v>
      </c>
      <c r="AS231" s="85" t="s">
        <v>897</v>
      </c>
      <c r="AT231" s="85">
        <v>82.49</v>
      </c>
      <c r="AU231" s="85">
        <v>3598</v>
      </c>
      <c r="AV231" s="85">
        <v>53784</v>
      </c>
      <c r="AW231" s="85" t="s">
        <v>401</v>
      </c>
      <c r="AX231" s="85">
        <v>74.62</v>
      </c>
      <c r="AY231" s="85">
        <v>4471</v>
      </c>
      <c r="AZ231" s="85">
        <v>54501</v>
      </c>
      <c r="BA231" s="85" t="s">
        <v>379</v>
      </c>
      <c r="BB231" s="85">
        <v>76.14</v>
      </c>
      <c r="BC231" s="85">
        <v>4699</v>
      </c>
      <c r="BD231" s="85">
        <v>55643</v>
      </c>
      <c r="BE231" s="85" t="s">
        <v>658</v>
      </c>
    </row>
    <row r="232" spans="1:57" hidden="1">
      <c r="A232" s="85" t="s">
        <v>971</v>
      </c>
      <c r="B232" s="85">
        <v>64.290000000000006</v>
      </c>
      <c r="C232" s="85">
        <v>2462</v>
      </c>
      <c r="D232" s="85" t="s">
        <v>223</v>
      </c>
      <c r="E232" s="85" t="s">
        <v>223</v>
      </c>
      <c r="F232" s="85">
        <v>58.43</v>
      </c>
      <c r="G232" s="85">
        <v>2949</v>
      </c>
      <c r="H232" s="85" t="s">
        <v>223</v>
      </c>
      <c r="I232" s="85" t="s">
        <v>223</v>
      </c>
      <c r="J232" s="85">
        <v>59.35</v>
      </c>
      <c r="K232" s="85">
        <v>2943</v>
      </c>
      <c r="L232" s="85" t="s">
        <v>223</v>
      </c>
      <c r="M232" s="85" t="s">
        <v>223</v>
      </c>
      <c r="N232" s="85">
        <v>61.59</v>
      </c>
      <c r="O232" s="85">
        <v>3002</v>
      </c>
      <c r="P232" s="85" t="s">
        <v>223</v>
      </c>
      <c r="Q232" s="85" t="s">
        <v>223</v>
      </c>
      <c r="R232" s="85">
        <v>67.92</v>
      </c>
      <c r="S232" s="85">
        <v>2998</v>
      </c>
      <c r="T232" s="85" t="s">
        <v>223</v>
      </c>
      <c r="U232" s="85" t="s">
        <v>223</v>
      </c>
      <c r="V232" s="85">
        <v>62.47</v>
      </c>
      <c r="W232" s="85">
        <v>3134</v>
      </c>
      <c r="X232" s="85" t="s">
        <v>223</v>
      </c>
      <c r="Y232" s="85" t="s">
        <v>223</v>
      </c>
      <c r="Z232" s="85">
        <v>57.84</v>
      </c>
      <c r="AA232" s="85">
        <v>3250</v>
      </c>
      <c r="AB232" s="85" t="s">
        <v>223</v>
      </c>
      <c r="AC232" s="85" t="s">
        <v>223</v>
      </c>
      <c r="AD232" s="85">
        <v>59.17</v>
      </c>
      <c r="AE232" s="85">
        <v>3463</v>
      </c>
      <c r="AF232" s="85" t="s">
        <v>223</v>
      </c>
      <c r="AG232" s="85" t="s">
        <v>223</v>
      </c>
      <c r="AH232" s="85">
        <v>57.93</v>
      </c>
      <c r="AI232" s="85">
        <v>3433</v>
      </c>
      <c r="AJ232" s="85" t="s">
        <v>223</v>
      </c>
      <c r="AK232" s="85" t="s">
        <v>223</v>
      </c>
      <c r="AL232" s="85">
        <v>55.23</v>
      </c>
      <c r="AM232" s="85">
        <v>3379</v>
      </c>
      <c r="AN232" s="85" t="s">
        <v>223</v>
      </c>
      <c r="AO232" s="85" t="s">
        <v>223</v>
      </c>
      <c r="AP232" s="85">
        <v>53.8</v>
      </c>
      <c r="AQ232" s="85">
        <v>3364</v>
      </c>
      <c r="AR232" s="85" t="s">
        <v>223</v>
      </c>
      <c r="AS232" s="85" t="s">
        <v>223</v>
      </c>
      <c r="AT232" s="85">
        <v>53.95</v>
      </c>
      <c r="AU232" s="85">
        <v>3330</v>
      </c>
      <c r="AV232" s="85" t="s">
        <v>223</v>
      </c>
      <c r="AW232" s="85" t="s">
        <v>223</v>
      </c>
      <c r="AX232" s="85">
        <v>54.12</v>
      </c>
      <c r="AY232" s="85">
        <v>3353</v>
      </c>
      <c r="AZ232" s="85" t="s">
        <v>223</v>
      </c>
      <c r="BA232" s="85" t="s">
        <v>223</v>
      </c>
      <c r="BB232" s="85">
        <v>55.1</v>
      </c>
      <c r="BC232" s="85">
        <v>3373</v>
      </c>
      <c r="BD232" s="85" t="s">
        <v>223</v>
      </c>
      <c r="BE232" s="85" t="s">
        <v>223</v>
      </c>
    </row>
    <row r="233" spans="1:57" hidden="1">
      <c r="A233" s="85" t="s">
        <v>972</v>
      </c>
      <c r="B233" s="85">
        <v>50.28</v>
      </c>
      <c r="C233" s="85">
        <v>4475</v>
      </c>
      <c r="D233" s="85">
        <v>43263</v>
      </c>
      <c r="E233" s="85" t="s">
        <v>396</v>
      </c>
      <c r="F233" s="85">
        <v>47.42</v>
      </c>
      <c r="G233" s="85">
        <v>4543</v>
      </c>
      <c r="H233" s="85">
        <v>43968</v>
      </c>
      <c r="I233" s="85" t="s">
        <v>616</v>
      </c>
      <c r="J233" s="85">
        <v>46.55</v>
      </c>
      <c r="K233" s="85">
        <v>4895</v>
      </c>
      <c r="L233" s="85" t="s">
        <v>223</v>
      </c>
      <c r="M233" s="85" t="s">
        <v>223</v>
      </c>
      <c r="N233" s="85">
        <v>46.64</v>
      </c>
      <c r="O233" s="85">
        <v>5031</v>
      </c>
      <c r="P233" s="85">
        <v>45840</v>
      </c>
      <c r="Q233" s="85" t="s">
        <v>973</v>
      </c>
      <c r="R233" s="85">
        <v>47.73</v>
      </c>
      <c r="S233" s="85">
        <v>5622</v>
      </c>
      <c r="T233" s="85">
        <v>46498</v>
      </c>
      <c r="U233" s="85" t="s">
        <v>974</v>
      </c>
      <c r="V233" s="85">
        <v>50.16</v>
      </c>
      <c r="W233" s="85">
        <v>6602</v>
      </c>
      <c r="X233" s="85">
        <v>48426</v>
      </c>
      <c r="Y233" s="85" t="s">
        <v>975</v>
      </c>
      <c r="Z233" s="85">
        <v>50.37</v>
      </c>
      <c r="AA233" s="85">
        <v>6497</v>
      </c>
      <c r="AB233" s="85">
        <v>50008</v>
      </c>
      <c r="AC233" s="85" t="s">
        <v>976</v>
      </c>
      <c r="AD233" s="85">
        <v>50.32</v>
      </c>
      <c r="AE233" s="85">
        <v>5469</v>
      </c>
      <c r="AF233" s="85">
        <v>50259</v>
      </c>
      <c r="AG233" s="85" t="s">
        <v>977</v>
      </c>
      <c r="AH233" s="85">
        <v>48.78</v>
      </c>
      <c r="AI233" s="85">
        <v>5216</v>
      </c>
      <c r="AJ233" s="85">
        <v>50831</v>
      </c>
      <c r="AK233" s="85" t="s">
        <v>978</v>
      </c>
      <c r="AL233" s="85">
        <v>49.97</v>
      </c>
      <c r="AM233" s="85">
        <v>5292</v>
      </c>
      <c r="AN233" s="85">
        <v>51668</v>
      </c>
      <c r="AO233" s="85" t="s">
        <v>693</v>
      </c>
      <c r="AP233" s="85">
        <v>50.84</v>
      </c>
      <c r="AQ233" s="85">
        <v>4754</v>
      </c>
      <c r="AR233" s="85">
        <v>53596</v>
      </c>
      <c r="AS233" s="85" t="s">
        <v>979</v>
      </c>
      <c r="AT233" s="85">
        <v>51.47</v>
      </c>
      <c r="AU233" s="85">
        <v>4590</v>
      </c>
      <c r="AV233" s="85">
        <v>53653</v>
      </c>
      <c r="AW233" s="85" t="s">
        <v>980</v>
      </c>
      <c r="AX233" s="85">
        <v>51.06</v>
      </c>
      <c r="AY233" s="85">
        <v>4438</v>
      </c>
      <c r="AZ233" s="85">
        <v>53526</v>
      </c>
      <c r="BA233" s="85" t="s">
        <v>981</v>
      </c>
      <c r="BB233" s="85">
        <v>50.88</v>
      </c>
      <c r="BC233" s="85">
        <v>4752</v>
      </c>
      <c r="BD233" s="85">
        <v>54720</v>
      </c>
      <c r="BE233" s="85" t="s">
        <v>982</v>
      </c>
    </row>
    <row r="234" spans="1:57" hidden="1">
      <c r="A234" s="85" t="s">
        <v>983</v>
      </c>
      <c r="B234" s="85" t="s">
        <v>223</v>
      </c>
      <c r="C234" s="85" t="s">
        <v>223</v>
      </c>
      <c r="D234" s="85" t="s">
        <v>223</v>
      </c>
      <c r="E234" s="85" t="s">
        <v>223</v>
      </c>
      <c r="F234" s="85" t="s">
        <v>223</v>
      </c>
      <c r="G234" s="85" t="s">
        <v>223</v>
      </c>
      <c r="H234" s="85" t="s">
        <v>223</v>
      </c>
      <c r="I234" s="85" t="s">
        <v>223</v>
      </c>
      <c r="J234" s="85" t="s">
        <v>223</v>
      </c>
      <c r="K234" s="85" t="s">
        <v>223</v>
      </c>
      <c r="L234" s="85" t="s">
        <v>223</v>
      </c>
      <c r="M234" s="85" t="s">
        <v>223</v>
      </c>
      <c r="N234" s="85" t="s">
        <v>223</v>
      </c>
      <c r="O234" s="85" t="s">
        <v>223</v>
      </c>
      <c r="P234" s="85" t="s">
        <v>223</v>
      </c>
      <c r="Q234" s="85" t="s">
        <v>223</v>
      </c>
      <c r="R234" s="85" t="s">
        <v>223</v>
      </c>
      <c r="S234" s="85" t="s">
        <v>223</v>
      </c>
      <c r="T234" s="85" t="s">
        <v>223</v>
      </c>
      <c r="U234" s="85" t="s">
        <v>223</v>
      </c>
      <c r="V234" s="85" t="s">
        <v>223</v>
      </c>
      <c r="W234" s="85" t="s">
        <v>223</v>
      </c>
      <c r="X234" s="85" t="s">
        <v>223</v>
      </c>
      <c r="Y234" s="85" t="s">
        <v>223</v>
      </c>
      <c r="Z234" s="85" t="s">
        <v>223</v>
      </c>
      <c r="AA234" s="85" t="s">
        <v>223</v>
      </c>
      <c r="AB234" s="85" t="s">
        <v>223</v>
      </c>
      <c r="AC234" s="85" t="s">
        <v>223</v>
      </c>
      <c r="AD234" s="85" t="s">
        <v>223</v>
      </c>
      <c r="AE234" s="85" t="s">
        <v>223</v>
      </c>
      <c r="AF234" s="85" t="s">
        <v>223</v>
      </c>
      <c r="AG234" s="85" t="s">
        <v>223</v>
      </c>
      <c r="AH234" s="85" t="s">
        <v>223</v>
      </c>
      <c r="AI234" s="85" t="s">
        <v>223</v>
      </c>
      <c r="AJ234" s="85" t="s">
        <v>223</v>
      </c>
      <c r="AK234" s="85" t="s">
        <v>223</v>
      </c>
      <c r="AL234" s="85" t="s">
        <v>223</v>
      </c>
      <c r="AM234" s="85" t="s">
        <v>223</v>
      </c>
      <c r="AN234" s="85" t="s">
        <v>223</v>
      </c>
      <c r="AO234" s="85" t="s">
        <v>223</v>
      </c>
      <c r="AP234" s="85" t="s">
        <v>223</v>
      </c>
      <c r="AQ234" s="85" t="s">
        <v>223</v>
      </c>
      <c r="AR234" s="85" t="s">
        <v>223</v>
      </c>
      <c r="AS234" s="85" t="s">
        <v>223</v>
      </c>
      <c r="AT234" s="85" t="s">
        <v>223</v>
      </c>
      <c r="AU234" s="85" t="s">
        <v>223</v>
      </c>
      <c r="AV234" s="85" t="s">
        <v>223</v>
      </c>
      <c r="AW234" s="85" t="s">
        <v>223</v>
      </c>
      <c r="AX234" s="85" t="s">
        <v>223</v>
      </c>
      <c r="AY234" s="85" t="s">
        <v>223</v>
      </c>
      <c r="AZ234" s="85" t="s">
        <v>223</v>
      </c>
      <c r="BA234" s="85" t="s">
        <v>223</v>
      </c>
      <c r="BB234" s="85" t="s">
        <v>223</v>
      </c>
      <c r="BC234" s="85" t="s">
        <v>223</v>
      </c>
      <c r="BD234" s="85" t="s">
        <v>223</v>
      </c>
      <c r="BE234" s="85" t="s">
        <v>223</v>
      </c>
    </row>
    <row r="235" spans="1:57" hidden="1">
      <c r="A235" s="85" t="s">
        <v>984</v>
      </c>
      <c r="B235" s="85">
        <v>49.37</v>
      </c>
      <c r="C235" s="85">
        <v>4567</v>
      </c>
      <c r="D235" s="85">
        <v>38488</v>
      </c>
      <c r="E235" s="85" t="s">
        <v>274</v>
      </c>
      <c r="F235" s="85">
        <v>42.09</v>
      </c>
      <c r="G235" s="85">
        <v>3750</v>
      </c>
      <c r="H235" s="85">
        <v>39098</v>
      </c>
      <c r="I235" s="85" t="s">
        <v>985</v>
      </c>
      <c r="J235" s="85">
        <v>44.54</v>
      </c>
      <c r="K235" s="85">
        <v>3967</v>
      </c>
      <c r="L235" s="85" t="s">
        <v>223</v>
      </c>
      <c r="M235" s="85" t="s">
        <v>223</v>
      </c>
      <c r="N235" s="85">
        <v>44.54</v>
      </c>
      <c r="O235" s="85">
        <v>3967</v>
      </c>
      <c r="P235" s="85">
        <v>39206</v>
      </c>
      <c r="Q235" s="85" t="s">
        <v>986</v>
      </c>
      <c r="R235" s="85">
        <v>44.54</v>
      </c>
      <c r="S235" s="85">
        <v>3967</v>
      </c>
      <c r="T235" s="85">
        <v>37685</v>
      </c>
      <c r="U235" s="85" t="s">
        <v>354</v>
      </c>
      <c r="V235" s="85">
        <v>46.45</v>
      </c>
      <c r="W235" s="85">
        <v>4367</v>
      </c>
      <c r="X235" s="85">
        <v>37291</v>
      </c>
      <c r="Y235" s="85" t="s">
        <v>313</v>
      </c>
      <c r="Z235" s="85">
        <v>47.59</v>
      </c>
      <c r="AA235" s="85">
        <v>4625</v>
      </c>
      <c r="AB235" s="85">
        <v>37229</v>
      </c>
      <c r="AC235" s="85" t="s">
        <v>358</v>
      </c>
      <c r="AD235" s="85">
        <v>48.11</v>
      </c>
      <c r="AE235" s="85">
        <v>4529</v>
      </c>
      <c r="AF235" s="85">
        <v>36954</v>
      </c>
      <c r="AG235" s="85" t="s">
        <v>708</v>
      </c>
      <c r="AH235" s="85">
        <v>57.83</v>
      </c>
      <c r="AI235" s="85">
        <v>3698</v>
      </c>
      <c r="AJ235" s="85">
        <v>36430</v>
      </c>
      <c r="AK235" s="85" t="s">
        <v>572</v>
      </c>
      <c r="AL235" s="85">
        <v>65.7</v>
      </c>
      <c r="AM235" s="85">
        <v>3430</v>
      </c>
      <c r="AN235" s="85">
        <v>37758</v>
      </c>
      <c r="AO235" s="85" t="s">
        <v>569</v>
      </c>
      <c r="AP235" s="85" t="s">
        <v>223</v>
      </c>
      <c r="AQ235" s="85" t="s">
        <v>223</v>
      </c>
      <c r="AR235" s="85">
        <v>38261</v>
      </c>
      <c r="AS235" s="85" t="s">
        <v>223</v>
      </c>
      <c r="AT235" s="85">
        <v>45.84</v>
      </c>
      <c r="AU235" s="85">
        <v>4080</v>
      </c>
      <c r="AV235" s="85">
        <v>38694</v>
      </c>
      <c r="AW235" s="85" t="s">
        <v>601</v>
      </c>
      <c r="AX235" s="85">
        <v>45.84</v>
      </c>
      <c r="AY235" s="85">
        <v>4080</v>
      </c>
      <c r="AZ235" s="85">
        <v>36444</v>
      </c>
      <c r="BA235" s="85" t="s">
        <v>467</v>
      </c>
      <c r="BB235" s="85">
        <v>46.71</v>
      </c>
      <c r="BC235" s="85">
        <v>4157</v>
      </c>
      <c r="BD235" s="85">
        <v>37392</v>
      </c>
      <c r="BE235" s="85" t="s">
        <v>927</v>
      </c>
    </row>
    <row r="236" spans="1:57" hidden="1">
      <c r="A236" s="85" t="s">
        <v>987</v>
      </c>
      <c r="B236" s="85">
        <v>55.26</v>
      </c>
      <c r="C236" s="85">
        <v>3898</v>
      </c>
      <c r="D236" s="85">
        <v>33870</v>
      </c>
      <c r="E236" s="85" t="s">
        <v>297</v>
      </c>
      <c r="F236" s="85">
        <v>57.54</v>
      </c>
      <c r="G236" s="85">
        <v>3949</v>
      </c>
      <c r="H236" s="85">
        <v>34383</v>
      </c>
      <c r="I236" s="85" t="s">
        <v>232</v>
      </c>
      <c r="J236" s="85">
        <v>54.68</v>
      </c>
      <c r="K236" s="85">
        <v>3986</v>
      </c>
      <c r="L236" s="85" t="s">
        <v>223</v>
      </c>
      <c r="M236" s="85" t="s">
        <v>223</v>
      </c>
      <c r="N236" s="85">
        <v>54.11</v>
      </c>
      <c r="O236" s="85">
        <v>4001</v>
      </c>
      <c r="P236" s="85">
        <v>35563</v>
      </c>
      <c r="Q236" s="85" t="s">
        <v>594</v>
      </c>
      <c r="R236" s="85">
        <v>69.7</v>
      </c>
      <c r="S236" s="85">
        <v>4244</v>
      </c>
      <c r="T236" s="85">
        <v>36030</v>
      </c>
      <c r="U236" s="85" t="s">
        <v>988</v>
      </c>
      <c r="V236" s="85">
        <v>64.23</v>
      </c>
      <c r="W236" s="85">
        <v>4415</v>
      </c>
      <c r="X236" s="85">
        <v>37081</v>
      </c>
      <c r="Y236" s="85" t="s">
        <v>805</v>
      </c>
      <c r="Z236" s="85">
        <v>54.32</v>
      </c>
      <c r="AA236" s="85">
        <v>4439</v>
      </c>
      <c r="AB236" s="85">
        <v>38175</v>
      </c>
      <c r="AC236" s="85" t="s">
        <v>312</v>
      </c>
      <c r="AD236" s="85">
        <v>55.88</v>
      </c>
      <c r="AE236" s="85">
        <v>4147</v>
      </c>
      <c r="AF236" s="85">
        <v>39966</v>
      </c>
      <c r="AG236" s="85" t="s">
        <v>298</v>
      </c>
      <c r="AH236" s="85">
        <v>58.84</v>
      </c>
      <c r="AI236" s="85">
        <v>4049</v>
      </c>
      <c r="AJ236" s="85">
        <v>41725</v>
      </c>
      <c r="AK236" s="85" t="s">
        <v>645</v>
      </c>
      <c r="AL236" s="85">
        <v>60.36</v>
      </c>
      <c r="AM236" s="85">
        <v>4112</v>
      </c>
      <c r="AN236" s="85">
        <v>42816</v>
      </c>
      <c r="AO236" s="85" t="s">
        <v>645</v>
      </c>
      <c r="AP236" s="85">
        <v>59.99</v>
      </c>
      <c r="AQ236" s="85">
        <v>4111</v>
      </c>
      <c r="AR236" s="85" t="s">
        <v>223</v>
      </c>
      <c r="AS236" s="85" t="s">
        <v>223</v>
      </c>
      <c r="AT236" s="85">
        <v>61.01</v>
      </c>
      <c r="AU236" s="85">
        <v>3824</v>
      </c>
      <c r="AV236" s="85" t="s">
        <v>223</v>
      </c>
      <c r="AW236" s="85" t="s">
        <v>223</v>
      </c>
      <c r="AX236" s="85">
        <v>62.62</v>
      </c>
      <c r="AY236" s="85">
        <v>3824</v>
      </c>
      <c r="AZ236" s="85" t="s">
        <v>223</v>
      </c>
      <c r="BA236" s="85" t="s">
        <v>223</v>
      </c>
      <c r="BB236" s="85">
        <v>55.94</v>
      </c>
      <c r="BC236" s="85">
        <v>4267</v>
      </c>
      <c r="BD236" s="85" t="s">
        <v>223</v>
      </c>
      <c r="BE236" s="85" t="s">
        <v>223</v>
      </c>
    </row>
    <row r="237" spans="1:57" hidden="1">
      <c r="A237" s="85" t="s">
        <v>989</v>
      </c>
      <c r="B237" s="85" t="s">
        <v>223</v>
      </c>
      <c r="C237" s="85" t="s">
        <v>223</v>
      </c>
      <c r="D237" s="85">
        <v>22261</v>
      </c>
      <c r="E237" s="85" t="s">
        <v>223</v>
      </c>
      <c r="F237" s="85" t="s">
        <v>223</v>
      </c>
      <c r="G237" s="85" t="s">
        <v>223</v>
      </c>
      <c r="H237" s="85">
        <v>21613</v>
      </c>
      <c r="I237" s="85" t="s">
        <v>223</v>
      </c>
      <c r="J237" s="85" t="s">
        <v>223</v>
      </c>
      <c r="K237" s="85" t="s">
        <v>223</v>
      </c>
      <c r="L237" s="85" t="s">
        <v>223</v>
      </c>
      <c r="M237" s="85" t="s">
        <v>223</v>
      </c>
      <c r="N237" s="85" t="s">
        <v>223</v>
      </c>
      <c r="O237" s="85" t="s">
        <v>223</v>
      </c>
      <c r="P237" s="85">
        <v>21190</v>
      </c>
      <c r="Q237" s="85" t="s">
        <v>223</v>
      </c>
      <c r="R237" s="85" t="s">
        <v>223</v>
      </c>
      <c r="S237" s="85" t="s">
        <v>223</v>
      </c>
      <c r="T237" s="85">
        <v>21190</v>
      </c>
      <c r="U237" s="85" t="s">
        <v>223</v>
      </c>
      <c r="V237" s="85" t="s">
        <v>223</v>
      </c>
      <c r="W237" s="85" t="s">
        <v>223</v>
      </c>
      <c r="X237" s="85">
        <v>21614</v>
      </c>
      <c r="Y237" s="85" t="s">
        <v>223</v>
      </c>
      <c r="Z237" s="85" t="s">
        <v>223</v>
      </c>
      <c r="AA237" s="85" t="s">
        <v>223</v>
      </c>
      <c r="AB237" s="85">
        <v>21916</v>
      </c>
      <c r="AC237" s="85" t="s">
        <v>223</v>
      </c>
      <c r="AD237" s="85" t="s">
        <v>223</v>
      </c>
      <c r="AE237" s="85" t="s">
        <v>223</v>
      </c>
      <c r="AF237" s="85">
        <v>26991</v>
      </c>
      <c r="AG237" s="85" t="s">
        <v>223</v>
      </c>
      <c r="AH237" s="85" t="s">
        <v>223</v>
      </c>
      <c r="AI237" s="85" t="s">
        <v>223</v>
      </c>
      <c r="AJ237" s="85">
        <v>25064</v>
      </c>
      <c r="AK237" s="85" t="s">
        <v>223</v>
      </c>
      <c r="AL237" s="85" t="s">
        <v>223</v>
      </c>
      <c r="AM237" s="85" t="s">
        <v>223</v>
      </c>
      <c r="AN237" s="85">
        <v>25064</v>
      </c>
      <c r="AO237" s="85" t="s">
        <v>223</v>
      </c>
      <c r="AP237" s="85">
        <v>31.39</v>
      </c>
      <c r="AQ237" s="85">
        <v>3500</v>
      </c>
      <c r="AR237" s="85">
        <v>25064</v>
      </c>
      <c r="AS237" s="85" t="s">
        <v>349</v>
      </c>
      <c r="AT237" s="85">
        <v>31.39</v>
      </c>
      <c r="AU237" s="85">
        <v>3500</v>
      </c>
      <c r="AV237" s="85">
        <v>25066</v>
      </c>
      <c r="AW237" s="85" t="s">
        <v>243</v>
      </c>
      <c r="AX237" s="85">
        <v>32.94</v>
      </c>
      <c r="AY237" s="85">
        <v>2800</v>
      </c>
      <c r="AZ237" s="85">
        <v>25066</v>
      </c>
      <c r="BA237" s="85" t="s">
        <v>330</v>
      </c>
      <c r="BB237" s="85">
        <v>32.24</v>
      </c>
      <c r="BC237" s="85">
        <v>3150</v>
      </c>
      <c r="BD237" s="85">
        <v>25066</v>
      </c>
      <c r="BE237" s="85" t="s">
        <v>315</v>
      </c>
    </row>
    <row r="238" spans="1:57" hidden="1">
      <c r="A238" s="85" t="s">
        <v>990</v>
      </c>
      <c r="B238" s="85">
        <v>42.43</v>
      </c>
      <c r="C238" s="85">
        <v>3126</v>
      </c>
      <c r="D238" s="85" t="s">
        <v>223</v>
      </c>
      <c r="E238" s="85" t="s">
        <v>223</v>
      </c>
      <c r="F238" s="85">
        <v>43.1</v>
      </c>
      <c r="G238" s="85">
        <v>3125</v>
      </c>
      <c r="H238" s="85" t="s">
        <v>223</v>
      </c>
      <c r="I238" s="85" t="s">
        <v>223</v>
      </c>
      <c r="J238" s="85" t="s">
        <v>223</v>
      </c>
      <c r="K238" s="85" t="s">
        <v>223</v>
      </c>
      <c r="L238" s="85" t="s">
        <v>223</v>
      </c>
      <c r="M238" s="85" t="s">
        <v>223</v>
      </c>
      <c r="N238" s="85" t="s">
        <v>223</v>
      </c>
      <c r="O238" s="85" t="s">
        <v>223</v>
      </c>
      <c r="P238" s="85" t="s">
        <v>223</v>
      </c>
      <c r="Q238" s="85" t="s">
        <v>223</v>
      </c>
      <c r="R238" s="85" t="s">
        <v>223</v>
      </c>
      <c r="S238" s="85" t="s">
        <v>223</v>
      </c>
      <c r="T238" s="85" t="s">
        <v>223</v>
      </c>
      <c r="U238" s="85" t="s">
        <v>223</v>
      </c>
      <c r="V238" s="85" t="s">
        <v>223</v>
      </c>
      <c r="W238" s="85" t="s">
        <v>223</v>
      </c>
      <c r="X238" s="85" t="s">
        <v>223</v>
      </c>
      <c r="Y238" s="85" t="s">
        <v>223</v>
      </c>
      <c r="Z238" s="85" t="s">
        <v>223</v>
      </c>
      <c r="AA238" s="85" t="s">
        <v>223</v>
      </c>
      <c r="AB238" s="85" t="s">
        <v>223</v>
      </c>
      <c r="AC238" s="85" t="s">
        <v>223</v>
      </c>
      <c r="AD238" s="85" t="s">
        <v>223</v>
      </c>
      <c r="AE238" s="85" t="s">
        <v>223</v>
      </c>
      <c r="AF238" s="85" t="s">
        <v>223</v>
      </c>
      <c r="AG238" s="85" t="s">
        <v>223</v>
      </c>
      <c r="AH238" s="85" t="s">
        <v>223</v>
      </c>
      <c r="AI238" s="85" t="s">
        <v>223</v>
      </c>
      <c r="AJ238" s="85" t="s">
        <v>223</v>
      </c>
      <c r="AK238" s="85" t="s">
        <v>223</v>
      </c>
      <c r="AL238" s="85" t="s">
        <v>223</v>
      </c>
      <c r="AM238" s="85" t="s">
        <v>223</v>
      </c>
      <c r="AN238" s="85" t="s">
        <v>223</v>
      </c>
      <c r="AO238" s="85" t="s">
        <v>223</v>
      </c>
      <c r="AP238" s="85" t="s">
        <v>223</v>
      </c>
      <c r="AQ238" s="85" t="s">
        <v>223</v>
      </c>
      <c r="AR238" s="85" t="s">
        <v>223</v>
      </c>
      <c r="AS238" s="85" t="s">
        <v>223</v>
      </c>
      <c r="AT238" s="85" t="s">
        <v>223</v>
      </c>
      <c r="AU238" s="85" t="s">
        <v>223</v>
      </c>
      <c r="AV238" s="85" t="s">
        <v>223</v>
      </c>
      <c r="AW238" s="85" t="s">
        <v>223</v>
      </c>
      <c r="AX238" s="85" t="s">
        <v>223</v>
      </c>
      <c r="AY238" s="85" t="s">
        <v>223</v>
      </c>
      <c r="AZ238" s="85" t="s">
        <v>223</v>
      </c>
      <c r="BA238" s="85" t="s">
        <v>223</v>
      </c>
      <c r="BB238" s="85" t="s">
        <v>223</v>
      </c>
      <c r="BC238" s="85" t="s">
        <v>223</v>
      </c>
      <c r="BD238" s="85" t="s">
        <v>223</v>
      </c>
      <c r="BE238" s="85" t="s">
        <v>223</v>
      </c>
    </row>
    <row r="239" spans="1:57" hidden="1">
      <c r="A239" s="85" t="s">
        <v>991</v>
      </c>
      <c r="B239" s="85">
        <v>34.64</v>
      </c>
      <c r="C239" s="85">
        <v>2400</v>
      </c>
      <c r="D239" s="85">
        <v>24377</v>
      </c>
      <c r="E239" s="85" t="s">
        <v>373</v>
      </c>
      <c r="F239" s="85">
        <v>34.64</v>
      </c>
      <c r="G239" s="85">
        <v>2400</v>
      </c>
      <c r="H239" s="85">
        <v>23102</v>
      </c>
      <c r="I239" s="85" t="s">
        <v>408</v>
      </c>
      <c r="J239" s="85" t="s">
        <v>223</v>
      </c>
      <c r="K239" s="85" t="s">
        <v>223</v>
      </c>
      <c r="L239" s="85" t="s">
        <v>223</v>
      </c>
      <c r="M239" s="85" t="s">
        <v>223</v>
      </c>
      <c r="N239" s="85" t="s">
        <v>223</v>
      </c>
      <c r="O239" s="85" t="s">
        <v>223</v>
      </c>
      <c r="P239" s="85">
        <v>23490</v>
      </c>
      <c r="Q239" s="85" t="s">
        <v>223</v>
      </c>
      <c r="R239" s="85" t="s">
        <v>223</v>
      </c>
      <c r="S239" s="85" t="s">
        <v>223</v>
      </c>
      <c r="T239" s="85">
        <v>23657</v>
      </c>
      <c r="U239" s="85" t="s">
        <v>223</v>
      </c>
      <c r="V239" s="85" t="s">
        <v>223</v>
      </c>
      <c r="W239" s="85" t="s">
        <v>223</v>
      </c>
      <c r="X239" s="85">
        <v>24911</v>
      </c>
      <c r="Y239" s="85" t="s">
        <v>223</v>
      </c>
      <c r="Z239" s="85" t="s">
        <v>223</v>
      </c>
      <c r="AA239" s="85" t="s">
        <v>223</v>
      </c>
      <c r="AB239" s="85">
        <v>25308</v>
      </c>
      <c r="AC239" s="85" t="s">
        <v>223</v>
      </c>
      <c r="AD239" s="85">
        <v>33.85</v>
      </c>
      <c r="AE239" s="85">
        <v>2200</v>
      </c>
      <c r="AF239" s="85">
        <v>23910</v>
      </c>
      <c r="AG239" s="85" t="s">
        <v>463</v>
      </c>
      <c r="AH239" s="85" t="s">
        <v>223</v>
      </c>
      <c r="AI239" s="85" t="s">
        <v>223</v>
      </c>
      <c r="AJ239" s="85">
        <v>22173</v>
      </c>
      <c r="AK239" s="85" t="s">
        <v>223</v>
      </c>
      <c r="AL239" s="85">
        <v>43.76</v>
      </c>
      <c r="AM239" s="85">
        <v>2700</v>
      </c>
      <c r="AN239" s="85">
        <v>22106</v>
      </c>
      <c r="AO239" s="85" t="s">
        <v>922</v>
      </c>
      <c r="AP239" s="85">
        <v>46.88</v>
      </c>
      <c r="AQ239" s="85">
        <v>2600</v>
      </c>
      <c r="AR239" s="85">
        <v>22119</v>
      </c>
      <c r="AS239" s="85" t="s">
        <v>992</v>
      </c>
      <c r="AT239" s="85">
        <v>50</v>
      </c>
      <c r="AU239" s="85">
        <v>2500</v>
      </c>
      <c r="AV239" s="85">
        <v>22970</v>
      </c>
      <c r="AW239" s="85" t="s">
        <v>333</v>
      </c>
      <c r="AX239" s="85" t="s">
        <v>223</v>
      </c>
      <c r="AY239" s="85" t="s">
        <v>223</v>
      </c>
      <c r="AZ239" s="85">
        <v>23912</v>
      </c>
      <c r="BA239" s="85" t="s">
        <v>223</v>
      </c>
      <c r="BB239" s="85">
        <v>38.46</v>
      </c>
      <c r="BC239" s="85">
        <v>2500</v>
      </c>
      <c r="BD239" s="85">
        <v>20379</v>
      </c>
      <c r="BE239" s="85" t="s">
        <v>749</v>
      </c>
    </row>
    <row r="240" spans="1:57" hidden="1">
      <c r="A240" s="85" t="s">
        <v>993</v>
      </c>
      <c r="B240" s="85">
        <v>61.93</v>
      </c>
      <c r="C240" s="85">
        <v>24000</v>
      </c>
      <c r="D240" s="85">
        <v>42027</v>
      </c>
      <c r="E240" s="85" t="s">
        <v>725</v>
      </c>
      <c r="F240" s="85">
        <v>54.33</v>
      </c>
      <c r="G240" s="85">
        <v>19500</v>
      </c>
      <c r="H240" s="85">
        <v>41487</v>
      </c>
      <c r="I240" s="85" t="s">
        <v>375</v>
      </c>
      <c r="J240" s="85">
        <v>48.63</v>
      </c>
      <c r="K240" s="85">
        <v>19056</v>
      </c>
      <c r="L240" s="85" t="s">
        <v>223</v>
      </c>
      <c r="M240" s="85" t="s">
        <v>223</v>
      </c>
      <c r="N240" s="85">
        <v>50.84</v>
      </c>
      <c r="O240" s="85">
        <v>20125</v>
      </c>
      <c r="P240" s="85">
        <v>42449</v>
      </c>
      <c r="Q240" s="85" t="s">
        <v>308</v>
      </c>
      <c r="R240" s="85">
        <v>53.48</v>
      </c>
      <c r="S240" s="85">
        <v>20929</v>
      </c>
      <c r="T240" s="85">
        <v>43093</v>
      </c>
      <c r="U240" s="85" t="s">
        <v>931</v>
      </c>
      <c r="V240" s="85">
        <v>61.41</v>
      </c>
      <c r="W240" s="85">
        <v>23818</v>
      </c>
      <c r="X240" s="85">
        <v>43816</v>
      </c>
      <c r="Y240" s="85" t="s">
        <v>547</v>
      </c>
      <c r="Z240" s="85">
        <v>67.2</v>
      </c>
      <c r="AA240" s="85">
        <v>28571</v>
      </c>
      <c r="AB240" s="85">
        <v>42772</v>
      </c>
      <c r="AC240" s="85" t="s">
        <v>462</v>
      </c>
      <c r="AD240" s="85">
        <v>83.52</v>
      </c>
      <c r="AE240" s="85">
        <v>35308</v>
      </c>
      <c r="AF240" s="85">
        <v>42394</v>
      </c>
      <c r="AG240" s="85" t="s">
        <v>227</v>
      </c>
      <c r="AH240" s="85">
        <v>79.08</v>
      </c>
      <c r="AI240" s="85">
        <v>32524</v>
      </c>
      <c r="AJ240" s="85">
        <v>43220</v>
      </c>
      <c r="AK240" s="85" t="s">
        <v>748</v>
      </c>
      <c r="AL240" s="85">
        <v>76.62</v>
      </c>
      <c r="AM240" s="85">
        <v>32987</v>
      </c>
      <c r="AN240" s="85">
        <v>42648</v>
      </c>
      <c r="AO240" s="85" t="s">
        <v>775</v>
      </c>
      <c r="AP240" s="85">
        <v>75.92</v>
      </c>
      <c r="AQ240" s="85">
        <v>28914</v>
      </c>
      <c r="AR240" s="85">
        <v>43467</v>
      </c>
      <c r="AS240" s="85" t="s">
        <v>241</v>
      </c>
      <c r="AT240" s="85">
        <v>83.82</v>
      </c>
      <c r="AU240" s="85">
        <v>32012</v>
      </c>
      <c r="AV240" s="85">
        <v>43747</v>
      </c>
      <c r="AW240" s="85" t="s">
        <v>792</v>
      </c>
      <c r="AX240" s="85">
        <v>83.82</v>
      </c>
      <c r="AY240" s="85">
        <v>32012</v>
      </c>
      <c r="AZ240" s="85">
        <v>43934</v>
      </c>
      <c r="BA240" s="85" t="s">
        <v>881</v>
      </c>
      <c r="BB240" s="85">
        <v>82.09</v>
      </c>
      <c r="BC240" s="85">
        <v>28943</v>
      </c>
      <c r="BD240" s="85">
        <v>43853</v>
      </c>
      <c r="BE240" s="85" t="s">
        <v>581</v>
      </c>
    </row>
    <row r="241" spans="1:57" hidden="1">
      <c r="A241" s="85" t="s">
        <v>994</v>
      </c>
      <c r="B241" s="85">
        <v>76.89</v>
      </c>
      <c r="C241" s="85">
        <v>8274</v>
      </c>
      <c r="D241" s="85">
        <v>54342</v>
      </c>
      <c r="E241" s="85" t="s">
        <v>266</v>
      </c>
      <c r="F241" s="85">
        <v>74.62</v>
      </c>
      <c r="G241" s="85">
        <v>9700</v>
      </c>
      <c r="H241" s="85">
        <v>54627</v>
      </c>
      <c r="I241" s="85" t="s">
        <v>657</v>
      </c>
      <c r="J241" s="85">
        <v>77.37</v>
      </c>
      <c r="K241" s="85">
        <v>10294</v>
      </c>
      <c r="L241" s="85" t="s">
        <v>223</v>
      </c>
      <c r="M241" s="85" t="s">
        <v>223</v>
      </c>
      <c r="N241" s="85">
        <v>77.62</v>
      </c>
      <c r="O241" s="85">
        <v>11331</v>
      </c>
      <c r="P241" s="85">
        <v>56625</v>
      </c>
      <c r="Q241" s="85" t="s">
        <v>482</v>
      </c>
      <c r="R241" s="85">
        <v>80.459999999999994</v>
      </c>
      <c r="S241" s="85">
        <v>12400</v>
      </c>
      <c r="T241" s="85">
        <v>56961</v>
      </c>
      <c r="U241" s="85" t="s">
        <v>410</v>
      </c>
      <c r="V241" s="85">
        <v>85.29</v>
      </c>
      <c r="W241" s="85">
        <v>14500</v>
      </c>
      <c r="X241" s="85">
        <v>56950</v>
      </c>
      <c r="Y241" s="85" t="s">
        <v>650</v>
      </c>
      <c r="Z241" s="85">
        <v>81.89</v>
      </c>
      <c r="AA241" s="85">
        <v>14000</v>
      </c>
      <c r="AB241" s="85">
        <v>56227</v>
      </c>
      <c r="AC241" s="85" t="s">
        <v>256</v>
      </c>
      <c r="AD241" s="85">
        <v>77.55</v>
      </c>
      <c r="AE241" s="85">
        <v>11500</v>
      </c>
      <c r="AF241" s="85">
        <v>56967</v>
      </c>
      <c r="AG241" s="85" t="s">
        <v>903</v>
      </c>
      <c r="AH241" s="85">
        <v>77.55</v>
      </c>
      <c r="AI241" s="85">
        <v>11500</v>
      </c>
      <c r="AJ241" s="85">
        <v>57033</v>
      </c>
      <c r="AK241" s="85" t="s">
        <v>903</v>
      </c>
      <c r="AL241" s="85" t="s">
        <v>223</v>
      </c>
      <c r="AM241" s="85" t="s">
        <v>223</v>
      </c>
      <c r="AN241" s="85">
        <v>57801</v>
      </c>
      <c r="AO241" s="85" t="s">
        <v>223</v>
      </c>
      <c r="AP241" s="85" t="s">
        <v>223</v>
      </c>
      <c r="AQ241" s="85" t="s">
        <v>223</v>
      </c>
      <c r="AR241" s="85">
        <v>58696</v>
      </c>
      <c r="AS241" s="85" t="s">
        <v>223</v>
      </c>
      <c r="AT241" s="85" t="s">
        <v>223</v>
      </c>
      <c r="AU241" s="85" t="s">
        <v>223</v>
      </c>
      <c r="AV241" s="85">
        <v>59537</v>
      </c>
      <c r="AW241" s="85" t="s">
        <v>223</v>
      </c>
      <c r="AX241" s="85" t="s">
        <v>223</v>
      </c>
      <c r="AY241" s="85" t="s">
        <v>223</v>
      </c>
      <c r="AZ241" s="85">
        <v>59902</v>
      </c>
      <c r="BA241" s="85" t="s">
        <v>223</v>
      </c>
      <c r="BB241" s="85" t="s">
        <v>223</v>
      </c>
      <c r="BC241" s="85" t="s">
        <v>223</v>
      </c>
      <c r="BD241" s="85">
        <v>59966</v>
      </c>
      <c r="BE241" s="85" t="s">
        <v>223</v>
      </c>
    </row>
    <row r="242" spans="1:57" hidden="1">
      <c r="A242" s="85" t="s">
        <v>995</v>
      </c>
      <c r="B242" s="85" t="s">
        <v>223</v>
      </c>
      <c r="C242" s="85" t="s">
        <v>223</v>
      </c>
      <c r="D242" s="85" t="s">
        <v>223</v>
      </c>
      <c r="E242" s="85" t="s">
        <v>223</v>
      </c>
      <c r="F242" s="85" t="s">
        <v>223</v>
      </c>
      <c r="G242" s="85" t="s">
        <v>223</v>
      </c>
      <c r="H242" s="85" t="s">
        <v>223</v>
      </c>
      <c r="I242" s="85" t="s">
        <v>223</v>
      </c>
      <c r="J242" s="85" t="s">
        <v>223</v>
      </c>
      <c r="K242" s="85" t="s">
        <v>223</v>
      </c>
      <c r="L242" s="85" t="s">
        <v>223</v>
      </c>
      <c r="M242" s="85" t="s">
        <v>223</v>
      </c>
      <c r="N242" s="85" t="s">
        <v>223</v>
      </c>
      <c r="O242" s="85" t="s">
        <v>223</v>
      </c>
      <c r="P242" s="85" t="s">
        <v>223</v>
      </c>
      <c r="Q242" s="85" t="s">
        <v>223</v>
      </c>
      <c r="R242" s="85" t="s">
        <v>223</v>
      </c>
      <c r="S242" s="85" t="s">
        <v>223</v>
      </c>
      <c r="T242" s="85" t="s">
        <v>223</v>
      </c>
      <c r="U242" s="85" t="s">
        <v>223</v>
      </c>
      <c r="V242" s="85" t="s">
        <v>223</v>
      </c>
      <c r="W242" s="85" t="s">
        <v>223</v>
      </c>
      <c r="X242" s="85" t="s">
        <v>223</v>
      </c>
      <c r="Y242" s="85" t="s">
        <v>223</v>
      </c>
      <c r="Z242" s="85" t="s">
        <v>223</v>
      </c>
      <c r="AA242" s="85" t="s">
        <v>223</v>
      </c>
      <c r="AB242" s="85" t="s">
        <v>223</v>
      </c>
      <c r="AC242" s="85" t="s">
        <v>223</v>
      </c>
      <c r="AD242" s="85" t="s">
        <v>223</v>
      </c>
      <c r="AE242" s="85" t="s">
        <v>223</v>
      </c>
      <c r="AF242" s="85" t="s">
        <v>223</v>
      </c>
      <c r="AG242" s="85" t="s">
        <v>223</v>
      </c>
      <c r="AH242" s="85" t="s">
        <v>223</v>
      </c>
      <c r="AI242" s="85" t="s">
        <v>223</v>
      </c>
      <c r="AJ242" s="85" t="s">
        <v>223</v>
      </c>
      <c r="AK242" s="85" t="s">
        <v>223</v>
      </c>
      <c r="AL242" s="85" t="s">
        <v>223</v>
      </c>
      <c r="AM242" s="85" t="s">
        <v>223</v>
      </c>
      <c r="AN242" s="85" t="s">
        <v>223</v>
      </c>
      <c r="AO242" s="85" t="s">
        <v>223</v>
      </c>
      <c r="AP242" s="85" t="s">
        <v>223</v>
      </c>
      <c r="AQ242" s="85" t="s">
        <v>223</v>
      </c>
      <c r="AR242" s="85" t="s">
        <v>223</v>
      </c>
      <c r="AS242" s="85" t="s">
        <v>223</v>
      </c>
      <c r="AT242" s="85">
        <v>41.57</v>
      </c>
      <c r="AU242" s="85">
        <v>3700</v>
      </c>
      <c r="AV242" s="85" t="s">
        <v>223</v>
      </c>
      <c r="AW242" s="85" t="s">
        <v>223</v>
      </c>
      <c r="AX242" s="85">
        <v>41.57</v>
      </c>
      <c r="AY242" s="85">
        <v>3700</v>
      </c>
      <c r="AZ242" s="85" t="s">
        <v>223</v>
      </c>
      <c r="BA242" s="85" t="s">
        <v>223</v>
      </c>
      <c r="BB242" s="85">
        <v>93.3</v>
      </c>
      <c r="BC242" s="85">
        <v>3433</v>
      </c>
      <c r="BD242" s="85" t="s">
        <v>223</v>
      </c>
      <c r="BE242" s="85" t="s">
        <v>223</v>
      </c>
    </row>
    <row r="243" spans="1:57" hidden="1">
      <c r="A243" s="85" t="s">
        <v>996</v>
      </c>
      <c r="B243" s="85">
        <v>57.17</v>
      </c>
      <c r="C243" s="85">
        <v>3266</v>
      </c>
      <c r="D243" s="85">
        <v>29754</v>
      </c>
      <c r="E243" s="85" t="s">
        <v>226</v>
      </c>
      <c r="F243" s="85">
        <v>51.18</v>
      </c>
      <c r="G243" s="85">
        <v>3820</v>
      </c>
      <c r="H243" s="85">
        <v>29460</v>
      </c>
      <c r="I243" s="85" t="s">
        <v>284</v>
      </c>
      <c r="J243" s="85">
        <v>52.55</v>
      </c>
      <c r="K243" s="85">
        <v>3940</v>
      </c>
      <c r="L243" s="85" t="s">
        <v>223</v>
      </c>
      <c r="M243" s="85" t="s">
        <v>223</v>
      </c>
      <c r="N243" s="85">
        <v>52.4</v>
      </c>
      <c r="O243" s="85">
        <v>3936</v>
      </c>
      <c r="P243" s="85">
        <v>28320</v>
      </c>
      <c r="Q243" s="85" t="s">
        <v>997</v>
      </c>
      <c r="R243" s="85">
        <v>51.77</v>
      </c>
      <c r="S243" s="85">
        <v>3835</v>
      </c>
      <c r="T243" s="85">
        <v>28898</v>
      </c>
      <c r="U243" s="85" t="s">
        <v>239</v>
      </c>
      <c r="V243" s="85">
        <v>51.14</v>
      </c>
      <c r="W243" s="85">
        <v>3880</v>
      </c>
      <c r="X243" s="85">
        <v>28612</v>
      </c>
      <c r="Y243" s="85" t="s">
        <v>238</v>
      </c>
      <c r="Z243" s="85">
        <v>50.23</v>
      </c>
      <c r="AA243" s="85">
        <v>3927</v>
      </c>
      <c r="AB243" s="85">
        <v>28329</v>
      </c>
      <c r="AC243" s="85" t="s">
        <v>451</v>
      </c>
      <c r="AD243" s="85">
        <v>53.09</v>
      </c>
      <c r="AE243" s="85">
        <v>3819</v>
      </c>
      <c r="AF243" s="85">
        <v>28329</v>
      </c>
      <c r="AG243" s="85" t="s">
        <v>581</v>
      </c>
      <c r="AH243" s="85">
        <v>69.81</v>
      </c>
      <c r="AI243" s="85">
        <v>2533</v>
      </c>
      <c r="AJ243" s="85">
        <v>27504</v>
      </c>
      <c r="AK243" s="85" t="s">
        <v>998</v>
      </c>
      <c r="AL243" s="85">
        <v>70.599999999999994</v>
      </c>
      <c r="AM243" s="85">
        <v>2536</v>
      </c>
      <c r="AN243" s="85">
        <v>26703</v>
      </c>
      <c r="AO243" s="85" t="s">
        <v>282</v>
      </c>
      <c r="AP243" s="85">
        <v>69.64</v>
      </c>
      <c r="AQ243" s="85">
        <v>2646</v>
      </c>
      <c r="AR243" s="85">
        <v>26973</v>
      </c>
      <c r="AS243" s="85" t="s">
        <v>920</v>
      </c>
      <c r="AT243" s="85">
        <v>66.69</v>
      </c>
      <c r="AU243" s="85">
        <v>2787</v>
      </c>
      <c r="AV243" s="85">
        <v>27246</v>
      </c>
      <c r="AW243" s="85" t="s">
        <v>283</v>
      </c>
      <c r="AX243" s="85">
        <v>69.209999999999994</v>
      </c>
      <c r="AY243" s="85">
        <v>2587</v>
      </c>
      <c r="AZ243" s="85">
        <v>27246</v>
      </c>
      <c r="BA243" s="85" t="s">
        <v>998</v>
      </c>
      <c r="BB243" s="85">
        <v>71.19</v>
      </c>
      <c r="BC243" s="85">
        <v>2521</v>
      </c>
      <c r="BD243" s="85">
        <v>27522</v>
      </c>
      <c r="BE243" s="85" t="s">
        <v>920</v>
      </c>
    </row>
    <row r="244" spans="1:57" hidden="1">
      <c r="A244" s="85" t="s">
        <v>999</v>
      </c>
      <c r="B244" s="85">
        <v>48.77</v>
      </c>
      <c r="C244" s="85">
        <v>2671</v>
      </c>
      <c r="D244" s="85">
        <v>26933</v>
      </c>
      <c r="E244" s="85" t="s">
        <v>367</v>
      </c>
      <c r="F244" s="85">
        <v>47.41</v>
      </c>
      <c r="G244" s="85">
        <v>2733</v>
      </c>
      <c r="H244" s="85">
        <v>27539</v>
      </c>
      <c r="I244" s="85" t="s">
        <v>228</v>
      </c>
      <c r="J244" s="85">
        <v>48.24</v>
      </c>
      <c r="K244" s="85">
        <v>2820</v>
      </c>
      <c r="L244" s="85" t="s">
        <v>223</v>
      </c>
      <c r="M244" s="85" t="s">
        <v>223</v>
      </c>
      <c r="N244" s="85">
        <v>48.96</v>
      </c>
      <c r="O244" s="85">
        <v>2933</v>
      </c>
      <c r="P244" s="85">
        <v>27750</v>
      </c>
      <c r="Q244" s="85" t="s">
        <v>258</v>
      </c>
      <c r="R244" s="85">
        <v>49.91</v>
      </c>
      <c r="S244" s="85">
        <v>2936</v>
      </c>
      <c r="T244" s="85">
        <v>27970</v>
      </c>
      <c r="U244" s="85" t="s">
        <v>240</v>
      </c>
      <c r="V244" s="85">
        <v>49.66</v>
      </c>
      <c r="W244" s="85">
        <v>2868</v>
      </c>
      <c r="X244" s="85">
        <v>28352</v>
      </c>
      <c r="Y244" s="85" t="s">
        <v>647</v>
      </c>
      <c r="Z244" s="85">
        <v>49.63</v>
      </c>
      <c r="AA244" s="85">
        <v>2852</v>
      </c>
      <c r="AB244" s="85">
        <v>28875</v>
      </c>
      <c r="AC244" s="85" t="s">
        <v>756</v>
      </c>
      <c r="AD244" s="85">
        <v>50.13</v>
      </c>
      <c r="AE244" s="85">
        <v>2877</v>
      </c>
      <c r="AF244" s="85">
        <v>29149</v>
      </c>
      <c r="AG244" s="85" t="s">
        <v>756</v>
      </c>
      <c r="AH244" s="85">
        <v>52.17</v>
      </c>
      <c r="AI244" s="85">
        <v>2814</v>
      </c>
      <c r="AJ244" s="85">
        <v>29619</v>
      </c>
      <c r="AK244" s="85" t="s">
        <v>590</v>
      </c>
      <c r="AL244" s="85">
        <v>55.23</v>
      </c>
      <c r="AM244" s="85">
        <v>2726</v>
      </c>
      <c r="AN244" s="85">
        <v>30074</v>
      </c>
      <c r="AO244" s="85" t="s">
        <v>285</v>
      </c>
      <c r="AP244" s="85">
        <v>55.82</v>
      </c>
      <c r="AQ244" s="85">
        <v>2728</v>
      </c>
      <c r="AR244" s="85">
        <v>30237</v>
      </c>
      <c r="AS244" s="85" t="s">
        <v>686</v>
      </c>
      <c r="AT244" s="85">
        <v>55.66</v>
      </c>
      <c r="AU244" s="85">
        <v>2894</v>
      </c>
      <c r="AV244" s="85">
        <v>30385</v>
      </c>
      <c r="AW244" s="85" t="s">
        <v>237</v>
      </c>
      <c r="AX244" s="85">
        <v>60.09</v>
      </c>
      <c r="AY244" s="85">
        <v>2887</v>
      </c>
      <c r="AZ244" s="85">
        <v>30716</v>
      </c>
      <c r="BA244" s="85" t="s">
        <v>1000</v>
      </c>
      <c r="BB244" s="85">
        <v>56.38</v>
      </c>
      <c r="BC244" s="85">
        <v>2903</v>
      </c>
      <c r="BD244" s="85">
        <v>30853</v>
      </c>
      <c r="BE244" s="85" t="s">
        <v>748</v>
      </c>
    </row>
    <row r="245" spans="1:57" hidden="1">
      <c r="A245" s="85" t="s">
        <v>1001</v>
      </c>
      <c r="B245" s="85">
        <v>53.26</v>
      </c>
      <c r="C245" s="85">
        <v>2233</v>
      </c>
      <c r="D245" s="85">
        <v>24974</v>
      </c>
      <c r="E245" s="85" t="s">
        <v>854</v>
      </c>
      <c r="F245" s="85">
        <v>46.42</v>
      </c>
      <c r="G245" s="85">
        <v>2300</v>
      </c>
      <c r="H245" s="85">
        <v>24945</v>
      </c>
      <c r="I245" s="85" t="s">
        <v>225</v>
      </c>
      <c r="J245" s="85">
        <v>46.48</v>
      </c>
      <c r="K245" s="85">
        <v>2338</v>
      </c>
      <c r="L245" s="85" t="s">
        <v>223</v>
      </c>
      <c r="M245" s="85" t="s">
        <v>223</v>
      </c>
      <c r="N245" s="85">
        <v>46.37</v>
      </c>
      <c r="O245" s="85">
        <v>2356</v>
      </c>
      <c r="P245" s="85">
        <v>26202</v>
      </c>
      <c r="Q245" s="85" t="s">
        <v>673</v>
      </c>
      <c r="R245" s="85">
        <v>44.32</v>
      </c>
      <c r="S245" s="85">
        <v>2263</v>
      </c>
      <c r="T245" s="85">
        <v>24285</v>
      </c>
      <c r="U245" s="85" t="s">
        <v>519</v>
      </c>
      <c r="V245" s="85">
        <v>46.16</v>
      </c>
      <c r="W245" s="85">
        <v>2300</v>
      </c>
      <c r="X245" s="85">
        <v>25934</v>
      </c>
      <c r="Y245" s="85" t="s">
        <v>231</v>
      </c>
      <c r="Z245" s="85">
        <v>47.41</v>
      </c>
      <c r="AA245" s="85">
        <v>2355</v>
      </c>
      <c r="AB245" s="85">
        <v>26381</v>
      </c>
      <c r="AC245" s="85" t="s">
        <v>426</v>
      </c>
      <c r="AD245" s="85">
        <v>47.04</v>
      </c>
      <c r="AE245" s="85">
        <v>2347</v>
      </c>
      <c r="AF245" s="85">
        <v>25934</v>
      </c>
      <c r="AG245" s="85" t="s">
        <v>835</v>
      </c>
      <c r="AH245" s="85">
        <v>48.23</v>
      </c>
      <c r="AI245" s="85">
        <v>2414</v>
      </c>
      <c r="AJ245" s="85">
        <v>27068</v>
      </c>
      <c r="AK245" s="85" t="s">
        <v>287</v>
      </c>
      <c r="AL245" s="85">
        <v>45.6</v>
      </c>
      <c r="AM245" s="85">
        <v>2440</v>
      </c>
      <c r="AN245" s="85">
        <v>27306</v>
      </c>
      <c r="AO245" s="85" t="s">
        <v>644</v>
      </c>
      <c r="AP245" s="85">
        <v>42.81</v>
      </c>
      <c r="AQ245" s="85">
        <v>2400</v>
      </c>
      <c r="AR245" s="85">
        <v>27731</v>
      </c>
      <c r="AS245" s="85" t="s">
        <v>406</v>
      </c>
      <c r="AT245" s="85">
        <v>42.68</v>
      </c>
      <c r="AU245" s="85">
        <v>2378</v>
      </c>
      <c r="AV245" s="85">
        <v>27435</v>
      </c>
      <c r="AW245" s="85" t="s">
        <v>453</v>
      </c>
      <c r="AX245" s="85">
        <v>42.02</v>
      </c>
      <c r="AY245" s="85">
        <v>2215</v>
      </c>
      <c r="AZ245" s="85">
        <v>27735</v>
      </c>
      <c r="BA245" s="85" t="s">
        <v>831</v>
      </c>
      <c r="BB245" s="85">
        <v>42.96</v>
      </c>
      <c r="BC245" s="85">
        <v>2275</v>
      </c>
      <c r="BD245" s="85">
        <v>28523</v>
      </c>
      <c r="BE245" s="85" t="s">
        <v>509</v>
      </c>
    </row>
    <row r="246" spans="1:57" hidden="1">
      <c r="A246" s="85" t="s">
        <v>1002</v>
      </c>
      <c r="B246" s="85">
        <v>40.89</v>
      </c>
      <c r="C246" s="85">
        <v>3038</v>
      </c>
      <c r="D246" s="85">
        <v>25635</v>
      </c>
      <c r="E246" s="85" t="s">
        <v>737</v>
      </c>
      <c r="F246" s="85">
        <v>42.34</v>
      </c>
      <c r="G246" s="85">
        <v>3011</v>
      </c>
      <c r="H246" s="85">
        <v>25702</v>
      </c>
      <c r="I246" s="85" t="s">
        <v>324</v>
      </c>
      <c r="J246" s="85">
        <v>41.33</v>
      </c>
      <c r="K246" s="85">
        <v>2934</v>
      </c>
      <c r="L246" s="85" t="s">
        <v>223</v>
      </c>
      <c r="M246" s="85" t="s">
        <v>223</v>
      </c>
      <c r="N246" s="85">
        <v>41.24</v>
      </c>
      <c r="O246" s="85">
        <v>2925</v>
      </c>
      <c r="P246" s="85">
        <v>25751</v>
      </c>
      <c r="Q246" s="85" t="s">
        <v>518</v>
      </c>
      <c r="R246" s="85">
        <v>39.69</v>
      </c>
      <c r="S246" s="85">
        <v>2931</v>
      </c>
      <c r="T246" s="85">
        <v>25526</v>
      </c>
      <c r="U246" s="85" t="s">
        <v>453</v>
      </c>
      <c r="V246" s="85">
        <v>39.14</v>
      </c>
      <c r="W246" s="85">
        <v>2924</v>
      </c>
      <c r="X246" s="85">
        <v>26162</v>
      </c>
      <c r="Y246" s="85" t="s">
        <v>650</v>
      </c>
      <c r="Z246" s="85">
        <v>42.19</v>
      </c>
      <c r="AA246" s="85">
        <v>2938</v>
      </c>
      <c r="AB246" s="85">
        <v>26868</v>
      </c>
      <c r="AC246" s="85" t="s">
        <v>462</v>
      </c>
      <c r="AD246" s="85">
        <v>46.4</v>
      </c>
      <c r="AE246" s="85">
        <v>2648</v>
      </c>
      <c r="AF246" s="85">
        <v>27005</v>
      </c>
      <c r="AG246" s="85" t="s">
        <v>756</v>
      </c>
      <c r="AH246" s="85">
        <v>44.89</v>
      </c>
      <c r="AI246" s="85">
        <v>2631</v>
      </c>
      <c r="AJ246" s="85">
        <v>27140</v>
      </c>
      <c r="AK246" s="85" t="s">
        <v>571</v>
      </c>
      <c r="AL246" s="85">
        <v>38.44</v>
      </c>
      <c r="AM246" s="85">
        <v>3199</v>
      </c>
      <c r="AN246" s="85">
        <v>27447</v>
      </c>
      <c r="AO246" s="85" t="s">
        <v>388</v>
      </c>
      <c r="AP246" s="85">
        <v>39.450000000000003</v>
      </c>
      <c r="AQ246" s="85">
        <v>3261</v>
      </c>
      <c r="AR246" s="85">
        <v>27782</v>
      </c>
      <c r="AS246" s="85" t="s">
        <v>373</v>
      </c>
      <c r="AT246" s="85">
        <v>44.02</v>
      </c>
      <c r="AU246" s="85">
        <v>3509</v>
      </c>
      <c r="AV246" s="85">
        <v>27306</v>
      </c>
      <c r="AW246" s="85" t="s">
        <v>233</v>
      </c>
      <c r="AX246" s="85">
        <v>42.2</v>
      </c>
      <c r="AY246" s="85">
        <v>3453</v>
      </c>
      <c r="AZ246" s="85">
        <v>27472</v>
      </c>
      <c r="BA246" s="85" t="s">
        <v>409</v>
      </c>
      <c r="BB246" s="85">
        <v>40.21</v>
      </c>
      <c r="BC246" s="85">
        <v>3296</v>
      </c>
      <c r="BD246" s="85">
        <v>27739</v>
      </c>
      <c r="BE246" s="85" t="s">
        <v>550</v>
      </c>
    </row>
    <row r="247" spans="1:57" hidden="1">
      <c r="A247" s="85" t="s">
        <v>1003</v>
      </c>
      <c r="B247" s="85">
        <v>81</v>
      </c>
      <c r="C247" s="85">
        <v>9907</v>
      </c>
      <c r="D247" s="85" t="s">
        <v>223</v>
      </c>
      <c r="E247" s="85" t="s">
        <v>223</v>
      </c>
      <c r="F247" s="85">
        <v>84.27</v>
      </c>
      <c r="G247" s="85">
        <v>9930</v>
      </c>
      <c r="H247" s="85" t="s">
        <v>223</v>
      </c>
      <c r="I247" s="85" t="s">
        <v>223</v>
      </c>
      <c r="J247" s="85">
        <v>85.45</v>
      </c>
      <c r="K247" s="85">
        <v>10055</v>
      </c>
      <c r="L247" s="85" t="s">
        <v>223</v>
      </c>
      <c r="M247" s="85" t="s">
        <v>223</v>
      </c>
      <c r="N247" s="85">
        <v>89.5</v>
      </c>
      <c r="O247" s="85">
        <v>9500</v>
      </c>
      <c r="P247" s="85" t="s">
        <v>223</v>
      </c>
      <c r="Q247" s="85" t="s">
        <v>223</v>
      </c>
      <c r="R247" s="85" t="s">
        <v>223</v>
      </c>
      <c r="S247" s="85" t="s">
        <v>223</v>
      </c>
      <c r="T247" s="85" t="s">
        <v>223</v>
      </c>
      <c r="U247" s="85" t="s">
        <v>223</v>
      </c>
      <c r="V247" s="85" t="s">
        <v>223</v>
      </c>
      <c r="W247" s="85" t="s">
        <v>223</v>
      </c>
      <c r="X247" s="85" t="s">
        <v>223</v>
      </c>
      <c r="Y247" s="85" t="s">
        <v>223</v>
      </c>
      <c r="Z247" s="85" t="s">
        <v>223</v>
      </c>
      <c r="AA247" s="85" t="s">
        <v>223</v>
      </c>
      <c r="AB247" s="85" t="s">
        <v>223</v>
      </c>
      <c r="AC247" s="85" t="s">
        <v>223</v>
      </c>
      <c r="AD247" s="85" t="s">
        <v>223</v>
      </c>
      <c r="AE247" s="85" t="s">
        <v>223</v>
      </c>
      <c r="AF247" s="85" t="s">
        <v>223</v>
      </c>
      <c r="AG247" s="85" t="s">
        <v>223</v>
      </c>
      <c r="AH247" s="85" t="s">
        <v>223</v>
      </c>
      <c r="AI247" s="85" t="s">
        <v>223</v>
      </c>
      <c r="AJ247" s="85" t="s">
        <v>223</v>
      </c>
      <c r="AK247" s="85" t="s">
        <v>223</v>
      </c>
      <c r="AL247" s="85" t="s">
        <v>223</v>
      </c>
      <c r="AM247" s="85" t="s">
        <v>223</v>
      </c>
      <c r="AN247" s="85" t="s">
        <v>223</v>
      </c>
      <c r="AO247" s="85" t="s">
        <v>223</v>
      </c>
      <c r="AP247" s="85" t="s">
        <v>223</v>
      </c>
      <c r="AQ247" s="85" t="s">
        <v>223</v>
      </c>
      <c r="AR247" s="85" t="s">
        <v>223</v>
      </c>
      <c r="AS247" s="85" t="s">
        <v>223</v>
      </c>
      <c r="AT247" s="85" t="s">
        <v>223</v>
      </c>
      <c r="AU247" s="85" t="s">
        <v>223</v>
      </c>
      <c r="AV247" s="85" t="s">
        <v>223</v>
      </c>
      <c r="AW247" s="85" t="s">
        <v>223</v>
      </c>
      <c r="AX247" s="85" t="s">
        <v>223</v>
      </c>
      <c r="AY247" s="85" t="s">
        <v>223</v>
      </c>
      <c r="AZ247" s="85" t="s">
        <v>223</v>
      </c>
      <c r="BA247" s="85" t="s">
        <v>223</v>
      </c>
      <c r="BB247" s="85" t="s">
        <v>223</v>
      </c>
      <c r="BC247" s="85" t="s">
        <v>223</v>
      </c>
      <c r="BD247" s="85" t="s">
        <v>223</v>
      </c>
      <c r="BE247" s="85" t="s">
        <v>223</v>
      </c>
    </row>
    <row r="248" spans="1:57" s="87" customFormat="1">
      <c r="A248" s="87" t="s">
        <v>1004</v>
      </c>
      <c r="B248" s="87">
        <v>50.07</v>
      </c>
      <c r="C248" s="87">
        <v>2475</v>
      </c>
      <c r="D248" s="87">
        <v>24949</v>
      </c>
      <c r="E248" s="87" t="s">
        <v>444</v>
      </c>
      <c r="F248" s="87">
        <v>51.42</v>
      </c>
      <c r="G248" s="87">
        <v>2648</v>
      </c>
      <c r="H248" s="87">
        <v>25020</v>
      </c>
      <c r="I248" s="87" t="s">
        <v>1005</v>
      </c>
      <c r="J248" s="87">
        <v>48.7</v>
      </c>
      <c r="K248" s="87">
        <v>2878</v>
      </c>
      <c r="L248" s="87" t="s">
        <v>223</v>
      </c>
      <c r="M248" s="87" t="s">
        <v>223</v>
      </c>
      <c r="N248" s="87">
        <v>49.43</v>
      </c>
      <c r="O248" s="87">
        <v>2906</v>
      </c>
      <c r="P248" s="87">
        <v>25824</v>
      </c>
      <c r="Q248" s="87" t="s">
        <v>792</v>
      </c>
      <c r="R248" s="87">
        <v>47.98</v>
      </c>
      <c r="S248" s="87">
        <v>2855</v>
      </c>
      <c r="T248" s="87">
        <v>25823</v>
      </c>
      <c r="U248" s="87" t="s">
        <v>902</v>
      </c>
      <c r="V248" s="87">
        <v>48.59</v>
      </c>
      <c r="W248" s="87">
        <v>2795</v>
      </c>
      <c r="X248" s="87">
        <v>26112</v>
      </c>
      <c r="Y248" s="87" t="s">
        <v>225</v>
      </c>
      <c r="Z248" s="87">
        <v>49.54</v>
      </c>
      <c r="AA248" s="87">
        <v>2754</v>
      </c>
      <c r="AB248" s="87">
        <v>27335</v>
      </c>
      <c r="AC248" s="87" t="s">
        <v>367</v>
      </c>
      <c r="AD248" s="87">
        <v>47.35</v>
      </c>
      <c r="AE248" s="87">
        <v>2807</v>
      </c>
      <c r="AF248" s="87">
        <v>27750</v>
      </c>
      <c r="AG248" s="87" t="s">
        <v>296</v>
      </c>
      <c r="AH248" s="87">
        <v>42.54</v>
      </c>
      <c r="AI248" s="87">
        <v>2938</v>
      </c>
      <c r="AJ248" s="87">
        <v>28841</v>
      </c>
      <c r="AK248" s="87" t="s">
        <v>403</v>
      </c>
      <c r="AL248" s="87">
        <v>48.86</v>
      </c>
      <c r="AM248" s="87">
        <v>2544</v>
      </c>
      <c r="AN248" s="87">
        <v>30027</v>
      </c>
      <c r="AO248" s="87" t="s">
        <v>336</v>
      </c>
      <c r="AP248" s="87">
        <v>52.27</v>
      </c>
      <c r="AQ248" s="87">
        <v>2462</v>
      </c>
      <c r="AR248" s="87">
        <v>30383</v>
      </c>
      <c r="AS248" s="87" t="s">
        <v>228</v>
      </c>
      <c r="AT248" s="87">
        <v>50.41</v>
      </c>
      <c r="AU248" s="87">
        <v>2691</v>
      </c>
      <c r="AV248" s="87">
        <v>29341</v>
      </c>
      <c r="AW248" s="87" t="s">
        <v>756</v>
      </c>
      <c r="AX248" s="87">
        <v>50.2</v>
      </c>
      <c r="AY248" s="87">
        <v>2650</v>
      </c>
      <c r="AZ248" s="87">
        <v>29238</v>
      </c>
      <c r="BA248" s="87" t="s">
        <v>756</v>
      </c>
      <c r="BB248" s="87">
        <v>49.19</v>
      </c>
      <c r="BC248" s="87">
        <v>2704</v>
      </c>
      <c r="BD248" s="87">
        <v>29526</v>
      </c>
      <c r="BE248" s="87" t="s">
        <v>323</v>
      </c>
    </row>
    <row r="249" spans="1:57" hidden="1">
      <c r="A249" s="85" t="s">
        <v>1006</v>
      </c>
      <c r="B249" s="85">
        <v>44.63</v>
      </c>
      <c r="C249" s="85">
        <v>3256</v>
      </c>
      <c r="D249" s="85" t="s">
        <v>223</v>
      </c>
      <c r="E249" s="85" t="s">
        <v>223</v>
      </c>
      <c r="F249" s="85">
        <v>45.32</v>
      </c>
      <c r="G249" s="85">
        <v>3475</v>
      </c>
      <c r="H249" s="85" t="s">
        <v>223</v>
      </c>
      <c r="I249" s="85" t="s">
        <v>223</v>
      </c>
      <c r="J249" s="85">
        <v>48.59</v>
      </c>
      <c r="K249" s="85">
        <v>4100</v>
      </c>
      <c r="L249" s="85" t="s">
        <v>223</v>
      </c>
      <c r="M249" s="85" t="s">
        <v>223</v>
      </c>
      <c r="N249" s="85">
        <v>48.8</v>
      </c>
      <c r="O249" s="85">
        <v>4433</v>
      </c>
      <c r="P249" s="85" t="s">
        <v>223</v>
      </c>
      <c r="Q249" s="85" t="s">
        <v>223</v>
      </c>
      <c r="R249" s="85">
        <v>48.57</v>
      </c>
      <c r="S249" s="85">
        <v>4118</v>
      </c>
      <c r="T249" s="85" t="s">
        <v>223</v>
      </c>
      <c r="U249" s="85" t="s">
        <v>223</v>
      </c>
      <c r="V249" s="85">
        <v>48.53</v>
      </c>
      <c r="W249" s="85">
        <v>3914</v>
      </c>
      <c r="X249" s="85" t="s">
        <v>223</v>
      </c>
      <c r="Y249" s="85" t="s">
        <v>223</v>
      </c>
      <c r="Z249" s="85">
        <v>48.24</v>
      </c>
      <c r="AA249" s="85">
        <v>4100</v>
      </c>
      <c r="AB249" s="85" t="s">
        <v>223</v>
      </c>
      <c r="AC249" s="85" t="s">
        <v>223</v>
      </c>
      <c r="AD249" s="85">
        <v>54.59</v>
      </c>
      <c r="AE249" s="85">
        <v>3500</v>
      </c>
      <c r="AF249" s="85" t="s">
        <v>223</v>
      </c>
      <c r="AG249" s="85" t="s">
        <v>223</v>
      </c>
      <c r="AH249" s="85">
        <v>51.79</v>
      </c>
      <c r="AI249" s="85">
        <v>3266</v>
      </c>
      <c r="AJ249" s="85" t="s">
        <v>223</v>
      </c>
      <c r="AK249" s="85" t="s">
        <v>223</v>
      </c>
      <c r="AL249" s="85">
        <v>48.76</v>
      </c>
      <c r="AM249" s="85">
        <v>3508</v>
      </c>
      <c r="AN249" s="85" t="s">
        <v>223</v>
      </c>
      <c r="AO249" s="85" t="s">
        <v>223</v>
      </c>
      <c r="AP249" s="85">
        <v>53.39</v>
      </c>
      <c r="AQ249" s="85">
        <v>3365</v>
      </c>
      <c r="AR249" s="85" t="s">
        <v>223</v>
      </c>
      <c r="AS249" s="85" t="s">
        <v>223</v>
      </c>
      <c r="AT249" s="85">
        <v>53.84</v>
      </c>
      <c r="AU249" s="85">
        <v>3401</v>
      </c>
      <c r="AV249" s="85" t="s">
        <v>223</v>
      </c>
      <c r="AW249" s="85" t="s">
        <v>223</v>
      </c>
      <c r="AX249" s="85">
        <v>46.66</v>
      </c>
      <c r="AY249" s="85">
        <v>3875</v>
      </c>
      <c r="AZ249" s="85" t="s">
        <v>223</v>
      </c>
      <c r="BA249" s="85" t="s">
        <v>223</v>
      </c>
      <c r="BB249" s="85">
        <v>50.02</v>
      </c>
      <c r="BC249" s="85">
        <v>3491</v>
      </c>
      <c r="BD249" s="85" t="s">
        <v>223</v>
      </c>
      <c r="BE249" s="85" t="s">
        <v>223</v>
      </c>
    </row>
    <row r="250" spans="1:57" hidden="1">
      <c r="A250" s="85" t="s">
        <v>1007</v>
      </c>
      <c r="B250" s="85">
        <v>50.15</v>
      </c>
      <c r="C250" s="85">
        <v>2980</v>
      </c>
      <c r="D250" s="85" t="s">
        <v>223</v>
      </c>
      <c r="E250" s="85" t="s">
        <v>223</v>
      </c>
      <c r="F250" s="85">
        <v>50.51</v>
      </c>
      <c r="G250" s="85">
        <v>2900</v>
      </c>
      <c r="H250" s="85" t="s">
        <v>223</v>
      </c>
      <c r="I250" s="85" t="s">
        <v>223</v>
      </c>
      <c r="J250" s="85">
        <v>50.41</v>
      </c>
      <c r="K250" s="85">
        <v>2980</v>
      </c>
      <c r="L250" s="85" t="s">
        <v>223</v>
      </c>
      <c r="M250" s="85" t="s">
        <v>223</v>
      </c>
      <c r="N250" s="85">
        <v>51.32</v>
      </c>
      <c r="O250" s="85">
        <v>3014</v>
      </c>
      <c r="P250" s="85" t="s">
        <v>223</v>
      </c>
      <c r="Q250" s="85" t="s">
        <v>223</v>
      </c>
      <c r="R250" s="85">
        <v>52.24</v>
      </c>
      <c r="S250" s="85">
        <v>2950</v>
      </c>
      <c r="T250" s="85" t="s">
        <v>223</v>
      </c>
      <c r="U250" s="85" t="s">
        <v>223</v>
      </c>
      <c r="V250" s="85">
        <v>52.11</v>
      </c>
      <c r="W250" s="85">
        <v>3030</v>
      </c>
      <c r="X250" s="85" t="s">
        <v>223</v>
      </c>
      <c r="Y250" s="85" t="s">
        <v>223</v>
      </c>
      <c r="Z250" s="85">
        <v>50.32</v>
      </c>
      <c r="AA250" s="85">
        <v>3140</v>
      </c>
      <c r="AB250" s="85" t="s">
        <v>223</v>
      </c>
      <c r="AC250" s="85" t="s">
        <v>223</v>
      </c>
      <c r="AD250" s="85">
        <v>47.94</v>
      </c>
      <c r="AE250" s="85">
        <v>3223</v>
      </c>
      <c r="AF250" s="85" t="s">
        <v>223</v>
      </c>
      <c r="AG250" s="85" t="s">
        <v>223</v>
      </c>
      <c r="AH250" s="85">
        <v>46.21</v>
      </c>
      <c r="AI250" s="85">
        <v>3111</v>
      </c>
      <c r="AJ250" s="85" t="s">
        <v>223</v>
      </c>
      <c r="AK250" s="85" t="s">
        <v>223</v>
      </c>
      <c r="AL250" s="85">
        <v>45.24</v>
      </c>
      <c r="AM250" s="85">
        <v>3165</v>
      </c>
      <c r="AN250" s="85" t="s">
        <v>223</v>
      </c>
      <c r="AO250" s="85" t="s">
        <v>223</v>
      </c>
      <c r="AP250" s="85">
        <v>44.4</v>
      </c>
      <c r="AQ250" s="85">
        <v>3309</v>
      </c>
      <c r="AR250" s="85" t="s">
        <v>223</v>
      </c>
      <c r="AS250" s="85" t="s">
        <v>223</v>
      </c>
      <c r="AT250" s="85">
        <v>44.56</v>
      </c>
      <c r="AU250" s="85">
        <v>3454</v>
      </c>
      <c r="AV250" s="85" t="s">
        <v>223</v>
      </c>
      <c r="AW250" s="85" t="s">
        <v>223</v>
      </c>
      <c r="AX250" s="85">
        <v>44.85</v>
      </c>
      <c r="AY250" s="85">
        <v>3340</v>
      </c>
      <c r="AZ250" s="85" t="s">
        <v>223</v>
      </c>
      <c r="BA250" s="85" t="s">
        <v>223</v>
      </c>
      <c r="BB250" s="85">
        <v>42.83</v>
      </c>
      <c r="BC250" s="85">
        <v>3400</v>
      </c>
      <c r="BD250" s="85" t="s">
        <v>223</v>
      </c>
      <c r="BE250" s="85" t="s">
        <v>223</v>
      </c>
    </row>
    <row r="251" spans="1:57" hidden="1">
      <c r="A251" s="85" t="s">
        <v>1008</v>
      </c>
      <c r="B251" s="85" t="s">
        <v>223</v>
      </c>
      <c r="C251" s="85" t="s">
        <v>223</v>
      </c>
      <c r="D251" s="85" t="s">
        <v>223</v>
      </c>
      <c r="E251" s="85" t="s">
        <v>223</v>
      </c>
      <c r="F251" s="85" t="s">
        <v>223</v>
      </c>
      <c r="G251" s="85" t="s">
        <v>223</v>
      </c>
      <c r="H251" s="85" t="s">
        <v>223</v>
      </c>
      <c r="I251" s="85" t="s">
        <v>223</v>
      </c>
      <c r="J251" s="85" t="s">
        <v>223</v>
      </c>
      <c r="K251" s="85" t="s">
        <v>223</v>
      </c>
      <c r="L251" s="85" t="s">
        <v>223</v>
      </c>
      <c r="M251" s="85" t="s">
        <v>223</v>
      </c>
      <c r="N251" s="85" t="s">
        <v>223</v>
      </c>
      <c r="O251" s="85" t="s">
        <v>223</v>
      </c>
      <c r="P251" s="85" t="s">
        <v>223</v>
      </c>
      <c r="Q251" s="85" t="s">
        <v>223</v>
      </c>
      <c r="R251" s="85" t="s">
        <v>223</v>
      </c>
      <c r="S251" s="85" t="s">
        <v>223</v>
      </c>
      <c r="T251" s="85" t="s">
        <v>223</v>
      </c>
      <c r="U251" s="85" t="s">
        <v>223</v>
      </c>
      <c r="V251" s="85" t="s">
        <v>223</v>
      </c>
      <c r="W251" s="85" t="s">
        <v>223</v>
      </c>
      <c r="X251" s="85" t="s">
        <v>223</v>
      </c>
      <c r="Y251" s="85" t="s">
        <v>223</v>
      </c>
      <c r="Z251" s="85" t="s">
        <v>223</v>
      </c>
      <c r="AA251" s="85" t="s">
        <v>223</v>
      </c>
      <c r="AB251" s="85" t="s">
        <v>223</v>
      </c>
      <c r="AC251" s="85" t="s">
        <v>223</v>
      </c>
      <c r="AD251" s="85" t="s">
        <v>223</v>
      </c>
      <c r="AE251" s="85" t="s">
        <v>223</v>
      </c>
      <c r="AF251" s="85" t="s">
        <v>223</v>
      </c>
      <c r="AG251" s="85" t="s">
        <v>223</v>
      </c>
      <c r="AH251" s="85" t="s">
        <v>223</v>
      </c>
      <c r="AI251" s="85" t="s">
        <v>223</v>
      </c>
      <c r="AJ251" s="85" t="s">
        <v>223</v>
      </c>
      <c r="AK251" s="85" t="s">
        <v>223</v>
      </c>
      <c r="AL251" s="85" t="s">
        <v>223</v>
      </c>
      <c r="AM251" s="85" t="s">
        <v>223</v>
      </c>
      <c r="AN251" s="85" t="s">
        <v>223</v>
      </c>
      <c r="AO251" s="85" t="s">
        <v>223</v>
      </c>
      <c r="AP251" s="85" t="s">
        <v>223</v>
      </c>
      <c r="AQ251" s="85" t="s">
        <v>223</v>
      </c>
      <c r="AR251" s="85" t="s">
        <v>223</v>
      </c>
      <c r="AS251" s="85" t="s">
        <v>223</v>
      </c>
      <c r="AT251" s="85" t="s">
        <v>223</v>
      </c>
      <c r="AU251" s="85" t="s">
        <v>223</v>
      </c>
      <c r="AV251" s="85" t="s">
        <v>223</v>
      </c>
      <c r="AW251" s="85" t="s">
        <v>223</v>
      </c>
      <c r="AX251" s="85" t="s">
        <v>223</v>
      </c>
      <c r="AY251" s="85" t="s">
        <v>223</v>
      </c>
      <c r="AZ251" s="85" t="s">
        <v>223</v>
      </c>
      <c r="BA251" s="85" t="s">
        <v>223</v>
      </c>
      <c r="BB251" s="85" t="s">
        <v>223</v>
      </c>
      <c r="BC251" s="85" t="s">
        <v>223</v>
      </c>
      <c r="BD251" s="85" t="s">
        <v>223</v>
      </c>
      <c r="BE251" s="85" t="s">
        <v>223</v>
      </c>
    </row>
    <row r="252" spans="1:57" hidden="1">
      <c r="A252" s="85" t="s">
        <v>1009</v>
      </c>
      <c r="B252" s="85" t="s">
        <v>223</v>
      </c>
      <c r="C252" s="85" t="s">
        <v>223</v>
      </c>
      <c r="D252" s="85">
        <v>28443</v>
      </c>
      <c r="E252" s="85" t="s">
        <v>223</v>
      </c>
      <c r="F252" s="85" t="s">
        <v>223</v>
      </c>
      <c r="G252" s="85" t="s">
        <v>223</v>
      </c>
      <c r="H252" s="85">
        <v>27529</v>
      </c>
      <c r="I252" s="85" t="s">
        <v>223</v>
      </c>
      <c r="J252" s="85" t="s">
        <v>223</v>
      </c>
      <c r="K252" s="85" t="s">
        <v>223</v>
      </c>
      <c r="L252" s="85" t="s">
        <v>223</v>
      </c>
      <c r="M252" s="85" t="s">
        <v>223</v>
      </c>
      <c r="N252" s="85" t="s">
        <v>223</v>
      </c>
      <c r="O252" s="85" t="s">
        <v>223</v>
      </c>
      <c r="P252" s="85">
        <v>28224</v>
      </c>
      <c r="Q252" s="85" t="s">
        <v>223</v>
      </c>
      <c r="R252" s="85" t="s">
        <v>223</v>
      </c>
      <c r="S252" s="85" t="s">
        <v>223</v>
      </c>
      <c r="T252" s="85">
        <v>28420</v>
      </c>
      <c r="U252" s="85" t="s">
        <v>223</v>
      </c>
      <c r="V252" s="85" t="s">
        <v>223</v>
      </c>
      <c r="W252" s="85" t="s">
        <v>223</v>
      </c>
      <c r="X252" s="85">
        <v>28614</v>
      </c>
      <c r="Y252" s="85" t="s">
        <v>223</v>
      </c>
      <c r="Z252" s="85" t="s">
        <v>223</v>
      </c>
      <c r="AA252" s="85" t="s">
        <v>223</v>
      </c>
      <c r="AB252" s="85">
        <v>28299</v>
      </c>
      <c r="AC252" s="85" t="s">
        <v>223</v>
      </c>
      <c r="AD252" s="85" t="s">
        <v>223</v>
      </c>
      <c r="AE252" s="85" t="s">
        <v>223</v>
      </c>
      <c r="AF252" s="85">
        <v>29010</v>
      </c>
      <c r="AG252" s="85" t="s">
        <v>223</v>
      </c>
      <c r="AH252" s="85">
        <v>42.48</v>
      </c>
      <c r="AI252" s="85">
        <v>2940</v>
      </c>
      <c r="AJ252" s="85">
        <v>30213</v>
      </c>
      <c r="AK252" s="85" t="s">
        <v>587</v>
      </c>
      <c r="AL252" s="85">
        <v>42.48</v>
      </c>
      <c r="AM252" s="85">
        <v>2940</v>
      </c>
      <c r="AN252" s="85">
        <v>30666</v>
      </c>
      <c r="AO252" s="85" t="s">
        <v>861</v>
      </c>
      <c r="AP252" s="85">
        <v>44.02</v>
      </c>
      <c r="AQ252" s="85">
        <v>2980</v>
      </c>
      <c r="AR252" s="85">
        <v>19749</v>
      </c>
      <c r="AS252" s="85" t="s">
        <v>1010</v>
      </c>
      <c r="AT252" s="85">
        <v>51.17</v>
      </c>
      <c r="AU252" s="85">
        <v>2674</v>
      </c>
      <c r="AV252" s="85">
        <v>20325</v>
      </c>
      <c r="AW252" s="85" t="s">
        <v>500</v>
      </c>
      <c r="AX252" s="85">
        <v>55.74</v>
      </c>
      <c r="AY252" s="85">
        <v>2714</v>
      </c>
      <c r="AZ252" s="85">
        <v>20533</v>
      </c>
      <c r="BA252" s="85" t="s">
        <v>824</v>
      </c>
      <c r="BB252" s="85">
        <v>47.52</v>
      </c>
      <c r="BC252" s="85">
        <v>3057</v>
      </c>
      <c r="BD252" s="85">
        <v>21196</v>
      </c>
      <c r="BE252" s="85" t="s">
        <v>561</v>
      </c>
    </row>
    <row r="253" spans="1:57" hidden="1">
      <c r="A253" s="85" t="s">
        <v>1011</v>
      </c>
      <c r="B253" s="85">
        <v>34.36</v>
      </c>
      <c r="C253" s="85">
        <v>2900</v>
      </c>
      <c r="D253" s="85">
        <v>27337</v>
      </c>
      <c r="E253" s="85" t="s">
        <v>767</v>
      </c>
      <c r="F253" s="85">
        <v>34.36</v>
      </c>
      <c r="G253" s="85">
        <v>2900</v>
      </c>
      <c r="H253" s="85">
        <v>27752</v>
      </c>
      <c r="I253" s="85" t="s">
        <v>347</v>
      </c>
      <c r="J253" s="85">
        <v>35.549999999999997</v>
      </c>
      <c r="K253" s="85">
        <v>3000</v>
      </c>
      <c r="L253" s="85" t="s">
        <v>223</v>
      </c>
      <c r="M253" s="85" t="s">
        <v>223</v>
      </c>
      <c r="N253" s="85" t="s">
        <v>223</v>
      </c>
      <c r="O253" s="85" t="s">
        <v>223</v>
      </c>
      <c r="P253" s="85">
        <v>26153</v>
      </c>
      <c r="Q253" s="85" t="s">
        <v>223</v>
      </c>
      <c r="R253" s="85" t="s">
        <v>223</v>
      </c>
      <c r="S253" s="85" t="s">
        <v>223</v>
      </c>
      <c r="T253" s="85">
        <v>26418</v>
      </c>
      <c r="U253" s="85" t="s">
        <v>223</v>
      </c>
      <c r="V253" s="85">
        <v>35.799999999999997</v>
      </c>
      <c r="W253" s="85">
        <v>3067</v>
      </c>
      <c r="X253" s="85">
        <v>26685</v>
      </c>
      <c r="Y253" s="85" t="s">
        <v>851</v>
      </c>
      <c r="Z253" s="85">
        <v>35.799999999999997</v>
      </c>
      <c r="AA253" s="85">
        <v>3067</v>
      </c>
      <c r="AB253" s="85">
        <v>26685</v>
      </c>
      <c r="AC253" s="85" t="s">
        <v>851</v>
      </c>
      <c r="AD253" s="85">
        <v>34.880000000000003</v>
      </c>
      <c r="AE253" s="85">
        <v>3000</v>
      </c>
      <c r="AF253" s="85">
        <v>26685</v>
      </c>
      <c r="AG253" s="85" t="s">
        <v>864</v>
      </c>
      <c r="AH253" s="85">
        <v>33.06</v>
      </c>
      <c r="AI253" s="85">
        <v>2800</v>
      </c>
      <c r="AJ253" s="85">
        <v>26685</v>
      </c>
      <c r="AK253" s="85" t="s">
        <v>350</v>
      </c>
      <c r="AL253" s="85">
        <v>33.06</v>
      </c>
      <c r="AM253" s="85">
        <v>2800</v>
      </c>
      <c r="AN253" s="85">
        <v>25737</v>
      </c>
      <c r="AO253" s="85" t="s">
        <v>275</v>
      </c>
      <c r="AP253" s="85">
        <v>33.840000000000003</v>
      </c>
      <c r="AQ253" s="85">
        <v>2867</v>
      </c>
      <c r="AR253" s="85">
        <v>25384</v>
      </c>
      <c r="AS253" s="85" t="s">
        <v>727</v>
      </c>
      <c r="AT253" s="85">
        <v>35.07</v>
      </c>
      <c r="AU253" s="85">
        <v>2960</v>
      </c>
      <c r="AV253" s="85">
        <v>25384</v>
      </c>
      <c r="AW253" s="85" t="s">
        <v>380</v>
      </c>
      <c r="AX253" s="85">
        <v>35.07</v>
      </c>
      <c r="AY253" s="85">
        <v>2960</v>
      </c>
      <c r="AZ253" s="85">
        <v>26742</v>
      </c>
      <c r="BA253" s="85" t="s">
        <v>712</v>
      </c>
      <c r="BB253" s="85">
        <v>34.83</v>
      </c>
      <c r="BC253" s="85">
        <v>2933</v>
      </c>
      <c r="BD253" s="85">
        <v>26210</v>
      </c>
      <c r="BE253" s="85" t="s">
        <v>878</v>
      </c>
    </row>
    <row r="254" spans="1:57" hidden="1">
      <c r="A254" s="85" t="s">
        <v>1012</v>
      </c>
      <c r="B254" s="85">
        <v>50.5</v>
      </c>
      <c r="C254" s="85">
        <v>3000</v>
      </c>
      <c r="D254" s="85">
        <v>24782</v>
      </c>
      <c r="E254" s="85" t="s">
        <v>490</v>
      </c>
      <c r="F254" s="85">
        <v>50.5</v>
      </c>
      <c r="G254" s="85">
        <v>3000</v>
      </c>
      <c r="H254" s="85">
        <v>24886</v>
      </c>
      <c r="I254" s="85" t="s">
        <v>1013</v>
      </c>
      <c r="J254" s="85" t="s">
        <v>223</v>
      </c>
      <c r="K254" s="85" t="s">
        <v>223</v>
      </c>
      <c r="L254" s="85" t="s">
        <v>223</v>
      </c>
      <c r="M254" s="85" t="s">
        <v>223</v>
      </c>
      <c r="N254" s="85" t="s">
        <v>223</v>
      </c>
      <c r="O254" s="85" t="s">
        <v>223</v>
      </c>
      <c r="P254" s="85">
        <v>24584</v>
      </c>
      <c r="Q254" s="85" t="s">
        <v>223</v>
      </c>
      <c r="R254" s="85">
        <v>35.29</v>
      </c>
      <c r="S254" s="85">
        <v>3000</v>
      </c>
      <c r="T254" s="85">
        <v>24661</v>
      </c>
      <c r="U254" s="85" t="s">
        <v>495</v>
      </c>
      <c r="V254" s="85">
        <v>48.82</v>
      </c>
      <c r="W254" s="85">
        <v>2330</v>
      </c>
      <c r="X254" s="85">
        <v>21238</v>
      </c>
      <c r="Y254" s="85" t="s">
        <v>539</v>
      </c>
      <c r="Z254" s="85">
        <v>51.99</v>
      </c>
      <c r="AA254" s="85">
        <v>2190</v>
      </c>
      <c r="AB254" s="85">
        <v>22129</v>
      </c>
      <c r="AC254" s="85" t="s">
        <v>1014</v>
      </c>
      <c r="AD254" s="85">
        <v>46.55</v>
      </c>
      <c r="AE254" s="85">
        <v>2320</v>
      </c>
      <c r="AF254" s="85">
        <v>23449</v>
      </c>
      <c r="AG254" s="85" t="s">
        <v>636</v>
      </c>
      <c r="AH254" s="85">
        <v>36.22</v>
      </c>
      <c r="AI254" s="85">
        <v>2313</v>
      </c>
      <c r="AJ254" s="85">
        <v>22614</v>
      </c>
      <c r="AK254" s="85" t="s">
        <v>518</v>
      </c>
      <c r="AL254" s="85">
        <v>31.63</v>
      </c>
      <c r="AM254" s="85">
        <v>2267</v>
      </c>
      <c r="AN254" s="85">
        <v>22850</v>
      </c>
      <c r="AO254" s="85" t="s">
        <v>861</v>
      </c>
      <c r="AP254" s="85">
        <v>35.17</v>
      </c>
      <c r="AQ254" s="85">
        <v>2340</v>
      </c>
      <c r="AR254" s="85">
        <v>24380</v>
      </c>
      <c r="AS254" s="85" t="s">
        <v>807</v>
      </c>
      <c r="AT254" s="85">
        <v>35.17</v>
      </c>
      <c r="AU254" s="85">
        <v>2340</v>
      </c>
      <c r="AV254" s="85">
        <v>23595</v>
      </c>
      <c r="AW254" s="85" t="s">
        <v>876</v>
      </c>
      <c r="AX254" s="85">
        <v>27.27</v>
      </c>
      <c r="AY254" s="85">
        <v>2250</v>
      </c>
      <c r="AZ254" s="85">
        <v>24231</v>
      </c>
      <c r="BA254" s="85" t="s">
        <v>1015</v>
      </c>
      <c r="BB254" s="85">
        <v>27.27</v>
      </c>
      <c r="BC254" s="85">
        <v>2250</v>
      </c>
      <c r="BD254" s="85">
        <v>23769</v>
      </c>
      <c r="BE254" s="85" t="s">
        <v>318</v>
      </c>
    </row>
    <row r="255" spans="1:57" hidden="1">
      <c r="A255" s="85" t="s">
        <v>1016</v>
      </c>
      <c r="B255" s="85">
        <v>44.9</v>
      </c>
      <c r="C255" s="85">
        <v>2702</v>
      </c>
      <c r="D255" s="85">
        <v>19349</v>
      </c>
      <c r="E255" s="85" t="s">
        <v>538</v>
      </c>
      <c r="F255" s="85">
        <v>44.99</v>
      </c>
      <c r="G255" s="85">
        <v>2722</v>
      </c>
      <c r="H255" s="85">
        <v>19744</v>
      </c>
      <c r="I255" s="85" t="s">
        <v>424</v>
      </c>
      <c r="J255" s="85">
        <v>46.36</v>
      </c>
      <c r="K255" s="85">
        <v>2782</v>
      </c>
      <c r="L255" s="85" t="s">
        <v>223</v>
      </c>
      <c r="M255" s="85" t="s">
        <v>223</v>
      </c>
      <c r="N255" s="85">
        <v>47.01</v>
      </c>
      <c r="O255" s="85">
        <v>2758</v>
      </c>
      <c r="P255" s="85">
        <v>20771</v>
      </c>
      <c r="Q255" s="85" t="s">
        <v>966</v>
      </c>
      <c r="R255" s="85">
        <v>46.66</v>
      </c>
      <c r="S255" s="85">
        <v>2778</v>
      </c>
      <c r="T255" s="85">
        <v>20771</v>
      </c>
      <c r="U255" s="85" t="s">
        <v>1017</v>
      </c>
      <c r="V255" s="85">
        <v>45.73</v>
      </c>
      <c r="W255" s="85">
        <v>2780</v>
      </c>
      <c r="X255" s="85">
        <v>21414</v>
      </c>
      <c r="Y255" s="85" t="s">
        <v>321</v>
      </c>
      <c r="Z255" s="85">
        <v>44.61</v>
      </c>
      <c r="AA255" s="85">
        <v>2781</v>
      </c>
      <c r="AB255" s="85">
        <v>22077</v>
      </c>
      <c r="AC255" s="85" t="s">
        <v>292</v>
      </c>
      <c r="AD255" s="85">
        <v>43.39</v>
      </c>
      <c r="AE255" s="85">
        <v>2763</v>
      </c>
      <c r="AF255" s="85">
        <v>22301</v>
      </c>
      <c r="AG255" s="85" t="s">
        <v>260</v>
      </c>
      <c r="AH255" s="85">
        <v>46</v>
      </c>
      <c r="AI255" s="85">
        <v>2675</v>
      </c>
      <c r="AJ255" s="85">
        <v>22081</v>
      </c>
      <c r="AK255" s="85" t="s">
        <v>1018</v>
      </c>
      <c r="AL255" s="85">
        <v>46.91</v>
      </c>
      <c r="AM255" s="85">
        <v>2647</v>
      </c>
      <c r="AN255" s="85">
        <v>22081</v>
      </c>
      <c r="AO255" s="85" t="s">
        <v>1019</v>
      </c>
      <c r="AP255" s="85">
        <v>47.92</v>
      </c>
      <c r="AQ255" s="85">
        <v>2650</v>
      </c>
      <c r="AR255" s="85">
        <v>22532</v>
      </c>
      <c r="AS255" s="85" t="s">
        <v>236</v>
      </c>
      <c r="AT255" s="85">
        <v>48.19</v>
      </c>
      <c r="AU255" s="85">
        <v>2668</v>
      </c>
      <c r="AV255" s="85">
        <v>22532</v>
      </c>
      <c r="AW255" s="85" t="s">
        <v>321</v>
      </c>
      <c r="AX255" s="85">
        <v>47.74</v>
      </c>
      <c r="AY255" s="85">
        <v>2676</v>
      </c>
      <c r="AZ255" s="85">
        <v>22091</v>
      </c>
      <c r="BA255" s="85" t="s">
        <v>683</v>
      </c>
      <c r="BB255" s="85">
        <v>47.98</v>
      </c>
      <c r="BC255" s="85">
        <v>2658</v>
      </c>
      <c r="BD255" s="85">
        <v>22091</v>
      </c>
      <c r="BE255" s="85" t="s">
        <v>537</v>
      </c>
    </row>
    <row r="256" spans="1:57" hidden="1">
      <c r="A256" s="85" t="s">
        <v>1020</v>
      </c>
      <c r="B256" s="85">
        <v>10.71</v>
      </c>
      <c r="C256" s="85">
        <v>3750</v>
      </c>
      <c r="D256" s="85" t="s">
        <v>223</v>
      </c>
      <c r="E256" s="85" t="s">
        <v>223</v>
      </c>
      <c r="F256" s="85">
        <v>10.71</v>
      </c>
      <c r="G256" s="85">
        <v>3750</v>
      </c>
      <c r="H256" s="85" t="s">
        <v>223</v>
      </c>
      <c r="I256" s="85" t="s">
        <v>223</v>
      </c>
      <c r="J256" s="85">
        <v>10.71</v>
      </c>
      <c r="K256" s="85">
        <v>3750</v>
      </c>
      <c r="L256" s="85" t="s">
        <v>223</v>
      </c>
      <c r="M256" s="85" t="s">
        <v>223</v>
      </c>
      <c r="N256" s="85">
        <v>10.71</v>
      </c>
      <c r="O256" s="85">
        <v>3750</v>
      </c>
      <c r="P256" s="85" t="s">
        <v>223</v>
      </c>
      <c r="Q256" s="85" t="s">
        <v>223</v>
      </c>
      <c r="R256" s="85">
        <v>10.71</v>
      </c>
      <c r="S256" s="85">
        <v>3750</v>
      </c>
      <c r="T256" s="85" t="s">
        <v>223</v>
      </c>
      <c r="U256" s="85" t="s">
        <v>223</v>
      </c>
      <c r="V256" s="85">
        <v>10.71</v>
      </c>
      <c r="W256" s="85">
        <v>3750</v>
      </c>
      <c r="X256" s="85" t="s">
        <v>223</v>
      </c>
      <c r="Y256" s="85" t="s">
        <v>223</v>
      </c>
      <c r="Z256" s="85">
        <v>10.71</v>
      </c>
      <c r="AA256" s="85">
        <v>3750</v>
      </c>
      <c r="AB256" s="85" t="s">
        <v>223</v>
      </c>
      <c r="AC256" s="85" t="s">
        <v>223</v>
      </c>
      <c r="AD256" s="85">
        <v>10.71</v>
      </c>
      <c r="AE256" s="85">
        <v>3750</v>
      </c>
      <c r="AF256" s="85" t="s">
        <v>223</v>
      </c>
      <c r="AG256" s="85" t="s">
        <v>223</v>
      </c>
      <c r="AH256" s="85">
        <v>10.71</v>
      </c>
      <c r="AI256" s="85">
        <v>3750</v>
      </c>
      <c r="AJ256" s="85" t="s">
        <v>223</v>
      </c>
      <c r="AK256" s="85" t="s">
        <v>223</v>
      </c>
      <c r="AL256" s="85">
        <v>10.71</v>
      </c>
      <c r="AM256" s="85">
        <v>3750</v>
      </c>
      <c r="AN256" s="85" t="s">
        <v>223</v>
      </c>
      <c r="AO256" s="85" t="s">
        <v>223</v>
      </c>
      <c r="AP256" s="85">
        <v>10.71</v>
      </c>
      <c r="AQ256" s="85">
        <v>3750</v>
      </c>
      <c r="AR256" s="85" t="s">
        <v>223</v>
      </c>
      <c r="AS256" s="85" t="s">
        <v>223</v>
      </c>
      <c r="AT256" s="85">
        <v>10.71</v>
      </c>
      <c r="AU256" s="85">
        <v>3750</v>
      </c>
      <c r="AV256" s="85" t="s">
        <v>223</v>
      </c>
      <c r="AW256" s="85" t="s">
        <v>223</v>
      </c>
      <c r="AX256" s="85">
        <v>10.71</v>
      </c>
      <c r="AY256" s="85">
        <v>3750</v>
      </c>
      <c r="AZ256" s="85" t="s">
        <v>223</v>
      </c>
      <c r="BA256" s="85" t="s">
        <v>223</v>
      </c>
      <c r="BB256" s="85">
        <v>10.71</v>
      </c>
      <c r="BC256" s="85">
        <v>3750</v>
      </c>
      <c r="BD256" s="85" t="s">
        <v>223</v>
      </c>
      <c r="BE256" s="85" t="s">
        <v>223</v>
      </c>
    </row>
    <row r="257" spans="1:57" s="87" customFormat="1">
      <c r="A257" s="87" t="s">
        <v>1021</v>
      </c>
      <c r="B257" s="87">
        <v>42.18</v>
      </c>
      <c r="C257" s="87">
        <v>2175</v>
      </c>
      <c r="D257" s="87">
        <v>23989</v>
      </c>
      <c r="E257" s="87" t="s">
        <v>674</v>
      </c>
      <c r="F257" s="87">
        <v>42.08</v>
      </c>
      <c r="G257" s="87">
        <v>2170</v>
      </c>
      <c r="H257" s="87">
        <v>23693</v>
      </c>
      <c r="I257" s="87" t="s">
        <v>235</v>
      </c>
      <c r="J257" s="87">
        <v>41.7</v>
      </c>
      <c r="K257" s="87">
        <v>2175</v>
      </c>
      <c r="L257" s="87" t="s">
        <v>223</v>
      </c>
      <c r="M257" s="87" t="s">
        <v>223</v>
      </c>
      <c r="N257" s="87">
        <v>44</v>
      </c>
      <c r="O257" s="87">
        <v>2200</v>
      </c>
      <c r="P257" s="87">
        <v>24878</v>
      </c>
      <c r="Q257" s="87" t="s">
        <v>673</v>
      </c>
      <c r="R257" s="87">
        <v>44</v>
      </c>
      <c r="S257" s="87">
        <v>2200</v>
      </c>
      <c r="T257" s="87">
        <v>25249</v>
      </c>
      <c r="U257" s="87" t="s">
        <v>332</v>
      </c>
      <c r="V257" s="87">
        <v>40.85</v>
      </c>
      <c r="W257" s="87">
        <v>2000</v>
      </c>
      <c r="X257" s="87">
        <v>25102</v>
      </c>
      <c r="Y257" s="87" t="s">
        <v>364</v>
      </c>
      <c r="Z257" s="87">
        <v>40.85</v>
      </c>
      <c r="AA257" s="87">
        <v>2000</v>
      </c>
      <c r="AB257" s="87">
        <v>26105</v>
      </c>
      <c r="AC257" s="87" t="s">
        <v>299</v>
      </c>
      <c r="AD257" s="87" t="s">
        <v>223</v>
      </c>
      <c r="AE257" s="87" t="s">
        <v>223</v>
      </c>
      <c r="AF257" s="87">
        <v>26569</v>
      </c>
      <c r="AG257" s="87" t="s">
        <v>223</v>
      </c>
      <c r="AH257" s="87">
        <v>31.75</v>
      </c>
      <c r="AI257" s="87">
        <v>2000</v>
      </c>
      <c r="AJ257" s="87">
        <v>26238</v>
      </c>
      <c r="AK257" s="87" t="s">
        <v>314</v>
      </c>
      <c r="AL257" s="87">
        <v>36.630000000000003</v>
      </c>
      <c r="AM257" s="87">
        <v>2100</v>
      </c>
      <c r="AN257" s="87">
        <v>26240</v>
      </c>
      <c r="AO257" s="87" t="s">
        <v>810</v>
      </c>
      <c r="AP257" s="87">
        <v>36.630000000000003</v>
      </c>
      <c r="AQ257" s="87">
        <v>2100</v>
      </c>
      <c r="AR257" s="87">
        <v>26801</v>
      </c>
      <c r="AS257" s="87" t="s">
        <v>657</v>
      </c>
      <c r="AT257" s="87">
        <v>41.51</v>
      </c>
      <c r="AU257" s="87">
        <v>2200</v>
      </c>
      <c r="AV257" s="87">
        <v>27031</v>
      </c>
      <c r="AW257" s="87" t="s">
        <v>409</v>
      </c>
      <c r="AX257" s="87" t="s">
        <v>223</v>
      </c>
      <c r="AY257" s="87" t="s">
        <v>223</v>
      </c>
      <c r="AZ257" s="87">
        <v>26732</v>
      </c>
      <c r="BA257" s="87" t="s">
        <v>223</v>
      </c>
      <c r="BB257" s="87">
        <v>38.29</v>
      </c>
      <c r="BC257" s="87">
        <v>2050</v>
      </c>
      <c r="BD257" s="87">
        <v>27884</v>
      </c>
      <c r="BE257" s="87" t="s">
        <v>390</v>
      </c>
    </row>
    <row r="258" spans="1:57" hidden="1">
      <c r="A258" s="85" t="s">
        <v>1022</v>
      </c>
      <c r="B258" s="85" t="s">
        <v>223</v>
      </c>
      <c r="C258" s="85" t="s">
        <v>223</v>
      </c>
      <c r="D258" s="85">
        <v>31027</v>
      </c>
      <c r="E258" s="85" t="s">
        <v>223</v>
      </c>
      <c r="F258" s="85" t="s">
        <v>223</v>
      </c>
      <c r="G258" s="85" t="s">
        <v>223</v>
      </c>
      <c r="H258" s="85">
        <v>30720</v>
      </c>
      <c r="I258" s="85" t="s">
        <v>223</v>
      </c>
      <c r="J258" s="85" t="s">
        <v>223</v>
      </c>
      <c r="K258" s="85" t="s">
        <v>223</v>
      </c>
      <c r="L258" s="85" t="s">
        <v>223</v>
      </c>
      <c r="M258" s="85" t="s">
        <v>223</v>
      </c>
      <c r="N258" s="85" t="s">
        <v>223</v>
      </c>
      <c r="O258" s="85" t="s">
        <v>223</v>
      </c>
      <c r="P258" s="85">
        <v>30749</v>
      </c>
      <c r="Q258" s="85" t="s">
        <v>223</v>
      </c>
      <c r="R258" s="85" t="s">
        <v>223</v>
      </c>
      <c r="S258" s="85" t="s">
        <v>223</v>
      </c>
      <c r="T258" s="85">
        <v>30147</v>
      </c>
      <c r="U258" s="85" t="s">
        <v>223</v>
      </c>
      <c r="V258" s="85" t="s">
        <v>223</v>
      </c>
      <c r="W258" s="85" t="s">
        <v>223</v>
      </c>
      <c r="X258" s="85">
        <v>30147</v>
      </c>
      <c r="Y258" s="85" t="s">
        <v>223</v>
      </c>
      <c r="Z258" s="85" t="s">
        <v>223</v>
      </c>
      <c r="AA258" s="85" t="s">
        <v>223</v>
      </c>
      <c r="AB258" s="85">
        <v>30763</v>
      </c>
      <c r="AC258" s="85" t="s">
        <v>223</v>
      </c>
      <c r="AD258" s="85" t="s">
        <v>223</v>
      </c>
      <c r="AE258" s="85" t="s">
        <v>223</v>
      </c>
      <c r="AF258" s="85">
        <v>31715</v>
      </c>
      <c r="AG258" s="85" t="s">
        <v>223</v>
      </c>
      <c r="AH258" s="85" t="s">
        <v>223</v>
      </c>
      <c r="AI258" s="85" t="s">
        <v>223</v>
      </c>
      <c r="AJ258" s="85">
        <v>31401</v>
      </c>
      <c r="AK258" s="85" t="s">
        <v>223</v>
      </c>
      <c r="AL258" s="85" t="s">
        <v>223</v>
      </c>
      <c r="AM258" s="85" t="s">
        <v>223</v>
      </c>
      <c r="AN258" s="85">
        <v>31401</v>
      </c>
      <c r="AO258" s="85" t="s">
        <v>223</v>
      </c>
      <c r="AP258" s="85" t="s">
        <v>223</v>
      </c>
      <c r="AQ258" s="85" t="s">
        <v>223</v>
      </c>
      <c r="AR258" s="85">
        <v>30786</v>
      </c>
      <c r="AS258" s="85" t="s">
        <v>223</v>
      </c>
      <c r="AT258" s="85" t="s">
        <v>223</v>
      </c>
      <c r="AU258" s="85" t="s">
        <v>223</v>
      </c>
      <c r="AV258" s="85">
        <v>30482</v>
      </c>
      <c r="AW258" s="85" t="s">
        <v>223</v>
      </c>
      <c r="AX258" s="85" t="s">
        <v>223</v>
      </c>
      <c r="AY258" s="85" t="s">
        <v>223</v>
      </c>
      <c r="AZ258" s="85">
        <v>31105</v>
      </c>
      <c r="BA258" s="85" t="s">
        <v>223</v>
      </c>
      <c r="BB258" s="85" t="s">
        <v>223</v>
      </c>
      <c r="BC258" s="85" t="s">
        <v>223</v>
      </c>
      <c r="BD258" s="85">
        <v>30496</v>
      </c>
      <c r="BE258" s="85" t="s">
        <v>223</v>
      </c>
    </row>
    <row r="259" spans="1:57" hidden="1">
      <c r="A259" s="85" t="s">
        <v>1023</v>
      </c>
      <c r="B259" s="85">
        <v>73.739999999999995</v>
      </c>
      <c r="C259" s="85">
        <v>2530</v>
      </c>
      <c r="D259" s="85" t="s">
        <v>223</v>
      </c>
      <c r="E259" s="85" t="s">
        <v>223</v>
      </c>
      <c r="F259" s="85">
        <v>61.02</v>
      </c>
      <c r="G259" s="85">
        <v>3362</v>
      </c>
      <c r="H259" s="85" t="s">
        <v>223</v>
      </c>
      <c r="I259" s="85" t="s">
        <v>223</v>
      </c>
      <c r="J259" s="85">
        <v>61.75</v>
      </c>
      <c r="K259" s="85">
        <v>3576</v>
      </c>
      <c r="L259" s="85" t="s">
        <v>223</v>
      </c>
      <c r="M259" s="85" t="s">
        <v>223</v>
      </c>
      <c r="N259" s="85">
        <v>62.18</v>
      </c>
      <c r="O259" s="85">
        <v>3558</v>
      </c>
      <c r="P259" s="85" t="s">
        <v>223</v>
      </c>
      <c r="Q259" s="85" t="s">
        <v>223</v>
      </c>
      <c r="R259" s="85">
        <v>62.89</v>
      </c>
      <c r="S259" s="85">
        <v>3473</v>
      </c>
      <c r="T259" s="85" t="s">
        <v>223</v>
      </c>
      <c r="U259" s="85" t="s">
        <v>223</v>
      </c>
      <c r="V259" s="85">
        <v>62.91</v>
      </c>
      <c r="W259" s="85">
        <v>3622</v>
      </c>
      <c r="X259" s="85" t="s">
        <v>223</v>
      </c>
      <c r="Y259" s="85" t="s">
        <v>223</v>
      </c>
      <c r="Z259" s="85">
        <v>65.28</v>
      </c>
      <c r="AA259" s="85">
        <v>3661</v>
      </c>
      <c r="AB259" s="85" t="s">
        <v>223</v>
      </c>
      <c r="AC259" s="85" t="s">
        <v>223</v>
      </c>
      <c r="AD259" s="85">
        <v>68.48</v>
      </c>
      <c r="AE259" s="85">
        <v>3587</v>
      </c>
      <c r="AF259" s="85" t="s">
        <v>223</v>
      </c>
      <c r="AG259" s="85" t="s">
        <v>223</v>
      </c>
      <c r="AH259" s="85">
        <v>73.319999999999993</v>
      </c>
      <c r="AI259" s="85">
        <v>2868</v>
      </c>
      <c r="AJ259" s="85" t="s">
        <v>223</v>
      </c>
      <c r="AK259" s="85" t="s">
        <v>223</v>
      </c>
      <c r="AL259" s="85">
        <v>73.47</v>
      </c>
      <c r="AM259" s="85">
        <v>2737</v>
      </c>
      <c r="AN259" s="85" t="s">
        <v>223</v>
      </c>
      <c r="AO259" s="85" t="s">
        <v>223</v>
      </c>
      <c r="AP259" s="85">
        <v>72.180000000000007</v>
      </c>
      <c r="AQ259" s="85">
        <v>2858</v>
      </c>
      <c r="AR259" s="85" t="s">
        <v>223</v>
      </c>
      <c r="AS259" s="85" t="s">
        <v>223</v>
      </c>
      <c r="AT259" s="85">
        <v>69.72</v>
      </c>
      <c r="AU259" s="85">
        <v>3130</v>
      </c>
      <c r="AV259" s="85" t="s">
        <v>223</v>
      </c>
      <c r="AW259" s="85" t="s">
        <v>223</v>
      </c>
      <c r="AX259" s="85">
        <v>70.63</v>
      </c>
      <c r="AY259" s="85">
        <v>3178</v>
      </c>
      <c r="AZ259" s="85" t="s">
        <v>223</v>
      </c>
      <c r="BA259" s="85" t="s">
        <v>223</v>
      </c>
      <c r="BB259" s="85">
        <v>73.91</v>
      </c>
      <c r="BC259" s="85">
        <v>2986</v>
      </c>
      <c r="BD259" s="85" t="s">
        <v>223</v>
      </c>
      <c r="BE259" s="85" t="s">
        <v>223</v>
      </c>
    </row>
    <row r="260" spans="1:57" hidden="1">
      <c r="A260" s="85" t="s">
        <v>1024</v>
      </c>
      <c r="B260" s="85">
        <v>45.42</v>
      </c>
      <c r="C260" s="85">
        <v>1499</v>
      </c>
      <c r="D260" s="85" t="s">
        <v>223</v>
      </c>
      <c r="E260" s="85" t="s">
        <v>223</v>
      </c>
      <c r="F260" s="85">
        <v>45.42</v>
      </c>
      <c r="G260" s="85">
        <v>1499</v>
      </c>
      <c r="H260" s="85" t="s">
        <v>223</v>
      </c>
      <c r="I260" s="85" t="s">
        <v>223</v>
      </c>
      <c r="J260" s="85">
        <v>45.42</v>
      </c>
      <c r="K260" s="85">
        <v>1499</v>
      </c>
      <c r="L260" s="85" t="s">
        <v>223</v>
      </c>
      <c r="M260" s="85" t="s">
        <v>223</v>
      </c>
      <c r="N260" s="85">
        <v>45.42</v>
      </c>
      <c r="O260" s="85">
        <v>1499</v>
      </c>
      <c r="P260" s="85" t="s">
        <v>223</v>
      </c>
      <c r="Q260" s="85" t="s">
        <v>223</v>
      </c>
      <c r="R260" s="85">
        <v>45.42</v>
      </c>
      <c r="S260" s="85">
        <v>1499</v>
      </c>
      <c r="T260" s="85" t="s">
        <v>223</v>
      </c>
      <c r="U260" s="85" t="s">
        <v>223</v>
      </c>
      <c r="V260" s="85">
        <v>45.42</v>
      </c>
      <c r="W260" s="85">
        <v>1499</v>
      </c>
      <c r="X260" s="85" t="s">
        <v>223</v>
      </c>
      <c r="Y260" s="85" t="s">
        <v>223</v>
      </c>
      <c r="Z260" s="85">
        <v>45.42</v>
      </c>
      <c r="AA260" s="85">
        <v>1499</v>
      </c>
      <c r="AB260" s="85" t="s">
        <v>223</v>
      </c>
      <c r="AC260" s="85" t="s">
        <v>223</v>
      </c>
      <c r="AD260" s="85">
        <v>45.42</v>
      </c>
      <c r="AE260" s="85">
        <v>1499</v>
      </c>
      <c r="AF260" s="85" t="s">
        <v>223</v>
      </c>
      <c r="AG260" s="85" t="s">
        <v>223</v>
      </c>
      <c r="AH260" s="85">
        <v>45.42</v>
      </c>
      <c r="AI260" s="85">
        <v>1499</v>
      </c>
      <c r="AJ260" s="85" t="s">
        <v>223</v>
      </c>
      <c r="AK260" s="85" t="s">
        <v>223</v>
      </c>
      <c r="AL260" s="85">
        <v>45.42</v>
      </c>
      <c r="AM260" s="85">
        <v>1499</v>
      </c>
      <c r="AN260" s="85" t="s">
        <v>223</v>
      </c>
      <c r="AO260" s="85" t="s">
        <v>223</v>
      </c>
      <c r="AP260" s="85">
        <v>45.42</v>
      </c>
      <c r="AQ260" s="85">
        <v>1499</v>
      </c>
      <c r="AR260" s="85" t="s">
        <v>223</v>
      </c>
      <c r="AS260" s="85" t="s">
        <v>223</v>
      </c>
      <c r="AT260" s="85">
        <v>45.42</v>
      </c>
      <c r="AU260" s="85">
        <v>1499</v>
      </c>
      <c r="AV260" s="85" t="s">
        <v>223</v>
      </c>
      <c r="AW260" s="85" t="s">
        <v>223</v>
      </c>
      <c r="AX260" s="85">
        <v>45.42</v>
      </c>
      <c r="AY260" s="85">
        <v>1499</v>
      </c>
      <c r="AZ260" s="85" t="s">
        <v>223</v>
      </c>
      <c r="BA260" s="85" t="s">
        <v>223</v>
      </c>
      <c r="BB260" s="85">
        <v>45.42</v>
      </c>
      <c r="BC260" s="85">
        <v>1499</v>
      </c>
      <c r="BD260" s="85" t="s">
        <v>223</v>
      </c>
      <c r="BE260" s="85" t="s">
        <v>223</v>
      </c>
    </row>
    <row r="261" spans="1:57" hidden="1">
      <c r="A261" s="85" t="s">
        <v>1025</v>
      </c>
      <c r="B261" s="85" t="s">
        <v>223</v>
      </c>
      <c r="C261" s="85" t="s">
        <v>223</v>
      </c>
      <c r="D261" s="85" t="s">
        <v>223</v>
      </c>
      <c r="E261" s="85" t="s">
        <v>223</v>
      </c>
      <c r="F261" s="85" t="s">
        <v>223</v>
      </c>
      <c r="G261" s="85" t="s">
        <v>223</v>
      </c>
      <c r="H261" s="85" t="s">
        <v>223</v>
      </c>
      <c r="I261" s="85" t="s">
        <v>223</v>
      </c>
      <c r="J261" s="85" t="s">
        <v>223</v>
      </c>
      <c r="K261" s="85" t="s">
        <v>223</v>
      </c>
      <c r="L261" s="85" t="s">
        <v>223</v>
      </c>
      <c r="M261" s="85" t="s">
        <v>223</v>
      </c>
      <c r="N261" s="85" t="s">
        <v>223</v>
      </c>
      <c r="O261" s="85" t="s">
        <v>223</v>
      </c>
      <c r="P261" s="85" t="s">
        <v>223</v>
      </c>
      <c r="Q261" s="85" t="s">
        <v>223</v>
      </c>
      <c r="R261" s="85" t="s">
        <v>223</v>
      </c>
      <c r="S261" s="85" t="s">
        <v>223</v>
      </c>
      <c r="T261" s="85" t="s">
        <v>223</v>
      </c>
      <c r="U261" s="85" t="s">
        <v>223</v>
      </c>
      <c r="V261" s="85" t="s">
        <v>223</v>
      </c>
      <c r="W261" s="85" t="s">
        <v>223</v>
      </c>
      <c r="X261" s="85" t="s">
        <v>223</v>
      </c>
      <c r="Y261" s="85" t="s">
        <v>223</v>
      </c>
      <c r="Z261" s="85" t="s">
        <v>223</v>
      </c>
      <c r="AA261" s="85" t="s">
        <v>223</v>
      </c>
      <c r="AB261" s="85" t="s">
        <v>223</v>
      </c>
      <c r="AC261" s="85" t="s">
        <v>223</v>
      </c>
      <c r="AD261" s="85" t="s">
        <v>223</v>
      </c>
      <c r="AE261" s="85" t="s">
        <v>223</v>
      </c>
      <c r="AF261" s="85" t="s">
        <v>223</v>
      </c>
      <c r="AG261" s="85" t="s">
        <v>223</v>
      </c>
      <c r="AH261" s="85">
        <v>26.09</v>
      </c>
      <c r="AI261" s="85">
        <v>3000</v>
      </c>
      <c r="AJ261" s="85" t="s">
        <v>223</v>
      </c>
      <c r="AK261" s="85" t="s">
        <v>223</v>
      </c>
      <c r="AL261" s="85">
        <v>26.09</v>
      </c>
      <c r="AM261" s="85">
        <v>3000</v>
      </c>
      <c r="AN261" s="85" t="s">
        <v>223</v>
      </c>
      <c r="AO261" s="85" t="s">
        <v>223</v>
      </c>
      <c r="AP261" s="85">
        <v>29.41</v>
      </c>
      <c r="AQ261" s="85">
        <v>3300</v>
      </c>
      <c r="AR261" s="85" t="s">
        <v>223</v>
      </c>
      <c r="AS261" s="85" t="s">
        <v>223</v>
      </c>
      <c r="AT261" s="85">
        <v>29.41</v>
      </c>
      <c r="AU261" s="85">
        <v>3300</v>
      </c>
      <c r="AV261" s="85" t="s">
        <v>223</v>
      </c>
      <c r="AW261" s="85" t="s">
        <v>223</v>
      </c>
      <c r="AX261" s="85">
        <v>29.41</v>
      </c>
      <c r="AY261" s="85">
        <v>3300</v>
      </c>
      <c r="AZ261" s="85" t="s">
        <v>223</v>
      </c>
      <c r="BA261" s="85" t="s">
        <v>223</v>
      </c>
      <c r="BB261" s="85">
        <v>29.41</v>
      </c>
      <c r="BC261" s="85">
        <v>3300</v>
      </c>
      <c r="BD261" s="85" t="s">
        <v>223</v>
      </c>
      <c r="BE261" s="85" t="s">
        <v>223</v>
      </c>
    </row>
    <row r="262" spans="1:57" s="87" customFormat="1">
      <c r="A262" s="87" t="s">
        <v>1026</v>
      </c>
      <c r="B262" s="87">
        <v>74.23</v>
      </c>
      <c r="C262" s="87">
        <v>13500</v>
      </c>
      <c r="D262" s="87">
        <v>46778</v>
      </c>
      <c r="E262" s="87" t="s">
        <v>572</v>
      </c>
      <c r="F262" s="87">
        <v>71.3</v>
      </c>
      <c r="G262" s="87">
        <v>12917</v>
      </c>
      <c r="H262" s="87">
        <v>46100</v>
      </c>
      <c r="I262" s="87" t="s">
        <v>468</v>
      </c>
      <c r="J262" s="87">
        <v>71.739999999999995</v>
      </c>
      <c r="K262" s="87">
        <v>12650</v>
      </c>
      <c r="L262" s="87" t="s">
        <v>223</v>
      </c>
      <c r="M262" s="87" t="s">
        <v>223</v>
      </c>
      <c r="N262" s="87">
        <v>72.19</v>
      </c>
      <c r="O262" s="87">
        <v>12500</v>
      </c>
      <c r="P262" s="87">
        <v>47166</v>
      </c>
      <c r="Q262" s="87" t="s">
        <v>656</v>
      </c>
      <c r="R262" s="87">
        <v>72.62</v>
      </c>
      <c r="S262" s="87">
        <v>13300</v>
      </c>
      <c r="T262" s="87">
        <v>47908</v>
      </c>
      <c r="U262" s="87" t="s">
        <v>831</v>
      </c>
      <c r="V262" s="87">
        <v>71.819999999999993</v>
      </c>
      <c r="W262" s="87">
        <v>13370</v>
      </c>
      <c r="X262" s="87">
        <v>48288</v>
      </c>
      <c r="Y262" s="87" t="s">
        <v>492</v>
      </c>
      <c r="Z262" s="87">
        <v>62.09</v>
      </c>
      <c r="AA262" s="87">
        <v>11060</v>
      </c>
      <c r="AB262" s="87">
        <v>47961</v>
      </c>
      <c r="AC262" s="87" t="s">
        <v>276</v>
      </c>
      <c r="AD262" s="87">
        <v>74.19</v>
      </c>
      <c r="AE262" s="87">
        <v>13394</v>
      </c>
      <c r="AF262" s="87">
        <v>51534</v>
      </c>
      <c r="AG262" s="87" t="s">
        <v>272</v>
      </c>
      <c r="AH262" s="87">
        <v>74.900000000000006</v>
      </c>
      <c r="AI262" s="87">
        <v>13450</v>
      </c>
      <c r="AJ262" s="87">
        <v>50195</v>
      </c>
      <c r="AK262" s="87" t="s">
        <v>766</v>
      </c>
      <c r="AL262" s="87">
        <v>73.91</v>
      </c>
      <c r="AM262" s="87">
        <v>12928</v>
      </c>
      <c r="AN262" s="87">
        <v>48755</v>
      </c>
      <c r="AO262" s="87" t="s">
        <v>831</v>
      </c>
      <c r="AP262" s="87">
        <v>72.930000000000007</v>
      </c>
      <c r="AQ262" s="87">
        <v>12416</v>
      </c>
      <c r="AR262" s="87">
        <v>49501</v>
      </c>
      <c r="AS262" s="87" t="s">
        <v>725</v>
      </c>
      <c r="AT262" s="87">
        <v>73.14</v>
      </c>
      <c r="AU262" s="87">
        <v>12908</v>
      </c>
      <c r="AV262" s="87">
        <v>50483</v>
      </c>
      <c r="AW262" s="87" t="s">
        <v>550</v>
      </c>
      <c r="AX262" s="87">
        <v>73.650000000000006</v>
      </c>
      <c r="AY262" s="87">
        <v>12790</v>
      </c>
      <c r="AZ262" s="87">
        <v>50886</v>
      </c>
      <c r="BA262" s="87" t="s">
        <v>551</v>
      </c>
      <c r="BB262" s="87">
        <v>80.2</v>
      </c>
      <c r="BC262" s="87">
        <v>13110</v>
      </c>
      <c r="BD262" s="87">
        <v>51168</v>
      </c>
      <c r="BE262" s="87" t="s">
        <v>496</v>
      </c>
    </row>
    <row r="263" spans="1:57" s="87" customFormat="1">
      <c r="A263" s="87" t="s">
        <v>1027</v>
      </c>
      <c r="B263" s="87">
        <v>43.76</v>
      </c>
      <c r="C263" s="87">
        <v>4133</v>
      </c>
      <c r="D263" s="87">
        <v>40445</v>
      </c>
      <c r="E263" s="87" t="s">
        <v>1028</v>
      </c>
      <c r="F263" s="87">
        <v>42.71</v>
      </c>
      <c r="G263" s="87">
        <v>4100</v>
      </c>
      <c r="H263" s="87">
        <v>40480</v>
      </c>
      <c r="I263" s="87" t="s">
        <v>611</v>
      </c>
      <c r="J263" s="87" t="s">
        <v>223</v>
      </c>
      <c r="K263" s="87" t="s">
        <v>223</v>
      </c>
      <c r="L263" s="87" t="s">
        <v>223</v>
      </c>
      <c r="M263" s="87" t="s">
        <v>223</v>
      </c>
      <c r="N263" s="87" t="s">
        <v>223</v>
      </c>
      <c r="O263" s="87" t="s">
        <v>223</v>
      </c>
      <c r="P263" s="87">
        <v>41122</v>
      </c>
      <c r="Q263" s="87" t="s">
        <v>223</v>
      </c>
      <c r="R263" s="87">
        <v>45.77</v>
      </c>
      <c r="S263" s="87">
        <v>3733</v>
      </c>
      <c r="T263" s="87">
        <v>39531</v>
      </c>
      <c r="U263" s="87" t="s">
        <v>884</v>
      </c>
      <c r="V263" s="87">
        <v>41.22</v>
      </c>
      <c r="W263" s="87">
        <v>3575</v>
      </c>
      <c r="X263" s="87">
        <v>42488</v>
      </c>
      <c r="Y263" s="87" t="s">
        <v>1029</v>
      </c>
      <c r="Z263" s="87">
        <v>44.18</v>
      </c>
      <c r="AA263" s="87">
        <v>3300</v>
      </c>
      <c r="AB263" s="87">
        <v>44885</v>
      </c>
      <c r="AC263" s="87" t="s">
        <v>1030</v>
      </c>
      <c r="AD263" s="87" t="s">
        <v>223</v>
      </c>
      <c r="AE263" s="87" t="s">
        <v>223</v>
      </c>
      <c r="AF263" s="87">
        <v>42749</v>
      </c>
      <c r="AG263" s="87" t="s">
        <v>223</v>
      </c>
      <c r="AH263" s="87">
        <v>48.54</v>
      </c>
      <c r="AI263" s="87">
        <v>4700</v>
      </c>
      <c r="AJ263" s="87">
        <v>41545</v>
      </c>
      <c r="AK263" s="87" t="s">
        <v>351</v>
      </c>
      <c r="AL263" s="87">
        <v>48.54</v>
      </c>
      <c r="AM263" s="87">
        <v>4700</v>
      </c>
      <c r="AN263" s="87">
        <v>40054</v>
      </c>
      <c r="AO263" s="87" t="s">
        <v>1031</v>
      </c>
      <c r="AP263" s="87">
        <v>48.63</v>
      </c>
      <c r="AQ263" s="87">
        <v>3550</v>
      </c>
      <c r="AR263" s="87">
        <v>40958</v>
      </c>
      <c r="AS263" s="87" t="s">
        <v>353</v>
      </c>
      <c r="AT263" s="87">
        <v>48.63</v>
      </c>
      <c r="AU263" s="87">
        <v>3550</v>
      </c>
      <c r="AV263" s="87">
        <v>39550</v>
      </c>
      <c r="AW263" s="87" t="s">
        <v>307</v>
      </c>
      <c r="AX263" s="87" t="s">
        <v>223</v>
      </c>
      <c r="AY263" s="87" t="s">
        <v>223</v>
      </c>
      <c r="AZ263" s="87">
        <v>39941</v>
      </c>
      <c r="BA263" s="87" t="s">
        <v>223</v>
      </c>
      <c r="BB263" s="87" t="s">
        <v>223</v>
      </c>
      <c r="BC263" s="87" t="s">
        <v>223</v>
      </c>
      <c r="BD263" s="87">
        <v>40221</v>
      </c>
      <c r="BE263" s="87" t="s">
        <v>223</v>
      </c>
    </row>
    <row r="264" spans="1:57" hidden="1">
      <c r="A264" s="85" t="s">
        <v>1032</v>
      </c>
      <c r="B264" s="85">
        <v>75.489999999999995</v>
      </c>
      <c r="C264" s="85">
        <v>4210</v>
      </c>
      <c r="D264" s="85">
        <v>49364</v>
      </c>
      <c r="E264" s="85" t="s">
        <v>593</v>
      </c>
      <c r="F264" s="85">
        <v>66.64</v>
      </c>
      <c r="G264" s="85">
        <v>5175</v>
      </c>
      <c r="H264" s="85">
        <v>48656</v>
      </c>
      <c r="I264" s="85" t="s">
        <v>379</v>
      </c>
      <c r="J264" s="85">
        <v>67.569999999999993</v>
      </c>
      <c r="K264" s="85">
        <v>5175</v>
      </c>
      <c r="L264" s="85" t="s">
        <v>223</v>
      </c>
      <c r="M264" s="85" t="s">
        <v>223</v>
      </c>
      <c r="N264" s="85">
        <v>70.989999999999995</v>
      </c>
      <c r="O264" s="85">
        <v>5200</v>
      </c>
      <c r="P264" s="85">
        <v>49055</v>
      </c>
      <c r="Q264" s="85" t="s">
        <v>551</v>
      </c>
      <c r="R264" s="85">
        <v>86</v>
      </c>
      <c r="S264" s="85">
        <v>4300</v>
      </c>
      <c r="T264" s="85">
        <v>49610</v>
      </c>
      <c r="U264" s="85" t="s">
        <v>805</v>
      </c>
      <c r="V264" s="85">
        <v>86</v>
      </c>
      <c r="W264" s="85">
        <v>4300</v>
      </c>
      <c r="X264" s="85">
        <v>51032</v>
      </c>
      <c r="Y264" s="85" t="s">
        <v>320</v>
      </c>
      <c r="Z264" s="85">
        <v>86</v>
      </c>
      <c r="AA264" s="85">
        <v>4300</v>
      </c>
      <c r="AB264" s="85">
        <v>52039</v>
      </c>
      <c r="AC264" s="85" t="s">
        <v>571</v>
      </c>
      <c r="AD264" s="85">
        <v>86</v>
      </c>
      <c r="AE264" s="85">
        <v>4300</v>
      </c>
      <c r="AF264" s="85">
        <v>54396</v>
      </c>
      <c r="AG264" s="85" t="s">
        <v>229</v>
      </c>
      <c r="AH264" s="85">
        <v>74.7</v>
      </c>
      <c r="AI264" s="85">
        <v>4415</v>
      </c>
      <c r="AJ264" s="85">
        <v>54396</v>
      </c>
      <c r="AK264" s="85" t="s">
        <v>390</v>
      </c>
      <c r="AL264" s="85">
        <v>79.44</v>
      </c>
      <c r="AM264" s="85">
        <v>3977</v>
      </c>
      <c r="AN264" s="85">
        <v>52263</v>
      </c>
      <c r="AO264" s="85" t="s">
        <v>311</v>
      </c>
      <c r="AP264" s="85">
        <v>83.31</v>
      </c>
      <c r="AQ264" s="85">
        <v>4278</v>
      </c>
      <c r="AR264" s="85">
        <v>52263</v>
      </c>
      <c r="AS264" s="85" t="s">
        <v>737</v>
      </c>
      <c r="AT264" s="85">
        <v>75.069999999999993</v>
      </c>
      <c r="AU264" s="85">
        <v>5266</v>
      </c>
      <c r="AV264" s="85">
        <v>51239</v>
      </c>
      <c r="AW264" s="85" t="s">
        <v>546</v>
      </c>
      <c r="AX264" s="85">
        <v>72.92</v>
      </c>
      <c r="AY264" s="85">
        <v>4445</v>
      </c>
      <c r="AZ264" s="85">
        <v>51239</v>
      </c>
      <c r="BA264" s="85" t="s">
        <v>312</v>
      </c>
      <c r="BB264" s="85">
        <v>74.58</v>
      </c>
      <c r="BC264" s="85">
        <v>3755</v>
      </c>
      <c r="BD264" s="85">
        <v>50576</v>
      </c>
      <c r="BE264" s="85" t="s">
        <v>403</v>
      </c>
    </row>
    <row r="265" spans="1:57" hidden="1">
      <c r="A265" s="85" t="s">
        <v>1033</v>
      </c>
      <c r="B265" s="85" t="s">
        <v>223</v>
      </c>
      <c r="C265" s="85" t="s">
        <v>223</v>
      </c>
      <c r="D265" s="85" t="s">
        <v>223</v>
      </c>
      <c r="E265" s="85" t="s">
        <v>223</v>
      </c>
      <c r="F265" s="85" t="s">
        <v>223</v>
      </c>
      <c r="G265" s="85" t="s">
        <v>223</v>
      </c>
      <c r="H265" s="85" t="s">
        <v>223</v>
      </c>
      <c r="I265" s="85" t="s">
        <v>223</v>
      </c>
      <c r="J265" s="85" t="s">
        <v>223</v>
      </c>
      <c r="K265" s="85" t="s">
        <v>223</v>
      </c>
      <c r="L265" s="85" t="s">
        <v>223</v>
      </c>
      <c r="M265" s="85" t="s">
        <v>223</v>
      </c>
      <c r="N265" s="85">
        <v>62.5</v>
      </c>
      <c r="O265" s="85">
        <v>3500</v>
      </c>
      <c r="P265" s="85" t="s">
        <v>223</v>
      </c>
      <c r="Q265" s="85" t="s">
        <v>223</v>
      </c>
      <c r="R265" s="85">
        <v>62.5</v>
      </c>
      <c r="S265" s="85">
        <v>3500</v>
      </c>
      <c r="T265" s="85" t="s">
        <v>223</v>
      </c>
      <c r="U265" s="85" t="s">
        <v>223</v>
      </c>
      <c r="V265" s="85">
        <v>62.5</v>
      </c>
      <c r="W265" s="85">
        <v>3500</v>
      </c>
      <c r="X265" s="85" t="s">
        <v>223</v>
      </c>
      <c r="Y265" s="85" t="s">
        <v>223</v>
      </c>
      <c r="Z265" s="85">
        <v>62.5</v>
      </c>
      <c r="AA265" s="85">
        <v>3500</v>
      </c>
      <c r="AB265" s="85" t="s">
        <v>223</v>
      </c>
      <c r="AC265" s="85" t="s">
        <v>223</v>
      </c>
      <c r="AD265" s="85">
        <v>62.5</v>
      </c>
      <c r="AE265" s="85">
        <v>3500</v>
      </c>
      <c r="AF265" s="85" t="s">
        <v>223</v>
      </c>
      <c r="AG265" s="85" t="s">
        <v>223</v>
      </c>
      <c r="AH265" s="85" t="s">
        <v>223</v>
      </c>
      <c r="AI265" s="85" t="s">
        <v>223</v>
      </c>
      <c r="AJ265" s="85" t="s">
        <v>223</v>
      </c>
      <c r="AK265" s="85" t="s">
        <v>223</v>
      </c>
      <c r="AL265" s="85">
        <v>56.36</v>
      </c>
      <c r="AM265" s="85">
        <v>3100</v>
      </c>
      <c r="AN265" s="85" t="s">
        <v>223</v>
      </c>
      <c r="AO265" s="85" t="s">
        <v>223</v>
      </c>
      <c r="AP265" s="85">
        <v>56.36</v>
      </c>
      <c r="AQ265" s="85">
        <v>3100</v>
      </c>
      <c r="AR265" s="85" t="s">
        <v>223</v>
      </c>
      <c r="AS265" s="85" t="s">
        <v>223</v>
      </c>
      <c r="AT265" s="85">
        <v>56.36</v>
      </c>
      <c r="AU265" s="85">
        <v>3100</v>
      </c>
      <c r="AV265" s="85" t="s">
        <v>223</v>
      </c>
      <c r="AW265" s="85" t="s">
        <v>223</v>
      </c>
      <c r="AX265" s="85" t="s">
        <v>223</v>
      </c>
      <c r="AY265" s="85" t="s">
        <v>223</v>
      </c>
      <c r="AZ265" s="85" t="s">
        <v>223</v>
      </c>
      <c r="BA265" s="85" t="s">
        <v>223</v>
      </c>
      <c r="BB265" s="85" t="s">
        <v>223</v>
      </c>
      <c r="BC265" s="85" t="s">
        <v>223</v>
      </c>
      <c r="BD265" s="85" t="s">
        <v>223</v>
      </c>
      <c r="BE265" s="85" t="s">
        <v>223</v>
      </c>
    </row>
    <row r="266" spans="1:57" hidden="1">
      <c r="A266" s="85" t="s">
        <v>1034</v>
      </c>
      <c r="B266" s="85">
        <v>57.72</v>
      </c>
      <c r="C266" s="85">
        <v>2781</v>
      </c>
      <c r="D266" s="85" t="s">
        <v>223</v>
      </c>
      <c r="E266" s="85" t="s">
        <v>223</v>
      </c>
      <c r="F266" s="85">
        <v>53.73</v>
      </c>
      <c r="G266" s="85">
        <v>3356</v>
      </c>
      <c r="H266" s="85" t="s">
        <v>223</v>
      </c>
      <c r="I266" s="85" t="s">
        <v>223</v>
      </c>
      <c r="J266" s="85">
        <v>53.56</v>
      </c>
      <c r="K266" s="85">
        <v>3339</v>
      </c>
      <c r="L266" s="85" t="s">
        <v>223</v>
      </c>
      <c r="M266" s="85" t="s">
        <v>223</v>
      </c>
      <c r="N266" s="85">
        <v>51.71</v>
      </c>
      <c r="O266" s="85">
        <v>3300</v>
      </c>
      <c r="P266" s="85" t="s">
        <v>223</v>
      </c>
      <c r="Q266" s="85" t="s">
        <v>223</v>
      </c>
      <c r="R266" s="85">
        <v>54.03</v>
      </c>
      <c r="S266" s="85">
        <v>3364</v>
      </c>
      <c r="T266" s="85" t="s">
        <v>223</v>
      </c>
      <c r="U266" s="85" t="s">
        <v>223</v>
      </c>
      <c r="V266" s="85">
        <v>63.79</v>
      </c>
      <c r="W266" s="85">
        <v>3433</v>
      </c>
      <c r="X266" s="85" t="s">
        <v>223</v>
      </c>
      <c r="Y266" s="85" t="s">
        <v>223</v>
      </c>
      <c r="Z266" s="85">
        <v>73.87</v>
      </c>
      <c r="AA266" s="85">
        <v>3298</v>
      </c>
      <c r="AB266" s="85" t="s">
        <v>223</v>
      </c>
      <c r="AC266" s="85" t="s">
        <v>223</v>
      </c>
      <c r="AD266" s="85">
        <v>75.17</v>
      </c>
      <c r="AE266" s="85">
        <v>3004</v>
      </c>
      <c r="AF266" s="85" t="s">
        <v>223</v>
      </c>
      <c r="AG266" s="85" t="s">
        <v>223</v>
      </c>
      <c r="AH266" s="85">
        <v>72.680000000000007</v>
      </c>
      <c r="AI266" s="85">
        <v>3105</v>
      </c>
      <c r="AJ266" s="85" t="s">
        <v>223</v>
      </c>
      <c r="AK266" s="85" t="s">
        <v>223</v>
      </c>
      <c r="AL266" s="85">
        <v>63.61</v>
      </c>
      <c r="AM266" s="85">
        <v>3146</v>
      </c>
      <c r="AN266" s="85" t="s">
        <v>223</v>
      </c>
      <c r="AO266" s="85" t="s">
        <v>223</v>
      </c>
      <c r="AP266" s="85">
        <v>64.430000000000007</v>
      </c>
      <c r="AQ266" s="85">
        <v>2996</v>
      </c>
      <c r="AR266" s="85" t="s">
        <v>223</v>
      </c>
      <c r="AS266" s="85" t="s">
        <v>223</v>
      </c>
      <c r="AT266" s="85">
        <v>54.25</v>
      </c>
      <c r="AU266" s="85">
        <v>3150</v>
      </c>
      <c r="AV266" s="85" t="s">
        <v>223</v>
      </c>
      <c r="AW266" s="85" t="s">
        <v>223</v>
      </c>
      <c r="AX266" s="85">
        <v>51.8</v>
      </c>
      <c r="AY266" s="85">
        <v>3200</v>
      </c>
      <c r="AZ266" s="85" t="s">
        <v>223</v>
      </c>
      <c r="BA266" s="85" t="s">
        <v>223</v>
      </c>
      <c r="BB266" s="85">
        <v>52.21</v>
      </c>
      <c r="BC266" s="85">
        <v>3400</v>
      </c>
      <c r="BD266" s="85" t="s">
        <v>223</v>
      </c>
      <c r="BE266" s="85" t="s">
        <v>223</v>
      </c>
    </row>
    <row r="267" spans="1:57" hidden="1">
      <c r="A267" s="85" t="s">
        <v>1035</v>
      </c>
      <c r="B267" s="85" t="s">
        <v>223</v>
      </c>
      <c r="C267" s="85" t="s">
        <v>223</v>
      </c>
      <c r="D267" s="85" t="s">
        <v>223</v>
      </c>
      <c r="E267" s="85" t="s">
        <v>223</v>
      </c>
      <c r="F267" s="85" t="s">
        <v>223</v>
      </c>
      <c r="G267" s="85" t="s">
        <v>223</v>
      </c>
      <c r="H267" s="85" t="s">
        <v>223</v>
      </c>
      <c r="I267" s="85" t="s">
        <v>223</v>
      </c>
      <c r="J267" s="85" t="s">
        <v>223</v>
      </c>
      <c r="K267" s="85" t="s">
        <v>223</v>
      </c>
      <c r="L267" s="85" t="s">
        <v>223</v>
      </c>
      <c r="M267" s="85" t="s">
        <v>223</v>
      </c>
      <c r="N267" s="85" t="s">
        <v>223</v>
      </c>
      <c r="O267" s="85" t="s">
        <v>223</v>
      </c>
      <c r="P267" s="85" t="s">
        <v>223</v>
      </c>
      <c r="Q267" s="85" t="s">
        <v>223</v>
      </c>
      <c r="R267" s="85" t="s">
        <v>223</v>
      </c>
      <c r="S267" s="85" t="s">
        <v>223</v>
      </c>
      <c r="T267" s="85" t="s">
        <v>223</v>
      </c>
      <c r="U267" s="85" t="s">
        <v>223</v>
      </c>
      <c r="V267" s="85">
        <v>50.59</v>
      </c>
      <c r="W267" s="85">
        <v>4300</v>
      </c>
      <c r="X267" s="85" t="s">
        <v>223</v>
      </c>
      <c r="Y267" s="85" t="s">
        <v>223</v>
      </c>
      <c r="Z267" s="85">
        <v>50.59</v>
      </c>
      <c r="AA267" s="85">
        <v>4300</v>
      </c>
      <c r="AB267" s="85" t="s">
        <v>223</v>
      </c>
      <c r="AC267" s="85" t="s">
        <v>223</v>
      </c>
      <c r="AD267" s="85" t="s">
        <v>223</v>
      </c>
      <c r="AE267" s="85" t="s">
        <v>223</v>
      </c>
      <c r="AF267" s="85" t="s">
        <v>223</v>
      </c>
      <c r="AG267" s="85" t="s">
        <v>223</v>
      </c>
      <c r="AH267" s="85" t="s">
        <v>223</v>
      </c>
      <c r="AI267" s="85" t="s">
        <v>223</v>
      </c>
      <c r="AJ267" s="85" t="s">
        <v>223</v>
      </c>
      <c r="AK267" s="85" t="s">
        <v>223</v>
      </c>
      <c r="AL267" s="85">
        <v>38.67</v>
      </c>
      <c r="AM267" s="85">
        <v>2900</v>
      </c>
      <c r="AN267" s="85" t="s">
        <v>223</v>
      </c>
      <c r="AO267" s="85" t="s">
        <v>223</v>
      </c>
      <c r="AP267" s="85">
        <v>38.67</v>
      </c>
      <c r="AQ267" s="85">
        <v>2900</v>
      </c>
      <c r="AR267" s="85" t="s">
        <v>223</v>
      </c>
      <c r="AS267" s="85" t="s">
        <v>223</v>
      </c>
      <c r="AT267" s="85">
        <v>38.67</v>
      </c>
      <c r="AU267" s="85">
        <v>2900</v>
      </c>
      <c r="AV267" s="85" t="s">
        <v>223</v>
      </c>
      <c r="AW267" s="85" t="s">
        <v>223</v>
      </c>
      <c r="AX267" s="85">
        <v>38.67</v>
      </c>
      <c r="AY267" s="85">
        <v>2900</v>
      </c>
      <c r="AZ267" s="85" t="s">
        <v>223</v>
      </c>
      <c r="BA267" s="85" t="s">
        <v>223</v>
      </c>
      <c r="BB267" s="85">
        <v>38.67</v>
      </c>
      <c r="BC267" s="85">
        <v>2900</v>
      </c>
      <c r="BD267" s="85" t="s">
        <v>223</v>
      </c>
      <c r="BE267" s="85" t="s">
        <v>223</v>
      </c>
    </row>
    <row r="268" spans="1:57" hidden="1">
      <c r="A268" s="85" t="s">
        <v>1036</v>
      </c>
      <c r="B268" s="85">
        <v>46.78</v>
      </c>
      <c r="C268" s="85">
        <v>2617</v>
      </c>
      <c r="D268" s="85" t="s">
        <v>223</v>
      </c>
      <c r="E268" s="85" t="s">
        <v>223</v>
      </c>
      <c r="F268" s="85">
        <v>47.29</v>
      </c>
      <c r="G268" s="85">
        <v>2964</v>
      </c>
      <c r="H268" s="85" t="s">
        <v>223</v>
      </c>
      <c r="I268" s="85" t="s">
        <v>223</v>
      </c>
      <c r="J268" s="85" t="s">
        <v>223</v>
      </c>
      <c r="K268" s="85" t="s">
        <v>223</v>
      </c>
      <c r="L268" s="85" t="s">
        <v>223</v>
      </c>
      <c r="M268" s="85" t="s">
        <v>223</v>
      </c>
      <c r="N268" s="85" t="s">
        <v>223</v>
      </c>
      <c r="O268" s="85" t="s">
        <v>223</v>
      </c>
      <c r="P268" s="85" t="s">
        <v>223</v>
      </c>
      <c r="Q268" s="85" t="s">
        <v>223</v>
      </c>
      <c r="R268" s="85" t="s">
        <v>223</v>
      </c>
      <c r="S268" s="85" t="s">
        <v>223</v>
      </c>
      <c r="T268" s="85" t="s">
        <v>223</v>
      </c>
      <c r="U268" s="85" t="s">
        <v>223</v>
      </c>
      <c r="V268" s="85" t="s">
        <v>223</v>
      </c>
      <c r="W268" s="85" t="s">
        <v>223</v>
      </c>
      <c r="X268" s="85" t="s">
        <v>223</v>
      </c>
      <c r="Y268" s="85" t="s">
        <v>223</v>
      </c>
      <c r="Z268" s="85" t="s">
        <v>223</v>
      </c>
      <c r="AA268" s="85" t="s">
        <v>223</v>
      </c>
      <c r="AB268" s="85" t="s">
        <v>223</v>
      </c>
      <c r="AC268" s="85" t="s">
        <v>223</v>
      </c>
      <c r="AD268" s="85" t="s">
        <v>223</v>
      </c>
      <c r="AE268" s="85" t="s">
        <v>223</v>
      </c>
      <c r="AF268" s="85" t="s">
        <v>223</v>
      </c>
      <c r="AG268" s="85" t="s">
        <v>223</v>
      </c>
      <c r="AH268" s="85" t="s">
        <v>223</v>
      </c>
      <c r="AI268" s="85" t="s">
        <v>223</v>
      </c>
      <c r="AJ268" s="85" t="s">
        <v>223</v>
      </c>
      <c r="AK268" s="85" t="s">
        <v>223</v>
      </c>
      <c r="AL268" s="85" t="s">
        <v>223</v>
      </c>
      <c r="AM268" s="85" t="s">
        <v>223</v>
      </c>
      <c r="AN268" s="85" t="s">
        <v>223</v>
      </c>
      <c r="AO268" s="85" t="s">
        <v>223</v>
      </c>
      <c r="AP268" s="85" t="s">
        <v>223</v>
      </c>
      <c r="AQ268" s="85" t="s">
        <v>223</v>
      </c>
      <c r="AR268" s="85" t="s">
        <v>223</v>
      </c>
      <c r="AS268" s="85" t="s">
        <v>223</v>
      </c>
      <c r="AT268" s="85" t="s">
        <v>223</v>
      </c>
      <c r="AU268" s="85" t="s">
        <v>223</v>
      </c>
      <c r="AV268" s="85" t="s">
        <v>223</v>
      </c>
      <c r="AW268" s="85" t="s">
        <v>223</v>
      </c>
      <c r="AX268" s="85" t="s">
        <v>223</v>
      </c>
      <c r="AY268" s="85" t="s">
        <v>223</v>
      </c>
      <c r="AZ268" s="85" t="s">
        <v>223</v>
      </c>
      <c r="BA268" s="85" t="s">
        <v>223</v>
      </c>
      <c r="BB268" s="85" t="s">
        <v>223</v>
      </c>
      <c r="BC268" s="85" t="s">
        <v>223</v>
      </c>
      <c r="BD268" s="85" t="s">
        <v>223</v>
      </c>
      <c r="BE268" s="85" t="s">
        <v>223</v>
      </c>
    </row>
    <row r="269" spans="1:57" hidden="1">
      <c r="A269" s="85" t="s">
        <v>1037</v>
      </c>
      <c r="B269" s="85">
        <v>71.319999999999993</v>
      </c>
      <c r="C269" s="85">
        <v>2387</v>
      </c>
      <c r="D269" s="85">
        <v>17803</v>
      </c>
      <c r="E269" s="85" t="s">
        <v>1038</v>
      </c>
      <c r="F269" s="85">
        <v>57.37</v>
      </c>
      <c r="G269" s="85">
        <v>2543</v>
      </c>
      <c r="H269" s="85">
        <v>18167</v>
      </c>
      <c r="I269" s="85" t="s">
        <v>1039</v>
      </c>
      <c r="J269" s="85">
        <v>57.37</v>
      </c>
      <c r="K269" s="85">
        <v>2543</v>
      </c>
      <c r="L269" s="85" t="s">
        <v>223</v>
      </c>
      <c r="M269" s="85" t="s">
        <v>223</v>
      </c>
      <c r="N269" s="85">
        <v>57.37</v>
      </c>
      <c r="O269" s="85">
        <v>2543</v>
      </c>
      <c r="P269" s="85">
        <v>18170</v>
      </c>
      <c r="Q269" s="85" t="s">
        <v>1039</v>
      </c>
      <c r="R269" s="85">
        <v>57.37</v>
      </c>
      <c r="S269" s="85">
        <v>2543</v>
      </c>
      <c r="T269" s="85">
        <v>17641</v>
      </c>
      <c r="U269" s="85" t="s">
        <v>1040</v>
      </c>
      <c r="V269" s="85">
        <v>57.37</v>
      </c>
      <c r="W269" s="85">
        <v>2543</v>
      </c>
      <c r="X269" s="85">
        <v>18002</v>
      </c>
      <c r="Y269" s="85" t="s">
        <v>1041</v>
      </c>
      <c r="Z269" s="85">
        <v>57.37</v>
      </c>
      <c r="AA269" s="85">
        <v>2543</v>
      </c>
      <c r="AB269" s="85">
        <v>18559</v>
      </c>
      <c r="AC269" s="85" t="s">
        <v>1042</v>
      </c>
      <c r="AD269" s="85">
        <v>56.13</v>
      </c>
      <c r="AE269" s="85">
        <v>2593</v>
      </c>
      <c r="AF269" s="85">
        <v>19134</v>
      </c>
      <c r="AG269" s="85" t="s">
        <v>822</v>
      </c>
      <c r="AH269" s="85">
        <v>65.33</v>
      </c>
      <c r="AI269" s="85">
        <v>2789</v>
      </c>
      <c r="AJ269" s="85">
        <v>19726</v>
      </c>
      <c r="AK269" s="85" t="s">
        <v>1043</v>
      </c>
      <c r="AL269" s="85">
        <v>69.67</v>
      </c>
      <c r="AM269" s="85">
        <v>2740</v>
      </c>
      <c r="AN269" s="85">
        <v>19531</v>
      </c>
      <c r="AO269" s="85" t="s">
        <v>1044</v>
      </c>
      <c r="AP269" s="85">
        <v>72.75</v>
      </c>
      <c r="AQ269" s="85">
        <v>2631</v>
      </c>
      <c r="AR269" s="85">
        <v>19531</v>
      </c>
      <c r="AS269" s="85" t="s">
        <v>1045</v>
      </c>
      <c r="AT269" s="85">
        <v>68.45</v>
      </c>
      <c r="AU269" s="85">
        <v>3149</v>
      </c>
      <c r="AV269" s="85">
        <v>18963</v>
      </c>
      <c r="AW269" s="85" t="s">
        <v>1046</v>
      </c>
      <c r="AX269" s="85">
        <v>62.56</v>
      </c>
      <c r="AY269" s="85">
        <v>3453</v>
      </c>
      <c r="AZ269" s="85">
        <v>19350</v>
      </c>
      <c r="BA269" s="85" t="s">
        <v>1047</v>
      </c>
      <c r="BB269" s="85">
        <v>63.54</v>
      </c>
      <c r="BC269" s="85">
        <v>3537</v>
      </c>
      <c r="BD269" s="85">
        <v>19350</v>
      </c>
      <c r="BE269" s="85" t="s">
        <v>1048</v>
      </c>
    </row>
    <row r="270" spans="1:57" hidden="1">
      <c r="A270" s="85" t="s">
        <v>1049</v>
      </c>
      <c r="B270" s="85">
        <v>34.89</v>
      </c>
      <c r="C270" s="85">
        <v>2400</v>
      </c>
      <c r="D270" s="85">
        <v>29424</v>
      </c>
      <c r="E270" s="85" t="s">
        <v>763</v>
      </c>
      <c r="F270" s="85">
        <v>34.89</v>
      </c>
      <c r="G270" s="85">
        <v>2400</v>
      </c>
      <c r="H270" s="85">
        <v>29424</v>
      </c>
      <c r="I270" s="85" t="s">
        <v>763</v>
      </c>
      <c r="J270" s="85" t="s">
        <v>223</v>
      </c>
      <c r="K270" s="85" t="s">
        <v>223</v>
      </c>
      <c r="L270" s="85" t="s">
        <v>223</v>
      </c>
      <c r="M270" s="85" t="s">
        <v>223</v>
      </c>
      <c r="N270" s="85" t="s">
        <v>223</v>
      </c>
      <c r="O270" s="85" t="s">
        <v>223</v>
      </c>
      <c r="P270" s="85">
        <v>29424</v>
      </c>
      <c r="Q270" s="85" t="s">
        <v>223</v>
      </c>
      <c r="R270" s="85">
        <v>25.68</v>
      </c>
      <c r="S270" s="85">
        <v>1900</v>
      </c>
      <c r="T270" s="85">
        <v>29082</v>
      </c>
      <c r="U270" s="85" t="s">
        <v>1050</v>
      </c>
      <c r="V270" s="85">
        <v>25.68</v>
      </c>
      <c r="W270" s="85">
        <v>1900</v>
      </c>
      <c r="X270" s="85">
        <v>29082</v>
      </c>
      <c r="Y270" s="85" t="s">
        <v>1050</v>
      </c>
      <c r="Z270" s="85" t="s">
        <v>223</v>
      </c>
      <c r="AA270" s="85" t="s">
        <v>223</v>
      </c>
      <c r="AB270" s="85">
        <v>29082</v>
      </c>
      <c r="AC270" s="85" t="s">
        <v>223</v>
      </c>
      <c r="AD270" s="85" t="s">
        <v>223</v>
      </c>
      <c r="AE270" s="85" t="s">
        <v>223</v>
      </c>
      <c r="AF270" s="85">
        <v>29518</v>
      </c>
      <c r="AG270" s="85" t="s">
        <v>223</v>
      </c>
      <c r="AH270" s="85" t="s">
        <v>223</v>
      </c>
      <c r="AI270" s="85" t="s">
        <v>223</v>
      </c>
      <c r="AJ270" s="85">
        <v>23798</v>
      </c>
      <c r="AK270" s="85" t="s">
        <v>223</v>
      </c>
      <c r="AL270" s="85" t="s">
        <v>223</v>
      </c>
      <c r="AM270" s="85" t="s">
        <v>223</v>
      </c>
      <c r="AN270" s="85">
        <v>24535</v>
      </c>
      <c r="AO270" s="85" t="s">
        <v>223</v>
      </c>
      <c r="AP270" s="85" t="s">
        <v>223</v>
      </c>
      <c r="AQ270" s="85" t="s">
        <v>223</v>
      </c>
      <c r="AR270" s="85">
        <v>24783</v>
      </c>
      <c r="AS270" s="85" t="s">
        <v>223</v>
      </c>
      <c r="AT270" s="85" t="s">
        <v>223</v>
      </c>
      <c r="AU270" s="85" t="s">
        <v>223</v>
      </c>
      <c r="AV270" s="85">
        <v>25550</v>
      </c>
      <c r="AW270" s="85" t="s">
        <v>223</v>
      </c>
      <c r="AX270" s="85" t="s">
        <v>223</v>
      </c>
      <c r="AY270" s="85" t="s">
        <v>223</v>
      </c>
      <c r="AZ270" s="85">
        <v>26341</v>
      </c>
      <c r="BA270" s="85" t="s">
        <v>223</v>
      </c>
      <c r="BB270" s="85" t="s">
        <v>223</v>
      </c>
      <c r="BC270" s="85" t="s">
        <v>223</v>
      </c>
      <c r="BD270" s="85">
        <v>26608</v>
      </c>
      <c r="BE270" s="85" t="s">
        <v>223</v>
      </c>
    </row>
    <row r="271" spans="1:57" hidden="1">
      <c r="A271" s="85" t="s">
        <v>1051</v>
      </c>
      <c r="B271" s="85">
        <v>41.26</v>
      </c>
      <c r="C271" s="85">
        <v>4066</v>
      </c>
      <c r="D271" s="85">
        <v>27437</v>
      </c>
      <c r="E271" s="85" t="s">
        <v>597</v>
      </c>
      <c r="F271" s="85">
        <v>40.19</v>
      </c>
      <c r="G271" s="85">
        <v>4267</v>
      </c>
      <c r="H271" s="85">
        <v>27583</v>
      </c>
      <c r="I271" s="85" t="s">
        <v>407</v>
      </c>
      <c r="J271" s="85">
        <v>37.979999999999997</v>
      </c>
      <c r="K271" s="85">
        <v>4540</v>
      </c>
      <c r="L271" s="85" t="s">
        <v>223</v>
      </c>
      <c r="M271" s="85" t="s">
        <v>223</v>
      </c>
      <c r="N271" s="85">
        <v>37.44</v>
      </c>
      <c r="O271" s="85">
        <v>4625</v>
      </c>
      <c r="P271" s="85">
        <v>29794</v>
      </c>
      <c r="Q271" s="85" t="s">
        <v>767</v>
      </c>
      <c r="R271" s="85">
        <v>40.08</v>
      </c>
      <c r="S271" s="85">
        <v>4513</v>
      </c>
      <c r="T271" s="85">
        <v>29922</v>
      </c>
      <c r="U271" s="85" t="s">
        <v>711</v>
      </c>
      <c r="V271" s="85">
        <v>41.04</v>
      </c>
      <c r="W271" s="85">
        <v>4267</v>
      </c>
      <c r="X271" s="85">
        <v>29859</v>
      </c>
      <c r="Y271" s="85" t="s">
        <v>390</v>
      </c>
      <c r="Z271" s="85">
        <v>40.33</v>
      </c>
      <c r="AA271" s="85">
        <v>4233</v>
      </c>
      <c r="AB271" s="85">
        <v>30657</v>
      </c>
      <c r="AC271" s="85" t="s">
        <v>385</v>
      </c>
      <c r="AD271" s="85">
        <v>42.25</v>
      </c>
      <c r="AE271" s="85">
        <v>4160</v>
      </c>
      <c r="AF271" s="85">
        <v>30637</v>
      </c>
      <c r="AG271" s="85" t="s">
        <v>626</v>
      </c>
      <c r="AH271" s="85">
        <v>43.46</v>
      </c>
      <c r="AI271" s="85">
        <v>3810</v>
      </c>
      <c r="AJ271" s="85">
        <v>31115</v>
      </c>
      <c r="AK271" s="85" t="s">
        <v>810</v>
      </c>
      <c r="AL271" s="85">
        <v>45.03</v>
      </c>
      <c r="AM271" s="85">
        <v>3648</v>
      </c>
      <c r="AN271" s="85">
        <v>31872</v>
      </c>
      <c r="AO271" s="85" t="s">
        <v>410</v>
      </c>
      <c r="AP271" s="85">
        <v>45.85</v>
      </c>
      <c r="AQ271" s="85">
        <v>3663</v>
      </c>
      <c r="AR271" s="85">
        <v>32707</v>
      </c>
      <c r="AS271" s="85" t="s">
        <v>547</v>
      </c>
      <c r="AT271" s="85">
        <v>48.09</v>
      </c>
      <c r="AU271" s="85">
        <v>3593</v>
      </c>
      <c r="AV271" s="85">
        <v>33328</v>
      </c>
      <c r="AW271" s="85" t="s">
        <v>807</v>
      </c>
      <c r="AX271" s="85">
        <v>47.26</v>
      </c>
      <c r="AY271" s="85">
        <v>3609</v>
      </c>
      <c r="AZ271" s="85">
        <v>33251</v>
      </c>
      <c r="BA271" s="85" t="s">
        <v>373</v>
      </c>
      <c r="BB271" s="85">
        <v>46.6</v>
      </c>
      <c r="BC271" s="85">
        <v>3528</v>
      </c>
      <c r="BD271" s="85">
        <v>33625</v>
      </c>
      <c r="BE271" s="85" t="s">
        <v>861</v>
      </c>
    </row>
    <row r="272" spans="1:57" s="87" customFormat="1">
      <c r="A272" s="87" t="s">
        <v>1052</v>
      </c>
      <c r="B272" s="87">
        <v>34.619999999999997</v>
      </c>
      <c r="C272" s="87">
        <v>2700</v>
      </c>
      <c r="D272" s="87">
        <v>31659</v>
      </c>
      <c r="E272" s="87" t="s">
        <v>1053</v>
      </c>
      <c r="F272" s="87" t="s">
        <v>223</v>
      </c>
      <c r="G272" s="87" t="s">
        <v>223</v>
      </c>
      <c r="H272" s="87">
        <v>29726</v>
      </c>
      <c r="I272" s="87" t="s">
        <v>223</v>
      </c>
      <c r="J272" s="87" t="s">
        <v>223</v>
      </c>
      <c r="K272" s="87" t="s">
        <v>223</v>
      </c>
      <c r="L272" s="87" t="s">
        <v>223</v>
      </c>
      <c r="M272" s="87" t="s">
        <v>223</v>
      </c>
      <c r="N272" s="87" t="s">
        <v>223</v>
      </c>
      <c r="O272" s="87" t="s">
        <v>223</v>
      </c>
      <c r="P272" s="87">
        <v>29452</v>
      </c>
      <c r="Q272" s="87" t="s">
        <v>223</v>
      </c>
      <c r="R272" s="87">
        <v>38.89</v>
      </c>
      <c r="S272" s="87">
        <v>2800</v>
      </c>
      <c r="T272" s="87">
        <v>37570</v>
      </c>
      <c r="U272" s="87" t="s">
        <v>975</v>
      </c>
      <c r="V272" s="87">
        <v>41.48</v>
      </c>
      <c r="W272" s="87">
        <v>3033</v>
      </c>
      <c r="X272" s="87">
        <v>36705</v>
      </c>
      <c r="Y272" s="87" t="s">
        <v>309</v>
      </c>
      <c r="Z272" s="87" t="s">
        <v>223</v>
      </c>
      <c r="AA272" s="87" t="s">
        <v>223</v>
      </c>
      <c r="AB272" s="87">
        <v>28162</v>
      </c>
      <c r="AC272" s="87" t="s">
        <v>223</v>
      </c>
      <c r="AD272" s="87" t="s">
        <v>223</v>
      </c>
      <c r="AE272" s="87" t="s">
        <v>223</v>
      </c>
      <c r="AF272" s="87">
        <v>28737</v>
      </c>
      <c r="AG272" s="87" t="s">
        <v>223</v>
      </c>
      <c r="AH272" s="87">
        <v>44.68</v>
      </c>
      <c r="AI272" s="87">
        <v>2160</v>
      </c>
      <c r="AJ272" s="87">
        <v>28174</v>
      </c>
      <c r="AK272" s="87" t="s">
        <v>797</v>
      </c>
      <c r="AL272" s="87">
        <v>48.75</v>
      </c>
      <c r="AM272" s="87">
        <v>2114</v>
      </c>
      <c r="AN272" s="87">
        <v>28749</v>
      </c>
      <c r="AO272" s="87" t="s">
        <v>643</v>
      </c>
      <c r="AP272" s="87">
        <v>45.44</v>
      </c>
      <c r="AQ272" s="87">
        <v>2411</v>
      </c>
      <c r="AR272" s="87">
        <v>29639</v>
      </c>
      <c r="AS272" s="87" t="s">
        <v>401</v>
      </c>
      <c r="AT272" s="87">
        <v>48.65</v>
      </c>
      <c r="AU272" s="87">
        <v>2313</v>
      </c>
      <c r="AV272" s="87">
        <v>29058</v>
      </c>
      <c r="AW272" s="87" t="s">
        <v>458</v>
      </c>
      <c r="AX272" s="87">
        <v>55.87</v>
      </c>
      <c r="AY272" s="87">
        <v>2038</v>
      </c>
      <c r="AZ272" s="87">
        <v>29058</v>
      </c>
      <c r="BA272" s="87" t="s">
        <v>226</v>
      </c>
      <c r="BB272" s="87">
        <v>66.56</v>
      </c>
      <c r="BC272" s="87">
        <v>1597</v>
      </c>
      <c r="BD272" s="87">
        <v>28771</v>
      </c>
      <c r="BE272" s="87" t="s">
        <v>1054</v>
      </c>
    </row>
    <row r="273" spans="1:57" s="87" customFormat="1">
      <c r="A273" s="87" t="s">
        <v>1055</v>
      </c>
      <c r="B273" s="87">
        <v>42.86</v>
      </c>
      <c r="C273" s="87">
        <v>2458</v>
      </c>
      <c r="D273" s="87">
        <v>22356</v>
      </c>
      <c r="E273" s="87" t="s">
        <v>792</v>
      </c>
      <c r="F273" s="87">
        <v>42.86</v>
      </c>
      <c r="G273" s="87">
        <v>2458</v>
      </c>
      <c r="H273" s="87">
        <v>22027</v>
      </c>
      <c r="I273" s="87" t="s">
        <v>260</v>
      </c>
      <c r="J273" s="87">
        <v>40.17</v>
      </c>
      <c r="K273" s="87">
        <v>2000</v>
      </c>
      <c r="L273" s="87" t="s">
        <v>223</v>
      </c>
      <c r="M273" s="87" t="s">
        <v>223</v>
      </c>
      <c r="N273" s="87">
        <v>40.08</v>
      </c>
      <c r="O273" s="87">
        <v>2000</v>
      </c>
      <c r="P273" s="87">
        <v>23053</v>
      </c>
      <c r="Q273" s="87" t="s">
        <v>569</v>
      </c>
      <c r="R273" s="87">
        <v>37.590000000000003</v>
      </c>
      <c r="S273" s="87">
        <v>2192</v>
      </c>
      <c r="T273" s="87">
        <v>23207</v>
      </c>
      <c r="U273" s="87" t="s">
        <v>487</v>
      </c>
      <c r="V273" s="87">
        <v>32.590000000000003</v>
      </c>
      <c r="W273" s="87">
        <v>2575</v>
      </c>
      <c r="X273" s="87">
        <v>22656</v>
      </c>
      <c r="Y273" s="87" t="s">
        <v>272</v>
      </c>
      <c r="Z273" s="87" t="s">
        <v>223</v>
      </c>
      <c r="AA273" s="87" t="s">
        <v>223</v>
      </c>
      <c r="AB273" s="87">
        <v>23569</v>
      </c>
      <c r="AC273" s="87" t="s">
        <v>223</v>
      </c>
      <c r="AD273" s="87">
        <v>31.65</v>
      </c>
      <c r="AE273" s="87">
        <v>2500</v>
      </c>
      <c r="AF273" s="87">
        <v>24419</v>
      </c>
      <c r="AG273" s="87" t="s">
        <v>276</v>
      </c>
      <c r="AH273" s="87">
        <v>31.65</v>
      </c>
      <c r="AI273" s="87">
        <v>2500</v>
      </c>
      <c r="AJ273" s="87">
        <v>25582</v>
      </c>
      <c r="AK273" s="87" t="s">
        <v>347</v>
      </c>
      <c r="AL273" s="87">
        <v>60</v>
      </c>
      <c r="AM273" s="87">
        <v>1200</v>
      </c>
      <c r="AN273" s="87">
        <v>25793</v>
      </c>
      <c r="AO273" s="87" t="s">
        <v>1056</v>
      </c>
      <c r="AP273" s="87">
        <v>60</v>
      </c>
      <c r="AQ273" s="87">
        <v>1200</v>
      </c>
      <c r="AR273" s="87">
        <v>26085</v>
      </c>
      <c r="AS273" s="87" t="s">
        <v>539</v>
      </c>
      <c r="AT273" s="87">
        <v>37.799999999999997</v>
      </c>
      <c r="AU273" s="87">
        <v>3100</v>
      </c>
      <c r="AV273" s="87">
        <v>27171</v>
      </c>
      <c r="AW273" s="87" t="s">
        <v>596</v>
      </c>
      <c r="AX273" s="87">
        <v>37.29</v>
      </c>
      <c r="AY273" s="87">
        <v>3025</v>
      </c>
      <c r="AZ273" s="87">
        <v>26238</v>
      </c>
      <c r="BA273" s="87" t="s">
        <v>373</v>
      </c>
      <c r="BB273" s="87">
        <v>37.82</v>
      </c>
      <c r="BC273" s="87">
        <v>3050</v>
      </c>
      <c r="BD273" s="87">
        <v>27034</v>
      </c>
      <c r="BE273" s="87" t="s">
        <v>298</v>
      </c>
    </row>
    <row r="274" spans="1:57" hidden="1">
      <c r="A274" s="85" t="s">
        <v>1057</v>
      </c>
      <c r="B274" s="85">
        <v>40.549999999999997</v>
      </c>
      <c r="C274" s="85">
        <v>3717</v>
      </c>
      <c r="D274" s="85">
        <v>27290</v>
      </c>
      <c r="E274" s="85" t="s">
        <v>877</v>
      </c>
      <c r="F274" s="85">
        <v>38.200000000000003</v>
      </c>
      <c r="G274" s="85">
        <v>4009</v>
      </c>
      <c r="H274" s="85">
        <v>27848</v>
      </c>
      <c r="I274" s="85" t="s">
        <v>482</v>
      </c>
      <c r="J274" s="85">
        <v>37.869999999999997</v>
      </c>
      <c r="K274" s="85">
        <v>4148</v>
      </c>
      <c r="L274" s="85" t="s">
        <v>223</v>
      </c>
      <c r="M274" s="85" t="s">
        <v>223</v>
      </c>
      <c r="N274" s="85">
        <v>36.1</v>
      </c>
      <c r="O274" s="85">
        <v>4400</v>
      </c>
      <c r="P274" s="85">
        <v>28883</v>
      </c>
      <c r="Q274" s="85" t="s">
        <v>618</v>
      </c>
      <c r="R274" s="85">
        <v>37.18</v>
      </c>
      <c r="S274" s="85">
        <v>4455</v>
      </c>
      <c r="T274" s="85">
        <v>29636</v>
      </c>
      <c r="U274" s="85" t="s">
        <v>245</v>
      </c>
      <c r="V274" s="85">
        <v>36.54</v>
      </c>
      <c r="W274" s="85">
        <v>4329</v>
      </c>
      <c r="X274" s="85">
        <v>29822</v>
      </c>
      <c r="Y274" s="85" t="s">
        <v>251</v>
      </c>
      <c r="Z274" s="85">
        <v>34.47</v>
      </c>
      <c r="AA274" s="85">
        <v>4219</v>
      </c>
      <c r="AB274" s="85">
        <v>29419</v>
      </c>
      <c r="AC274" s="85" t="s">
        <v>1058</v>
      </c>
      <c r="AD274" s="85">
        <v>33.86</v>
      </c>
      <c r="AE274" s="85">
        <v>4334</v>
      </c>
      <c r="AF274" s="85">
        <v>30210</v>
      </c>
      <c r="AG274" s="85" t="s">
        <v>341</v>
      </c>
      <c r="AH274" s="85">
        <v>38.19</v>
      </c>
      <c r="AI274" s="85">
        <v>4363</v>
      </c>
      <c r="AJ274" s="85">
        <v>30234</v>
      </c>
      <c r="AK274" s="85" t="s">
        <v>248</v>
      </c>
      <c r="AL274" s="85">
        <v>38.65</v>
      </c>
      <c r="AM274" s="85">
        <v>4132</v>
      </c>
      <c r="AN274" s="85">
        <v>30820</v>
      </c>
      <c r="AO274" s="85" t="s">
        <v>245</v>
      </c>
      <c r="AP274" s="85">
        <v>39.04</v>
      </c>
      <c r="AQ274" s="85">
        <v>4065</v>
      </c>
      <c r="AR274" s="85">
        <v>31084</v>
      </c>
      <c r="AS274" s="85" t="s">
        <v>767</v>
      </c>
      <c r="AT274" s="85">
        <v>38.58</v>
      </c>
      <c r="AU274" s="85">
        <v>4004</v>
      </c>
      <c r="AV274" s="85">
        <v>31132</v>
      </c>
      <c r="AW274" s="85" t="s">
        <v>350</v>
      </c>
      <c r="AX274" s="85">
        <v>37.130000000000003</v>
      </c>
      <c r="AY274" s="85">
        <v>3980</v>
      </c>
      <c r="AZ274" s="85">
        <v>30452</v>
      </c>
      <c r="BA274" s="85" t="s">
        <v>250</v>
      </c>
      <c r="BB274" s="85">
        <v>39.31</v>
      </c>
      <c r="BC274" s="85">
        <v>3870</v>
      </c>
      <c r="BD274" s="85">
        <v>30884</v>
      </c>
      <c r="BE274" s="85" t="s">
        <v>329</v>
      </c>
    </row>
    <row r="275" spans="1:57" hidden="1">
      <c r="A275" s="85" t="s">
        <v>1059</v>
      </c>
      <c r="B275" s="85" t="s">
        <v>223</v>
      </c>
      <c r="C275" s="85" t="s">
        <v>223</v>
      </c>
      <c r="D275" s="85" t="s">
        <v>223</v>
      </c>
      <c r="E275" s="85" t="s">
        <v>223</v>
      </c>
      <c r="F275" s="85" t="s">
        <v>223</v>
      </c>
      <c r="G275" s="85" t="s">
        <v>223</v>
      </c>
      <c r="H275" s="85" t="s">
        <v>223</v>
      </c>
      <c r="I275" s="85" t="s">
        <v>223</v>
      </c>
      <c r="J275" s="85" t="s">
        <v>223</v>
      </c>
      <c r="K275" s="85" t="s">
        <v>223</v>
      </c>
      <c r="L275" s="85" t="s">
        <v>223</v>
      </c>
      <c r="M275" s="85" t="s">
        <v>223</v>
      </c>
      <c r="N275" s="85" t="s">
        <v>223</v>
      </c>
      <c r="O275" s="85" t="s">
        <v>223</v>
      </c>
      <c r="P275" s="85" t="s">
        <v>223</v>
      </c>
      <c r="Q275" s="85" t="s">
        <v>223</v>
      </c>
      <c r="R275" s="85" t="s">
        <v>223</v>
      </c>
      <c r="S275" s="85" t="s">
        <v>223</v>
      </c>
      <c r="T275" s="85" t="s">
        <v>223</v>
      </c>
      <c r="U275" s="85" t="s">
        <v>223</v>
      </c>
      <c r="V275" s="85" t="s">
        <v>223</v>
      </c>
      <c r="W275" s="85" t="s">
        <v>223</v>
      </c>
      <c r="X275" s="85" t="s">
        <v>223</v>
      </c>
      <c r="Y275" s="85" t="s">
        <v>223</v>
      </c>
      <c r="Z275" s="85" t="s">
        <v>223</v>
      </c>
      <c r="AA275" s="85" t="s">
        <v>223</v>
      </c>
      <c r="AB275" s="85" t="s">
        <v>223</v>
      </c>
      <c r="AC275" s="85" t="s">
        <v>223</v>
      </c>
      <c r="AD275" s="85" t="s">
        <v>223</v>
      </c>
      <c r="AE275" s="85" t="s">
        <v>223</v>
      </c>
      <c r="AF275" s="85" t="s">
        <v>223</v>
      </c>
      <c r="AG275" s="85" t="s">
        <v>223</v>
      </c>
      <c r="AH275" s="85" t="s">
        <v>223</v>
      </c>
      <c r="AI275" s="85" t="s">
        <v>223</v>
      </c>
      <c r="AJ275" s="85" t="s">
        <v>223</v>
      </c>
      <c r="AK275" s="85" t="s">
        <v>223</v>
      </c>
      <c r="AL275" s="85" t="s">
        <v>223</v>
      </c>
      <c r="AM275" s="85" t="s">
        <v>223</v>
      </c>
      <c r="AN275" s="85" t="s">
        <v>223</v>
      </c>
      <c r="AO275" s="85" t="s">
        <v>223</v>
      </c>
      <c r="AP275" s="85" t="s">
        <v>223</v>
      </c>
      <c r="AQ275" s="85" t="s">
        <v>223</v>
      </c>
      <c r="AR275" s="85" t="s">
        <v>223</v>
      </c>
      <c r="AS275" s="85" t="s">
        <v>223</v>
      </c>
      <c r="AT275" s="85" t="s">
        <v>223</v>
      </c>
      <c r="AU275" s="85" t="s">
        <v>223</v>
      </c>
      <c r="AV275" s="85" t="s">
        <v>223</v>
      </c>
      <c r="AW275" s="85" t="s">
        <v>223</v>
      </c>
      <c r="AX275" s="85">
        <v>41.25</v>
      </c>
      <c r="AY275" s="85">
        <v>3300</v>
      </c>
      <c r="AZ275" s="85" t="s">
        <v>223</v>
      </c>
      <c r="BA275" s="85" t="s">
        <v>223</v>
      </c>
      <c r="BB275" s="85">
        <v>41.25</v>
      </c>
      <c r="BC275" s="85">
        <v>3300</v>
      </c>
      <c r="BD275" s="85" t="s">
        <v>223</v>
      </c>
      <c r="BE275" s="85" t="s">
        <v>223</v>
      </c>
    </row>
    <row r="276" spans="1:57" hidden="1">
      <c r="A276" s="85" t="s">
        <v>1060</v>
      </c>
      <c r="B276" s="85">
        <v>41.36</v>
      </c>
      <c r="C276" s="85">
        <v>2900</v>
      </c>
      <c r="D276" s="85">
        <v>27874</v>
      </c>
      <c r="E276" s="85" t="s">
        <v>481</v>
      </c>
      <c r="F276" s="85" t="s">
        <v>223</v>
      </c>
      <c r="G276" s="85" t="s">
        <v>223</v>
      </c>
      <c r="H276" s="85">
        <v>28918</v>
      </c>
      <c r="I276" s="85" t="s">
        <v>223</v>
      </c>
      <c r="J276" s="85" t="s">
        <v>223</v>
      </c>
      <c r="K276" s="85" t="s">
        <v>223</v>
      </c>
      <c r="L276" s="85" t="s">
        <v>223</v>
      </c>
      <c r="M276" s="85" t="s">
        <v>223</v>
      </c>
      <c r="N276" s="85" t="s">
        <v>223</v>
      </c>
      <c r="O276" s="85" t="s">
        <v>223</v>
      </c>
      <c r="P276" s="85">
        <v>28690</v>
      </c>
      <c r="Q276" s="85" t="s">
        <v>223</v>
      </c>
      <c r="R276" s="85">
        <v>39.93</v>
      </c>
      <c r="S276" s="85">
        <v>2800</v>
      </c>
      <c r="T276" s="85">
        <v>28693</v>
      </c>
      <c r="U276" s="85" t="s">
        <v>596</v>
      </c>
      <c r="V276" s="85">
        <v>39.93</v>
      </c>
      <c r="W276" s="85">
        <v>2800</v>
      </c>
      <c r="X276" s="85">
        <v>29458</v>
      </c>
      <c r="Y276" s="85" t="s">
        <v>751</v>
      </c>
      <c r="Z276" s="85">
        <v>39.93</v>
      </c>
      <c r="AA276" s="85">
        <v>2800</v>
      </c>
      <c r="AB276" s="85">
        <v>28982</v>
      </c>
      <c r="AC276" s="85" t="s">
        <v>701</v>
      </c>
      <c r="AD276" s="85">
        <v>39.93</v>
      </c>
      <c r="AE276" s="85">
        <v>2800</v>
      </c>
      <c r="AF276" s="85">
        <v>29916</v>
      </c>
      <c r="AG276" s="85" t="s">
        <v>785</v>
      </c>
      <c r="AH276" s="85">
        <v>39.93</v>
      </c>
      <c r="AI276" s="85">
        <v>2800</v>
      </c>
      <c r="AJ276" s="85">
        <v>30462</v>
      </c>
      <c r="AK276" s="85" t="s">
        <v>712</v>
      </c>
      <c r="AL276" s="85">
        <v>41.36</v>
      </c>
      <c r="AM276" s="85">
        <v>2900</v>
      </c>
      <c r="AN276" s="85">
        <v>30462</v>
      </c>
      <c r="AO276" s="85" t="s">
        <v>382</v>
      </c>
      <c r="AP276" s="85">
        <v>42.78</v>
      </c>
      <c r="AQ276" s="85">
        <v>3000</v>
      </c>
      <c r="AR276" s="85">
        <v>29977</v>
      </c>
      <c r="AS276" s="85" t="s">
        <v>419</v>
      </c>
      <c r="AT276" s="85">
        <v>42.07</v>
      </c>
      <c r="AU276" s="85">
        <v>2950</v>
      </c>
      <c r="AV276" s="85">
        <v>28843</v>
      </c>
      <c r="AW276" s="85" t="s">
        <v>407</v>
      </c>
      <c r="AX276" s="85">
        <v>42.07</v>
      </c>
      <c r="AY276" s="85">
        <v>2950</v>
      </c>
      <c r="AZ276" s="85">
        <v>29470</v>
      </c>
      <c r="BA276" s="85" t="s">
        <v>493</v>
      </c>
      <c r="BB276" s="85">
        <v>42.07</v>
      </c>
      <c r="BC276" s="85">
        <v>2950</v>
      </c>
      <c r="BD276" s="85">
        <v>30061</v>
      </c>
      <c r="BE276" s="85" t="s">
        <v>298</v>
      </c>
    </row>
    <row r="277" spans="1:57" hidden="1">
      <c r="A277" s="85" t="s">
        <v>1061</v>
      </c>
      <c r="B277" s="85">
        <v>58.92</v>
      </c>
      <c r="C277" s="85">
        <v>2576</v>
      </c>
      <c r="D277" s="85" t="s">
        <v>223</v>
      </c>
      <c r="E277" s="85" t="s">
        <v>223</v>
      </c>
      <c r="F277" s="85" t="s">
        <v>223</v>
      </c>
      <c r="G277" s="85" t="s">
        <v>223</v>
      </c>
      <c r="H277" s="85" t="s">
        <v>223</v>
      </c>
      <c r="I277" s="85" t="s">
        <v>223</v>
      </c>
      <c r="J277" s="85" t="s">
        <v>223</v>
      </c>
      <c r="K277" s="85" t="s">
        <v>223</v>
      </c>
      <c r="L277" s="85" t="s">
        <v>223</v>
      </c>
      <c r="M277" s="85" t="s">
        <v>223</v>
      </c>
      <c r="N277" s="85" t="s">
        <v>223</v>
      </c>
      <c r="O277" s="85" t="s">
        <v>223</v>
      </c>
      <c r="P277" s="85" t="s">
        <v>223</v>
      </c>
      <c r="Q277" s="85" t="s">
        <v>223</v>
      </c>
      <c r="R277" s="85" t="s">
        <v>223</v>
      </c>
      <c r="S277" s="85" t="s">
        <v>223</v>
      </c>
      <c r="T277" s="85" t="s">
        <v>223</v>
      </c>
      <c r="U277" s="85" t="s">
        <v>223</v>
      </c>
      <c r="V277" s="85" t="s">
        <v>223</v>
      </c>
      <c r="W277" s="85" t="s">
        <v>223</v>
      </c>
      <c r="X277" s="85" t="s">
        <v>223</v>
      </c>
      <c r="Y277" s="85" t="s">
        <v>223</v>
      </c>
      <c r="Z277" s="85" t="s">
        <v>223</v>
      </c>
      <c r="AA277" s="85" t="s">
        <v>223</v>
      </c>
      <c r="AB277" s="85" t="s">
        <v>223</v>
      </c>
      <c r="AC277" s="85" t="s">
        <v>223</v>
      </c>
      <c r="AD277" s="85" t="s">
        <v>223</v>
      </c>
      <c r="AE277" s="85" t="s">
        <v>223</v>
      </c>
      <c r="AF277" s="85" t="s">
        <v>223</v>
      </c>
      <c r="AG277" s="85" t="s">
        <v>223</v>
      </c>
      <c r="AH277" s="85" t="s">
        <v>223</v>
      </c>
      <c r="AI277" s="85" t="s">
        <v>223</v>
      </c>
      <c r="AJ277" s="85" t="s">
        <v>223</v>
      </c>
      <c r="AK277" s="85" t="s">
        <v>223</v>
      </c>
      <c r="AL277" s="85" t="s">
        <v>223</v>
      </c>
      <c r="AM277" s="85" t="s">
        <v>223</v>
      </c>
      <c r="AN277" s="85" t="s">
        <v>223</v>
      </c>
      <c r="AO277" s="85" t="s">
        <v>223</v>
      </c>
      <c r="AP277" s="85" t="s">
        <v>223</v>
      </c>
      <c r="AQ277" s="85" t="s">
        <v>223</v>
      </c>
      <c r="AR277" s="85" t="s">
        <v>223</v>
      </c>
      <c r="AS277" s="85" t="s">
        <v>223</v>
      </c>
      <c r="AT277" s="85" t="s">
        <v>223</v>
      </c>
      <c r="AU277" s="85" t="s">
        <v>223</v>
      </c>
      <c r="AV277" s="85" t="s">
        <v>223</v>
      </c>
      <c r="AW277" s="85" t="s">
        <v>223</v>
      </c>
      <c r="AX277" s="85" t="s">
        <v>223</v>
      </c>
      <c r="AY277" s="85" t="s">
        <v>223</v>
      </c>
      <c r="AZ277" s="85" t="s">
        <v>223</v>
      </c>
      <c r="BA277" s="85" t="s">
        <v>223</v>
      </c>
      <c r="BB277" s="85" t="s">
        <v>223</v>
      </c>
      <c r="BC277" s="85" t="s">
        <v>223</v>
      </c>
      <c r="BD277" s="85" t="s">
        <v>223</v>
      </c>
      <c r="BE277" s="85" t="s">
        <v>223</v>
      </c>
    </row>
    <row r="278" spans="1:57" hidden="1">
      <c r="A278" s="85" t="s">
        <v>1062</v>
      </c>
      <c r="B278" s="85">
        <v>43.7</v>
      </c>
      <c r="C278" s="85">
        <v>4000</v>
      </c>
      <c r="D278" s="85">
        <v>24110</v>
      </c>
      <c r="E278" s="85" t="s">
        <v>367</v>
      </c>
      <c r="F278" s="85">
        <v>36.049999999999997</v>
      </c>
      <c r="G278" s="85">
        <v>3100</v>
      </c>
      <c r="H278" s="85">
        <v>24171</v>
      </c>
      <c r="I278" s="85" t="s">
        <v>876</v>
      </c>
      <c r="J278" s="85">
        <v>36.049999999999997</v>
      </c>
      <c r="K278" s="85">
        <v>3100</v>
      </c>
      <c r="L278" s="85" t="s">
        <v>223</v>
      </c>
      <c r="M278" s="85" t="s">
        <v>223</v>
      </c>
      <c r="N278" s="85" t="s">
        <v>223</v>
      </c>
      <c r="O278" s="85" t="s">
        <v>223</v>
      </c>
      <c r="P278" s="85">
        <v>26972</v>
      </c>
      <c r="Q278" s="85" t="s">
        <v>223</v>
      </c>
      <c r="R278" s="85">
        <v>39.33</v>
      </c>
      <c r="S278" s="85">
        <v>3500</v>
      </c>
      <c r="T278" s="85">
        <v>26675</v>
      </c>
      <c r="U278" s="85" t="s">
        <v>403</v>
      </c>
      <c r="V278" s="85">
        <v>41</v>
      </c>
      <c r="W278" s="85">
        <v>3350</v>
      </c>
      <c r="X278" s="85">
        <v>23865</v>
      </c>
      <c r="Y278" s="85" t="s">
        <v>756</v>
      </c>
      <c r="Z278" s="85" t="s">
        <v>223</v>
      </c>
      <c r="AA278" s="85" t="s">
        <v>223</v>
      </c>
      <c r="AB278" s="85">
        <v>23928</v>
      </c>
      <c r="AC278" s="85" t="s">
        <v>223</v>
      </c>
      <c r="AD278" s="85">
        <v>52.15</v>
      </c>
      <c r="AE278" s="85">
        <v>3000</v>
      </c>
      <c r="AF278" s="85">
        <v>24479</v>
      </c>
      <c r="AG278" s="85" t="s">
        <v>854</v>
      </c>
      <c r="AH278" s="85">
        <v>52.15</v>
      </c>
      <c r="AI278" s="85">
        <v>3000</v>
      </c>
      <c r="AJ278" s="85">
        <v>23461</v>
      </c>
      <c r="AK278" s="85" t="s">
        <v>1063</v>
      </c>
      <c r="AL278" s="85" t="s">
        <v>223</v>
      </c>
      <c r="AM278" s="85" t="s">
        <v>223</v>
      </c>
      <c r="AN278" s="85">
        <v>24263</v>
      </c>
      <c r="AO278" s="85" t="s">
        <v>223</v>
      </c>
      <c r="AP278" s="85">
        <v>45.33</v>
      </c>
      <c r="AQ278" s="85">
        <v>2533</v>
      </c>
      <c r="AR278" s="85">
        <v>24897</v>
      </c>
      <c r="AS278" s="85" t="s">
        <v>286</v>
      </c>
      <c r="AT278" s="85">
        <v>45</v>
      </c>
      <c r="AU278" s="85">
        <v>2725</v>
      </c>
      <c r="AV278" s="85">
        <v>23351</v>
      </c>
      <c r="AW278" s="85" t="s">
        <v>642</v>
      </c>
      <c r="AX278" s="85">
        <v>42.75</v>
      </c>
      <c r="AY278" s="85">
        <v>2800</v>
      </c>
      <c r="AZ278" s="85">
        <v>24520</v>
      </c>
      <c r="BA278" s="85" t="s">
        <v>332</v>
      </c>
      <c r="BB278" s="85">
        <v>45.81</v>
      </c>
      <c r="BC278" s="85">
        <v>2800</v>
      </c>
      <c r="BD278" s="85">
        <v>25487</v>
      </c>
      <c r="BE278" s="85" t="s">
        <v>426</v>
      </c>
    </row>
    <row r="279" spans="1:57" hidden="1">
      <c r="A279" s="85" t="s">
        <v>1064</v>
      </c>
      <c r="B279" s="85">
        <v>55.42</v>
      </c>
      <c r="C279" s="85">
        <v>2456</v>
      </c>
      <c r="D279" s="85" t="s">
        <v>223</v>
      </c>
      <c r="E279" s="85" t="s">
        <v>223</v>
      </c>
      <c r="F279" s="85">
        <v>52.18</v>
      </c>
      <c r="G279" s="85">
        <v>2623</v>
      </c>
      <c r="H279" s="85" t="s">
        <v>223</v>
      </c>
      <c r="I279" s="85" t="s">
        <v>223</v>
      </c>
      <c r="J279" s="85">
        <v>51.29</v>
      </c>
      <c r="K279" s="85">
        <v>2809</v>
      </c>
      <c r="L279" s="85" t="s">
        <v>223</v>
      </c>
      <c r="M279" s="85" t="s">
        <v>223</v>
      </c>
      <c r="N279" s="85">
        <v>52.91</v>
      </c>
      <c r="O279" s="85">
        <v>2829</v>
      </c>
      <c r="P279" s="85" t="s">
        <v>223</v>
      </c>
      <c r="Q279" s="85" t="s">
        <v>223</v>
      </c>
      <c r="R279" s="85">
        <v>53.26</v>
      </c>
      <c r="S279" s="85">
        <v>2893</v>
      </c>
      <c r="T279" s="85" t="s">
        <v>223</v>
      </c>
      <c r="U279" s="85" t="s">
        <v>223</v>
      </c>
      <c r="V279" s="85">
        <v>50.97</v>
      </c>
      <c r="W279" s="85">
        <v>2917</v>
      </c>
      <c r="X279" s="85" t="s">
        <v>223</v>
      </c>
      <c r="Y279" s="85" t="s">
        <v>223</v>
      </c>
      <c r="Z279" s="85">
        <v>50.3</v>
      </c>
      <c r="AA279" s="85">
        <v>2950</v>
      </c>
      <c r="AB279" s="85" t="s">
        <v>223</v>
      </c>
      <c r="AC279" s="85" t="s">
        <v>223</v>
      </c>
      <c r="AD279" s="85">
        <v>50.55</v>
      </c>
      <c r="AE279" s="85">
        <v>2866</v>
      </c>
      <c r="AF279" s="85" t="s">
        <v>223</v>
      </c>
      <c r="AG279" s="85" t="s">
        <v>223</v>
      </c>
      <c r="AH279" s="85">
        <v>50.94</v>
      </c>
      <c r="AI279" s="85">
        <v>2802</v>
      </c>
      <c r="AJ279" s="85" t="s">
        <v>223</v>
      </c>
      <c r="AK279" s="85" t="s">
        <v>223</v>
      </c>
      <c r="AL279" s="85">
        <v>53.37</v>
      </c>
      <c r="AM279" s="85">
        <v>2718</v>
      </c>
      <c r="AN279" s="85" t="s">
        <v>223</v>
      </c>
      <c r="AO279" s="85" t="s">
        <v>223</v>
      </c>
      <c r="AP279" s="85">
        <v>57.8</v>
      </c>
      <c r="AQ279" s="85">
        <v>2545</v>
      </c>
      <c r="AR279" s="85" t="s">
        <v>223</v>
      </c>
      <c r="AS279" s="85" t="s">
        <v>223</v>
      </c>
      <c r="AT279" s="85">
        <v>54.61</v>
      </c>
      <c r="AU279" s="85">
        <v>2619</v>
      </c>
      <c r="AV279" s="85" t="s">
        <v>223</v>
      </c>
      <c r="AW279" s="85" t="s">
        <v>223</v>
      </c>
      <c r="AX279" s="85">
        <v>52.04</v>
      </c>
      <c r="AY279" s="85">
        <v>2601</v>
      </c>
      <c r="AZ279" s="85" t="s">
        <v>223</v>
      </c>
      <c r="BA279" s="85" t="s">
        <v>223</v>
      </c>
      <c r="BB279" s="85">
        <v>53.69</v>
      </c>
      <c r="BC279" s="85">
        <v>2694</v>
      </c>
      <c r="BD279" s="85" t="s">
        <v>223</v>
      </c>
      <c r="BE279" s="85" t="s">
        <v>223</v>
      </c>
    </row>
    <row r="280" spans="1:57" hidden="1">
      <c r="A280" s="85" t="s">
        <v>1065</v>
      </c>
      <c r="B280" s="85" t="s">
        <v>223</v>
      </c>
      <c r="C280" s="85" t="s">
        <v>223</v>
      </c>
      <c r="D280" s="85">
        <v>23845</v>
      </c>
      <c r="E280" s="85" t="s">
        <v>223</v>
      </c>
      <c r="F280" s="85" t="s">
        <v>223</v>
      </c>
      <c r="G280" s="85" t="s">
        <v>223</v>
      </c>
      <c r="H280" s="85">
        <v>23967</v>
      </c>
      <c r="I280" s="85" t="s">
        <v>223</v>
      </c>
      <c r="J280" s="85" t="s">
        <v>223</v>
      </c>
      <c r="K280" s="85" t="s">
        <v>223</v>
      </c>
      <c r="L280" s="85" t="s">
        <v>223</v>
      </c>
      <c r="M280" s="85" t="s">
        <v>223</v>
      </c>
      <c r="N280" s="85" t="s">
        <v>223</v>
      </c>
      <c r="O280" s="85" t="s">
        <v>223</v>
      </c>
      <c r="P280" s="85">
        <v>23049</v>
      </c>
      <c r="Q280" s="85" t="s">
        <v>223</v>
      </c>
      <c r="R280" s="85" t="s">
        <v>223</v>
      </c>
      <c r="S280" s="85" t="s">
        <v>223</v>
      </c>
      <c r="T280" s="85">
        <v>23702</v>
      </c>
      <c r="U280" s="85" t="s">
        <v>223</v>
      </c>
      <c r="V280" s="85" t="s">
        <v>223</v>
      </c>
      <c r="W280" s="85" t="s">
        <v>223</v>
      </c>
      <c r="X280" s="85">
        <v>24542</v>
      </c>
      <c r="Y280" s="85" t="s">
        <v>223</v>
      </c>
      <c r="Z280" s="85" t="s">
        <v>223</v>
      </c>
      <c r="AA280" s="85" t="s">
        <v>223</v>
      </c>
      <c r="AB280" s="85">
        <v>23923</v>
      </c>
      <c r="AC280" s="85" t="s">
        <v>223</v>
      </c>
      <c r="AD280" s="85" t="s">
        <v>223</v>
      </c>
      <c r="AE280" s="85" t="s">
        <v>223</v>
      </c>
      <c r="AF280" s="85">
        <v>25301</v>
      </c>
      <c r="AG280" s="85" t="s">
        <v>223</v>
      </c>
      <c r="AH280" s="85" t="s">
        <v>223</v>
      </c>
      <c r="AI280" s="85" t="s">
        <v>223</v>
      </c>
      <c r="AJ280" s="85">
        <v>25492</v>
      </c>
      <c r="AK280" s="85" t="s">
        <v>223</v>
      </c>
      <c r="AL280" s="85" t="s">
        <v>223</v>
      </c>
      <c r="AM280" s="85" t="s">
        <v>223</v>
      </c>
      <c r="AN280" s="85">
        <v>26751</v>
      </c>
      <c r="AO280" s="85" t="s">
        <v>223</v>
      </c>
      <c r="AP280" s="85" t="s">
        <v>223</v>
      </c>
      <c r="AQ280" s="85" t="s">
        <v>223</v>
      </c>
      <c r="AR280" s="85">
        <v>27272</v>
      </c>
      <c r="AS280" s="85" t="s">
        <v>223</v>
      </c>
      <c r="AT280" s="85" t="s">
        <v>223</v>
      </c>
      <c r="AU280" s="85" t="s">
        <v>223</v>
      </c>
      <c r="AV280" s="85">
        <v>26544</v>
      </c>
      <c r="AW280" s="85" t="s">
        <v>223</v>
      </c>
      <c r="AX280" s="85" t="s">
        <v>223</v>
      </c>
      <c r="AY280" s="85" t="s">
        <v>223</v>
      </c>
      <c r="AZ280" s="85">
        <v>26202</v>
      </c>
      <c r="BA280" s="85" t="s">
        <v>223</v>
      </c>
      <c r="BB280" s="85" t="s">
        <v>223</v>
      </c>
      <c r="BC280" s="85" t="s">
        <v>223</v>
      </c>
      <c r="BD280" s="85">
        <v>27028</v>
      </c>
      <c r="BE280" s="85" t="s">
        <v>223</v>
      </c>
    </row>
    <row r="281" spans="1:57" hidden="1">
      <c r="A281" s="85" t="s">
        <v>1066</v>
      </c>
      <c r="B281" s="85" t="s">
        <v>223</v>
      </c>
      <c r="C281" s="85" t="s">
        <v>223</v>
      </c>
      <c r="D281" s="85">
        <v>46127</v>
      </c>
      <c r="E281" s="85" t="s">
        <v>223</v>
      </c>
      <c r="F281" s="85" t="s">
        <v>223</v>
      </c>
      <c r="G281" s="85" t="s">
        <v>223</v>
      </c>
      <c r="H281" s="85">
        <v>45671</v>
      </c>
      <c r="I281" s="85" t="s">
        <v>223</v>
      </c>
      <c r="J281" s="85" t="s">
        <v>223</v>
      </c>
      <c r="K281" s="85" t="s">
        <v>223</v>
      </c>
      <c r="L281" s="85" t="s">
        <v>223</v>
      </c>
      <c r="M281" s="85" t="s">
        <v>223</v>
      </c>
      <c r="N281" s="85" t="s">
        <v>223</v>
      </c>
      <c r="O281" s="85" t="s">
        <v>223</v>
      </c>
      <c r="P281" s="85">
        <v>48046</v>
      </c>
      <c r="Q281" s="85" t="s">
        <v>223</v>
      </c>
      <c r="R281" s="85" t="s">
        <v>223</v>
      </c>
      <c r="S281" s="85" t="s">
        <v>223</v>
      </c>
      <c r="T281" s="85">
        <v>48046</v>
      </c>
      <c r="U281" s="85" t="s">
        <v>223</v>
      </c>
      <c r="V281" s="85">
        <v>100</v>
      </c>
      <c r="W281" s="85">
        <v>2500</v>
      </c>
      <c r="X281" s="85">
        <v>46647</v>
      </c>
      <c r="Y281" s="85" t="s">
        <v>1067</v>
      </c>
      <c r="Z281" s="85">
        <v>100</v>
      </c>
      <c r="AA281" s="85">
        <v>2500</v>
      </c>
      <c r="AB281" s="85">
        <v>46647</v>
      </c>
      <c r="AC281" s="85" t="s">
        <v>1067</v>
      </c>
      <c r="AD281" s="85">
        <v>80</v>
      </c>
      <c r="AE281" s="85">
        <v>2000</v>
      </c>
      <c r="AF281" s="85">
        <v>46647</v>
      </c>
      <c r="AG281" s="85" t="s">
        <v>369</v>
      </c>
      <c r="AH281" s="85">
        <v>80</v>
      </c>
      <c r="AI281" s="85">
        <v>2000</v>
      </c>
      <c r="AJ281" s="85">
        <v>46647</v>
      </c>
      <c r="AK281" s="85" t="s">
        <v>369</v>
      </c>
      <c r="AL281" s="85" t="s">
        <v>223</v>
      </c>
      <c r="AM281" s="85" t="s">
        <v>223</v>
      </c>
      <c r="AN281" s="85">
        <v>46186</v>
      </c>
      <c r="AO281" s="85" t="s">
        <v>223</v>
      </c>
      <c r="AP281" s="85" t="s">
        <v>223</v>
      </c>
      <c r="AQ281" s="85" t="s">
        <v>223</v>
      </c>
      <c r="AR281" s="85">
        <v>46186</v>
      </c>
      <c r="AS281" s="85" t="s">
        <v>223</v>
      </c>
      <c r="AT281" s="85" t="s">
        <v>223</v>
      </c>
      <c r="AU281" s="85" t="s">
        <v>223</v>
      </c>
      <c r="AV281" s="85">
        <v>46653</v>
      </c>
      <c r="AW281" s="85" t="s">
        <v>223</v>
      </c>
      <c r="AX281" s="85" t="s">
        <v>223</v>
      </c>
      <c r="AY281" s="85" t="s">
        <v>223</v>
      </c>
      <c r="AZ281" s="85">
        <v>47125</v>
      </c>
      <c r="BA281" s="85" t="s">
        <v>223</v>
      </c>
      <c r="BB281" s="85" t="s">
        <v>223</v>
      </c>
      <c r="BC281" s="85" t="s">
        <v>223</v>
      </c>
      <c r="BD281" s="85">
        <v>46201</v>
      </c>
      <c r="BE281" s="85" t="s">
        <v>223</v>
      </c>
    </row>
    <row r="282" spans="1:57" s="88" customFormat="1">
      <c r="A282" s="88" t="s">
        <v>1068</v>
      </c>
      <c r="B282" s="88">
        <v>47.29</v>
      </c>
      <c r="C282" s="88">
        <v>2746</v>
      </c>
      <c r="D282" s="88" t="s">
        <v>223</v>
      </c>
      <c r="E282" s="88" t="s">
        <v>223</v>
      </c>
      <c r="F282" s="88">
        <v>47.17</v>
      </c>
      <c r="G282" s="88">
        <v>2766</v>
      </c>
      <c r="H282" s="88" t="s">
        <v>223</v>
      </c>
      <c r="I282" s="88" t="s">
        <v>223</v>
      </c>
      <c r="J282" s="88">
        <v>48.41</v>
      </c>
      <c r="K282" s="88">
        <v>2795</v>
      </c>
      <c r="L282" s="88" t="s">
        <v>223</v>
      </c>
      <c r="M282" s="88" t="s">
        <v>223</v>
      </c>
      <c r="N282" s="88">
        <v>50.23</v>
      </c>
      <c r="O282" s="88">
        <v>2796</v>
      </c>
      <c r="P282" s="88" t="s">
        <v>223</v>
      </c>
      <c r="Q282" s="88" t="s">
        <v>223</v>
      </c>
      <c r="R282" s="88">
        <v>48.8</v>
      </c>
      <c r="S282" s="88">
        <v>3063</v>
      </c>
      <c r="T282" s="88" t="s">
        <v>223</v>
      </c>
      <c r="U282" s="88" t="s">
        <v>223</v>
      </c>
      <c r="V282" s="88">
        <v>49.37</v>
      </c>
      <c r="W282" s="88">
        <v>3088</v>
      </c>
      <c r="X282" s="88" t="s">
        <v>223</v>
      </c>
      <c r="Y282" s="88" t="s">
        <v>223</v>
      </c>
      <c r="Z282" s="88">
        <v>49.56</v>
      </c>
      <c r="AA282" s="88">
        <v>3131</v>
      </c>
      <c r="AB282" s="88" t="s">
        <v>223</v>
      </c>
      <c r="AC282" s="88" t="s">
        <v>223</v>
      </c>
      <c r="AD282" s="88">
        <v>49.59</v>
      </c>
      <c r="AE282" s="88">
        <v>3061</v>
      </c>
      <c r="AF282" s="88" t="s">
        <v>223</v>
      </c>
      <c r="AG282" s="88" t="s">
        <v>223</v>
      </c>
      <c r="AH282" s="88">
        <v>49.17</v>
      </c>
      <c r="AI282" s="88">
        <v>3017</v>
      </c>
      <c r="AJ282" s="88" t="s">
        <v>223</v>
      </c>
      <c r="AK282" s="88" t="s">
        <v>223</v>
      </c>
      <c r="AL282" s="88">
        <v>47.6</v>
      </c>
      <c r="AM282" s="88">
        <v>3041</v>
      </c>
      <c r="AN282" s="88" t="s">
        <v>223</v>
      </c>
      <c r="AO282" s="88" t="s">
        <v>223</v>
      </c>
      <c r="AP282" s="88">
        <v>48.34</v>
      </c>
      <c r="AQ282" s="88">
        <v>3095</v>
      </c>
      <c r="AR282" s="88" t="s">
        <v>223</v>
      </c>
      <c r="AS282" s="88" t="s">
        <v>223</v>
      </c>
      <c r="AT282" s="88">
        <v>49.24</v>
      </c>
      <c r="AU282" s="88">
        <v>3063</v>
      </c>
      <c r="AV282" s="88" t="s">
        <v>223</v>
      </c>
      <c r="AW282" s="88" t="s">
        <v>223</v>
      </c>
      <c r="AX282" s="88">
        <v>46.9</v>
      </c>
      <c r="AY282" s="88">
        <v>3212</v>
      </c>
      <c r="AZ282" s="88" t="s">
        <v>223</v>
      </c>
      <c r="BA282" s="88" t="s">
        <v>223</v>
      </c>
      <c r="BB282" s="88">
        <v>48.93</v>
      </c>
      <c r="BC282" s="88">
        <v>3226</v>
      </c>
      <c r="BD282" s="88" t="s">
        <v>223</v>
      </c>
      <c r="BE282" s="88" t="s">
        <v>223</v>
      </c>
    </row>
    <row r="283" spans="1:57" hidden="1">
      <c r="A283" s="85" t="s">
        <v>1069</v>
      </c>
      <c r="B283" s="85">
        <v>51.11</v>
      </c>
      <c r="C283" s="85">
        <v>2583</v>
      </c>
      <c r="D283" s="85">
        <v>29302</v>
      </c>
      <c r="E283" s="85" t="s">
        <v>241</v>
      </c>
      <c r="F283" s="85">
        <v>44.69</v>
      </c>
      <c r="G283" s="85">
        <v>2660</v>
      </c>
      <c r="H283" s="85">
        <v>31137</v>
      </c>
      <c r="I283" s="85" t="s">
        <v>700</v>
      </c>
      <c r="J283" s="85">
        <v>43</v>
      </c>
      <c r="K283" s="85">
        <v>2740</v>
      </c>
      <c r="L283" s="85" t="s">
        <v>223</v>
      </c>
      <c r="M283" s="85" t="s">
        <v>223</v>
      </c>
      <c r="N283" s="85">
        <v>45.37</v>
      </c>
      <c r="O283" s="85">
        <v>2775</v>
      </c>
      <c r="P283" s="85">
        <v>27858</v>
      </c>
      <c r="Q283" s="85" t="s">
        <v>364</v>
      </c>
      <c r="R283" s="85">
        <v>49.57</v>
      </c>
      <c r="S283" s="85">
        <v>2825</v>
      </c>
      <c r="T283" s="85">
        <v>29362</v>
      </c>
      <c r="U283" s="85" t="s">
        <v>469</v>
      </c>
      <c r="V283" s="85">
        <v>52.29</v>
      </c>
      <c r="W283" s="85">
        <v>2700</v>
      </c>
      <c r="X283" s="85">
        <v>29731</v>
      </c>
      <c r="Y283" s="85" t="s">
        <v>674</v>
      </c>
      <c r="Z283" s="85">
        <v>53.03</v>
      </c>
      <c r="AA283" s="85">
        <v>2733</v>
      </c>
      <c r="AB283" s="85">
        <v>30829</v>
      </c>
      <c r="AC283" s="85" t="s">
        <v>228</v>
      </c>
      <c r="AD283" s="85">
        <v>51.91</v>
      </c>
      <c r="AE283" s="85">
        <v>2967</v>
      </c>
      <c r="AF283" s="85">
        <v>26312</v>
      </c>
      <c r="AG283" s="85" t="s">
        <v>289</v>
      </c>
      <c r="AH283" s="85">
        <v>50.93</v>
      </c>
      <c r="AI283" s="85">
        <v>3142</v>
      </c>
      <c r="AJ283" s="85">
        <v>25826</v>
      </c>
      <c r="AK283" s="85" t="s">
        <v>289</v>
      </c>
      <c r="AL283" s="85">
        <v>52.85</v>
      </c>
      <c r="AM283" s="85">
        <v>3233</v>
      </c>
      <c r="AN283" s="85">
        <v>26989</v>
      </c>
      <c r="AO283" s="85" t="s">
        <v>1000</v>
      </c>
      <c r="AP283" s="85">
        <v>48.98</v>
      </c>
      <c r="AQ283" s="85">
        <v>3186</v>
      </c>
      <c r="AR283" s="85">
        <v>29477</v>
      </c>
      <c r="AS283" s="85" t="s">
        <v>303</v>
      </c>
      <c r="AT283" s="85">
        <v>47.17</v>
      </c>
      <c r="AU283" s="85">
        <v>3025</v>
      </c>
      <c r="AV283" s="85">
        <v>29477</v>
      </c>
      <c r="AW283" s="85" t="s">
        <v>772</v>
      </c>
      <c r="AX283" s="85">
        <v>49.79</v>
      </c>
      <c r="AY283" s="85">
        <v>3100</v>
      </c>
      <c r="AZ283" s="85">
        <v>30683</v>
      </c>
      <c r="BA283" s="85" t="s">
        <v>405</v>
      </c>
      <c r="BB283" s="85">
        <v>49.41</v>
      </c>
      <c r="BC283" s="85">
        <v>3129</v>
      </c>
      <c r="BD283" s="85">
        <v>30648</v>
      </c>
      <c r="BE283" s="85" t="s">
        <v>233</v>
      </c>
    </row>
    <row r="284" spans="1:57" hidden="1">
      <c r="A284" s="85" t="s">
        <v>1070</v>
      </c>
      <c r="B284" s="85">
        <v>33.549999999999997</v>
      </c>
      <c r="C284" s="85">
        <v>2229</v>
      </c>
      <c r="D284" s="85" t="s">
        <v>223</v>
      </c>
      <c r="E284" s="85" t="s">
        <v>223</v>
      </c>
      <c r="F284" s="85">
        <v>33.659999999999997</v>
      </c>
      <c r="G284" s="85">
        <v>2300</v>
      </c>
      <c r="H284" s="85" t="s">
        <v>223</v>
      </c>
      <c r="I284" s="85" t="s">
        <v>223</v>
      </c>
      <c r="J284" s="85">
        <v>33.97</v>
      </c>
      <c r="K284" s="85">
        <v>2400</v>
      </c>
      <c r="L284" s="85" t="s">
        <v>223</v>
      </c>
      <c r="M284" s="85" t="s">
        <v>223</v>
      </c>
      <c r="N284" s="85">
        <v>40</v>
      </c>
      <c r="O284" s="85">
        <v>2000</v>
      </c>
      <c r="P284" s="85" t="s">
        <v>223</v>
      </c>
      <c r="Q284" s="85" t="s">
        <v>223</v>
      </c>
      <c r="R284" s="85">
        <v>36.36</v>
      </c>
      <c r="S284" s="85">
        <v>1900</v>
      </c>
      <c r="T284" s="85" t="s">
        <v>223</v>
      </c>
      <c r="U284" s="85" t="s">
        <v>223</v>
      </c>
      <c r="V284" s="85">
        <v>30</v>
      </c>
      <c r="W284" s="85">
        <v>3300</v>
      </c>
      <c r="X284" s="85" t="s">
        <v>223</v>
      </c>
      <c r="Y284" s="85" t="s">
        <v>223</v>
      </c>
      <c r="Z284" s="85">
        <v>30</v>
      </c>
      <c r="AA284" s="85">
        <v>3300</v>
      </c>
      <c r="AB284" s="85" t="s">
        <v>223</v>
      </c>
      <c r="AC284" s="85" t="s">
        <v>223</v>
      </c>
      <c r="AD284" s="85">
        <v>30</v>
      </c>
      <c r="AE284" s="85">
        <v>3300</v>
      </c>
      <c r="AF284" s="85" t="s">
        <v>223</v>
      </c>
      <c r="AG284" s="85" t="s">
        <v>223</v>
      </c>
      <c r="AH284" s="85">
        <v>29.76</v>
      </c>
      <c r="AI284" s="85">
        <v>2500</v>
      </c>
      <c r="AJ284" s="85" t="s">
        <v>223</v>
      </c>
      <c r="AK284" s="85" t="s">
        <v>223</v>
      </c>
      <c r="AL284" s="85">
        <v>29.76</v>
      </c>
      <c r="AM284" s="85">
        <v>2500</v>
      </c>
      <c r="AN284" s="85" t="s">
        <v>223</v>
      </c>
      <c r="AO284" s="85" t="s">
        <v>223</v>
      </c>
      <c r="AP284" s="85">
        <v>33.94</v>
      </c>
      <c r="AQ284" s="85">
        <v>2400</v>
      </c>
      <c r="AR284" s="85" t="s">
        <v>223</v>
      </c>
      <c r="AS284" s="85" t="s">
        <v>223</v>
      </c>
      <c r="AT284" s="85">
        <v>33.94</v>
      </c>
      <c r="AU284" s="85">
        <v>2400</v>
      </c>
      <c r="AV284" s="85" t="s">
        <v>223</v>
      </c>
      <c r="AW284" s="85" t="s">
        <v>223</v>
      </c>
      <c r="AX284" s="85">
        <v>36.67</v>
      </c>
      <c r="AY284" s="85">
        <v>2200</v>
      </c>
      <c r="AZ284" s="85" t="s">
        <v>223</v>
      </c>
      <c r="BA284" s="85" t="s">
        <v>223</v>
      </c>
      <c r="BB284" s="85">
        <v>36.67</v>
      </c>
      <c r="BC284" s="85">
        <v>2200</v>
      </c>
      <c r="BD284" s="85" t="s">
        <v>223</v>
      </c>
      <c r="BE284" s="85" t="s">
        <v>223</v>
      </c>
    </row>
    <row r="285" spans="1:57" hidden="1">
      <c r="A285" s="85" t="s">
        <v>1071</v>
      </c>
      <c r="B285" s="85" t="s">
        <v>223</v>
      </c>
      <c r="C285" s="85" t="s">
        <v>223</v>
      </c>
      <c r="D285" s="85">
        <v>35755</v>
      </c>
      <c r="E285" s="85" t="s">
        <v>223</v>
      </c>
      <c r="F285" s="85" t="s">
        <v>223</v>
      </c>
      <c r="G285" s="85" t="s">
        <v>223</v>
      </c>
      <c r="H285" s="85">
        <v>34714</v>
      </c>
      <c r="I285" s="85" t="s">
        <v>223</v>
      </c>
      <c r="J285" s="85" t="s">
        <v>223</v>
      </c>
      <c r="K285" s="85" t="s">
        <v>223</v>
      </c>
      <c r="L285" s="85" t="s">
        <v>223</v>
      </c>
      <c r="M285" s="85" t="s">
        <v>223</v>
      </c>
      <c r="N285" s="85" t="s">
        <v>223</v>
      </c>
      <c r="O285" s="85" t="s">
        <v>223</v>
      </c>
      <c r="P285" s="85">
        <v>34719</v>
      </c>
      <c r="Q285" s="85" t="s">
        <v>223</v>
      </c>
      <c r="R285" s="85" t="s">
        <v>223</v>
      </c>
      <c r="S285" s="85" t="s">
        <v>223</v>
      </c>
      <c r="T285" s="85">
        <v>35070</v>
      </c>
      <c r="U285" s="85" t="s">
        <v>223</v>
      </c>
      <c r="V285" s="85">
        <v>80</v>
      </c>
      <c r="W285" s="85">
        <v>2000</v>
      </c>
      <c r="X285" s="85">
        <v>34723</v>
      </c>
      <c r="Y285" s="85" t="s">
        <v>1072</v>
      </c>
      <c r="Z285" s="85">
        <v>80</v>
      </c>
      <c r="AA285" s="85">
        <v>2000</v>
      </c>
      <c r="AB285" s="85">
        <v>35432</v>
      </c>
      <c r="AC285" s="85" t="s">
        <v>968</v>
      </c>
      <c r="AD285" s="85" t="s">
        <v>223</v>
      </c>
      <c r="AE285" s="85" t="s">
        <v>223</v>
      </c>
      <c r="AF285" s="85" t="s">
        <v>223</v>
      </c>
      <c r="AG285" s="85" t="s">
        <v>223</v>
      </c>
      <c r="AH285" s="85" t="s">
        <v>223</v>
      </c>
      <c r="AI285" s="85" t="s">
        <v>223</v>
      </c>
      <c r="AJ285" s="85" t="s">
        <v>223</v>
      </c>
      <c r="AK285" s="85" t="s">
        <v>223</v>
      </c>
      <c r="AL285" s="85" t="s">
        <v>223</v>
      </c>
      <c r="AM285" s="85" t="s">
        <v>223</v>
      </c>
      <c r="AN285" s="85" t="s">
        <v>223</v>
      </c>
      <c r="AO285" s="85" t="s">
        <v>223</v>
      </c>
      <c r="AP285" s="85" t="s">
        <v>223</v>
      </c>
      <c r="AQ285" s="85" t="s">
        <v>223</v>
      </c>
      <c r="AR285" s="85" t="s">
        <v>223</v>
      </c>
      <c r="AS285" s="85" t="s">
        <v>223</v>
      </c>
      <c r="AT285" s="85" t="s">
        <v>223</v>
      </c>
      <c r="AU285" s="85" t="s">
        <v>223</v>
      </c>
      <c r="AV285" s="85" t="s">
        <v>223</v>
      </c>
      <c r="AW285" s="85" t="s">
        <v>223</v>
      </c>
      <c r="AX285" s="85" t="s">
        <v>223</v>
      </c>
      <c r="AY285" s="85" t="s">
        <v>223</v>
      </c>
      <c r="AZ285" s="85" t="s">
        <v>223</v>
      </c>
      <c r="BA285" s="85" t="s">
        <v>223</v>
      </c>
      <c r="BB285" s="85" t="s">
        <v>223</v>
      </c>
      <c r="BC285" s="85" t="s">
        <v>223</v>
      </c>
      <c r="BD285" s="85" t="s">
        <v>223</v>
      </c>
      <c r="BE285" s="85" t="s">
        <v>223</v>
      </c>
    </row>
    <row r="286" spans="1:57" hidden="1">
      <c r="A286" s="85" t="s">
        <v>1073</v>
      </c>
      <c r="B286" s="85" t="s">
        <v>223</v>
      </c>
      <c r="C286" s="85" t="s">
        <v>223</v>
      </c>
      <c r="D286" s="85" t="s">
        <v>223</v>
      </c>
      <c r="E286" s="85" t="s">
        <v>223</v>
      </c>
      <c r="F286" s="85" t="s">
        <v>223</v>
      </c>
      <c r="G286" s="85" t="s">
        <v>223</v>
      </c>
      <c r="H286" s="85" t="s">
        <v>223</v>
      </c>
      <c r="I286" s="85" t="s">
        <v>223</v>
      </c>
      <c r="J286" s="85" t="s">
        <v>223</v>
      </c>
      <c r="K286" s="85" t="s">
        <v>223</v>
      </c>
      <c r="L286" s="85" t="s">
        <v>223</v>
      </c>
      <c r="M286" s="85" t="s">
        <v>223</v>
      </c>
      <c r="N286" s="85" t="s">
        <v>223</v>
      </c>
      <c r="O286" s="85" t="s">
        <v>223</v>
      </c>
      <c r="P286" s="85" t="s">
        <v>223</v>
      </c>
      <c r="Q286" s="85" t="s">
        <v>223</v>
      </c>
      <c r="R286" s="85" t="s">
        <v>223</v>
      </c>
      <c r="S286" s="85" t="s">
        <v>223</v>
      </c>
      <c r="T286" s="85" t="s">
        <v>223</v>
      </c>
      <c r="U286" s="85" t="s">
        <v>223</v>
      </c>
      <c r="V286" s="85" t="s">
        <v>223</v>
      </c>
      <c r="W286" s="85" t="s">
        <v>223</v>
      </c>
      <c r="X286" s="85" t="s">
        <v>223</v>
      </c>
      <c r="Y286" s="85" t="s">
        <v>223</v>
      </c>
      <c r="Z286" s="85" t="s">
        <v>223</v>
      </c>
      <c r="AA286" s="85" t="s">
        <v>223</v>
      </c>
      <c r="AB286" s="85" t="s">
        <v>223</v>
      </c>
      <c r="AC286" s="85" t="s">
        <v>223</v>
      </c>
      <c r="AD286" s="85" t="s">
        <v>223</v>
      </c>
      <c r="AE286" s="85" t="s">
        <v>223</v>
      </c>
      <c r="AF286" s="85" t="s">
        <v>223</v>
      </c>
      <c r="AG286" s="85" t="s">
        <v>223</v>
      </c>
      <c r="AH286" s="85" t="s">
        <v>223</v>
      </c>
      <c r="AI286" s="85" t="s">
        <v>223</v>
      </c>
      <c r="AJ286" s="85" t="s">
        <v>223</v>
      </c>
      <c r="AK286" s="85" t="s">
        <v>223</v>
      </c>
      <c r="AL286" s="85" t="s">
        <v>223</v>
      </c>
      <c r="AM286" s="85" t="s">
        <v>223</v>
      </c>
      <c r="AN286" s="85" t="s">
        <v>223</v>
      </c>
      <c r="AO286" s="85" t="s">
        <v>223</v>
      </c>
      <c r="AP286" s="85" t="s">
        <v>223</v>
      </c>
      <c r="AQ286" s="85" t="s">
        <v>223</v>
      </c>
      <c r="AR286" s="85" t="s">
        <v>223</v>
      </c>
      <c r="AS286" s="85" t="s">
        <v>223</v>
      </c>
      <c r="AT286" s="85" t="s">
        <v>223</v>
      </c>
      <c r="AU286" s="85" t="s">
        <v>223</v>
      </c>
      <c r="AV286" s="85" t="s">
        <v>223</v>
      </c>
      <c r="AW286" s="85" t="s">
        <v>223</v>
      </c>
      <c r="AX286" s="85" t="s">
        <v>223</v>
      </c>
      <c r="AY286" s="85" t="s">
        <v>223</v>
      </c>
      <c r="AZ286" s="85" t="s">
        <v>223</v>
      </c>
      <c r="BA286" s="85" t="s">
        <v>223</v>
      </c>
      <c r="BB286" s="85" t="s">
        <v>223</v>
      </c>
      <c r="BC286" s="85" t="s">
        <v>223</v>
      </c>
      <c r="BD286" s="85" t="s">
        <v>223</v>
      </c>
      <c r="BE286" s="85" t="s">
        <v>223</v>
      </c>
    </row>
    <row r="287" spans="1:57" hidden="1">
      <c r="A287" s="85" t="s">
        <v>1074</v>
      </c>
      <c r="B287" s="85">
        <v>48.96</v>
      </c>
      <c r="C287" s="85">
        <v>3300</v>
      </c>
      <c r="D287" s="85">
        <v>30819</v>
      </c>
      <c r="E287" s="85" t="s">
        <v>454</v>
      </c>
      <c r="F287" s="85" t="s">
        <v>223</v>
      </c>
      <c r="G287" s="85" t="s">
        <v>223</v>
      </c>
      <c r="H287" s="85">
        <v>30215</v>
      </c>
      <c r="I287" s="85" t="s">
        <v>223</v>
      </c>
      <c r="J287" s="85" t="s">
        <v>223</v>
      </c>
      <c r="K287" s="85" t="s">
        <v>223</v>
      </c>
      <c r="L287" s="85" t="s">
        <v>223</v>
      </c>
      <c r="M287" s="85" t="s">
        <v>223</v>
      </c>
      <c r="N287" s="85" t="s">
        <v>223</v>
      </c>
      <c r="O287" s="85" t="s">
        <v>223</v>
      </c>
      <c r="P287" s="85">
        <v>29923</v>
      </c>
      <c r="Q287" s="85" t="s">
        <v>223</v>
      </c>
      <c r="R287" s="85" t="s">
        <v>223</v>
      </c>
      <c r="S287" s="85" t="s">
        <v>223</v>
      </c>
      <c r="T287" s="85">
        <v>29052</v>
      </c>
      <c r="U287" s="85" t="s">
        <v>223</v>
      </c>
      <c r="V287" s="85" t="s">
        <v>223</v>
      </c>
      <c r="W287" s="85" t="s">
        <v>223</v>
      </c>
      <c r="X287" s="85">
        <v>28483</v>
      </c>
      <c r="Y287" s="85" t="s">
        <v>223</v>
      </c>
      <c r="Z287" s="85" t="s">
        <v>223</v>
      </c>
      <c r="AA287" s="85" t="s">
        <v>223</v>
      </c>
      <c r="AB287" s="85">
        <v>28483</v>
      </c>
      <c r="AC287" s="85" t="s">
        <v>223</v>
      </c>
      <c r="AD287" s="85" t="s">
        <v>223</v>
      </c>
      <c r="AE287" s="85" t="s">
        <v>223</v>
      </c>
      <c r="AF287" s="85">
        <v>28201</v>
      </c>
      <c r="AG287" s="85" t="s">
        <v>223</v>
      </c>
      <c r="AH287" s="85" t="s">
        <v>223</v>
      </c>
      <c r="AI287" s="85" t="s">
        <v>223</v>
      </c>
      <c r="AJ287" s="85">
        <v>28486</v>
      </c>
      <c r="AK287" s="85" t="s">
        <v>223</v>
      </c>
      <c r="AL287" s="85" t="s">
        <v>223</v>
      </c>
      <c r="AM287" s="85" t="s">
        <v>223</v>
      </c>
      <c r="AN287" s="85">
        <v>27928</v>
      </c>
      <c r="AO287" s="85" t="s">
        <v>223</v>
      </c>
      <c r="AP287" s="85" t="s">
        <v>223</v>
      </c>
      <c r="AQ287" s="85" t="s">
        <v>223</v>
      </c>
      <c r="AR287" s="85">
        <v>28792</v>
      </c>
      <c r="AS287" s="85" t="s">
        <v>223</v>
      </c>
      <c r="AT287" s="85" t="s">
        <v>223</v>
      </c>
      <c r="AU287" s="85" t="s">
        <v>223</v>
      </c>
      <c r="AV287" s="85">
        <v>28792</v>
      </c>
      <c r="AW287" s="85" t="s">
        <v>223</v>
      </c>
      <c r="AX287" s="85" t="s">
        <v>223</v>
      </c>
      <c r="AY287" s="85" t="s">
        <v>223</v>
      </c>
      <c r="AZ287" s="85">
        <v>29683</v>
      </c>
      <c r="BA287" s="85" t="s">
        <v>223</v>
      </c>
      <c r="BB287" s="85" t="s">
        <v>223</v>
      </c>
      <c r="BC287" s="85" t="s">
        <v>223</v>
      </c>
      <c r="BD287" s="85">
        <v>29390</v>
      </c>
      <c r="BE287" s="85" t="s">
        <v>223</v>
      </c>
    </row>
    <row r="288" spans="1:57" hidden="1">
      <c r="A288" s="85" t="s">
        <v>1075</v>
      </c>
      <c r="B288" s="85" t="s">
        <v>223</v>
      </c>
      <c r="C288" s="85" t="s">
        <v>223</v>
      </c>
      <c r="D288" s="85" t="s">
        <v>223</v>
      </c>
      <c r="E288" s="85" t="s">
        <v>223</v>
      </c>
      <c r="F288" s="85" t="s">
        <v>223</v>
      </c>
      <c r="G288" s="85" t="s">
        <v>223</v>
      </c>
      <c r="H288" s="85" t="s">
        <v>223</v>
      </c>
      <c r="I288" s="85" t="s">
        <v>223</v>
      </c>
      <c r="J288" s="85" t="s">
        <v>223</v>
      </c>
      <c r="K288" s="85" t="s">
        <v>223</v>
      </c>
      <c r="L288" s="85" t="s">
        <v>223</v>
      </c>
      <c r="M288" s="85" t="s">
        <v>223</v>
      </c>
      <c r="N288" s="85" t="s">
        <v>223</v>
      </c>
      <c r="O288" s="85" t="s">
        <v>223</v>
      </c>
      <c r="P288" s="85" t="s">
        <v>223</v>
      </c>
      <c r="Q288" s="85" t="s">
        <v>223</v>
      </c>
      <c r="R288" s="85" t="s">
        <v>223</v>
      </c>
      <c r="S288" s="85" t="s">
        <v>223</v>
      </c>
      <c r="T288" s="85" t="s">
        <v>223</v>
      </c>
      <c r="U288" s="85" t="s">
        <v>223</v>
      </c>
      <c r="V288" s="85" t="s">
        <v>223</v>
      </c>
      <c r="W288" s="85" t="s">
        <v>223</v>
      </c>
      <c r="X288" s="85" t="s">
        <v>223</v>
      </c>
      <c r="Y288" s="85" t="s">
        <v>223</v>
      </c>
      <c r="Z288" s="85" t="s">
        <v>223</v>
      </c>
      <c r="AA288" s="85" t="s">
        <v>223</v>
      </c>
      <c r="AB288" s="85" t="s">
        <v>223</v>
      </c>
      <c r="AC288" s="85" t="s">
        <v>223</v>
      </c>
      <c r="AD288" s="85" t="s">
        <v>223</v>
      </c>
      <c r="AE288" s="85" t="s">
        <v>223</v>
      </c>
      <c r="AF288" s="85" t="s">
        <v>223</v>
      </c>
      <c r="AG288" s="85" t="s">
        <v>223</v>
      </c>
      <c r="AH288" s="85" t="s">
        <v>223</v>
      </c>
      <c r="AI288" s="85" t="s">
        <v>223</v>
      </c>
      <c r="AJ288" s="85" t="s">
        <v>223</v>
      </c>
      <c r="AK288" s="85" t="s">
        <v>223</v>
      </c>
      <c r="AL288" s="85" t="s">
        <v>223</v>
      </c>
      <c r="AM288" s="85" t="s">
        <v>223</v>
      </c>
      <c r="AN288" s="85" t="s">
        <v>223</v>
      </c>
      <c r="AO288" s="85" t="s">
        <v>223</v>
      </c>
      <c r="AP288" s="85" t="s">
        <v>223</v>
      </c>
      <c r="AQ288" s="85" t="s">
        <v>223</v>
      </c>
      <c r="AR288" s="85" t="s">
        <v>223</v>
      </c>
      <c r="AS288" s="85" t="s">
        <v>223</v>
      </c>
      <c r="AT288" s="85" t="s">
        <v>223</v>
      </c>
      <c r="AU288" s="85" t="s">
        <v>223</v>
      </c>
      <c r="AV288" s="85" t="s">
        <v>223</v>
      </c>
      <c r="AW288" s="85" t="s">
        <v>223</v>
      </c>
      <c r="AX288" s="85" t="s">
        <v>223</v>
      </c>
      <c r="AY288" s="85" t="s">
        <v>223</v>
      </c>
      <c r="AZ288" s="85" t="s">
        <v>223</v>
      </c>
      <c r="BA288" s="85" t="s">
        <v>223</v>
      </c>
      <c r="BB288" s="85" t="s">
        <v>223</v>
      </c>
      <c r="BC288" s="85" t="s">
        <v>223</v>
      </c>
      <c r="BD288" s="85" t="s">
        <v>223</v>
      </c>
      <c r="BE288" s="85" t="s">
        <v>223</v>
      </c>
    </row>
    <row r="289" spans="1:57" s="87" customFormat="1">
      <c r="A289" s="87" t="s">
        <v>1076</v>
      </c>
      <c r="B289" s="87">
        <v>40.630000000000003</v>
      </c>
      <c r="C289" s="87">
        <v>2600</v>
      </c>
      <c r="D289" s="87">
        <v>24729</v>
      </c>
      <c r="E289" s="87" t="s">
        <v>796</v>
      </c>
      <c r="F289" s="87">
        <v>44.79</v>
      </c>
      <c r="G289" s="87">
        <v>2733</v>
      </c>
      <c r="H289" s="87">
        <v>24723</v>
      </c>
      <c r="I289" s="87" t="s">
        <v>367</v>
      </c>
      <c r="J289" s="87">
        <v>46.88</v>
      </c>
      <c r="K289" s="87">
        <v>2800</v>
      </c>
      <c r="L289" s="87" t="s">
        <v>223</v>
      </c>
      <c r="M289" s="87" t="s">
        <v>223</v>
      </c>
      <c r="N289" s="87">
        <v>50</v>
      </c>
      <c r="O289" s="87">
        <v>2800</v>
      </c>
      <c r="P289" s="87">
        <v>26248</v>
      </c>
      <c r="Q289" s="87" t="s">
        <v>638</v>
      </c>
      <c r="R289" s="87" t="s">
        <v>223</v>
      </c>
      <c r="S289" s="87" t="s">
        <v>223</v>
      </c>
      <c r="T289" s="87">
        <v>26663</v>
      </c>
      <c r="U289" s="87" t="s">
        <v>223</v>
      </c>
      <c r="V289" s="87">
        <v>44.7</v>
      </c>
      <c r="W289" s="87">
        <v>2850</v>
      </c>
      <c r="X289" s="87">
        <v>26954</v>
      </c>
      <c r="Y289" s="87" t="s">
        <v>450</v>
      </c>
      <c r="Z289" s="87">
        <v>44.7</v>
      </c>
      <c r="AA289" s="87">
        <v>2850</v>
      </c>
      <c r="AB289" s="87">
        <v>27505</v>
      </c>
      <c r="AC289" s="87" t="s">
        <v>336</v>
      </c>
      <c r="AD289" s="87">
        <v>44.7</v>
      </c>
      <c r="AE289" s="87">
        <v>2850</v>
      </c>
      <c r="AF289" s="87">
        <v>27233</v>
      </c>
      <c r="AG289" s="87" t="s">
        <v>796</v>
      </c>
      <c r="AH289" s="87" t="s">
        <v>223</v>
      </c>
      <c r="AI289" s="87" t="s">
        <v>223</v>
      </c>
      <c r="AJ289" s="87">
        <v>26700</v>
      </c>
      <c r="AK289" s="87" t="s">
        <v>223</v>
      </c>
      <c r="AL289" s="87" t="s">
        <v>223</v>
      </c>
      <c r="AM289" s="87" t="s">
        <v>223</v>
      </c>
      <c r="AN289" s="87">
        <v>26436</v>
      </c>
      <c r="AO289" s="87" t="s">
        <v>223</v>
      </c>
      <c r="AP289" s="87" t="s">
        <v>223</v>
      </c>
      <c r="AQ289" s="87" t="s">
        <v>223</v>
      </c>
      <c r="AR289" s="87">
        <v>26436</v>
      </c>
      <c r="AS289" s="87" t="s">
        <v>223</v>
      </c>
      <c r="AT289" s="87" t="s">
        <v>223</v>
      </c>
      <c r="AU289" s="87" t="s">
        <v>223</v>
      </c>
      <c r="AV289" s="87">
        <v>26704</v>
      </c>
      <c r="AW289" s="87" t="s">
        <v>223</v>
      </c>
      <c r="AX289" s="87">
        <v>44.12</v>
      </c>
      <c r="AY289" s="87">
        <v>3000</v>
      </c>
      <c r="AZ289" s="87">
        <v>26440</v>
      </c>
      <c r="BA289" s="87" t="s">
        <v>644</v>
      </c>
      <c r="BB289" s="87">
        <v>44.12</v>
      </c>
      <c r="BC289" s="87">
        <v>3000</v>
      </c>
      <c r="BD289" s="87">
        <v>27258</v>
      </c>
      <c r="BE289" s="87" t="s">
        <v>516</v>
      </c>
    </row>
    <row r="290" spans="1:57" hidden="1">
      <c r="A290" s="85" t="s">
        <v>1077</v>
      </c>
      <c r="B290" s="85" t="s">
        <v>223</v>
      </c>
      <c r="C290" s="85" t="s">
        <v>223</v>
      </c>
      <c r="D290" s="85">
        <v>27183</v>
      </c>
      <c r="E290" s="85" t="s">
        <v>223</v>
      </c>
      <c r="F290" s="85">
        <v>38.26</v>
      </c>
      <c r="G290" s="85">
        <v>2850</v>
      </c>
      <c r="H290" s="85">
        <v>27402</v>
      </c>
      <c r="I290" s="85" t="s">
        <v>810</v>
      </c>
      <c r="J290" s="85">
        <v>38.26</v>
      </c>
      <c r="K290" s="85">
        <v>2850</v>
      </c>
      <c r="L290" s="85" t="s">
        <v>223</v>
      </c>
      <c r="M290" s="85" t="s">
        <v>223</v>
      </c>
      <c r="N290" s="85">
        <v>37.36</v>
      </c>
      <c r="O290" s="85">
        <v>3150</v>
      </c>
      <c r="P290" s="85">
        <v>27370</v>
      </c>
      <c r="Q290" s="85" t="s">
        <v>394</v>
      </c>
      <c r="R290" s="85">
        <v>46.06</v>
      </c>
      <c r="S290" s="85">
        <v>2950</v>
      </c>
      <c r="T290" s="85">
        <v>27283</v>
      </c>
      <c r="U290" s="85" t="s">
        <v>469</v>
      </c>
      <c r="V290" s="85">
        <v>45.68</v>
      </c>
      <c r="W290" s="85">
        <v>2925</v>
      </c>
      <c r="X290" s="85">
        <v>27007</v>
      </c>
      <c r="Y290" s="85" t="s">
        <v>362</v>
      </c>
      <c r="Z290" s="85">
        <v>41.74</v>
      </c>
      <c r="AA290" s="85">
        <v>2900</v>
      </c>
      <c r="AB290" s="85">
        <v>26987</v>
      </c>
      <c r="AC290" s="85" t="s">
        <v>468</v>
      </c>
      <c r="AD290" s="85">
        <v>42.7</v>
      </c>
      <c r="AE290" s="85">
        <v>2725</v>
      </c>
      <c r="AF290" s="85">
        <v>27083</v>
      </c>
      <c r="AG290" s="85" t="s">
        <v>510</v>
      </c>
      <c r="AH290" s="85">
        <v>40.32</v>
      </c>
      <c r="AI290" s="85">
        <v>2500</v>
      </c>
      <c r="AJ290" s="85">
        <v>27875</v>
      </c>
      <c r="AK290" s="85" t="s">
        <v>551</v>
      </c>
      <c r="AL290" s="85">
        <v>40.32</v>
      </c>
      <c r="AM290" s="85">
        <v>2500</v>
      </c>
      <c r="AN290" s="85">
        <v>28208</v>
      </c>
      <c r="AO290" s="85" t="s">
        <v>493</v>
      </c>
      <c r="AP290" s="85" t="s">
        <v>223</v>
      </c>
      <c r="AQ290" s="85" t="s">
        <v>223</v>
      </c>
      <c r="AR290" s="85">
        <v>28289</v>
      </c>
      <c r="AS290" s="85" t="s">
        <v>223</v>
      </c>
      <c r="AT290" s="85">
        <v>42.86</v>
      </c>
      <c r="AU290" s="85">
        <v>3000</v>
      </c>
      <c r="AV290" s="85">
        <v>28563</v>
      </c>
      <c r="AW290" s="85" t="s">
        <v>598</v>
      </c>
      <c r="AX290" s="85">
        <v>46.96</v>
      </c>
      <c r="AY290" s="85">
        <v>2700</v>
      </c>
      <c r="AZ290" s="85">
        <v>28914</v>
      </c>
      <c r="BA290" s="85" t="s">
        <v>405</v>
      </c>
      <c r="BB290" s="85">
        <v>51.06</v>
      </c>
      <c r="BC290" s="85">
        <v>2400</v>
      </c>
      <c r="BD290" s="85">
        <v>28976</v>
      </c>
      <c r="BE290" s="85" t="s">
        <v>258</v>
      </c>
    </row>
    <row r="291" spans="1:57" hidden="1">
      <c r="A291" s="85" t="s">
        <v>1078</v>
      </c>
      <c r="B291" s="85">
        <v>58.56</v>
      </c>
      <c r="C291" s="85">
        <v>3083</v>
      </c>
      <c r="D291" s="85">
        <v>35168</v>
      </c>
      <c r="E291" s="85" t="s">
        <v>425</v>
      </c>
      <c r="F291" s="85">
        <v>60.13</v>
      </c>
      <c r="G291" s="85">
        <v>3026</v>
      </c>
      <c r="H291" s="85">
        <v>33759</v>
      </c>
      <c r="I291" s="85" t="s">
        <v>287</v>
      </c>
      <c r="J291" s="85">
        <v>60.9</v>
      </c>
      <c r="K291" s="85">
        <v>2818</v>
      </c>
      <c r="L291" s="85" t="s">
        <v>223</v>
      </c>
      <c r="M291" s="85" t="s">
        <v>223</v>
      </c>
      <c r="N291" s="85">
        <v>62.34</v>
      </c>
      <c r="O291" s="85">
        <v>2850</v>
      </c>
      <c r="P291" s="85">
        <v>34709</v>
      </c>
      <c r="Q291" s="85" t="s">
        <v>775</v>
      </c>
      <c r="R291" s="85">
        <v>67.319999999999993</v>
      </c>
      <c r="S291" s="85">
        <v>2900</v>
      </c>
      <c r="T291" s="85">
        <v>34937</v>
      </c>
      <c r="U291" s="85" t="s">
        <v>642</v>
      </c>
      <c r="V291" s="85">
        <v>65.42</v>
      </c>
      <c r="W291" s="85">
        <v>3123</v>
      </c>
      <c r="X291" s="85">
        <v>34715</v>
      </c>
      <c r="Y291" s="85" t="s">
        <v>1079</v>
      </c>
      <c r="Z291" s="85">
        <v>52.38</v>
      </c>
      <c r="AA291" s="85">
        <v>2993</v>
      </c>
      <c r="AB291" s="85">
        <v>34924</v>
      </c>
      <c r="AC291" s="85" t="s">
        <v>408</v>
      </c>
      <c r="AD291" s="85">
        <v>55.63</v>
      </c>
      <c r="AE291" s="85">
        <v>3521</v>
      </c>
      <c r="AF291" s="85">
        <v>35001</v>
      </c>
      <c r="AG291" s="85" t="s">
        <v>454</v>
      </c>
      <c r="AH291" s="85">
        <v>55.31</v>
      </c>
      <c r="AI291" s="85">
        <v>3778</v>
      </c>
      <c r="AJ291" s="85">
        <v>35270</v>
      </c>
      <c r="AK291" s="85" t="s">
        <v>496</v>
      </c>
      <c r="AL291" s="85">
        <v>55.1</v>
      </c>
      <c r="AM291" s="85">
        <v>3667</v>
      </c>
      <c r="AN291" s="85">
        <v>35621</v>
      </c>
      <c r="AO291" s="85" t="s">
        <v>455</v>
      </c>
      <c r="AP291" s="85">
        <v>68.02</v>
      </c>
      <c r="AQ291" s="85">
        <v>3245</v>
      </c>
      <c r="AR291" s="85">
        <v>37326</v>
      </c>
      <c r="AS291" s="85" t="s">
        <v>286</v>
      </c>
      <c r="AT291" s="85">
        <v>70.69</v>
      </c>
      <c r="AU291" s="85">
        <v>3288</v>
      </c>
      <c r="AV291" s="85">
        <v>37477</v>
      </c>
      <c r="AW291" s="85" t="s">
        <v>749</v>
      </c>
      <c r="AX291" s="85">
        <v>61.26</v>
      </c>
      <c r="AY291" s="85">
        <v>3060</v>
      </c>
      <c r="AZ291" s="85">
        <v>37603</v>
      </c>
      <c r="BA291" s="85" t="s">
        <v>364</v>
      </c>
      <c r="BB291" s="85">
        <v>63.11</v>
      </c>
      <c r="BC291" s="85">
        <v>3494</v>
      </c>
      <c r="BD291" s="85">
        <v>38295</v>
      </c>
      <c r="BE291" s="85" t="s">
        <v>324</v>
      </c>
    </row>
    <row r="292" spans="1:57" s="87" customFormat="1" hidden="1">
      <c r="A292" s="87" t="s">
        <v>1080</v>
      </c>
      <c r="B292" s="87" t="s">
        <v>223</v>
      </c>
      <c r="C292" s="87" t="s">
        <v>223</v>
      </c>
      <c r="D292" s="87">
        <v>26289</v>
      </c>
      <c r="E292" s="87" t="s">
        <v>223</v>
      </c>
      <c r="F292" s="87" t="s">
        <v>223</v>
      </c>
      <c r="G292" s="87" t="s">
        <v>223</v>
      </c>
      <c r="H292" s="87">
        <v>26289</v>
      </c>
      <c r="I292" s="87" t="s">
        <v>223</v>
      </c>
      <c r="J292" s="87" t="s">
        <v>223</v>
      </c>
      <c r="K292" s="87" t="s">
        <v>223</v>
      </c>
      <c r="L292" s="87" t="s">
        <v>223</v>
      </c>
      <c r="M292" s="87" t="s">
        <v>223</v>
      </c>
      <c r="N292" s="87" t="s">
        <v>223</v>
      </c>
      <c r="O292" s="87" t="s">
        <v>223</v>
      </c>
      <c r="P292" s="87">
        <v>25763</v>
      </c>
      <c r="Q292" s="87" t="s">
        <v>223</v>
      </c>
      <c r="R292" s="87" t="s">
        <v>223</v>
      </c>
      <c r="S292" s="87" t="s">
        <v>223</v>
      </c>
      <c r="T292" s="87">
        <v>31676</v>
      </c>
      <c r="U292" s="87" t="s">
        <v>223</v>
      </c>
      <c r="V292" s="87" t="s">
        <v>223</v>
      </c>
      <c r="W292" s="87" t="s">
        <v>223</v>
      </c>
      <c r="X292" s="87">
        <v>31676</v>
      </c>
      <c r="Y292" s="87" t="s">
        <v>223</v>
      </c>
      <c r="Z292" s="87" t="s">
        <v>223</v>
      </c>
      <c r="AA292" s="87" t="s">
        <v>223</v>
      </c>
      <c r="AB292" s="87">
        <v>31676</v>
      </c>
      <c r="AC292" s="87" t="s">
        <v>223</v>
      </c>
      <c r="AD292" s="87" t="s">
        <v>223</v>
      </c>
      <c r="AE292" s="87" t="s">
        <v>223</v>
      </c>
      <c r="AF292" s="87">
        <v>31055</v>
      </c>
      <c r="AG292" s="87" t="s">
        <v>223</v>
      </c>
      <c r="AH292" s="87" t="s">
        <v>223</v>
      </c>
      <c r="AI292" s="87" t="s">
        <v>223</v>
      </c>
      <c r="AJ292" s="87">
        <v>31689</v>
      </c>
      <c r="AK292" s="87" t="s">
        <v>223</v>
      </c>
      <c r="AL292" s="87" t="s">
        <v>223</v>
      </c>
      <c r="AM292" s="87" t="s">
        <v>223</v>
      </c>
      <c r="AN292" s="87">
        <v>32670</v>
      </c>
      <c r="AO292" s="87" t="s">
        <v>223</v>
      </c>
      <c r="AP292" s="87" t="s">
        <v>223</v>
      </c>
      <c r="AQ292" s="87" t="s">
        <v>223</v>
      </c>
      <c r="AR292" s="87">
        <v>33337</v>
      </c>
      <c r="AS292" s="87" t="s">
        <v>223</v>
      </c>
      <c r="AT292" s="87" t="s">
        <v>223</v>
      </c>
      <c r="AU292" s="87" t="s">
        <v>223</v>
      </c>
      <c r="AV292" s="87">
        <v>33337</v>
      </c>
      <c r="AW292" s="87" t="s">
        <v>223</v>
      </c>
      <c r="AX292" s="87" t="s">
        <v>223</v>
      </c>
      <c r="AY292" s="87" t="s">
        <v>223</v>
      </c>
      <c r="AZ292" s="87">
        <v>32684</v>
      </c>
      <c r="BA292" s="87" t="s">
        <v>223</v>
      </c>
      <c r="BB292" s="87" t="s">
        <v>223</v>
      </c>
      <c r="BC292" s="87" t="s">
        <v>223</v>
      </c>
      <c r="BD292" s="87">
        <v>33015</v>
      </c>
      <c r="BE292" s="87" t="s">
        <v>223</v>
      </c>
    </row>
    <row r="293" spans="1:57" hidden="1">
      <c r="A293" s="85" t="s">
        <v>1081</v>
      </c>
      <c r="B293" s="85">
        <v>42.27</v>
      </c>
      <c r="C293" s="85">
        <v>2167</v>
      </c>
      <c r="D293" s="85" t="s">
        <v>223</v>
      </c>
      <c r="E293" s="85" t="s">
        <v>223</v>
      </c>
      <c r="F293" s="85">
        <v>42.27</v>
      </c>
      <c r="G293" s="85">
        <v>2167</v>
      </c>
      <c r="H293" s="85" t="s">
        <v>223</v>
      </c>
      <c r="I293" s="85" t="s">
        <v>223</v>
      </c>
      <c r="J293" s="85">
        <v>40</v>
      </c>
      <c r="K293" s="85">
        <v>2600</v>
      </c>
      <c r="L293" s="85" t="s">
        <v>223</v>
      </c>
      <c r="M293" s="85" t="s">
        <v>223</v>
      </c>
      <c r="N293" s="85">
        <v>40</v>
      </c>
      <c r="O293" s="85">
        <v>2600</v>
      </c>
      <c r="P293" s="85" t="s">
        <v>223</v>
      </c>
      <c r="Q293" s="85" t="s">
        <v>223</v>
      </c>
      <c r="R293" s="85">
        <v>40</v>
      </c>
      <c r="S293" s="85">
        <v>2600</v>
      </c>
      <c r="T293" s="85" t="s">
        <v>223</v>
      </c>
      <c r="U293" s="85" t="s">
        <v>223</v>
      </c>
      <c r="V293" s="85" t="s">
        <v>223</v>
      </c>
      <c r="W293" s="85" t="s">
        <v>223</v>
      </c>
      <c r="X293" s="85" t="s">
        <v>223</v>
      </c>
      <c r="Y293" s="85" t="s">
        <v>223</v>
      </c>
      <c r="Z293" s="85" t="s">
        <v>223</v>
      </c>
      <c r="AA293" s="85" t="s">
        <v>223</v>
      </c>
      <c r="AB293" s="85" t="s">
        <v>223</v>
      </c>
      <c r="AC293" s="85" t="s">
        <v>223</v>
      </c>
      <c r="AD293" s="85" t="s">
        <v>223</v>
      </c>
      <c r="AE293" s="85" t="s">
        <v>223</v>
      </c>
      <c r="AF293" s="85" t="s">
        <v>223</v>
      </c>
      <c r="AG293" s="85" t="s">
        <v>223</v>
      </c>
      <c r="AH293" s="85" t="s">
        <v>223</v>
      </c>
      <c r="AI293" s="85" t="s">
        <v>223</v>
      </c>
      <c r="AJ293" s="85" t="s">
        <v>223</v>
      </c>
      <c r="AK293" s="85" t="s">
        <v>223</v>
      </c>
      <c r="AL293" s="85" t="s">
        <v>223</v>
      </c>
      <c r="AM293" s="85" t="s">
        <v>223</v>
      </c>
      <c r="AN293" s="85" t="s">
        <v>223</v>
      </c>
      <c r="AO293" s="85" t="s">
        <v>223</v>
      </c>
      <c r="AP293" s="85" t="s">
        <v>223</v>
      </c>
      <c r="AQ293" s="85" t="s">
        <v>223</v>
      </c>
      <c r="AR293" s="85" t="s">
        <v>223</v>
      </c>
      <c r="AS293" s="85" t="s">
        <v>223</v>
      </c>
      <c r="AT293" s="85" t="s">
        <v>223</v>
      </c>
      <c r="AU293" s="85" t="s">
        <v>223</v>
      </c>
      <c r="AV293" s="85" t="s">
        <v>223</v>
      </c>
      <c r="AW293" s="85" t="s">
        <v>223</v>
      </c>
      <c r="AX293" s="85">
        <v>36.74</v>
      </c>
      <c r="AY293" s="85">
        <v>2100</v>
      </c>
      <c r="AZ293" s="85" t="s">
        <v>223</v>
      </c>
      <c r="BA293" s="85" t="s">
        <v>223</v>
      </c>
      <c r="BB293" s="85">
        <v>34.64</v>
      </c>
      <c r="BC293" s="85">
        <v>2250</v>
      </c>
      <c r="BD293" s="85" t="s">
        <v>223</v>
      </c>
      <c r="BE293" s="85" t="s">
        <v>223</v>
      </c>
    </row>
    <row r="294" spans="1:57" hidden="1">
      <c r="A294" s="85" t="s">
        <v>1082</v>
      </c>
      <c r="B294" s="85">
        <v>28.96</v>
      </c>
      <c r="C294" s="85">
        <v>2950</v>
      </c>
      <c r="D294" s="85">
        <v>19773</v>
      </c>
      <c r="E294" s="85" t="s">
        <v>546</v>
      </c>
      <c r="F294" s="85" t="s">
        <v>223</v>
      </c>
      <c r="G294" s="85" t="s">
        <v>223</v>
      </c>
      <c r="H294" s="85">
        <v>19773</v>
      </c>
      <c r="I294" s="85" t="s">
        <v>223</v>
      </c>
      <c r="J294" s="85" t="s">
        <v>223</v>
      </c>
      <c r="K294" s="85" t="s">
        <v>223</v>
      </c>
      <c r="L294" s="85" t="s">
        <v>223</v>
      </c>
      <c r="M294" s="85" t="s">
        <v>223</v>
      </c>
      <c r="N294" s="85" t="s">
        <v>223</v>
      </c>
      <c r="O294" s="85" t="s">
        <v>223</v>
      </c>
      <c r="P294" s="85">
        <v>21482</v>
      </c>
      <c r="Q294" s="85" t="s">
        <v>223</v>
      </c>
      <c r="R294" s="85" t="s">
        <v>223</v>
      </c>
      <c r="S294" s="85" t="s">
        <v>223</v>
      </c>
      <c r="T294" s="85">
        <v>22975</v>
      </c>
      <c r="U294" s="85" t="s">
        <v>223</v>
      </c>
      <c r="V294" s="85" t="s">
        <v>223</v>
      </c>
      <c r="W294" s="85" t="s">
        <v>223</v>
      </c>
      <c r="X294" s="85">
        <v>22975</v>
      </c>
      <c r="Y294" s="85" t="s">
        <v>223</v>
      </c>
      <c r="Z294" s="85" t="s">
        <v>223</v>
      </c>
      <c r="AA294" s="85" t="s">
        <v>223</v>
      </c>
      <c r="AB294" s="85">
        <v>23977</v>
      </c>
      <c r="AC294" s="85" t="s">
        <v>223</v>
      </c>
      <c r="AD294" s="85" t="s">
        <v>223</v>
      </c>
      <c r="AE294" s="85" t="s">
        <v>223</v>
      </c>
      <c r="AF294" s="85">
        <v>23279</v>
      </c>
      <c r="AG294" s="85" t="s">
        <v>223</v>
      </c>
      <c r="AH294" s="85">
        <v>31.35</v>
      </c>
      <c r="AI294" s="85">
        <v>2900</v>
      </c>
      <c r="AJ294" s="85">
        <v>22601</v>
      </c>
      <c r="AK294" s="85" t="s">
        <v>484</v>
      </c>
      <c r="AL294" s="85">
        <v>30.43</v>
      </c>
      <c r="AM294" s="85">
        <v>2900</v>
      </c>
      <c r="AN294" s="85">
        <v>21943</v>
      </c>
      <c r="AO294" s="85" t="s">
        <v>484</v>
      </c>
      <c r="AP294" s="85">
        <v>28.58</v>
      </c>
      <c r="AQ294" s="85">
        <v>2900</v>
      </c>
      <c r="AR294" s="85">
        <v>21513</v>
      </c>
      <c r="AS294" s="85" t="s">
        <v>386</v>
      </c>
      <c r="AT294" s="85" t="s">
        <v>223</v>
      </c>
      <c r="AU294" s="85" t="s">
        <v>223</v>
      </c>
      <c r="AV294" s="85">
        <v>21513</v>
      </c>
      <c r="AW294" s="85" t="s">
        <v>223</v>
      </c>
      <c r="AX294" s="85" t="s">
        <v>223</v>
      </c>
      <c r="AY294" s="85" t="s">
        <v>223</v>
      </c>
      <c r="AZ294" s="85">
        <v>23240</v>
      </c>
      <c r="BA294" s="85" t="s">
        <v>223</v>
      </c>
      <c r="BB294" s="85">
        <v>27.75</v>
      </c>
      <c r="BC294" s="85">
        <v>2300</v>
      </c>
      <c r="BD294" s="85">
        <v>23959</v>
      </c>
      <c r="BE294" s="85" t="s">
        <v>845</v>
      </c>
    </row>
    <row r="295" spans="1:57" s="88" customFormat="1">
      <c r="A295" s="88" t="s">
        <v>1083</v>
      </c>
      <c r="B295" s="88">
        <v>50.52</v>
      </c>
      <c r="C295" s="88">
        <v>2979</v>
      </c>
      <c r="D295" s="88">
        <v>30436</v>
      </c>
      <c r="E295" s="88" t="s">
        <v>303</v>
      </c>
      <c r="F295" s="88">
        <v>48.73</v>
      </c>
      <c r="G295" s="88">
        <v>3154</v>
      </c>
      <c r="H295" s="88">
        <v>31111</v>
      </c>
      <c r="I295" s="88" t="s">
        <v>496</v>
      </c>
      <c r="J295" s="88">
        <v>50.05</v>
      </c>
      <c r="K295" s="88">
        <v>3138</v>
      </c>
      <c r="L295" s="88" t="s">
        <v>223</v>
      </c>
      <c r="M295" s="88" t="s">
        <v>223</v>
      </c>
      <c r="N295" s="88">
        <v>50.69</v>
      </c>
      <c r="O295" s="88">
        <v>3120</v>
      </c>
      <c r="P295" s="88">
        <v>31727</v>
      </c>
      <c r="Q295" s="88" t="s">
        <v>517</v>
      </c>
      <c r="R295" s="88">
        <v>56.84</v>
      </c>
      <c r="S295" s="88">
        <v>3335</v>
      </c>
      <c r="T295" s="88">
        <v>31897</v>
      </c>
      <c r="U295" s="88" t="s">
        <v>287</v>
      </c>
      <c r="V295" s="88">
        <v>52.23</v>
      </c>
      <c r="W295" s="88">
        <v>3263</v>
      </c>
      <c r="X295" s="88">
        <v>32123</v>
      </c>
      <c r="Y295" s="88" t="s">
        <v>336</v>
      </c>
      <c r="Z295" s="88">
        <v>46.9</v>
      </c>
      <c r="AA295" s="88">
        <v>3036</v>
      </c>
      <c r="AB295" s="88">
        <v>31901</v>
      </c>
      <c r="AC295" s="88" t="s">
        <v>345</v>
      </c>
      <c r="AD295" s="88">
        <v>49.74</v>
      </c>
      <c r="AE295" s="88">
        <v>2999</v>
      </c>
      <c r="AF295" s="88">
        <v>32805</v>
      </c>
      <c r="AG295" s="88" t="s">
        <v>831</v>
      </c>
      <c r="AH295" s="88">
        <v>51.25</v>
      </c>
      <c r="AI295" s="88">
        <v>2887</v>
      </c>
      <c r="AJ295" s="88">
        <v>33158</v>
      </c>
      <c r="AK295" s="88" t="s">
        <v>468</v>
      </c>
      <c r="AL295" s="88">
        <v>53.17</v>
      </c>
      <c r="AM295" s="88">
        <v>2852</v>
      </c>
      <c r="AN295" s="88">
        <v>32954</v>
      </c>
      <c r="AO295" s="88" t="s">
        <v>233</v>
      </c>
      <c r="AP295" s="88">
        <v>58.07</v>
      </c>
      <c r="AQ295" s="88">
        <v>2790</v>
      </c>
      <c r="AR295" s="88">
        <v>33767</v>
      </c>
      <c r="AS295" s="88" t="s">
        <v>756</v>
      </c>
      <c r="AT295" s="88">
        <v>56.29</v>
      </c>
      <c r="AU295" s="88">
        <v>2796</v>
      </c>
      <c r="AV295" s="88">
        <v>35394</v>
      </c>
      <c r="AW295" s="88" t="s">
        <v>454</v>
      </c>
      <c r="AX295" s="88">
        <v>54.06</v>
      </c>
      <c r="AY295" s="88">
        <v>2931</v>
      </c>
      <c r="AZ295" s="88">
        <v>35949</v>
      </c>
      <c r="BA295" s="88" t="s">
        <v>597</v>
      </c>
      <c r="BB295" s="88">
        <v>53.72</v>
      </c>
      <c r="BC295" s="88">
        <v>2981</v>
      </c>
      <c r="BD295" s="88">
        <v>36221</v>
      </c>
      <c r="BE295" s="88" t="s">
        <v>481</v>
      </c>
    </row>
    <row r="296" spans="1:57" hidden="1">
      <c r="A296" s="85" t="s">
        <v>1084</v>
      </c>
      <c r="B296" s="85">
        <v>42.87</v>
      </c>
      <c r="C296" s="85">
        <v>4033</v>
      </c>
      <c r="D296" s="85" t="s">
        <v>223</v>
      </c>
      <c r="E296" s="85" t="s">
        <v>223</v>
      </c>
      <c r="F296" s="85" t="s">
        <v>223</v>
      </c>
      <c r="G296" s="85" t="s">
        <v>223</v>
      </c>
      <c r="H296" s="85" t="s">
        <v>223</v>
      </c>
      <c r="I296" s="85" t="s">
        <v>223</v>
      </c>
      <c r="J296" s="85" t="s">
        <v>223</v>
      </c>
      <c r="K296" s="85" t="s">
        <v>223</v>
      </c>
      <c r="L296" s="85" t="s">
        <v>223</v>
      </c>
      <c r="M296" s="85" t="s">
        <v>223</v>
      </c>
      <c r="N296" s="85" t="s">
        <v>223</v>
      </c>
      <c r="O296" s="85" t="s">
        <v>223</v>
      </c>
      <c r="P296" s="85" t="s">
        <v>223</v>
      </c>
      <c r="Q296" s="85" t="s">
        <v>223</v>
      </c>
      <c r="R296" s="85" t="s">
        <v>223</v>
      </c>
      <c r="S296" s="85" t="s">
        <v>223</v>
      </c>
      <c r="T296" s="85" t="s">
        <v>223</v>
      </c>
      <c r="U296" s="85" t="s">
        <v>223</v>
      </c>
      <c r="V296" s="85" t="s">
        <v>223</v>
      </c>
      <c r="W296" s="85" t="s">
        <v>223</v>
      </c>
      <c r="X296" s="85" t="s">
        <v>223</v>
      </c>
      <c r="Y296" s="85" t="s">
        <v>223</v>
      </c>
      <c r="Z296" s="85" t="s">
        <v>223</v>
      </c>
      <c r="AA296" s="85" t="s">
        <v>223</v>
      </c>
      <c r="AB296" s="85" t="s">
        <v>223</v>
      </c>
      <c r="AC296" s="85" t="s">
        <v>223</v>
      </c>
      <c r="AD296" s="85" t="s">
        <v>223</v>
      </c>
      <c r="AE296" s="85" t="s">
        <v>223</v>
      </c>
      <c r="AF296" s="85" t="s">
        <v>223</v>
      </c>
      <c r="AG296" s="85" t="s">
        <v>223</v>
      </c>
      <c r="AH296" s="85" t="s">
        <v>223</v>
      </c>
      <c r="AI296" s="85" t="s">
        <v>223</v>
      </c>
      <c r="AJ296" s="85" t="s">
        <v>223</v>
      </c>
      <c r="AK296" s="85" t="s">
        <v>223</v>
      </c>
      <c r="AL296" s="85" t="s">
        <v>223</v>
      </c>
      <c r="AM296" s="85" t="s">
        <v>223</v>
      </c>
      <c r="AN296" s="85" t="s">
        <v>223</v>
      </c>
      <c r="AO296" s="85" t="s">
        <v>223</v>
      </c>
      <c r="AP296" s="85" t="s">
        <v>223</v>
      </c>
      <c r="AQ296" s="85" t="s">
        <v>223</v>
      </c>
      <c r="AR296" s="85" t="s">
        <v>223</v>
      </c>
      <c r="AS296" s="85" t="s">
        <v>223</v>
      </c>
      <c r="AT296" s="85" t="s">
        <v>223</v>
      </c>
      <c r="AU296" s="85" t="s">
        <v>223</v>
      </c>
      <c r="AV296" s="85" t="s">
        <v>223</v>
      </c>
      <c r="AW296" s="85" t="s">
        <v>223</v>
      </c>
      <c r="AX296" s="85" t="s">
        <v>223</v>
      </c>
      <c r="AY296" s="85" t="s">
        <v>223</v>
      </c>
      <c r="AZ296" s="85" t="s">
        <v>223</v>
      </c>
      <c r="BA296" s="85" t="s">
        <v>223</v>
      </c>
      <c r="BB296" s="85" t="s">
        <v>223</v>
      </c>
      <c r="BC296" s="85" t="s">
        <v>223</v>
      </c>
      <c r="BD296" s="85" t="s">
        <v>223</v>
      </c>
      <c r="BE296" s="85" t="s">
        <v>223</v>
      </c>
    </row>
    <row r="297" spans="1:57" hidden="1">
      <c r="A297" s="85" t="s">
        <v>1085</v>
      </c>
      <c r="B297" s="85">
        <v>82.28</v>
      </c>
      <c r="C297" s="85">
        <v>12540</v>
      </c>
      <c r="D297" s="85">
        <v>53888</v>
      </c>
      <c r="E297" s="85" t="s">
        <v>294</v>
      </c>
      <c r="F297" s="85">
        <v>80.37</v>
      </c>
      <c r="G297" s="85">
        <v>11500</v>
      </c>
      <c r="H297" s="85">
        <v>54581</v>
      </c>
      <c r="I297" s="85" t="s">
        <v>725</v>
      </c>
      <c r="J297" s="85">
        <v>75.64</v>
      </c>
      <c r="K297" s="85">
        <v>9900</v>
      </c>
      <c r="L297" s="85" t="s">
        <v>223</v>
      </c>
      <c r="M297" s="85" t="s">
        <v>223</v>
      </c>
      <c r="N297" s="85">
        <v>75.64</v>
      </c>
      <c r="O297" s="85">
        <v>9900</v>
      </c>
      <c r="P297" s="85">
        <v>55280</v>
      </c>
      <c r="Q297" s="85" t="s">
        <v>658</v>
      </c>
      <c r="R297" s="85" t="s">
        <v>223</v>
      </c>
      <c r="S297" s="85" t="s">
        <v>223</v>
      </c>
      <c r="T297" s="85">
        <v>55119</v>
      </c>
      <c r="U297" s="85" t="s">
        <v>223</v>
      </c>
      <c r="V297" s="85" t="s">
        <v>223</v>
      </c>
      <c r="W297" s="85" t="s">
        <v>223</v>
      </c>
      <c r="X297" s="85">
        <v>55748</v>
      </c>
      <c r="Y297" s="85" t="s">
        <v>223</v>
      </c>
      <c r="Z297" s="85" t="s">
        <v>223</v>
      </c>
      <c r="AA297" s="85" t="s">
        <v>223</v>
      </c>
      <c r="AB297" s="85">
        <v>56932</v>
      </c>
      <c r="AC297" s="85" t="s">
        <v>223</v>
      </c>
      <c r="AD297" s="85">
        <v>122.5</v>
      </c>
      <c r="AE297" s="85">
        <v>20000</v>
      </c>
      <c r="AF297" s="85">
        <v>57938</v>
      </c>
      <c r="AG297" s="85" t="s">
        <v>1086</v>
      </c>
      <c r="AH297" s="85">
        <v>85.67</v>
      </c>
      <c r="AI297" s="85">
        <v>12450</v>
      </c>
      <c r="AJ297" s="85">
        <v>56981</v>
      </c>
      <c r="AK297" s="85" t="s">
        <v>597</v>
      </c>
      <c r="AL297" s="85">
        <v>83.6</v>
      </c>
      <c r="AM297" s="85">
        <v>11256</v>
      </c>
      <c r="AN297" s="85">
        <v>60243</v>
      </c>
      <c r="AO297" s="85" t="s">
        <v>484</v>
      </c>
      <c r="AP297" s="85">
        <v>85.01</v>
      </c>
      <c r="AQ297" s="85">
        <v>11500</v>
      </c>
      <c r="AR297" s="85">
        <v>60564</v>
      </c>
      <c r="AS297" s="85" t="s">
        <v>265</v>
      </c>
      <c r="AT297" s="85">
        <v>86.75</v>
      </c>
      <c r="AU297" s="85">
        <v>12255</v>
      </c>
      <c r="AV297" s="85">
        <v>61339</v>
      </c>
      <c r="AW297" s="85" t="s">
        <v>266</v>
      </c>
      <c r="AX297" s="85">
        <v>89.07</v>
      </c>
      <c r="AY297" s="85">
        <v>13063</v>
      </c>
      <c r="AZ297" s="85">
        <v>62416</v>
      </c>
      <c r="BA297" s="85" t="s">
        <v>419</v>
      </c>
      <c r="BB297" s="85">
        <v>87.4</v>
      </c>
      <c r="BC297" s="85">
        <v>12615</v>
      </c>
      <c r="BD297" s="85">
        <v>62088</v>
      </c>
      <c r="BE297" s="85" t="s">
        <v>909</v>
      </c>
    </row>
    <row r="299" spans="1:57">
      <c r="B299" s="104">
        <v>45717</v>
      </c>
      <c r="F299" s="104">
        <v>45689</v>
      </c>
      <c r="J299" s="104">
        <v>45658</v>
      </c>
      <c r="N299" s="104">
        <v>45627</v>
      </c>
      <c r="R299" s="104">
        <v>45597</v>
      </c>
      <c r="V299" s="104">
        <v>45566</v>
      </c>
      <c r="Z299" s="104">
        <v>45536</v>
      </c>
      <c r="AD299" s="104">
        <v>45505</v>
      </c>
      <c r="AH299" s="104">
        <v>45474</v>
      </c>
      <c r="AL299" s="104">
        <v>45444</v>
      </c>
      <c r="AP299" s="104">
        <v>45413</v>
      </c>
      <c r="AT299" s="104">
        <v>45383</v>
      </c>
      <c r="AX299" s="104">
        <v>45352</v>
      </c>
    </row>
    <row r="300" spans="1:57" ht="16.5" thickBot="1">
      <c r="B300" s="103">
        <v>57.19</v>
      </c>
      <c r="C300" s="103">
        <v>3839</v>
      </c>
      <c r="D300" s="103">
        <v>36664</v>
      </c>
      <c r="E300" s="103">
        <v>0.48680555555555555</v>
      </c>
      <c r="F300" s="103">
        <v>57.47</v>
      </c>
      <c r="G300" s="103">
        <v>4022</v>
      </c>
      <c r="H300" s="103">
        <v>36079</v>
      </c>
      <c r="I300" s="103">
        <v>0.4777777777777778</v>
      </c>
      <c r="J300" s="103">
        <v>51.85</v>
      </c>
      <c r="K300" s="103">
        <v>4740</v>
      </c>
      <c r="L300" s="103">
        <v>36447</v>
      </c>
      <c r="M300" s="103">
        <v>0.52986111111111112</v>
      </c>
      <c r="N300" s="103">
        <v>50.28</v>
      </c>
      <c r="O300" s="103">
        <v>4836</v>
      </c>
      <c r="P300" s="103" t="s">
        <v>1196</v>
      </c>
      <c r="Q300" s="103" t="s">
        <v>1196</v>
      </c>
      <c r="R300" s="103">
        <v>51.21</v>
      </c>
      <c r="S300" s="103">
        <v>4293</v>
      </c>
      <c r="T300" s="103">
        <v>36929</v>
      </c>
      <c r="U300" s="103">
        <v>0.54236111111111107</v>
      </c>
      <c r="V300" s="103">
        <v>52.66</v>
      </c>
      <c r="W300" s="103">
        <v>4802</v>
      </c>
      <c r="X300" s="103">
        <v>37159</v>
      </c>
      <c r="Y300" s="103">
        <v>0.53194444444444444</v>
      </c>
      <c r="Z300" s="103">
        <v>53.32</v>
      </c>
      <c r="AA300" s="103">
        <v>5128</v>
      </c>
      <c r="AB300" s="103">
        <v>37257</v>
      </c>
      <c r="AC300" s="103">
        <v>0.52708333333333335</v>
      </c>
      <c r="AD300" s="103">
        <v>51.94</v>
      </c>
      <c r="AE300" s="103">
        <v>5040</v>
      </c>
      <c r="AF300" s="103">
        <v>37736</v>
      </c>
      <c r="AG300" s="103">
        <v>0.54652777777777772</v>
      </c>
      <c r="AH300" s="103">
        <v>52.83</v>
      </c>
      <c r="AI300" s="103">
        <v>4661</v>
      </c>
      <c r="AJ300" s="103">
        <v>38082</v>
      </c>
      <c r="AK300" s="103">
        <v>0.54236111111111107</v>
      </c>
      <c r="AL300" s="103">
        <v>55.54</v>
      </c>
      <c r="AM300" s="103">
        <v>4796</v>
      </c>
      <c r="AN300" s="103">
        <v>38767</v>
      </c>
      <c r="AO300" s="103">
        <v>0.52638888888888891</v>
      </c>
      <c r="AP300" s="103">
        <v>56.49</v>
      </c>
      <c r="AQ300" s="103">
        <v>5007</v>
      </c>
      <c r="AR300" s="103">
        <v>39263</v>
      </c>
      <c r="AS300" s="103">
        <v>0.52430555555555558</v>
      </c>
      <c r="AT300" s="103">
        <v>56.2</v>
      </c>
      <c r="AU300" s="103">
        <v>5087</v>
      </c>
      <c r="AV300" s="103">
        <v>39957</v>
      </c>
      <c r="AW300" s="103">
        <v>0.53541666666666665</v>
      </c>
      <c r="AX300" s="103">
        <v>56.23</v>
      </c>
      <c r="AY300" s="103">
        <v>5174</v>
      </c>
      <c r="AZ300" s="103">
        <v>40446</v>
      </c>
      <c r="BA300" s="103">
        <v>0.54097222222222219</v>
      </c>
    </row>
    <row r="301" spans="1:57" ht="16.5" thickBot="1">
      <c r="B301" s="103">
        <v>56</v>
      </c>
      <c r="C301" s="103">
        <v>3215</v>
      </c>
      <c r="D301" s="103">
        <v>35301</v>
      </c>
      <c r="E301" s="103">
        <v>0.47916666666666669</v>
      </c>
      <c r="F301" s="103">
        <v>57.01</v>
      </c>
      <c r="G301" s="103">
        <v>3275</v>
      </c>
      <c r="H301" s="103">
        <v>35585</v>
      </c>
      <c r="I301" s="103">
        <v>0.47499999999999998</v>
      </c>
      <c r="J301" s="103">
        <v>63.66</v>
      </c>
      <c r="K301" s="103">
        <v>3087</v>
      </c>
      <c r="L301" s="103">
        <v>36380</v>
      </c>
      <c r="M301" s="103">
        <v>0.43819444444444444</v>
      </c>
      <c r="N301" s="103">
        <v>66.61</v>
      </c>
      <c r="O301" s="103">
        <v>3255</v>
      </c>
      <c r="P301" s="103" t="s">
        <v>1196</v>
      </c>
      <c r="Q301" s="103" t="s">
        <v>1196</v>
      </c>
      <c r="R301" s="103">
        <v>62.58</v>
      </c>
      <c r="S301" s="103">
        <v>3265</v>
      </c>
      <c r="T301" s="103">
        <v>37395</v>
      </c>
      <c r="U301" s="103">
        <v>0.45694444444444443</v>
      </c>
      <c r="V301" s="103">
        <v>53.62</v>
      </c>
      <c r="W301" s="103">
        <v>3082</v>
      </c>
      <c r="X301" s="103">
        <v>37453</v>
      </c>
      <c r="Y301" s="103">
        <v>0.52708333333333335</v>
      </c>
      <c r="Z301" s="103">
        <v>57.55</v>
      </c>
      <c r="AA301" s="103">
        <v>3300</v>
      </c>
      <c r="AB301" s="103">
        <v>37659</v>
      </c>
      <c r="AC301" s="103">
        <v>0.49583333333333335</v>
      </c>
      <c r="AD301" s="103">
        <v>58.91</v>
      </c>
      <c r="AE301" s="103">
        <v>3400</v>
      </c>
      <c r="AF301" s="103">
        <v>37616</v>
      </c>
      <c r="AG301" s="103">
        <v>0.48472222222222222</v>
      </c>
      <c r="AH301" s="103">
        <v>58.99</v>
      </c>
      <c r="AI301" s="103">
        <v>3047</v>
      </c>
      <c r="AJ301" s="103">
        <v>37311</v>
      </c>
      <c r="AK301" s="103">
        <v>0.48055555555555557</v>
      </c>
      <c r="AL301" s="103">
        <v>54.95</v>
      </c>
      <c r="AM301" s="103">
        <v>3197</v>
      </c>
      <c r="AN301" s="103">
        <v>35478</v>
      </c>
      <c r="AO301" s="103">
        <v>0.49027777777777776</v>
      </c>
      <c r="AP301" s="103">
        <v>59.05</v>
      </c>
      <c r="AQ301" s="103">
        <v>3203</v>
      </c>
      <c r="AR301" s="103">
        <v>34240</v>
      </c>
      <c r="AS301" s="103">
        <v>0.44444444444444442</v>
      </c>
      <c r="AT301" s="103">
        <v>59.78</v>
      </c>
      <c r="AU301" s="103">
        <v>3266</v>
      </c>
      <c r="AV301" s="103">
        <v>35949</v>
      </c>
      <c r="AW301" s="103">
        <v>0.45902777777777776</v>
      </c>
      <c r="AX301" s="103">
        <v>61.19</v>
      </c>
      <c r="AY301" s="103">
        <v>3241</v>
      </c>
      <c r="AZ301" s="103" t="s">
        <v>1196</v>
      </c>
      <c r="BA301" s="103" t="s">
        <v>1196</v>
      </c>
    </row>
    <row r="302" spans="1:57" ht="16.5" thickBot="1">
      <c r="B302" s="103">
        <v>44.03</v>
      </c>
      <c r="C302" s="103">
        <v>3019</v>
      </c>
      <c r="D302" s="103" t="s">
        <v>1196</v>
      </c>
      <c r="E302" s="103" t="s">
        <v>1196</v>
      </c>
      <c r="F302" s="103">
        <v>44.66</v>
      </c>
      <c r="G302" s="103">
        <v>3061</v>
      </c>
      <c r="H302" s="103" t="s">
        <v>1196</v>
      </c>
      <c r="I302" s="103" t="s">
        <v>1196</v>
      </c>
      <c r="J302" s="103">
        <v>44.3</v>
      </c>
      <c r="K302" s="103">
        <v>3138</v>
      </c>
      <c r="L302" s="103" t="s">
        <v>1196</v>
      </c>
      <c r="M302" s="103" t="s">
        <v>1196</v>
      </c>
      <c r="N302" s="103">
        <v>44.68</v>
      </c>
      <c r="O302" s="103">
        <v>3182</v>
      </c>
      <c r="P302" s="103" t="s">
        <v>1196</v>
      </c>
      <c r="Q302" s="103" t="s">
        <v>1196</v>
      </c>
      <c r="R302" s="103">
        <v>44.27</v>
      </c>
      <c r="S302" s="103">
        <v>3235</v>
      </c>
      <c r="T302" s="103" t="s">
        <v>1196</v>
      </c>
      <c r="U302" s="103" t="s">
        <v>1196</v>
      </c>
      <c r="V302" s="103">
        <v>43.98</v>
      </c>
      <c r="W302" s="103">
        <v>3252</v>
      </c>
      <c r="X302" s="103" t="s">
        <v>1196</v>
      </c>
      <c r="Y302" s="103" t="s">
        <v>1196</v>
      </c>
      <c r="Z302" s="103">
        <v>44.02</v>
      </c>
      <c r="AA302" s="103">
        <v>3291</v>
      </c>
      <c r="AB302" s="103" t="s">
        <v>1196</v>
      </c>
      <c r="AC302" s="103" t="s">
        <v>1196</v>
      </c>
      <c r="AD302" s="103">
        <v>44.08</v>
      </c>
      <c r="AE302" s="103">
        <v>3291</v>
      </c>
      <c r="AF302" s="103" t="s">
        <v>1196</v>
      </c>
      <c r="AG302" s="103" t="s">
        <v>1196</v>
      </c>
      <c r="AH302" s="103">
        <v>44.03</v>
      </c>
      <c r="AI302" s="103">
        <v>3257</v>
      </c>
      <c r="AJ302" s="103" t="s">
        <v>1196</v>
      </c>
      <c r="AK302" s="103" t="s">
        <v>1196</v>
      </c>
      <c r="AL302" s="103">
        <v>51.9</v>
      </c>
      <c r="AM302" s="103">
        <v>2726</v>
      </c>
      <c r="AN302" s="103" t="s">
        <v>1196</v>
      </c>
      <c r="AO302" s="103" t="s">
        <v>1196</v>
      </c>
      <c r="AP302" s="103">
        <v>50.81</v>
      </c>
      <c r="AQ302" s="103">
        <v>2784</v>
      </c>
      <c r="AR302" s="103" t="s">
        <v>1196</v>
      </c>
      <c r="AS302" s="103" t="s">
        <v>1196</v>
      </c>
      <c r="AT302" s="103">
        <v>44.58</v>
      </c>
      <c r="AU302" s="103">
        <v>3160</v>
      </c>
      <c r="AV302" s="103" t="s">
        <v>1196</v>
      </c>
      <c r="AW302" s="103" t="s">
        <v>1196</v>
      </c>
      <c r="AX302" s="103">
        <v>44.67</v>
      </c>
      <c r="AY302" s="103">
        <v>3169</v>
      </c>
      <c r="AZ302" s="103" t="s">
        <v>1196</v>
      </c>
      <c r="BA302" s="103" t="s">
        <v>1196</v>
      </c>
    </row>
  </sheetData>
  <autoFilter ref="A1:A297" xr:uid="{00000000-0001-0000-0000-000000000000}">
    <filterColumn colId="0">
      <colorFilter dxfId="0" cellColor="0"/>
    </filterColumn>
  </autoFilter>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2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系统读取表</vt:lpstr>
      <vt:lpstr>测算表</vt:lpstr>
      <vt:lpstr>成本分析</vt:lpstr>
      <vt:lpstr>案例汇总</vt:lpstr>
      <vt:lpstr>案例汇总 -月</vt:lpstr>
      <vt:lpstr>城研数据</vt:lpstr>
      <vt:lpstr>城研整理</vt:lpstr>
      <vt:lpstr>贝壳数据</vt:lpstr>
      <vt:lpstr>中指数据</vt:lpstr>
      <vt:lpstr>中指整理</vt:lpstr>
      <vt:lpstr>房源信息表-西山印</vt:lpstr>
      <vt:lpstr>面积统计</vt:lpstr>
      <vt:lpstr>'房源信息表-西山印'!Print_Area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2024-12-04T07:58:00Z</cp:lastPrinted>
  <dcterms:created xsi:type="dcterms:W3CDTF">2015-06-05T18:19:00Z</dcterms:created>
  <dcterms:modified xsi:type="dcterms:W3CDTF">2025-05-19T02:36:37Z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2052-12.1.0.20305</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ICV">
    <vt:lpwstr>24336C5FE6B24B858C3B3CBD682EE77B_12</vt:lpwstr>
  </property>
</Properties>
</file>