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 activeTab="6"/>
  </bookViews>
  <sheets>
    <sheet name="系统读取表" sheetId="6" r:id="rId1"/>
    <sheet name="在京" sheetId="1" r:id="rId2"/>
    <sheet name="1#" sheetId="7" r:id="rId3"/>
    <sheet name="2#" sheetId="8" r:id="rId4"/>
    <sheet name="5#" sheetId="10" r:id="rId5"/>
    <sheet name="6#" sheetId="9" r:id="rId6"/>
    <sheet name="军队" sheetId="2" r:id="rId7"/>
    <sheet name="1# (0)" sheetId="11" r:id="rId8"/>
    <sheet name="2# (0)" sheetId="12" r:id="rId9"/>
    <sheet name="5# (0)" sheetId="13" r:id="rId10"/>
    <sheet name="6# (0)" sheetId="14" r:id="rId11"/>
    <sheet name="南区" sheetId="3" r:id="rId12"/>
    <sheet name="北区" sheetId="4" r:id="rId13"/>
  </sheets>
  <externalReferences>
    <externalReference r:id="rId14"/>
  </externalReferences>
  <definedNames>
    <definedName name="_xlnm.Print_Area" localSheetId="11">南区!$A$1:$R$18</definedName>
    <definedName name="_xlnm.Print_Area" localSheetId="0">系统读取表!$A$1:$J$26</definedName>
    <definedName name="办公层高">'[1]不动产比较法-办公'!$B$119:$M$119</definedName>
    <definedName name="办公朝向">'[1]不动产比较法-办公'!$B$91:$M$91</definedName>
    <definedName name="办公道路级别">'[1]不动产比较法-办公'!$B$87:$M$87</definedName>
    <definedName name="办公公共部分装修">'[1]不动产比较法-办公'!$B$108:$M$108</definedName>
    <definedName name="办公基础设施水平">'[1]不动产比较法-办公'!$B$117:$M$117</definedName>
    <definedName name="办公集聚程度">[1]定义!$M$1:$M$6</definedName>
    <definedName name="办公建筑结构">'[1]不动产比较法-办公'!$B$106:$M$106</definedName>
    <definedName name="办公建筑类型">'[1]不动产比较法-办公'!$B$101:$M$101</definedName>
    <definedName name="办公交易情况">'[1]不动产比较法-办公'!$A$62:$M$62</definedName>
    <definedName name="办公楼层">'[1]不动产比较法-办公'!$B$89:$M$89</definedName>
    <definedName name="办公内部装修">'[1]不动产比较法-办公'!$B$123:$M$123</definedName>
    <definedName name="办公物业管理">'[1]不动产比较法-办公'!$B$115:$M$115</definedName>
    <definedName name="办公用途">'[1]不动产比较法-办公'!$B$64:$M$64</definedName>
    <definedName name="仓储公共部分装修">'[1]不动产比较法-仓储'!$B$77:$M$77</definedName>
    <definedName name="仓储交易情况">'[1]不动产比较法-仓储'!$A$49:$M$49</definedName>
    <definedName name="仓储楼层">'[1]不动产比较法-仓储'!$B$69:$M$69</definedName>
    <definedName name="仓储物业等级">'[1]不动产比较法-仓储'!$B$82:$M$82</definedName>
    <definedName name="仓储用途">'[1]不动产比较法-仓储'!$B$51:$M$51</definedName>
    <definedName name="产业集聚程度">[1]定义!$N$1:$N$6</definedName>
    <definedName name="车位公共部分装修">'[1]不动产比较法-车位'!$B$83:$M$83</definedName>
    <definedName name="车位交易情况">'[1]不动产比较法-车位'!$A$51:$M$51</definedName>
    <definedName name="车位类型">'[1]不动产比较法-车位'!$B$93:$M$93</definedName>
    <definedName name="车位楼层">'[1]不动产比较法-车位'!$B$71:$M$71</definedName>
    <definedName name="车位配套类型">'[1]不动产比较法-车位'!$B$79:$M$79</definedName>
    <definedName name="车位物业等级">'[1]不动产比较法-车位'!$B$88:$M$88</definedName>
    <definedName name="车位用途">'[1]不动产比较法-车位'!$B$53:$M$53</definedName>
    <definedName name="城镇土地纳税等级分级范围">'[1]数据-取费表'!$A$53:$A$63</definedName>
    <definedName name="单价内涵">[1]定义!$V$1:$V$3</definedName>
    <definedName name="地类判定">[1]定义!$H$1:$H$9</definedName>
    <definedName name="二级分类">[1]修正!$C$17:$C$39</definedName>
    <definedName name="法定最高年限">[1]定义!$G$2:$G$4</definedName>
    <definedName name="工业公共部分装修">'[1]不动产比较法-工业'!$B$95:$M$95</definedName>
    <definedName name="工业基础设施水平">'[1]不动产比较法-工业'!$B$102:$M$102</definedName>
    <definedName name="工业建筑结构">'[1]不动产比较法-工业'!$B$93:$M$93</definedName>
    <definedName name="工业建筑类型">'[1]不动产比较法-工业'!$B$88:$M$88</definedName>
    <definedName name="工业交易情况">'[1]不动产比较法-工业'!$A$55:$M$55</definedName>
    <definedName name="工业内部装修">'[1]不动产比较法-工业'!$B$104:$M$104</definedName>
    <definedName name="工业物业管理">'[1]不动产比较法-工业'!$B$100:$M$100</definedName>
    <definedName name="工业用途">'[1]不动产比较法-工业'!$B$57:$M$57</definedName>
    <definedName name="公共配套设施">[1]定义!$Q$1:$Q$6</definedName>
    <definedName name="估价方法">[1]定义!$B$1:$B$50</definedName>
    <definedName name="环境">[1]定义!$S$1:$S$6</definedName>
    <definedName name="基础设施水平">[1]定义!$R$1:$R$6</definedName>
    <definedName name="价值类型2">[1]定义!$B$54:$B$56</definedName>
    <definedName name="交通便捷度">[1]定义!$O$1:$O$6</definedName>
    <definedName name="居住社区成熟度">[1]定义!$K$1:$K$6</definedName>
    <definedName name="类别">[1]定义!$J$1:$J$3</definedName>
    <definedName name="临街状况">[1]定义!$T$1:$T$5</definedName>
    <definedName name="内部装修维护情况">[1]定义!$U$1:$U$6</definedName>
    <definedName name="判定">[1]定义!$D$1:$D$4</definedName>
    <definedName name="七通一平">[1]修正!$A$6:$A$14</definedName>
    <definedName name="区域土地利用方向">[1]定义!$P$1:$P$6</definedName>
    <definedName name="商业层高">'[1]不动产比较法-商业'!$B$116:$M$116</definedName>
    <definedName name="商业繁华度">[1]定义!$L$1:$L$6</definedName>
    <definedName name="商业公共部分装修">'[1]不动产比较法-商业'!$B$107:$M$107</definedName>
    <definedName name="商业基础设施水平">'[1]不动产比较法-商业'!$B$112:$M$112</definedName>
    <definedName name="商业建筑结构">'[1]不动产比较法-商业'!$B$105:$M$105</definedName>
    <definedName name="商业交易情况">'[1]不动产比较法-商业'!$A$61:$M$61</definedName>
    <definedName name="商业街名称">[1]修正!$C$59:$C$119</definedName>
    <definedName name="商业进深比">'[1]不动产比较法-商业'!$B$120:$M$120</definedName>
    <definedName name="商业类型">'[1]不动产比较法-商业'!$B$100:$M$100</definedName>
    <definedName name="商业临街状况">'[1]不动产比较法-商业'!$B$86:$M$86</definedName>
    <definedName name="商业楼层">'[1]不动产比较法-商业'!$B$92:$M$92</definedName>
    <definedName name="商业内部装修">'[1]不动产比较法-商业'!$B$122:$M$122</definedName>
    <definedName name="商业人流量">'[1]不动产比较法-商业'!$B$90:$M$90</definedName>
    <definedName name="商业业态">'[1]不动产比较法-商业'!$B$114:$M$114</definedName>
    <definedName name="商业用途">'[1]不动产比较法-商业'!$B$63:$M$63</definedName>
    <definedName name="是否封闭">'[1]不动产比较法-仓储'!$B$89:$M$89</definedName>
    <definedName name="是否直接入户">'[1]不动产比较法-车位'!$B$95:$M$95</definedName>
    <definedName name="套工工程地质条件">'[1]比较法-工业'!$B$116:$M$116</definedName>
    <definedName name="套工交易情况">'[1]比较法-住宅、综合'!$A$75:$M$75</definedName>
    <definedName name="套工开发程度">'[1]比较法-工业'!$B$114:$M$114</definedName>
    <definedName name="套工临街等级">'[1]比较法-工业'!$B$99:$M$99</definedName>
    <definedName name="套工土地级别">'[1]比较法-工业'!$B$101:$M$101</definedName>
    <definedName name="套工用途">'[1]比较法-工业'!$B$72:$M$72</definedName>
    <definedName name="套工宗地形状">'[1]比较法-工业'!$B$112:$M$112</definedName>
    <definedName name="套综道路等级">'[1]比较法-住宅、综合'!$B$108:$M$108</definedName>
    <definedName name="套综工程地质条件">'[1]比较法-住宅、综合'!$B$127:$M$127</definedName>
    <definedName name="套综交易情况">'[1]比较法-住宅、综合'!$A$75:$M$75</definedName>
    <definedName name="套综临街宽度及深度">'[1]比较法-住宅、综合'!$B$123:$M$123</definedName>
    <definedName name="套综土地级别">'[1]比较法-住宅、综合'!$B$110:$M$110</definedName>
    <definedName name="套综用途">'[1]比较法-住宅、综合'!$B$77:$M$77</definedName>
    <definedName name="套综宗地内开发程度">'[1]比较法-住宅、综合'!$B$125:$M$125</definedName>
    <definedName name="套综宗地形状">'[1]比较法-住宅、综合'!$B$121:$M$121</definedName>
    <definedName name="土地估价师">[1]估价师及机构信息!$D$3:$D$16</definedName>
    <definedName name="土地级别">[1]定义!$C$1:$C$14</definedName>
    <definedName name="土地年限区间">[1]定义!$I$1:$I$8</definedName>
    <definedName name="位置">[1]定义!$E$2:$E$4</definedName>
    <definedName name="五等判定">[1]定义!$W$1:$W$6</definedName>
    <definedName name="项目类型">'[1]数据-汇总表'!$C$17:$C$26</definedName>
    <definedName name="写字楼等级">'[1]不动产比较法-办公'!$B$113:$M$113</definedName>
    <definedName name="一修多修正项2">[1]典型户型修正!$5:$5</definedName>
    <definedName name="一修多修正项3">[1]典型户型修正!$7:$7</definedName>
    <definedName name="一修多修正项4">[1]典型户型修正!$9:$9</definedName>
    <definedName name="一修多修正项5">[1]典型户型修正!$11:$11</definedName>
    <definedName name="一修多修正项6">[1]典型户型修正!$13:$13</definedName>
    <definedName name="一修多修正项7">[1]典型户型修正!$15:$15</definedName>
    <definedName name="一修多修正项8">[1]典型户型修正!$17:$17</definedName>
    <definedName name="用途类型">[1]定义!$A$1:$A$50</definedName>
    <definedName name="有无电梯">'[1]不动产比较法-仓储'!$B$84:$M$84</definedName>
    <definedName name="主用途">[1]定义!$F$1:$F$10</definedName>
    <definedName name="住宅朝向">'[1]不动产比较法-住宅'!$B$88:$M$88</definedName>
    <definedName name="住宅房型">'[1]不动产比较法-住宅'!$B$118:$M$118</definedName>
    <definedName name="住宅公共部分装修">'[1]不动产比较法-住宅'!$B$109:$M$109</definedName>
    <definedName name="住宅基础设施水平">'[1]不动产比较法-住宅'!$B$116:$M$116</definedName>
    <definedName name="住宅建筑结构">'[1]不动产比较法-住宅'!$B$105:$M$105</definedName>
    <definedName name="住宅建筑类型">'[1]不动产比较法-住宅'!$B$100:$M$100</definedName>
    <definedName name="住宅建筑品质">'[1]不动产比较法-住宅'!$B$107:$M$107</definedName>
    <definedName name="住宅交易情况">'[1]不动产比较法-住宅'!$A$61:$M$61</definedName>
    <definedName name="住宅楼层">'[1]不动产比较法-住宅'!$B$86:$M$86</definedName>
    <definedName name="住宅内部装修">'[1]不动产比较法-住宅'!$B$122:$M$122</definedName>
    <definedName name="住宅物业管理">'[1]不动产比较法-住宅'!$B$114:$M$114</definedName>
    <definedName name="住宅用途">'[1]不动产比较法-住宅'!$B$63:$M$63</definedName>
  </definedNames>
  <calcPr calcId="152511"/>
</workbook>
</file>

<file path=xl/calcChain.xml><?xml version="1.0" encoding="utf-8"?>
<calcChain xmlns="http://schemas.openxmlformats.org/spreadsheetml/2006/main">
  <c r="B4" i="14" l="1"/>
  <c r="B5" i="14"/>
  <c r="B6" i="14"/>
  <c r="B7" i="14"/>
  <c r="B8" i="14"/>
  <c r="B9" i="14"/>
  <c r="B10" i="14"/>
  <c r="B11" i="14"/>
  <c r="B12" i="14"/>
  <c r="B13" i="14"/>
  <c r="B3" i="14"/>
  <c r="B4" i="13"/>
  <c r="B5" i="13"/>
  <c r="B6" i="13"/>
  <c r="B7" i="13"/>
  <c r="B8" i="13"/>
  <c r="B9" i="13"/>
  <c r="B10" i="13"/>
  <c r="B11" i="13"/>
  <c r="B12" i="13"/>
  <c r="B13" i="13"/>
  <c r="B3" i="13"/>
  <c r="C5" i="12"/>
  <c r="C6" i="12"/>
  <c r="C7" i="12"/>
  <c r="C8" i="12"/>
  <c r="C9" i="12"/>
  <c r="C10" i="12"/>
  <c r="C11" i="12"/>
  <c r="C12" i="12"/>
  <c r="C4" i="12"/>
  <c r="B4" i="12"/>
  <c r="B5" i="12"/>
  <c r="B6" i="12"/>
  <c r="B7" i="12"/>
  <c r="B8" i="12"/>
  <c r="B9" i="12"/>
  <c r="B10" i="12"/>
  <c r="B11" i="12"/>
  <c r="B12" i="12"/>
  <c r="B3" i="12"/>
  <c r="C4" i="11"/>
  <c r="C5" i="11"/>
  <c r="C6" i="11"/>
  <c r="C7" i="11"/>
  <c r="C8" i="11"/>
  <c r="C9" i="11"/>
  <c r="C10" i="11"/>
  <c r="C11" i="11"/>
  <c r="C12" i="11"/>
  <c r="C3" i="11"/>
  <c r="B8" i="11"/>
  <c r="B9" i="11"/>
  <c r="B10" i="11"/>
  <c r="B11" i="11"/>
  <c r="B12" i="11"/>
  <c r="B7" i="11"/>
  <c r="R14" i="1" l="1"/>
  <c r="Q14" i="1"/>
  <c r="P14" i="1"/>
  <c r="O14" i="1"/>
  <c r="L14" i="1"/>
  <c r="K14" i="1"/>
  <c r="J14" i="1"/>
  <c r="I14" i="1"/>
  <c r="B4" i="1" l="1"/>
  <c r="F3" i="1"/>
  <c r="E3" i="1"/>
  <c r="D5" i="1"/>
  <c r="C8" i="1"/>
  <c r="B13" i="10" l="1"/>
  <c r="B12" i="10"/>
  <c r="B11" i="10"/>
  <c r="B10" i="10"/>
  <c r="B9" i="10"/>
  <c r="B8" i="10"/>
  <c r="B7" i="10"/>
  <c r="B6" i="10"/>
  <c r="B5" i="10"/>
  <c r="B4" i="10"/>
  <c r="B3" i="10"/>
  <c r="B4" i="9"/>
  <c r="B5" i="9"/>
  <c r="B6" i="9"/>
  <c r="B7" i="9"/>
  <c r="B8" i="9"/>
  <c r="B9" i="9"/>
  <c r="B10" i="9"/>
  <c r="B11" i="9"/>
  <c r="B12" i="9"/>
  <c r="B13" i="9"/>
  <c r="B3" i="9"/>
  <c r="C5" i="8"/>
  <c r="C6" i="8"/>
  <c r="C7" i="8"/>
  <c r="C8" i="8"/>
  <c r="C9" i="8"/>
  <c r="C10" i="8"/>
  <c r="C11" i="8"/>
  <c r="C12" i="8"/>
  <c r="C4" i="8"/>
  <c r="B4" i="8"/>
  <c r="B5" i="8"/>
  <c r="B6" i="8"/>
  <c r="B7" i="8"/>
  <c r="B8" i="8"/>
  <c r="B9" i="8"/>
  <c r="B10" i="8"/>
  <c r="B11" i="8"/>
  <c r="B12" i="8"/>
  <c r="B3" i="8"/>
  <c r="C4" i="7"/>
  <c r="C5" i="7"/>
  <c r="C6" i="7"/>
  <c r="C7" i="7"/>
  <c r="C8" i="7"/>
  <c r="C9" i="7"/>
  <c r="C10" i="7"/>
  <c r="C11" i="7"/>
  <c r="C12" i="7"/>
  <c r="C3" i="7"/>
  <c r="B8" i="7"/>
  <c r="B9" i="7"/>
  <c r="B10" i="7"/>
  <c r="B11" i="7"/>
  <c r="B12" i="7"/>
  <c r="B7" i="7"/>
  <c r="F23" i="6"/>
  <c r="E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I14" i="6"/>
  <c r="B8" i="6" s="1"/>
  <c r="H14" i="6"/>
  <c r="G14" i="6"/>
  <c r="B6" i="6" s="1"/>
  <c r="D14" i="6"/>
  <c r="C14" i="6"/>
  <c r="B14" i="6"/>
  <c r="B7" i="6"/>
  <c r="D7" i="6" s="1"/>
  <c r="D5" i="6"/>
  <c r="C5" i="6"/>
  <c r="F14" i="6" l="1"/>
  <c r="D8" i="6"/>
  <c r="C8" i="6"/>
  <c r="C6" i="6"/>
  <c r="D6" i="6"/>
  <c r="C7" i="6"/>
  <c r="E14" i="6"/>
  <c r="F14" i="2"/>
  <c r="E14" i="2"/>
  <c r="D14" i="2"/>
  <c r="C14" i="2"/>
  <c r="B14" i="2"/>
  <c r="F14" i="1"/>
  <c r="C14" i="1"/>
  <c r="B14" i="1"/>
  <c r="E14" i="1"/>
  <c r="D14" i="1"/>
</calcChain>
</file>

<file path=xl/sharedStrings.xml><?xml version="1.0" encoding="utf-8"?>
<sst xmlns="http://schemas.openxmlformats.org/spreadsheetml/2006/main" count="637" uniqueCount="132">
  <si>
    <t>楼层</t>
    <phoneticPr fontId="1" type="noConversion"/>
  </si>
  <si>
    <t>系数</t>
    <phoneticPr fontId="1" type="noConversion"/>
  </si>
  <si>
    <t>系数</t>
    <phoneticPr fontId="1" type="noConversion"/>
  </si>
  <si>
    <t>1#</t>
    <phoneticPr fontId="1" type="noConversion"/>
  </si>
  <si>
    <t>合计</t>
    <phoneticPr fontId="1" type="noConversion"/>
  </si>
  <si>
    <t>——</t>
    <phoneticPr fontId="1" type="noConversion"/>
  </si>
  <si>
    <t>南区5号楼、6号楼住房分配爬格图</t>
  </si>
  <si>
    <t>11F</t>
  </si>
  <si>
    <r>
      <rPr>
        <sz val="10"/>
        <color indexed="8"/>
        <rFont val="宋体"/>
        <family val="3"/>
        <charset val="134"/>
      </rPr>
      <t>1101</t>
    </r>
  </si>
  <si>
    <r>
      <rPr>
        <sz val="10"/>
        <color indexed="8"/>
        <rFont val="宋体"/>
        <family val="3"/>
        <charset val="134"/>
      </rPr>
      <t>1102</t>
    </r>
  </si>
  <si>
    <t>1102</t>
  </si>
  <si>
    <r>
      <rPr>
        <sz val="10"/>
        <color indexed="8"/>
        <rFont val="宋体"/>
        <family val="3"/>
        <charset val="134"/>
      </rPr>
      <t>1103</t>
    </r>
  </si>
  <si>
    <t>10F</t>
  </si>
  <si>
    <r>
      <rPr>
        <sz val="10"/>
        <color indexed="8"/>
        <rFont val="宋体"/>
        <family val="3"/>
        <charset val="134"/>
      </rPr>
      <t>1001</t>
    </r>
  </si>
  <si>
    <r>
      <rPr>
        <sz val="10"/>
        <color indexed="8"/>
        <rFont val="宋体"/>
        <family val="3"/>
        <charset val="134"/>
      </rPr>
      <t>1002</t>
    </r>
  </si>
  <si>
    <t>1002</t>
  </si>
  <si>
    <r>
      <rPr>
        <sz val="10"/>
        <color indexed="8"/>
        <rFont val="宋体"/>
        <family val="3"/>
        <charset val="134"/>
      </rPr>
      <t>1003</t>
    </r>
  </si>
  <si>
    <t>9F</t>
  </si>
  <si>
    <r>
      <rPr>
        <sz val="10"/>
        <color indexed="8"/>
        <rFont val="宋体"/>
        <family val="3"/>
        <charset val="134"/>
      </rPr>
      <t>901</t>
    </r>
  </si>
  <si>
    <r>
      <rPr>
        <sz val="10"/>
        <color indexed="8"/>
        <rFont val="宋体"/>
        <family val="3"/>
        <charset val="134"/>
      </rPr>
      <t>902</t>
    </r>
  </si>
  <si>
    <t>902</t>
  </si>
  <si>
    <r>
      <rPr>
        <sz val="10"/>
        <color indexed="8"/>
        <rFont val="宋体"/>
        <family val="3"/>
        <charset val="134"/>
      </rPr>
      <t>903</t>
    </r>
  </si>
  <si>
    <t>8F</t>
  </si>
  <si>
    <r>
      <rPr>
        <sz val="10"/>
        <color indexed="8"/>
        <rFont val="宋体"/>
        <family val="3"/>
        <charset val="134"/>
      </rPr>
      <t>801</t>
    </r>
  </si>
  <si>
    <r>
      <rPr>
        <sz val="10"/>
        <color indexed="8"/>
        <rFont val="宋体"/>
        <family val="3"/>
        <charset val="134"/>
      </rPr>
      <t>802</t>
    </r>
  </si>
  <si>
    <t>802</t>
  </si>
  <si>
    <r>
      <rPr>
        <sz val="10"/>
        <color indexed="8"/>
        <rFont val="宋体"/>
        <family val="3"/>
        <charset val="134"/>
      </rPr>
      <t>803</t>
    </r>
  </si>
  <si>
    <t>7F</t>
  </si>
  <si>
    <r>
      <rPr>
        <sz val="10"/>
        <color indexed="8"/>
        <rFont val="宋体"/>
        <family val="3"/>
        <charset val="134"/>
      </rPr>
      <t>701</t>
    </r>
  </si>
  <si>
    <r>
      <rPr>
        <sz val="10"/>
        <color indexed="8"/>
        <rFont val="宋体"/>
        <family val="3"/>
        <charset val="134"/>
      </rPr>
      <t>702</t>
    </r>
  </si>
  <si>
    <t>702</t>
  </si>
  <si>
    <r>
      <rPr>
        <sz val="10"/>
        <color indexed="8"/>
        <rFont val="宋体"/>
        <family val="3"/>
        <charset val="134"/>
      </rPr>
      <t>703</t>
    </r>
  </si>
  <si>
    <t>6F</t>
  </si>
  <si>
    <r>
      <rPr>
        <sz val="10"/>
        <color indexed="8"/>
        <rFont val="宋体"/>
        <family val="3"/>
        <charset val="134"/>
      </rPr>
      <t>601</t>
    </r>
  </si>
  <si>
    <r>
      <rPr>
        <sz val="10"/>
        <color indexed="8"/>
        <rFont val="宋体"/>
        <family val="3"/>
        <charset val="134"/>
      </rPr>
      <t>602</t>
    </r>
  </si>
  <si>
    <t>602</t>
  </si>
  <si>
    <r>
      <rPr>
        <sz val="10"/>
        <color indexed="8"/>
        <rFont val="宋体"/>
        <family val="3"/>
        <charset val="134"/>
      </rPr>
      <t>603</t>
    </r>
  </si>
  <si>
    <t>5F</t>
  </si>
  <si>
    <r>
      <rPr>
        <sz val="10"/>
        <color indexed="8"/>
        <rFont val="宋体"/>
        <family val="3"/>
        <charset val="134"/>
      </rPr>
      <t>501</t>
    </r>
  </si>
  <si>
    <r>
      <rPr>
        <sz val="10"/>
        <color indexed="8"/>
        <rFont val="宋体"/>
        <family val="3"/>
        <charset val="134"/>
      </rPr>
      <t>502</t>
    </r>
  </si>
  <si>
    <t>502</t>
  </si>
  <si>
    <r>
      <rPr>
        <sz val="10"/>
        <color indexed="8"/>
        <rFont val="宋体"/>
        <family val="3"/>
        <charset val="134"/>
      </rPr>
      <t>503</t>
    </r>
  </si>
  <si>
    <t>4F</t>
  </si>
  <si>
    <r>
      <rPr>
        <sz val="10"/>
        <color indexed="8"/>
        <rFont val="宋体"/>
        <family val="3"/>
        <charset val="134"/>
      </rPr>
      <t>401</t>
    </r>
  </si>
  <si>
    <r>
      <rPr>
        <sz val="10"/>
        <color indexed="8"/>
        <rFont val="宋体"/>
        <family val="3"/>
        <charset val="134"/>
      </rPr>
      <t>402</t>
    </r>
  </si>
  <si>
    <t>402</t>
  </si>
  <si>
    <r>
      <rPr>
        <sz val="10"/>
        <color indexed="8"/>
        <rFont val="宋体"/>
        <family val="3"/>
        <charset val="134"/>
      </rPr>
      <t>403</t>
    </r>
  </si>
  <si>
    <t>3F</t>
  </si>
  <si>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01</t>
    </r>
  </si>
  <si>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02</t>
    </r>
  </si>
  <si>
    <r>
      <rPr>
        <sz val="10"/>
        <color indexed="8"/>
        <rFont val="宋体"/>
        <family val="3"/>
        <charset val="134"/>
      </rPr>
      <t>301</t>
    </r>
  </si>
  <si>
    <t>302</t>
  </si>
  <si>
    <r>
      <rPr>
        <sz val="10"/>
        <color indexed="8"/>
        <rFont val="宋体"/>
        <family val="3"/>
        <charset val="134"/>
      </rPr>
      <t>302</t>
    </r>
  </si>
  <si>
    <r>
      <rPr>
        <sz val="10"/>
        <color indexed="8"/>
        <rFont val="宋体"/>
        <family val="3"/>
        <charset val="134"/>
      </rPr>
      <t>303</t>
    </r>
  </si>
  <si>
    <t>2F</t>
  </si>
  <si>
    <r>
      <rPr>
        <sz val="10"/>
        <color indexed="8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>01</t>
    </r>
  </si>
  <si>
    <r>
      <rPr>
        <sz val="10"/>
        <color indexed="8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>02</t>
    </r>
  </si>
  <si>
    <t>202</t>
  </si>
  <si>
    <r>
      <rPr>
        <sz val="10"/>
        <color indexed="8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>03</t>
    </r>
  </si>
  <si>
    <t>东</t>
  </si>
  <si>
    <t>1F</t>
  </si>
  <si>
    <t>101</t>
  </si>
  <si>
    <t>102</t>
  </si>
  <si>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01</t>
    </r>
  </si>
  <si>
    <t>西  东</t>
  </si>
  <si>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02</t>
    </r>
  </si>
  <si>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03</t>
    </r>
  </si>
  <si>
    <t>西</t>
  </si>
  <si>
    <t>户型</t>
  </si>
  <si>
    <t>B户型</t>
  </si>
  <si>
    <t>B反户型</t>
  </si>
  <si>
    <t>一单元门</t>
  </si>
  <si>
    <t>二单元门</t>
  </si>
  <si>
    <t>三单元门</t>
  </si>
  <si>
    <t>四单元门</t>
  </si>
  <si>
    <t>北立面视角</t>
  </si>
  <si>
    <t>6号楼</t>
  </si>
  <si>
    <t>5号楼</t>
  </si>
  <si>
    <t>北区1号楼、2号楼住房分配爬格图</t>
  </si>
  <si>
    <t>601</t>
  </si>
  <si>
    <t>C户型</t>
  </si>
  <si>
    <t>A户型</t>
  </si>
  <si>
    <t>A反户型</t>
  </si>
  <si>
    <t>五单元门</t>
  </si>
  <si>
    <t>1号楼</t>
  </si>
  <si>
    <t>2号楼</t>
  </si>
  <si>
    <t>备注：A户型110㎡，B户型140㎡，C户型160㎡</t>
  </si>
  <si>
    <t>无障碍户型</t>
  </si>
  <si>
    <t>（规划）建筑面积（m2）</t>
  </si>
  <si>
    <t>（分摊）土地面积（m2）</t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</si>
  <si>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</si>
  <si>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</si>
  <si>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</si>
  <si>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</si>
  <si>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</si>
  <si>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</si>
  <si>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</si>
  <si>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</si>
  <si>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</si>
  <si>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</si>
  <si>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</si>
  <si>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  <phoneticPr fontId="1" type="noConversion"/>
  </si>
  <si>
    <t>项目名称</t>
    <phoneticPr fontId="1" type="noConversion"/>
  </si>
  <si>
    <t>市场价值（万元）</t>
  </si>
  <si>
    <t>楼面单价（元/平方米）</t>
    <phoneticPr fontId="1" type="noConversion"/>
  </si>
  <si>
    <t>抵押价值（万元）</t>
  </si>
  <si>
    <t>抵押价值-已注销（万元）</t>
  </si>
  <si>
    <t>抵押净值（万元）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</si>
  <si>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</si>
  <si>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</si>
  <si>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</si>
  <si>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</si>
  <si>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</si>
  <si>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</si>
  <si>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</si>
  <si>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</si>
  <si>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</si>
  <si>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估价对象1（本表）</t>
    <phoneticPr fontId="1" type="noConversion"/>
  </si>
  <si>
    <r>
      <rPr>
        <sz val="9"/>
        <color theme="1"/>
        <rFont val="宋体"/>
        <family val="3"/>
        <charset val="134"/>
      </rPr>
      <t>楼层</t>
    </r>
    <phoneticPr fontId="1" type="noConversion"/>
  </si>
  <si>
    <t>楼层差价系数</t>
    <phoneticPr fontId="1" type="noConversion"/>
  </si>
  <si>
    <t>一单元</t>
    <phoneticPr fontId="1" type="noConversion"/>
  </si>
  <si>
    <t>二、三、四单元</t>
    <phoneticPr fontId="1" type="noConversion"/>
  </si>
  <si>
    <t>——</t>
    <phoneticPr fontId="1" type="noConversion"/>
  </si>
  <si>
    <t>一、二、三单元</t>
    <phoneticPr fontId="1" type="noConversion"/>
  </si>
  <si>
    <t>四、五单元</t>
    <phoneticPr fontId="1" type="noConversion"/>
  </si>
  <si>
    <t>11F</t>
    <phoneticPr fontId="1" type="noConversion"/>
  </si>
  <si>
    <t>一、二、三、四单元</t>
    <phoneticPr fontId="1" type="noConversion"/>
  </si>
  <si>
    <r>
      <t>2</t>
    </r>
    <r>
      <rPr>
        <sz val="11"/>
        <color theme="1"/>
        <rFont val="宋体"/>
        <family val="2"/>
      </rPr>
      <t>号楼</t>
    </r>
    <phoneticPr fontId="1" type="noConversion"/>
  </si>
  <si>
    <r>
      <t>1</t>
    </r>
    <r>
      <rPr>
        <sz val="11"/>
        <color theme="1"/>
        <rFont val="宋体"/>
        <family val="2"/>
      </rPr>
      <t>号楼</t>
    </r>
    <phoneticPr fontId="1" type="noConversion"/>
  </si>
  <si>
    <r>
      <t>5</t>
    </r>
    <r>
      <rPr>
        <sz val="11"/>
        <color theme="1"/>
        <rFont val="宋体"/>
        <family val="2"/>
      </rPr>
      <t>号楼</t>
    </r>
    <phoneticPr fontId="1" type="noConversion"/>
  </si>
  <si>
    <r>
      <t>6</t>
    </r>
    <r>
      <rPr>
        <sz val="11"/>
        <color theme="1"/>
        <rFont val="宋体"/>
        <family val="2"/>
      </rPr>
      <t>号楼</t>
    </r>
    <phoneticPr fontId="1" type="noConversion"/>
  </si>
  <si>
    <t>9000+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</si>
</sst>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1" formatCode="0.000"/>
  </numFmts>
  <fonts count="2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2"/>
      <scheme val="minor"/>
    </font>
    <font>
      <sz val="11"/>
      <color theme="1"/>
      <name val="宋体"/>
      <family val="2"/>
      <scheme val="minor"/>
    </font>
    <font>
      <sz val="16"/>
      <color indexed="8"/>
      <name val="方正小标宋简体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4"/>
      <color rgb="FF000000"/>
      <name val="宋体"/>
      <family val="3"/>
      <charset val="134"/>
    </font>
    <font>
      <sz val="8"/>
      <color indexed="8"/>
      <name val="宋体"/>
      <family val="3"/>
      <charset val="134"/>
    </font>
    <font>
      <sz val="7"/>
      <color indexed="8"/>
      <name val="宋体"/>
      <family val="3"/>
      <charset val="134"/>
    </font>
    <font>
      <sz val="16"/>
      <color rgb="FF00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rgb="FF666666"/>
      <name val="微软雅黑"/>
      <family val="2"/>
      <charset val="134"/>
    </font>
    <font>
      <sz val="9"/>
      <color theme="1"/>
      <name val="Arial"/>
      <family val="2"/>
    </font>
    <font>
      <sz val="9"/>
      <color theme="1"/>
      <name val="宋体"/>
      <family val="3"/>
      <charset val="134"/>
    </font>
    <font>
      <sz val="10"/>
      <color theme="1"/>
      <name val="Arial"/>
      <family val="2"/>
    </font>
    <font>
      <sz val="11"/>
      <color theme="1"/>
      <name val="宋体"/>
      <family val="2"/>
    </font>
    <font>
      <sz val="11"/>
      <color theme="1"/>
      <name val="Arial"/>
      <family val="2"/>
    </font>
    <font>
      <sz val="11"/>
      <name val="宋体"/>
      <family val="2"/>
      <scheme val="minor"/>
    </font>
    <font>
      <sz val="1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>
      <alignment vertical="center"/>
    </xf>
    <xf numFmtId="0" fontId="4" fillId="0" borderId="0"/>
  </cellStyleXfs>
  <cellXfs count="62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0" xfId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49" fontId="6" fillId="0" borderId="1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49" fontId="6" fillId="0" borderId="3" xfId="1" applyNumberFormat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5" xfId="1" applyFont="1" applyBorder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9" fillId="0" borderId="0" xfId="1" applyFont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10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49" fontId="6" fillId="2" borderId="1" xfId="1" applyNumberFormat="1" applyFont="1" applyFill="1" applyBorder="1" applyAlignment="1">
      <alignment horizontal="center" vertical="center"/>
    </xf>
    <xf numFmtId="0" fontId="2" fillId="2" borderId="0" xfId="1" applyFill="1">
      <alignment vertical="center"/>
    </xf>
    <xf numFmtId="0" fontId="13" fillId="3" borderId="1" xfId="2" applyFont="1" applyFill="1" applyBorder="1" applyAlignment="1">
      <alignment horizontal="left" vertical="center" wrapText="1"/>
    </xf>
    <xf numFmtId="0" fontId="13" fillId="4" borderId="0" xfId="2" applyFont="1" applyFill="1" applyAlignment="1" applyProtection="1">
      <alignment horizontal="left" vertical="center" wrapText="1"/>
      <protection locked="0"/>
    </xf>
    <xf numFmtId="0" fontId="2" fillId="4" borderId="0" xfId="1" applyFill="1" applyAlignment="1" applyProtection="1">
      <alignment horizontal="left" vertical="center"/>
      <protection locked="0"/>
    </xf>
    <xf numFmtId="0" fontId="2" fillId="0" borderId="0" xfId="1" applyAlignment="1" applyProtection="1">
      <alignment horizontal="left" vertical="center"/>
      <protection locked="0"/>
    </xf>
    <xf numFmtId="14" fontId="13" fillId="3" borderId="1" xfId="2" applyNumberFormat="1" applyFont="1" applyFill="1" applyBorder="1" applyAlignment="1">
      <alignment horizontal="left" vertical="center" wrapText="1"/>
    </xf>
    <xf numFmtId="0" fontId="13" fillId="0" borderId="1" xfId="2" applyFont="1" applyBorder="1" applyAlignment="1" applyProtection="1">
      <alignment horizontal="left" vertical="center" wrapText="1"/>
      <protection locked="0"/>
    </xf>
    <xf numFmtId="0" fontId="4" fillId="3" borderId="1" xfId="2" applyFill="1" applyBorder="1" applyAlignment="1">
      <alignment horizontal="left" vertical="center"/>
    </xf>
    <xf numFmtId="0" fontId="13" fillId="3" borderId="10" xfId="2" applyFont="1" applyFill="1" applyBorder="1" applyAlignment="1">
      <alignment horizontal="left" vertical="center" wrapText="1"/>
    </xf>
    <xf numFmtId="0" fontId="2" fillId="0" borderId="1" xfId="2" applyFont="1" applyBorder="1" applyAlignment="1" applyProtection="1">
      <alignment horizontal="left" vertical="center"/>
      <protection locked="0"/>
    </xf>
    <xf numFmtId="0" fontId="13" fillId="0" borderId="10" xfId="2" applyFont="1" applyBorder="1" applyAlignment="1" applyProtection="1">
      <alignment horizontal="left" vertical="center" wrapText="1"/>
      <protection locked="0"/>
    </xf>
    <xf numFmtId="0" fontId="4" fillId="0" borderId="1" xfId="2" applyBorder="1" applyAlignment="1" applyProtection="1">
      <alignment horizontal="left" vertical="center"/>
      <protection locked="0"/>
    </xf>
    <xf numFmtId="0" fontId="14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6" fillId="0" borderId="4" xfId="1" applyFont="1" applyBorder="1" applyAlignment="1">
      <alignment horizontal="right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6" fillId="0" borderId="9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 wrapText="1"/>
    </xf>
    <xf numFmtId="0" fontId="12" fillId="0" borderId="0" xfId="1" applyFont="1" applyAlignment="1">
      <alignment vertical="center"/>
    </xf>
    <xf numFmtId="0" fontId="20" fillId="0" borderId="1" xfId="0" applyFont="1" applyBorder="1" applyAlignment="1">
      <alignment horizontal="center" vertical="center"/>
    </xf>
    <xf numFmtId="181" fontId="16" fillId="0" borderId="1" xfId="1" applyNumberFormat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9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6</xdr:col>
      <xdr:colOff>380113</xdr:colOff>
      <xdr:row>60</xdr:row>
      <xdr:rowOff>56419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905500"/>
          <a:ext cx="7095238" cy="58476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443865</xdr:colOff>
      <xdr:row>13</xdr:row>
      <xdr:rowOff>17145</xdr:rowOff>
    </xdr:from>
    <xdr:to>
      <xdr:col>3</xdr:col>
      <xdr:colOff>108584</xdr:colOff>
      <xdr:row>13</xdr:row>
      <xdr:rowOff>245745</xdr:rowOff>
    </xdr:to>
    <xdr:sp macro="" textlink="">
      <xdr:nvSpPr>
        <xdr:cNvPr id="2" name="上箭头 1"/>
        <xdr:cNvSpPr/>
      </xdr:nvSpPr>
      <xdr:spPr>
        <a:xfrm>
          <a:off x="1099185" y="3476625"/>
          <a:ext cx="198119" cy="228600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4</xdr:col>
      <xdr:colOff>443865</xdr:colOff>
      <xdr:row>13</xdr:row>
      <xdr:rowOff>17145</xdr:rowOff>
    </xdr:from>
    <xdr:to>
      <xdr:col>5</xdr:col>
      <xdr:colOff>108584</xdr:colOff>
      <xdr:row>13</xdr:row>
      <xdr:rowOff>245745</xdr:rowOff>
    </xdr:to>
    <xdr:sp macro="" textlink="">
      <xdr:nvSpPr>
        <xdr:cNvPr id="3" name="上箭头 2"/>
        <xdr:cNvSpPr/>
      </xdr:nvSpPr>
      <xdr:spPr>
        <a:xfrm>
          <a:off x="2165985" y="3476625"/>
          <a:ext cx="198119" cy="228600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11</xdr:col>
      <xdr:colOff>441960</xdr:colOff>
      <xdr:row>13</xdr:row>
      <xdr:rowOff>24765</xdr:rowOff>
    </xdr:from>
    <xdr:to>
      <xdr:col>12</xdr:col>
      <xdr:colOff>106679</xdr:colOff>
      <xdr:row>14</xdr:row>
      <xdr:rowOff>1905</xdr:rowOff>
    </xdr:to>
    <xdr:sp macro="" textlink="">
      <xdr:nvSpPr>
        <xdr:cNvPr id="4" name="上箭头 3"/>
        <xdr:cNvSpPr/>
      </xdr:nvSpPr>
      <xdr:spPr>
        <a:xfrm>
          <a:off x="5829300" y="3484245"/>
          <a:ext cx="198119" cy="228600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13</xdr:col>
      <xdr:colOff>443865</xdr:colOff>
      <xdr:row>13</xdr:row>
      <xdr:rowOff>24765</xdr:rowOff>
    </xdr:from>
    <xdr:to>
      <xdr:col>14</xdr:col>
      <xdr:colOff>108584</xdr:colOff>
      <xdr:row>14</xdr:row>
      <xdr:rowOff>1905</xdr:rowOff>
    </xdr:to>
    <xdr:sp macro="" textlink="">
      <xdr:nvSpPr>
        <xdr:cNvPr id="5" name="上箭头 4"/>
        <xdr:cNvSpPr/>
      </xdr:nvSpPr>
      <xdr:spPr>
        <a:xfrm>
          <a:off x="6898005" y="3484245"/>
          <a:ext cx="198119" cy="228600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15</xdr:col>
      <xdr:colOff>443866</xdr:colOff>
      <xdr:row>13</xdr:row>
      <xdr:rowOff>15240</xdr:rowOff>
    </xdr:from>
    <xdr:to>
      <xdr:col>16</xdr:col>
      <xdr:colOff>108585</xdr:colOff>
      <xdr:row>13</xdr:row>
      <xdr:rowOff>243840</xdr:rowOff>
    </xdr:to>
    <xdr:sp macro="" textlink="">
      <xdr:nvSpPr>
        <xdr:cNvPr id="6" name="上箭头 5"/>
        <xdr:cNvSpPr/>
      </xdr:nvSpPr>
      <xdr:spPr>
        <a:xfrm>
          <a:off x="7964806" y="3474720"/>
          <a:ext cx="198119" cy="228600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6</xdr:col>
      <xdr:colOff>435293</xdr:colOff>
      <xdr:row>12</xdr:row>
      <xdr:rowOff>245745</xdr:rowOff>
    </xdr:from>
    <xdr:to>
      <xdr:col>7</xdr:col>
      <xdr:colOff>97154</xdr:colOff>
      <xdr:row>13</xdr:row>
      <xdr:rowOff>221933</xdr:rowOff>
    </xdr:to>
    <xdr:sp macro="" textlink="">
      <xdr:nvSpPr>
        <xdr:cNvPr id="7" name="上箭头 6"/>
        <xdr:cNvSpPr/>
      </xdr:nvSpPr>
      <xdr:spPr>
        <a:xfrm>
          <a:off x="3224213" y="3453765"/>
          <a:ext cx="195261" cy="227648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9</xdr:col>
      <xdr:colOff>447675</xdr:colOff>
      <xdr:row>13</xdr:row>
      <xdr:rowOff>33337</xdr:rowOff>
    </xdr:from>
    <xdr:to>
      <xdr:col>10</xdr:col>
      <xdr:colOff>112394</xdr:colOff>
      <xdr:row>14</xdr:row>
      <xdr:rowOff>10477</xdr:rowOff>
    </xdr:to>
    <xdr:sp macro="" textlink="">
      <xdr:nvSpPr>
        <xdr:cNvPr id="8" name="上箭头 3"/>
        <xdr:cNvSpPr/>
      </xdr:nvSpPr>
      <xdr:spPr>
        <a:xfrm>
          <a:off x="4768215" y="3492817"/>
          <a:ext cx="198119" cy="228600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443865</xdr:colOff>
      <xdr:row>12</xdr:row>
      <xdr:rowOff>17145</xdr:rowOff>
    </xdr:from>
    <xdr:to>
      <xdr:col>3</xdr:col>
      <xdr:colOff>108584</xdr:colOff>
      <xdr:row>12</xdr:row>
      <xdr:rowOff>245745</xdr:rowOff>
    </xdr:to>
    <xdr:sp macro="" textlink="">
      <xdr:nvSpPr>
        <xdr:cNvPr id="2" name="上箭头 1"/>
        <xdr:cNvSpPr/>
      </xdr:nvSpPr>
      <xdr:spPr>
        <a:xfrm>
          <a:off x="1099185" y="3225165"/>
          <a:ext cx="198119" cy="228600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4</xdr:col>
      <xdr:colOff>443865</xdr:colOff>
      <xdr:row>12</xdr:row>
      <xdr:rowOff>17145</xdr:rowOff>
    </xdr:from>
    <xdr:to>
      <xdr:col>5</xdr:col>
      <xdr:colOff>108584</xdr:colOff>
      <xdr:row>12</xdr:row>
      <xdr:rowOff>245745</xdr:rowOff>
    </xdr:to>
    <xdr:sp macro="" textlink="">
      <xdr:nvSpPr>
        <xdr:cNvPr id="3" name="上箭头 2"/>
        <xdr:cNvSpPr/>
      </xdr:nvSpPr>
      <xdr:spPr>
        <a:xfrm>
          <a:off x="2165985" y="3225165"/>
          <a:ext cx="198119" cy="228600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13</xdr:col>
      <xdr:colOff>441960</xdr:colOff>
      <xdr:row>12</xdr:row>
      <xdr:rowOff>24765</xdr:rowOff>
    </xdr:from>
    <xdr:to>
      <xdr:col>14</xdr:col>
      <xdr:colOff>106679</xdr:colOff>
      <xdr:row>13</xdr:row>
      <xdr:rowOff>1905</xdr:rowOff>
    </xdr:to>
    <xdr:sp macro="" textlink="">
      <xdr:nvSpPr>
        <xdr:cNvPr id="4" name="上箭头 3"/>
        <xdr:cNvSpPr/>
      </xdr:nvSpPr>
      <xdr:spPr>
        <a:xfrm>
          <a:off x="6896100" y="3232785"/>
          <a:ext cx="198119" cy="228600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15</xdr:col>
      <xdr:colOff>443865</xdr:colOff>
      <xdr:row>12</xdr:row>
      <xdr:rowOff>24765</xdr:rowOff>
    </xdr:from>
    <xdr:to>
      <xdr:col>16</xdr:col>
      <xdr:colOff>108584</xdr:colOff>
      <xdr:row>13</xdr:row>
      <xdr:rowOff>1905</xdr:rowOff>
    </xdr:to>
    <xdr:sp macro="" textlink="">
      <xdr:nvSpPr>
        <xdr:cNvPr id="5" name="上箭头 4"/>
        <xdr:cNvSpPr/>
      </xdr:nvSpPr>
      <xdr:spPr>
        <a:xfrm>
          <a:off x="7964805" y="3232785"/>
          <a:ext cx="198119" cy="228600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17</xdr:col>
      <xdr:colOff>443866</xdr:colOff>
      <xdr:row>12</xdr:row>
      <xdr:rowOff>15240</xdr:rowOff>
    </xdr:from>
    <xdr:to>
      <xdr:col>18</xdr:col>
      <xdr:colOff>108585</xdr:colOff>
      <xdr:row>12</xdr:row>
      <xdr:rowOff>243840</xdr:rowOff>
    </xdr:to>
    <xdr:sp macro="" textlink="">
      <xdr:nvSpPr>
        <xdr:cNvPr id="6" name="上箭头 5"/>
        <xdr:cNvSpPr/>
      </xdr:nvSpPr>
      <xdr:spPr>
        <a:xfrm>
          <a:off x="9031606" y="3223260"/>
          <a:ext cx="198119" cy="228600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6</xdr:col>
      <xdr:colOff>435293</xdr:colOff>
      <xdr:row>11</xdr:row>
      <xdr:rowOff>245745</xdr:rowOff>
    </xdr:from>
    <xdr:to>
      <xdr:col>7</xdr:col>
      <xdr:colOff>97154</xdr:colOff>
      <xdr:row>12</xdr:row>
      <xdr:rowOff>221933</xdr:rowOff>
    </xdr:to>
    <xdr:sp macro="" textlink="">
      <xdr:nvSpPr>
        <xdr:cNvPr id="7" name="上箭头 6"/>
        <xdr:cNvSpPr/>
      </xdr:nvSpPr>
      <xdr:spPr>
        <a:xfrm>
          <a:off x="3224213" y="3202305"/>
          <a:ext cx="195261" cy="227648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11</xdr:col>
      <xdr:colOff>447675</xdr:colOff>
      <xdr:row>12</xdr:row>
      <xdr:rowOff>33337</xdr:rowOff>
    </xdr:from>
    <xdr:to>
      <xdr:col>12</xdr:col>
      <xdr:colOff>112394</xdr:colOff>
      <xdr:row>13</xdr:row>
      <xdr:rowOff>10477</xdr:rowOff>
    </xdr:to>
    <xdr:sp macro="" textlink="">
      <xdr:nvSpPr>
        <xdr:cNvPr id="8" name="上箭头 3"/>
        <xdr:cNvSpPr/>
      </xdr:nvSpPr>
      <xdr:spPr>
        <a:xfrm>
          <a:off x="5835015" y="3241357"/>
          <a:ext cx="198119" cy="228600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8</xdr:col>
      <xdr:colOff>435293</xdr:colOff>
      <xdr:row>11</xdr:row>
      <xdr:rowOff>245745</xdr:rowOff>
    </xdr:from>
    <xdr:to>
      <xdr:col>9</xdr:col>
      <xdr:colOff>97154</xdr:colOff>
      <xdr:row>12</xdr:row>
      <xdr:rowOff>221933</xdr:rowOff>
    </xdr:to>
    <xdr:sp macro="" textlink="">
      <xdr:nvSpPr>
        <xdr:cNvPr id="9" name="上箭头 6"/>
        <xdr:cNvSpPr/>
      </xdr:nvSpPr>
      <xdr:spPr>
        <a:xfrm>
          <a:off x="4291013" y="3202305"/>
          <a:ext cx="195261" cy="227648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19</xdr:col>
      <xdr:colOff>443866</xdr:colOff>
      <xdr:row>12</xdr:row>
      <xdr:rowOff>15240</xdr:rowOff>
    </xdr:from>
    <xdr:to>
      <xdr:col>20</xdr:col>
      <xdr:colOff>108585</xdr:colOff>
      <xdr:row>12</xdr:row>
      <xdr:rowOff>243840</xdr:rowOff>
    </xdr:to>
    <xdr:sp macro="" textlink="">
      <xdr:nvSpPr>
        <xdr:cNvPr id="10" name="上箭头 5"/>
        <xdr:cNvSpPr/>
      </xdr:nvSpPr>
      <xdr:spPr>
        <a:xfrm>
          <a:off x="10098406" y="3223260"/>
          <a:ext cx="198119" cy="228600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g\Downloads\&#12304;2021&#12305;&#23545;&#20844;&#20107;&#19994;&#37096;&#8212;&#30005;&#31639;&#34920;-&#22303;&#22320;-&#20986;&#35753;&#35780;&#20272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1 (储备)"/>
      <sheetName val="预评函-2"/>
      <sheetName val="预评函-3"/>
      <sheetName val="使用说明"/>
      <sheetName val="估价师及机构信息"/>
      <sheetName val="定义"/>
      <sheetName val="项目基本情况"/>
      <sheetName val="数据-基础表"/>
      <sheetName val="抵押物清单（分楼）"/>
      <sheetName val="数据-汇总表"/>
      <sheetName val="数据-取费表"/>
      <sheetName val="估价对象房地状况"/>
      <sheetName val="系统读取表"/>
      <sheetName val="结果表"/>
      <sheetName val="剩余法-待开发"/>
      <sheetName val="剩余法-现房"/>
      <sheetName val="比较法-住宅、综合"/>
      <sheetName val="比较法-工业"/>
      <sheetName val="基准地价"/>
      <sheetName val="修正"/>
      <sheetName val="区片价"/>
      <sheetName val="容积率修正"/>
      <sheetName val="因素修正幅度"/>
      <sheetName val="地价"/>
      <sheetName val="基准地价（汇总）"/>
      <sheetName val="收益还原法"/>
      <sheetName val="不动产收益法"/>
      <sheetName val="酒店收入计算"/>
      <sheetName val="成本逼近法"/>
      <sheetName val="不动产比较法-住宅"/>
      <sheetName val="不动产比较法-商业"/>
      <sheetName val="不动产比较法-办公"/>
      <sheetName val="不动产比较法-工业"/>
      <sheetName val="不动产比较法-车位"/>
      <sheetName val="不动产比较法-仓储"/>
      <sheetName val="典型户型修正"/>
      <sheetName val="存贷款利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D3" t="str">
            <v>土地估价师</v>
          </cell>
        </row>
        <row r="4">
          <cell r="D4" t="str">
            <v>梁津</v>
          </cell>
        </row>
        <row r="5">
          <cell r="D5" t="str">
            <v>叶凌</v>
          </cell>
        </row>
        <row r="6">
          <cell r="D6" t="str">
            <v>王鹏</v>
          </cell>
        </row>
        <row r="7">
          <cell r="D7" t="str">
            <v>欧红伟</v>
          </cell>
        </row>
        <row r="8">
          <cell r="D8" t="str">
            <v>吴薇</v>
          </cell>
        </row>
        <row r="9">
          <cell r="D9" t="str">
            <v>陈颖</v>
          </cell>
        </row>
        <row r="10">
          <cell r="D10" t="str">
            <v>崔锴</v>
          </cell>
        </row>
        <row r="11">
          <cell r="D11" t="str">
            <v>郑燚</v>
          </cell>
        </row>
        <row r="12">
          <cell r="D12" t="str">
            <v>苏海</v>
          </cell>
        </row>
        <row r="13">
          <cell r="D13" t="str">
            <v>赵雯</v>
          </cell>
        </row>
        <row r="14">
          <cell r="D14" t="str">
            <v>刘敬东</v>
          </cell>
        </row>
        <row r="15">
          <cell r="D15">
            <v>0</v>
          </cell>
        </row>
        <row r="16">
          <cell r="D16" t="str">
            <v>——</v>
          </cell>
        </row>
      </sheetData>
      <sheetData sheetId="8">
        <row r="1">
          <cell r="A1" t="str">
            <v>用途类型</v>
          </cell>
          <cell r="B1" t="str">
            <v>估价方法</v>
          </cell>
          <cell r="C1" t="str">
            <v>土地级别</v>
          </cell>
          <cell r="D1" t="str">
            <v>判定</v>
          </cell>
          <cell r="F1" t="str">
            <v>主用途</v>
          </cell>
          <cell r="H1" t="str">
            <v>地类判定</v>
          </cell>
          <cell r="I1" t="str">
            <v>土地年限区间</v>
          </cell>
          <cell r="J1" t="str">
            <v>类别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N1" t="str">
            <v>产业集聚程度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U1" t="str">
            <v>内部装修维护情况</v>
          </cell>
          <cell r="V1" t="str">
            <v>单价内涵</v>
          </cell>
          <cell r="W1" t="str">
            <v>五等判定</v>
          </cell>
        </row>
        <row r="2">
          <cell r="A2" t="str">
            <v>平层住宅</v>
          </cell>
          <cell r="B2" t="str">
            <v>剩余法-待开发</v>
          </cell>
          <cell r="C2" t="str">
            <v>一级</v>
          </cell>
          <cell r="D2" t="str">
            <v>是</v>
          </cell>
          <cell r="E2" t="str">
            <v>地上</v>
          </cell>
          <cell r="F2" t="str">
            <v>住宅</v>
          </cell>
          <cell r="G2">
            <v>40</v>
          </cell>
          <cell r="H2" t="str">
            <v>住宅</v>
          </cell>
          <cell r="I2" t="str">
            <v>60-70（含）</v>
          </cell>
          <cell r="J2" t="str">
            <v>经营性</v>
          </cell>
          <cell r="K2" t="str">
            <v>好</v>
          </cell>
          <cell r="L2" t="str">
            <v>好</v>
          </cell>
          <cell r="M2" t="str">
            <v>好</v>
          </cell>
          <cell r="N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U2" t="str">
            <v>好</v>
          </cell>
          <cell r="V2" t="str">
            <v>单位面积地价</v>
          </cell>
          <cell r="W2" t="str">
            <v>好</v>
          </cell>
        </row>
        <row r="3">
          <cell r="A3" t="str">
            <v>LOFT住宅</v>
          </cell>
          <cell r="B3" t="str">
            <v>剩余法-现房</v>
          </cell>
          <cell r="C3" t="str">
            <v>二级</v>
          </cell>
          <cell r="D3" t="str">
            <v>否</v>
          </cell>
          <cell r="E3" t="str">
            <v>——</v>
          </cell>
          <cell r="F3" t="str">
            <v>商业</v>
          </cell>
          <cell r="G3">
            <v>50</v>
          </cell>
          <cell r="H3" t="str">
            <v>商业</v>
          </cell>
          <cell r="I3" t="str">
            <v>50-60（含）</v>
          </cell>
          <cell r="J3" t="str">
            <v>非经营性</v>
          </cell>
          <cell r="K3" t="str">
            <v>较好</v>
          </cell>
          <cell r="L3" t="str">
            <v>较好</v>
          </cell>
          <cell r="M3" t="str">
            <v>较好</v>
          </cell>
          <cell r="N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U3" t="str">
            <v>较好</v>
          </cell>
          <cell r="V3" t="str">
            <v>楼面地价</v>
          </cell>
          <cell r="W3" t="str">
            <v>较好</v>
          </cell>
        </row>
        <row r="4">
          <cell r="A4" t="str">
            <v>普通住宅</v>
          </cell>
          <cell r="B4" t="str">
            <v>比较法-住宅、综合</v>
          </cell>
          <cell r="C4" t="str">
            <v>三级</v>
          </cell>
          <cell r="D4" t="str">
            <v>——</v>
          </cell>
          <cell r="E4" t="str">
            <v>地下</v>
          </cell>
          <cell r="F4" t="str">
            <v>办公</v>
          </cell>
          <cell r="G4">
            <v>70</v>
          </cell>
          <cell r="H4" t="str">
            <v>办公</v>
          </cell>
          <cell r="I4" t="str">
            <v>40-50（含）</v>
          </cell>
          <cell r="K4" t="str">
            <v>一般</v>
          </cell>
          <cell r="L4" t="str">
            <v>一般</v>
          </cell>
          <cell r="M4" t="str">
            <v>一般</v>
          </cell>
          <cell r="N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U4" t="str">
            <v>一般</v>
          </cell>
          <cell r="W4" t="str">
            <v>一般</v>
          </cell>
        </row>
        <row r="5">
          <cell r="A5" t="str">
            <v>公寓</v>
          </cell>
          <cell r="B5" t="str">
            <v>比较法-工业</v>
          </cell>
          <cell r="C5" t="str">
            <v>四级</v>
          </cell>
          <cell r="F5" t="str">
            <v>工业</v>
          </cell>
          <cell r="H5" t="str">
            <v>车库</v>
          </cell>
          <cell r="I5" t="str">
            <v>30-40（含）</v>
          </cell>
          <cell r="K5" t="str">
            <v>较差</v>
          </cell>
          <cell r="L5" t="str">
            <v>较差</v>
          </cell>
          <cell r="M5" t="str">
            <v>较差</v>
          </cell>
          <cell r="N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U5" t="str">
            <v>较差</v>
          </cell>
          <cell r="W5" t="str">
            <v>较差</v>
          </cell>
        </row>
        <row r="6">
          <cell r="A6" t="str">
            <v>洋房</v>
          </cell>
          <cell r="B6" t="str">
            <v>基准地价</v>
          </cell>
          <cell r="C6" t="str">
            <v>五级</v>
          </cell>
          <cell r="F6" t="str">
            <v>车库</v>
          </cell>
          <cell r="H6" t="str">
            <v>仓储</v>
          </cell>
          <cell r="I6" t="str">
            <v>20-30（含）</v>
          </cell>
          <cell r="K6" t="str">
            <v>差</v>
          </cell>
          <cell r="L6" t="str">
            <v>差</v>
          </cell>
          <cell r="M6" t="str">
            <v>差</v>
          </cell>
          <cell r="N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U6" t="str">
            <v>差</v>
          </cell>
          <cell r="W6" t="str">
            <v>差</v>
          </cell>
        </row>
        <row r="7">
          <cell r="A7" t="str">
            <v>叠拼</v>
          </cell>
          <cell r="B7" t="str">
            <v>成本逼近法</v>
          </cell>
          <cell r="C7" t="str">
            <v>六级</v>
          </cell>
          <cell r="F7" t="str">
            <v>车库—商业</v>
          </cell>
          <cell r="H7" t="str">
            <v>工业</v>
          </cell>
          <cell r="I7" t="str">
            <v>10-20（含）</v>
          </cell>
        </row>
        <row r="8">
          <cell r="A8" t="str">
            <v>联排</v>
          </cell>
          <cell r="B8" t="str">
            <v>不动产收益法</v>
          </cell>
          <cell r="C8" t="str">
            <v>七级</v>
          </cell>
          <cell r="F8" t="str">
            <v>车库—办公</v>
          </cell>
          <cell r="H8">
            <v>0</v>
          </cell>
          <cell r="I8" t="str">
            <v>0-10（含）</v>
          </cell>
        </row>
        <row r="9">
          <cell r="A9" t="str">
            <v>双拼</v>
          </cell>
          <cell r="B9" t="str">
            <v>不动产比较法-住宅</v>
          </cell>
          <cell r="C9" t="str">
            <v>八级</v>
          </cell>
          <cell r="F9" t="str">
            <v>仓储</v>
          </cell>
          <cell r="H9">
            <v>0</v>
          </cell>
        </row>
        <row r="10">
          <cell r="A10" t="str">
            <v>独栋</v>
          </cell>
          <cell r="B10" t="str">
            <v>不动产比较法-商业</v>
          </cell>
          <cell r="C10" t="str">
            <v>九级</v>
          </cell>
          <cell r="F10" t="str">
            <v>——</v>
          </cell>
        </row>
        <row r="11">
          <cell r="A11" t="str">
            <v>底商</v>
          </cell>
          <cell r="B11" t="str">
            <v>不动产比较法-办公</v>
          </cell>
          <cell r="C11" t="str">
            <v>十级</v>
          </cell>
        </row>
        <row r="12">
          <cell r="A12" t="str">
            <v>独立商业</v>
          </cell>
          <cell r="B12" t="str">
            <v>不动产比较法-工业</v>
          </cell>
          <cell r="C12" t="str">
            <v>十一级</v>
          </cell>
        </row>
        <row r="13">
          <cell r="A13" t="str">
            <v>商业街</v>
          </cell>
          <cell r="B13" t="str">
            <v>不动产比较法-车位</v>
          </cell>
          <cell r="C13" t="str">
            <v>十二级</v>
          </cell>
        </row>
        <row r="14">
          <cell r="A14" t="str">
            <v>酒店</v>
          </cell>
          <cell r="B14" t="str">
            <v>不动产比较法-仓储</v>
          </cell>
          <cell r="C14" t="str">
            <v>——</v>
          </cell>
        </row>
        <row r="15">
          <cell r="A15" t="str">
            <v>标准厂房</v>
          </cell>
          <cell r="B15" t="str">
            <v>不动产收益法-商业</v>
          </cell>
        </row>
        <row r="16">
          <cell r="A16" t="str">
            <v>特殊厂房</v>
          </cell>
          <cell r="B16" t="str">
            <v>不动产收益法-办公</v>
          </cell>
        </row>
        <row r="17">
          <cell r="A17" t="str">
            <v>办公楼</v>
          </cell>
          <cell r="B17" t="str">
            <v>不动产收益法-车库</v>
          </cell>
        </row>
        <row r="18">
          <cell r="A18" t="str">
            <v>宿舍</v>
          </cell>
          <cell r="B18" t="str">
            <v>基准地价（汇总）</v>
          </cell>
        </row>
        <row r="19">
          <cell r="A19" t="str">
            <v>食堂</v>
          </cell>
          <cell r="B19" t="str">
            <v>收益还原法</v>
          </cell>
        </row>
        <row r="20">
          <cell r="A20" t="str">
            <v>车库</v>
          </cell>
          <cell r="B20" t="str">
            <v>典型户型修正</v>
          </cell>
        </row>
        <row r="21">
          <cell r="A21" t="str">
            <v>戊类库房</v>
          </cell>
          <cell r="B21" t="str">
            <v>*</v>
          </cell>
        </row>
        <row r="22">
          <cell r="A22" t="str">
            <v>燃品库房</v>
          </cell>
          <cell r="B22" t="str">
            <v>*</v>
          </cell>
        </row>
        <row r="23">
          <cell r="A23" t="str">
            <v>非燃品库房</v>
          </cell>
          <cell r="B23" t="str">
            <v>*</v>
          </cell>
        </row>
        <row r="24">
          <cell r="A24" t="str">
            <v>——</v>
          </cell>
          <cell r="B24" t="str">
            <v>*</v>
          </cell>
        </row>
        <row r="25">
          <cell r="A25" t="str">
            <v>限价商品房</v>
          </cell>
          <cell r="B25" t="str">
            <v>*</v>
          </cell>
        </row>
        <row r="26">
          <cell r="A26" t="str">
            <v>自住商品房</v>
          </cell>
          <cell r="B26" t="str">
            <v>*</v>
          </cell>
        </row>
        <row r="27">
          <cell r="A27" t="str">
            <v>*</v>
          </cell>
          <cell r="B27" t="str">
            <v>*</v>
          </cell>
        </row>
        <row r="28">
          <cell r="A28" t="str">
            <v>*</v>
          </cell>
          <cell r="B28" t="str">
            <v>*</v>
          </cell>
        </row>
        <row r="29">
          <cell r="A29" t="str">
            <v>*</v>
          </cell>
          <cell r="B29" t="str">
            <v>*</v>
          </cell>
        </row>
        <row r="30">
          <cell r="A30" t="str">
            <v>*</v>
          </cell>
          <cell r="B30" t="str">
            <v>*</v>
          </cell>
        </row>
        <row r="31">
          <cell r="A31" t="str">
            <v>*</v>
          </cell>
          <cell r="B31" t="str">
            <v>*</v>
          </cell>
        </row>
        <row r="32">
          <cell r="A32" t="str">
            <v>*</v>
          </cell>
          <cell r="B32" t="str">
            <v>*</v>
          </cell>
        </row>
        <row r="33">
          <cell r="A33" t="str">
            <v>*</v>
          </cell>
          <cell r="B33" t="str">
            <v>*</v>
          </cell>
        </row>
        <row r="34">
          <cell r="A34" t="str">
            <v>*</v>
          </cell>
          <cell r="B34" t="str">
            <v>*</v>
          </cell>
        </row>
        <row r="35">
          <cell r="A35" t="str">
            <v>*</v>
          </cell>
          <cell r="B35" t="str">
            <v>*</v>
          </cell>
        </row>
        <row r="36">
          <cell r="A36" t="str">
            <v>*</v>
          </cell>
          <cell r="B36" t="str">
            <v>*</v>
          </cell>
        </row>
        <row r="37">
          <cell r="A37" t="str">
            <v>*</v>
          </cell>
          <cell r="B37" t="str">
            <v>*</v>
          </cell>
        </row>
        <row r="38">
          <cell r="A38" t="str">
            <v>*</v>
          </cell>
          <cell r="B38" t="str">
            <v>*</v>
          </cell>
        </row>
        <row r="39">
          <cell r="A39" t="str">
            <v>*</v>
          </cell>
          <cell r="B39" t="str">
            <v>*</v>
          </cell>
        </row>
        <row r="40">
          <cell r="A40" t="str">
            <v>*</v>
          </cell>
          <cell r="B40" t="str">
            <v>*</v>
          </cell>
        </row>
        <row r="41">
          <cell r="A41" t="str">
            <v>*</v>
          </cell>
          <cell r="B41" t="str">
            <v>*</v>
          </cell>
        </row>
        <row r="42">
          <cell r="A42" t="str">
            <v>*</v>
          </cell>
          <cell r="B42" t="str">
            <v>*</v>
          </cell>
        </row>
        <row r="43">
          <cell r="A43" t="str">
            <v>*</v>
          </cell>
          <cell r="B43" t="str">
            <v>*</v>
          </cell>
        </row>
        <row r="44">
          <cell r="A44" t="str">
            <v>*</v>
          </cell>
          <cell r="B44" t="str">
            <v>*</v>
          </cell>
        </row>
        <row r="45">
          <cell r="A45" t="str">
            <v>*</v>
          </cell>
          <cell r="B45" t="str">
            <v>*</v>
          </cell>
        </row>
        <row r="46">
          <cell r="A46" t="str">
            <v>*</v>
          </cell>
          <cell r="B46" t="str">
            <v>*</v>
          </cell>
        </row>
        <row r="47">
          <cell r="A47" t="str">
            <v>*</v>
          </cell>
          <cell r="B47" t="str">
            <v>*</v>
          </cell>
        </row>
        <row r="48">
          <cell r="A48" t="str">
            <v>*</v>
          </cell>
          <cell r="B48" t="str">
            <v>*</v>
          </cell>
        </row>
        <row r="49">
          <cell r="A49" t="str">
            <v>*</v>
          </cell>
          <cell r="B49" t="str">
            <v>*</v>
          </cell>
        </row>
        <row r="50">
          <cell r="A50" t="str">
            <v>*</v>
          </cell>
          <cell r="B50" t="str">
            <v>*</v>
          </cell>
        </row>
        <row r="54">
          <cell r="B54" t="str">
            <v>抵押价格</v>
          </cell>
        </row>
        <row r="55">
          <cell r="B55" t="str">
            <v>已注销</v>
          </cell>
        </row>
        <row r="56">
          <cell r="B56" t="str">
            <v>已注销及未注销</v>
          </cell>
        </row>
      </sheetData>
      <sheetData sheetId="9"/>
      <sheetData sheetId="10"/>
      <sheetData sheetId="11"/>
      <sheetData sheetId="12">
        <row r="17">
          <cell r="C17" t="str">
            <v>项目类型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</sheetData>
      <sheetData sheetId="13">
        <row r="53">
          <cell r="A53" t="str">
            <v>城镇土地纳税等级分级范围</v>
          </cell>
        </row>
        <row r="54">
          <cell r="A54" t="str">
            <v>一级</v>
          </cell>
        </row>
        <row r="55">
          <cell r="A55" t="str">
            <v>二级</v>
          </cell>
        </row>
        <row r="56">
          <cell r="A56" t="str">
            <v>三级</v>
          </cell>
        </row>
        <row r="57">
          <cell r="A57" t="str">
            <v>四级</v>
          </cell>
        </row>
        <row r="58">
          <cell r="A58" t="str">
            <v>五级</v>
          </cell>
        </row>
        <row r="59">
          <cell r="A59" t="str">
            <v>六级</v>
          </cell>
        </row>
        <row r="60">
          <cell r="A60" t="str">
            <v>七级</v>
          </cell>
        </row>
        <row r="61">
          <cell r="A61" t="str">
            <v>八级</v>
          </cell>
        </row>
        <row r="62">
          <cell r="A62" t="str">
            <v>九级</v>
          </cell>
        </row>
        <row r="63">
          <cell r="A63" t="str">
            <v>十级</v>
          </cell>
        </row>
      </sheetData>
      <sheetData sheetId="14"/>
      <sheetData sheetId="15"/>
      <sheetData sheetId="16">
        <row r="44">
          <cell r="C44" t="str">
            <v>——</v>
          </cell>
        </row>
        <row r="45">
          <cell r="C45" t="str">
            <v>——</v>
          </cell>
        </row>
        <row r="46">
          <cell r="C46" t="str">
            <v>——</v>
          </cell>
        </row>
      </sheetData>
      <sheetData sheetId="17"/>
      <sheetData sheetId="18"/>
      <sheetData sheetId="19">
        <row r="75">
          <cell r="A75" t="str">
            <v>交易情况</v>
          </cell>
          <cell r="B75">
            <v>0</v>
          </cell>
          <cell r="C75" t="str">
            <v>正常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B77" t="str">
            <v>用途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108">
          <cell r="B108" t="str">
            <v>毗邻道路的类型与等级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10">
          <cell r="B110" t="str">
            <v>土地级别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21">
          <cell r="B121" t="str">
            <v>宗地形状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B123" t="str">
            <v>临街宽度及深度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5">
          <cell r="B125" t="str">
            <v>宗地开发程度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7">
          <cell r="B127" t="str">
            <v>工程地质条件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20">
        <row r="72">
          <cell r="B72" t="str">
            <v>用途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99">
          <cell r="B99" t="str">
            <v>毗邻道路的类型与等级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1">
          <cell r="B101" t="str">
            <v>土地级别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12">
          <cell r="B112" t="str">
            <v>宗地形状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4">
          <cell r="B114" t="str">
            <v>宗地开发程度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6">
          <cell r="B116" t="str">
            <v>工程地质条件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</sheetData>
      <sheetData sheetId="21"/>
      <sheetData sheetId="22">
        <row r="6">
          <cell r="A6" t="str">
            <v>通路</v>
          </cell>
        </row>
        <row r="7">
          <cell r="A7" t="str">
            <v>通电</v>
          </cell>
        </row>
        <row r="8">
          <cell r="A8" t="str">
            <v>通讯</v>
          </cell>
        </row>
        <row r="9">
          <cell r="A9" t="str">
            <v>通上水</v>
          </cell>
        </row>
        <row r="10">
          <cell r="A10" t="str">
            <v>通下水</v>
          </cell>
        </row>
        <row r="11">
          <cell r="A11" t="str">
            <v>通热</v>
          </cell>
        </row>
        <row r="12">
          <cell r="A12" t="str">
            <v>燃气</v>
          </cell>
        </row>
        <row r="13">
          <cell r="A13" t="str">
            <v>平整</v>
          </cell>
        </row>
        <row r="14">
          <cell r="A14" t="str">
            <v>——</v>
          </cell>
        </row>
        <row r="17">
          <cell r="C17" t="str">
            <v>二级分类</v>
          </cell>
        </row>
        <row r="18">
          <cell r="C18" t="str">
            <v>批发零售用地</v>
          </cell>
        </row>
        <row r="19">
          <cell r="C19" t="str">
            <v>住宿餐饮用地</v>
          </cell>
        </row>
        <row r="20">
          <cell r="C20" t="str">
            <v>商务金融用地（商业类）</v>
          </cell>
        </row>
        <row r="21">
          <cell r="C21" t="str">
            <v>其他商服用地</v>
          </cell>
        </row>
        <row r="22">
          <cell r="C22" t="str">
            <v>殡葬用地等特殊用地</v>
          </cell>
        </row>
        <row r="23">
          <cell r="C23" t="str">
            <v>商务金融用地（办公类）</v>
          </cell>
        </row>
        <row r="24">
          <cell r="C24" t="str">
            <v>其他商服用地（停车场、停车楼等用地）</v>
          </cell>
        </row>
        <row r="25">
          <cell r="C25" t="str">
            <v>其他商服用地（指展览馆、会展中心等用地）</v>
          </cell>
        </row>
        <row r="26">
          <cell r="C26" t="str">
            <v>机场航站楼用地</v>
          </cell>
        </row>
        <row r="27">
          <cell r="C27" t="str">
            <v>科教用地</v>
          </cell>
        </row>
        <row r="28">
          <cell r="C28" t="str">
            <v>新闻出版用地</v>
          </cell>
        </row>
        <row r="29">
          <cell r="C29" t="str">
            <v>机关团体用地</v>
          </cell>
        </row>
        <row r="30">
          <cell r="C30" t="str">
            <v>医卫慈善用地</v>
          </cell>
        </row>
        <row r="31">
          <cell r="C31" t="str">
            <v>文体娱乐用地</v>
          </cell>
        </row>
        <row r="32">
          <cell r="C32" t="str">
            <v>产业用地</v>
          </cell>
        </row>
        <row r="33">
          <cell r="C33" t="str">
            <v>居住用地（指二类居住用地）</v>
          </cell>
        </row>
        <row r="34">
          <cell r="C34" t="str">
            <v>居住用地（指一类居住用地）</v>
          </cell>
        </row>
        <row r="35">
          <cell r="C35" t="str">
            <v>工业用地</v>
          </cell>
        </row>
        <row r="36">
          <cell r="C36" t="str">
            <v>采矿用地</v>
          </cell>
        </row>
        <row r="37">
          <cell r="C37" t="str">
            <v>仓储用地</v>
          </cell>
        </row>
        <row r="38">
          <cell r="C38" t="str">
            <v>公共设施用地</v>
          </cell>
        </row>
        <row r="39">
          <cell r="C39" t="str">
            <v>交通用地</v>
          </cell>
        </row>
        <row r="59">
          <cell r="C59" t="str">
            <v>商业街名称</v>
          </cell>
        </row>
        <row r="60">
          <cell r="C60" t="str">
            <v>不临58条商业街</v>
          </cell>
        </row>
        <row r="61">
          <cell r="C61" t="str">
            <v>东长安街</v>
          </cell>
        </row>
        <row r="62">
          <cell r="C62" t="str">
            <v>建国门内大街</v>
          </cell>
        </row>
        <row r="63">
          <cell r="C63" t="str">
            <v>王府井商业街</v>
          </cell>
        </row>
        <row r="64">
          <cell r="C64" t="str">
            <v>东单北大街</v>
          </cell>
        </row>
        <row r="65">
          <cell r="C65" t="str">
            <v>东四南大街</v>
          </cell>
        </row>
        <row r="66">
          <cell r="C66" t="str">
            <v>东直门内大街      （簋街）</v>
          </cell>
        </row>
        <row r="67">
          <cell r="C67" t="str">
            <v>北京站东街</v>
          </cell>
        </row>
        <row r="68">
          <cell r="C68" t="str">
            <v>北京站街</v>
          </cell>
        </row>
        <row r="69">
          <cell r="C69" t="str">
            <v>东四十条</v>
          </cell>
        </row>
        <row r="70">
          <cell r="C70" t="str">
            <v>张自忠路</v>
          </cell>
        </row>
        <row r="71">
          <cell r="C71" t="str">
            <v>地安门东大街</v>
          </cell>
        </row>
        <row r="72">
          <cell r="C72" t="str">
            <v>前门商业街</v>
          </cell>
        </row>
        <row r="73">
          <cell r="C73" t="str">
            <v>崇外商业街</v>
          </cell>
        </row>
        <row r="74">
          <cell r="C74" t="str">
            <v>广渠门内大街</v>
          </cell>
        </row>
        <row r="75">
          <cell r="C75" t="str">
            <v>珠市口东大街</v>
          </cell>
        </row>
        <row r="76">
          <cell r="C76" t="str">
            <v>西长安街</v>
          </cell>
        </row>
        <row r="77">
          <cell r="C77" t="str">
            <v>复兴门内大街</v>
          </cell>
        </row>
        <row r="78">
          <cell r="C78" t="str">
            <v>复兴门外大街</v>
          </cell>
        </row>
        <row r="79">
          <cell r="C79" t="str">
            <v>西单商业街</v>
          </cell>
        </row>
        <row r="80">
          <cell r="C80" t="str">
            <v>西四商业街</v>
          </cell>
        </row>
        <row r="81">
          <cell r="C81" t="str">
            <v>新街口商业街</v>
          </cell>
        </row>
        <row r="82">
          <cell r="C82" t="str">
            <v>双旗杆西街       （福利特商业街）</v>
          </cell>
        </row>
        <row r="83">
          <cell r="C83" t="str">
            <v>地安门西大街</v>
          </cell>
        </row>
        <row r="84">
          <cell r="C84" t="str">
            <v>平安里西大街</v>
          </cell>
        </row>
        <row r="85">
          <cell r="C85" t="str">
            <v>大栅栏商业街</v>
          </cell>
        </row>
        <row r="86">
          <cell r="C86" t="str">
            <v>珠市口西大街</v>
          </cell>
        </row>
        <row r="87">
          <cell r="C87" t="str">
            <v>骡马市大街</v>
          </cell>
        </row>
        <row r="88">
          <cell r="C88" t="str">
            <v>广安门内大街</v>
          </cell>
        </row>
        <row r="89">
          <cell r="C89" t="str">
            <v>宣武门外大街</v>
          </cell>
        </row>
        <row r="90">
          <cell r="C90" t="str">
            <v>菜市口大街</v>
          </cell>
        </row>
        <row r="91">
          <cell r="C91" t="str">
            <v>马连道路</v>
          </cell>
        </row>
        <row r="92">
          <cell r="C92" t="str">
            <v>朝外商业街</v>
          </cell>
        </row>
        <row r="93">
          <cell r="C93" t="str">
            <v>安立路</v>
          </cell>
        </row>
        <row r="94">
          <cell r="C94" t="str">
            <v>三里屯路</v>
          </cell>
        </row>
        <row r="95">
          <cell r="C95" t="str">
            <v>秀水街</v>
          </cell>
        </row>
        <row r="96">
          <cell r="C96" t="str">
            <v>大羊坊路         （十里河建材商业街）</v>
          </cell>
        </row>
        <row r="97">
          <cell r="C97" t="str">
            <v>建国门外大街</v>
          </cell>
        </row>
        <row r="98">
          <cell r="C98" t="str">
            <v>建国路</v>
          </cell>
        </row>
        <row r="99">
          <cell r="C99" t="str">
            <v>中关村大街</v>
          </cell>
        </row>
        <row r="100">
          <cell r="C100" t="str">
            <v>复兴路</v>
          </cell>
        </row>
        <row r="101">
          <cell r="C101" t="str">
            <v>海淀中路</v>
          </cell>
        </row>
        <row r="102">
          <cell r="C102" t="str">
            <v>蒲芳路、紫芳路    （方庄商业街）</v>
          </cell>
        </row>
        <row r="103">
          <cell r="C103" t="str">
            <v>石景山路</v>
          </cell>
        </row>
        <row r="104">
          <cell r="C104" t="str">
            <v>新桥大街</v>
          </cell>
        </row>
        <row r="105">
          <cell r="C105" t="str">
            <v>南关大街</v>
          </cell>
        </row>
        <row r="106">
          <cell r="C106" t="str">
            <v>拱辰大街</v>
          </cell>
        </row>
        <row r="107">
          <cell r="C107" t="str">
            <v>新华大街</v>
          </cell>
        </row>
        <row r="108">
          <cell r="C108" t="str">
            <v>云景东路</v>
          </cell>
        </row>
        <row r="109">
          <cell r="C109" t="str">
            <v>新顺大街</v>
          </cell>
        </row>
        <row r="110">
          <cell r="C110" t="str">
            <v>兴华大街</v>
          </cell>
        </row>
        <row r="111">
          <cell r="C111" t="str">
            <v>回龙观西大街</v>
          </cell>
        </row>
        <row r="112">
          <cell r="C112" t="str">
            <v>鼓楼东、西街</v>
          </cell>
        </row>
        <row r="113">
          <cell r="C113" t="str">
            <v>鼓楼南、北街</v>
          </cell>
        </row>
        <row r="114">
          <cell r="C114" t="str">
            <v>步行街</v>
          </cell>
        </row>
        <row r="115">
          <cell r="C115" t="str">
            <v>商业街</v>
          </cell>
        </row>
        <row r="116">
          <cell r="C116" t="str">
            <v>鼓楼东、西大街</v>
          </cell>
        </row>
        <row r="117">
          <cell r="C117" t="str">
            <v>鼓楼大街</v>
          </cell>
        </row>
        <row r="118">
          <cell r="C118" t="str">
            <v>东外大街</v>
          </cell>
        </row>
        <row r="119">
          <cell r="C119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61">
          <cell r="A61" t="str">
            <v>交易情况</v>
          </cell>
          <cell r="B61">
            <v>0</v>
          </cell>
          <cell r="C61" t="str">
            <v>正常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3">
          <cell r="B63" t="str">
            <v>用途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86">
          <cell r="B86" t="str">
            <v>楼层-1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8">
          <cell r="B88" t="str">
            <v>朝向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100">
          <cell r="B100" t="str">
            <v>建筑类型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</row>
        <row r="105">
          <cell r="B105" t="str">
            <v>建筑结构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7">
          <cell r="B107" t="str">
            <v>建筑品质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9">
          <cell r="B109" t="str">
            <v>公共部分装修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4">
          <cell r="B114" t="str">
            <v>物业管理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6">
          <cell r="B116" t="str">
            <v>市政基础设施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8">
          <cell r="B118" t="str">
            <v>房型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</row>
        <row r="122">
          <cell r="B122" t="str">
            <v>内部装修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</row>
      </sheetData>
      <sheetData sheetId="33">
        <row r="61">
          <cell r="A61" t="str">
            <v>交易情况</v>
          </cell>
          <cell r="B61">
            <v>0</v>
          </cell>
          <cell r="C61" t="str">
            <v>正常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3">
          <cell r="B63" t="str">
            <v>用途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86">
          <cell r="B86" t="str">
            <v>临街状况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90">
          <cell r="B90" t="str">
            <v>人流量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B92" t="str">
            <v>楼层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100">
          <cell r="B100" t="str">
            <v>商业类型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</row>
        <row r="105">
          <cell r="B105" t="str">
            <v>建筑结构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7">
          <cell r="B107" t="str">
            <v>公共部分装修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12">
          <cell r="B112" t="str">
            <v>市政基础设施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4">
          <cell r="B114" t="str">
            <v>业态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6">
          <cell r="B116" t="str">
            <v>层高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20">
          <cell r="B120" t="str">
            <v>进深比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2">
          <cell r="B122" t="str">
            <v>内部装修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</row>
      </sheetData>
      <sheetData sheetId="34">
        <row r="62">
          <cell r="A62" t="str">
            <v>交易情况</v>
          </cell>
          <cell r="B62">
            <v>0</v>
          </cell>
          <cell r="C62" t="str">
            <v>正常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B64" t="str">
            <v>用途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87">
          <cell r="B87" t="str">
            <v>毗邻道路的类型与等级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9">
          <cell r="B89" t="str">
            <v>楼层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1">
          <cell r="B91" t="str">
            <v>朝向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101">
          <cell r="B101" t="str">
            <v>建筑类型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6">
          <cell r="B106" t="str">
            <v>建筑结构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8">
          <cell r="B108" t="str">
            <v>公共部分装修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13">
          <cell r="B113" t="str">
            <v>写字楼等级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5">
          <cell r="B115" t="str">
            <v>物业管理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7">
          <cell r="B117" t="str">
            <v>市政基础设施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9">
          <cell r="B119" t="str">
            <v>层高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3">
          <cell r="B123" t="str">
            <v>内部装修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</sheetData>
      <sheetData sheetId="35">
        <row r="55">
          <cell r="A55" t="str">
            <v>交易情况</v>
          </cell>
          <cell r="B55">
            <v>0</v>
          </cell>
          <cell r="C55" t="str">
            <v>正常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B57" t="str">
            <v>用途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88">
          <cell r="B88" t="str">
            <v>建筑类型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3">
          <cell r="B93" t="str">
            <v>建筑结构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5">
          <cell r="B95" t="str">
            <v>公共部分装修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100">
          <cell r="B100" t="str">
            <v>物业管理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</row>
        <row r="102">
          <cell r="B102" t="str">
            <v>市政基础设施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B104" t="str">
            <v>内部装修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</sheetData>
      <sheetData sheetId="36">
        <row r="51">
          <cell r="A51" t="str">
            <v>交易情况</v>
          </cell>
          <cell r="B51">
            <v>0</v>
          </cell>
          <cell r="C51" t="str">
            <v>正常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3">
          <cell r="B53" t="str">
            <v>用途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71">
          <cell r="B71" t="str">
            <v>楼层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9">
          <cell r="B79" t="str">
            <v>配套类型（地上主用途）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3">
          <cell r="B83" t="str">
            <v>公共部分装修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8">
          <cell r="B88" t="str">
            <v>物业等级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3">
          <cell r="B93" t="str">
            <v>车位类型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5">
          <cell r="B95" t="str">
            <v>是否直接入户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</sheetData>
      <sheetData sheetId="37">
        <row r="49">
          <cell r="A49" t="str">
            <v>交易情况</v>
          </cell>
          <cell r="B49">
            <v>0</v>
          </cell>
          <cell r="C49" t="str">
            <v>正常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1">
          <cell r="B51" t="str">
            <v>用途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69">
          <cell r="B69" t="str">
            <v>楼层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7">
          <cell r="B77" t="str">
            <v>公共部分装修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82">
          <cell r="B82" t="str">
            <v>物业等级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B84" t="str">
            <v>有无电梯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9">
          <cell r="B89" t="str">
            <v>是否封闭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</sheetData>
      <sheetData sheetId="38">
        <row r="5">
          <cell r="A5">
            <v>0</v>
          </cell>
          <cell r="B5" t="str">
            <v>修正项2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</row>
        <row r="7">
          <cell r="A7">
            <v>0</v>
          </cell>
          <cell r="B7" t="str">
            <v>修正项3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</row>
        <row r="9">
          <cell r="A9">
            <v>0</v>
          </cell>
          <cell r="B9" t="str">
            <v>修正项4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</row>
        <row r="11">
          <cell r="A11">
            <v>0</v>
          </cell>
          <cell r="B11" t="str">
            <v>修正项5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</row>
        <row r="13">
          <cell r="A13">
            <v>0</v>
          </cell>
          <cell r="B13" t="str">
            <v>修正项6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</row>
        <row r="15">
          <cell r="A15">
            <v>0</v>
          </cell>
          <cell r="B15" t="str">
            <v>修正项7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</row>
        <row r="17">
          <cell r="A17" t="str">
            <v>修正系数</v>
          </cell>
          <cell r="B17" t="str">
            <v>楼层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</row>
      </sheetData>
      <sheetData sheetId="39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6"/>
  <sheetViews>
    <sheetView view="pageBreakPreview" zoomScale="80" zoomScaleNormal="80" zoomScaleSheetLayoutView="80" workbookViewId="0">
      <selection activeCell="L39" sqref="L39"/>
    </sheetView>
  </sheetViews>
  <sheetFormatPr defaultColWidth="14.6640625" defaultRowHeight="14.4"/>
  <cols>
    <col min="1" max="1" width="24.33203125" style="28" customWidth="1"/>
    <col min="2" max="16384" width="14.6640625" style="28"/>
  </cols>
  <sheetData>
    <row r="1" spans="1:10" ht="15.6">
      <c r="A1" s="25" t="s">
        <v>88</v>
      </c>
      <c r="B1" s="25">
        <v>43018</v>
      </c>
      <c r="C1" s="26"/>
      <c r="D1" s="26"/>
      <c r="E1" s="26"/>
      <c r="F1" s="26"/>
      <c r="G1" s="27"/>
      <c r="H1" s="27"/>
      <c r="I1" s="27"/>
      <c r="J1" s="27"/>
    </row>
    <row r="2" spans="1:10" ht="15.6">
      <c r="A2" s="25" t="s">
        <v>89</v>
      </c>
      <c r="B2" s="25">
        <v>20674</v>
      </c>
      <c r="C2" s="26"/>
      <c r="D2" s="26"/>
      <c r="E2" s="26"/>
      <c r="F2" s="26"/>
      <c r="G2" s="27"/>
      <c r="H2" s="27"/>
      <c r="I2" s="27"/>
      <c r="J2" s="27"/>
    </row>
    <row r="3" spans="1:10" ht="15.6">
      <c r="A3" s="25" t="s">
        <v>90</v>
      </c>
      <c r="B3" s="29">
        <v>45792</v>
      </c>
      <c r="C3" s="26"/>
      <c r="D3" s="26"/>
      <c r="E3" s="26"/>
      <c r="F3" s="26"/>
      <c r="G3" s="27"/>
      <c r="H3" s="27"/>
      <c r="I3" s="27"/>
      <c r="J3" s="27"/>
    </row>
    <row r="4" spans="1:10" ht="31.2">
      <c r="A4" s="25" t="s">
        <v>91</v>
      </c>
      <c r="B4" s="25" t="s">
        <v>92</v>
      </c>
      <c r="C4" s="25" t="s">
        <v>93</v>
      </c>
      <c r="D4" s="25" t="s">
        <v>94</v>
      </c>
      <c r="E4" s="26"/>
      <c r="F4" s="26"/>
      <c r="G4" s="27"/>
      <c r="H4" s="27"/>
      <c r="I4" s="27"/>
      <c r="J4" s="27"/>
    </row>
    <row r="5" spans="1:10" ht="15.6">
      <c r="A5" s="25" t="s">
        <v>95</v>
      </c>
      <c r="B5" s="25">
        <v>50000</v>
      </c>
      <c r="C5" s="25">
        <f>ROUND(B5*10000/$B$1,0)</f>
        <v>11623</v>
      </c>
      <c r="D5" s="25">
        <f>ROUND(B5*10000/$B$2,0)</f>
        <v>24185</v>
      </c>
      <c r="E5" s="26"/>
      <c r="F5" s="26"/>
      <c r="G5" s="27"/>
      <c r="H5" s="27"/>
      <c r="I5" s="27"/>
      <c r="J5" s="27"/>
    </row>
    <row r="6" spans="1:10" ht="15.6">
      <c r="A6" s="25" t="s">
        <v>96</v>
      </c>
      <c r="B6" s="25">
        <f>SUM(G14:G23)</f>
        <v>0</v>
      </c>
      <c r="C6" s="25">
        <f t="shared" ref="C6:C8" si="0">ROUND(B6*10000/$B$1,0)</f>
        <v>0</v>
      </c>
      <c r="D6" s="25">
        <f t="shared" ref="D6:D8" si="1">ROUND(B6*10000/$B$2,0)</f>
        <v>0</v>
      </c>
      <c r="E6" s="26"/>
      <c r="F6" s="26"/>
      <c r="G6" s="27"/>
      <c r="H6" s="27"/>
      <c r="I6" s="27"/>
      <c r="J6" s="27"/>
    </row>
    <row r="7" spans="1:10" ht="15.6">
      <c r="A7" s="25" t="s">
        <v>97</v>
      </c>
      <c r="B7" s="25">
        <f>SUM(H14:H23)</f>
        <v>0</v>
      </c>
      <c r="C7" s="25">
        <f t="shared" si="0"/>
        <v>0</v>
      </c>
      <c r="D7" s="25">
        <f t="shared" si="1"/>
        <v>0</v>
      </c>
      <c r="E7" s="26"/>
      <c r="F7" s="26"/>
      <c r="G7" s="27"/>
      <c r="H7" s="27"/>
      <c r="I7" s="27"/>
      <c r="J7" s="27"/>
    </row>
    <row r="8" spans="1:10" ht="15.6">
      <c r="A8" s="25" t="s">
        <v>98</v>
      </c>
      <c r="B8" s="25">
        <f>SUM(I14:I23)</f>
        <v>0</v>
      </c>
      <c r="C8" s="25">
        <f t="shared" si="0"/>
        <v>0</v>
      </c>
      <c r="D8" s="25">
        <f t="shared" si="1"/>
        <v>0</v>
      </c>
      <c r="E8" s="26"/>
      <c r="F8" s="26"/>
      <c r="G8" s="27"/>
      <c r="H8" s="27"/>
      <c r="I8" s="27"/>
      <c r="J8" s="27"/>
    </row>
    <row r="9" spans="1:10" ht="15.6">
      <c r="A9" s="25" t="s">
        <v>99</v>
      </c>
      <c r="B9" s="30"/>
      <c r="C9" s="26"/>
      <c r="D9" s="26"/>
      <c r="E9" s="26"/>
      <c r="F9" s="26"/>
      <c r="G9" s="27"/>
      <c r="H9" s="27"/>
      <c r="I9" s="27"/>
      <c r="J9" s="27"/>
    </row>
    <row r="10" spans="1:10" ht="15.6">
      <c r="A10" s="25" t="s">
        <v>100</v>
      </c>
      <c r="B10" s="30"/>
      <c r="C10" s="26"/>
      <c r="D10" s="26"/>
      <c r="E10" s="26"/>
      <c r="F10" s="26"/>
      <c r="G10" s="27"/>
      <c r="H10" s="27"/>
      <c r="I10" s="27"/>
      <c r="J10" s="27"/>
    </row>
    <row r="11" spans="1:10" ht="15.6">
      <c r="A11" s="25" t="s">
        <v>101</v>
      </c>
      <c r="B11" s="30"/>
      <c r="C11" s="26"/>
      <c r="D11" s="26"/>
      <c r="E11" s="26"/>
      <c r="F11" s="26"/>
      <c r="G11" s="27"/>
      <c r="H11" s="27"/>
      <c r="I11" s="27"/>
      <c r="J11" s="27"/>
    </row>
    <row r="12" spans="1:10" ht="15.6">
      <c r="A12" s="26"/>
      <c r="B12" s="26"/>
      <c r="C12" s="26"/>
      <c r="D12" s="26"/>
      <c r="E12" s="26"/>
      <c r="F12" s="26"/>
      <c r="G12" s="27"/>
      <c r="H12" s="27"/>
      <c r="I12" s="27"/>
      <c r="J12" s="27"/>
    </row>
    <row r="13" spans="1:10" ht="31.2">
      <c r="A13" s="31" t="s">
        <v>102</v>
      </c>
      <c r="B13" s="32" t="s">
        <v>88</v>
      </c>
      <c r="C13" s="32" t="s">
        <v>89</v>
      </c>
      <c r="D13" s="32" t="s">
        <v>103</v>
      </c>
      <c r="E13" s="25" t="s">
        <v>104</v>
      </c>
      <c r="F13" s="25" t="s">
        <v>94</v>
      </c>
      <c r="G13" s="32" t="s">
        <v>105</v>
      </c>
      <c r="H13" s="32" t="s">
        <v>106</v>
      </c>
      <c r="I13" s="32" t="s">
        <v>107</v>
      </c>
      <c r="J13" s="27"/>
    </row>
    <row r="14" spans="1:10" ht="15.6">
      <c r="A14" s="33" t="s">
        <v>117</v>
      </c>
      <c r="B14" s="34">
        <f>B2</f>
        <v>20674</v>
      </c>
      <c r="C14" s="34">
        <f>B1</f>
        <v>43018</v>
      </c>
      <c r="D14" s="34">
        <f>B5</f>
        <v>50000</v>
      </c>
      <c r="E14" s="34">
        <f>ROUND(D14*10000/B14,0)</f>
        <v>24185</v>
      </c>
      <c r="F14" s="34">
        <f>ROUND(D14*10000/C14,0)</f>
        <v>11623</v>
      </c>
      <c r="G14" s="34" t="str">
        <f>[1]结果表!C44</f>
        <v>——</v>
      </c>
      <c r="H14" s="34" t="str">
        <f>[1]结果表!C45</f>
        <v>——</v>
      </c>
      <c r="I14" s="34" t="str">
        <f>[1]结果表!C46</f>
        <v>——</v>
      </c>
      <c r="J14" s="27"/>
    </row>
    <row r="15" spans="1:10" ht="15.6">
      <c r="A15" s="33" t="s">
        <v>108</v>
      </c>
      <c r="B15" s="35"/>
      <c r="C15" s="35"/>
      <c r="D15" s="35"/>
      <c r="E15" s="34" t="e">
        <f t="shared" ref="E15:E23" si="2">ROUND(D15*10000/B15,0)</f>
        <v>#DIV/0!</v>
      </c>
      <c r="F15" s="34" t="e">
        <f t="shared" ref="F15:F23" si="3">ROUND(D15*10000/C15,0)</f>
        <v>#DIV/0!</v>
      </c>
      <c r="G15" s="30"/>
      <c r="H15" s="30"/>
      <c r="I15" s="35"/>
      <c r="J15" s="27"/>
    </row>
    <row r="16" spans="1:10" ht="15.6">
      <c r="A16" s="33" t="s">
        <v>109</v>
      </c>
      <c r="B16" s="35"/>
      <c r="C16" s="35"/>
      <c r="D16" s="35"/>
      <c r="E16" s="34" t="e">
        <f t="shared" si="2"/>
        <v>#DIV/0!</v>
      </c>
      <c r="F16" s="34" t="e">
        <f t="shared" si="3"/>
        <v>#DIV/0!</v>
      </c>
      <c r="G16" s="30"/>
      <c r="H16" s="30"/>
      <c r="I16" s="35"/>
      <c r="J16" s="27"/>
    </row>
    <row r="17" spans="1:10" ht="15.6">
      <c r="A17" s="33" t="s">
        <v>110</v>
      </c>
      <c r="B17" s="35"/>
      <c r="C17" s="35"/>
      <c r="D17" s="35"/>
      <c r="E17" s="34" t="e">
        <f t="shared" si="2"/>
        <v>#DIV/0!</v>
      </c>
      <c r="F17" s="34" t="e">
        <f t="shared" si="3"/>
        <v>#DIV/0!</v>
      </c>
      <c r="G17" s="30"/>
      <c r="H17" s="30"/>
      <c r="I17" s="35"/>
      <c r="J17" s="27"/>
    </row>
    <row r="18" spans="1:10" ht="15.6">
      <c r="A18" s="33" t="s">
        <v>111</v>
      </c>
      <c r="B18" s="35"/>
      <c r="C18" s="35"/>
      <c r="D18" s="35"/>
      <c r="E18" s="34" t="e">
        <f t="shared" si="2"/>
        <v>#DIV/0!</v>
      </c>
      <c r="F18" s="34" t="e">
        <f t="shared" si="3"/>
        <v>#DIV/0!</v>
      </c>
      <c r="G18" s="35"/>
      <c r="H18" s="35"/>
      <c r="I18" s="35"/>
      <c r="J18" s="27"/>
    </row>
    <row r="19" spans="1:10" ht="15.6">
      <c r="A19" s="33" t="s">
        <v>112</v>
      </c>
      <c r="B19" s="35"/>
      <c r="C19" s="35"/>
      <c r="D19" s="35"/>
      <c r="E19" s="34" t="e">
        <f t="shared" si="2"/>
        <v>#DIV/0!</v>
      </c>
      <c r="F19" s="34" t="e">
        <f t="shared" si="3"/>
        <v>#DIV/0!</v>
      </c>
      <c r="G19" s="35"/>
      <c r="H19" s="35"/>
      <c r="I19" s="35"/>
      <c r="J19" s="27"/>
    </row>
    <row r="20" spans="1:10" ht="15.6">
      <c r="A20" s="33" t="s">
        <v>113</v>
      </c>
      <c r="B20" s="35"/>
      <c r="C20" s="35"/>
      <c r="D20" s="35"/>
      <c r="E20" s="34" t="e">
        <f t="shared" si="2"/>
        <v>#DIV/0!</v>
      </c>
      <c r="F20" s="34" t="e">
        <f t="shared" si="3"/>
        <v>#DIV/0!</v>
      </c>
      <c r="G20" s="35"/>
      <c r="H20" s="35"/>
      <c r="I20" s="35"/>
      <c r="J20" s="27"/>
    </row>
    <row r="21" spans="1:10" ht="15.6">
      <c r="A21" s="33" t="s">
        <v>114</v>
      </c>
      <c r="B21" s="35"/>
      <c r="C21" s="35"/>
      <c r="D21" s="35"/>
      <c r="E21" s="34" t="e">
        <f t="shared" si="2"/>
        <v>#DIV/0!</v>
      </c>
      <c r="F21" s="34" t="e">
        <f t="shared" si="3"/>
        <v>#DIV/0!</v>
      </c>
      <c r="G21" s="35"/>
      <c r="H21" s="35"/>
      <c r="I21" s="35"/>
      <c r="J21" s="27"/>
    </row>
    <row r="22" spans="1:10" ht="15.6">
      <c r="A22" s="33" t="s">
        <v>115</v>
      </c>
      <c r="B22" s="35"/>
      <c r="C22" s="35"/>
      <c r="D22" s="35"/>
      <c r="E22" s="34" t="e">
        <f t="shared" si="2"/>
        <v>#DIV/0!</v>
      </c>
      <c r="F22" s="34" t="e">
        <f t="shared" si="3"/>
        <v>#DIV/0!</v>
      </c>
      <c r="G22" s="35"/>
      <c r="H22" s="35"/>
      <c r="I22" s="35"/>
      <c r="J22" s="27"/>
    </row>
    <row r="23" spans="1:10" ht="15.6">
      <c r="A23" s="33" t="s">
        <v>116</v>
      </c>
      <c r="B23" s="35"/>
      <c r="C23" s="35"/>
      <c r="D23" s="35"/>
      <c r="E23" s="30" t="e">
        <f t="shared" si="2"/>
        <v>#DIV/0!</v>
      </c>
      <c r="F23" s="30" t="e">
        <f t="shared" si="3"/>
        <v>#DIV/0!</v>
      </c>
      <c r="G23" s="35"/>
      <c r="H23" s="35"/>
      <c r="I23" s="35"/>
      <c r="J23" s="27"/>
    </row>
    <row r="24" spans="1:10">
      <c r="A24" s="27"/>
      <c r="B24" s="27"/>
      <c r="C24" s="27"/>
      <c r="D24" s="27"/>
      <c r="E24" s="27"/>
      <c r="F24" s="27"/>
      <c r="G24" s="27"/>
      <c r="H24" s="27"/>
      <c r="I24" s="27"/>
      <c r="J24" s="27"/>
    </row>
    <row r="25" spans="1:10">
      <c r="A25" s="27"/>
      <c r="B25" s="27"/>
      <c r="C25" s="27"/>
      <c r="D25" s="27"/>
      <c r="E25" s="27"/>
      <c r="F25" s="27"/>
      <c r="G25" s="27"/>
      <c r="H25" s="27"/>
      <c r="I25" s="27"/>
      <c r="J25" s="27"/>
    </row>
    <row r="26" spans="1:10">
      <c r="A26" s="27"/>
      <c r="B26" s="27"/>
      <c r="C26" s="27"/>
      <c r="D26" s="27"/>
      <c r="E26" s="27"/>
      <c r="F26" s="27"/>
      <c r="G26" s="27"/>
      <c r="H26" s="27"/>
      <c r="I26" s="27"/>
      <c r="J26" s="27"/>
    </row>
  </sheetData>
  <sheetProtection formatCells="0" formatColumns="0" formatRows="0"/>
  <phoneticPr fontId="1" type="noConversion"/>
  <pageMargins left="0.7" right="0.7" top="0.75" bottom="0.75" header="0.3" footer="0.3"/>
  <pageSetup paperSize="9" scale="8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3" sqref="B3"/>
    </sheetView>
  </sheetViews>
  <sheetFormatPr defaultRowHeight="14.4"/>
  <cols>
    <col min="1" max="1" width="13" customWidth="1"/>
    <col min="2" max="2" width="17.6640625" customWidth="1"/>
    <col min="3" max="4" width="8.88671875" customWidth="1"/>
  </cols>
  <sheetData>
    <row r="1" spans="1:2">
      <c r="A1" s="45" t="s">
        <v>129</v>
      </c>
      <c r="B1" s="45"/>
    </row>
    <row r="2" spans="1:2">
      <c r="A2" s="36" t="s">
        <v>118</v>
      </c>
      <c r="B2" s="37" t="s">
        <v>119</v>
      </c>
    </row>
    <row r="3" spans="1:2">
      <c r="A3" s="38" t="s">
        <v>125</v>
      </c>
      <c r="B3" s="60">
        <f>1+军队!E3/100</f>
        <v>0.99</v>
      </c>
    </row>
    <row r="4" spans="1:2">
      <c r="A4" s="38" t="s">
        <v>12</v>
      </c>
      <c r="B4" s="60">
        <f>1+军队!E4/100</f>
        <v>1.02</v>
      </c>
    </row>
    <row r="5" spans="1:2">
      <c r="A5" s="38" t="s">
        <v>17</v>
      </c>
      <c r="B5" s="60">
        <f>1+军队!E5/100</f>
        <v>1.02</v>
      </c>
    </row>
    <row r="6" spans="1:2">
      <c r="A6" s="38" t="s">
        <v>22</v>
      </c>
      <c r="B6" s="60">
        <f>1+军队!E6/100</f>
        <v>1.01</v>
      </c>
    </row>
    <row r="7" spans="1:2">
      <c r="A7" s="38" t="s">
        <v>27</v>
      </c>
      <c r="B7" s="60">
        <f>1+军队!E7/100</f>
        <v>1.01</v>
      </c>
    </row>
    <row r="8" spans="1:2">
      <c r="A8" s="38" t="s">
        <v>32</v>
      </c>
      <c r="B8" s="60">
        <f>1+军队!E8/100</f>
        <v>1</v>
      </c>
    </row>
    <row r="9" spans="1:2">
      <c r="A9" s="38" t="s">
        <v>37</v>
      </c>
      <c r="B9" s="60">
        <f>1+军队!E9/100</f>
        <v>0.995</v>
      </c>
    </row>
    <row r="10" spans="1:2">
      <c r="A10" s="38" t="s">
        <v>42</v>
      </c>
      <c r="B10" s="60">
        <f>1+军队!E10/100</f>
        <v>0.995</v>
      </c>
    </row>
    <row r="11" spans="1:2">
      <c r="A11" s="38" t="s">
        <v>47</v>
      </c>
      <c r="B11" s="60">
        <f>1+军队!E11/100</f>
        <v>0.99</v>
      </c>
    </row>
    <row r="12" spans="1:2">
      <c r="A12" s="38" t="s">
        <v>54</v>
      </c>
      <c r="B12" s="60">
        <f>1+军队!E12/100</f>
        <v>0.99</v>
      </c>
    </row>
    <row r="13" spans="1:2">
      <c r="A13" s="38" t="s">
        <v>60</v>
      </c>
      <c r="B13" s="60">
        <f>1+军队!E13/100</f>
        <v>0.98</v>
      </c>
    </row>
    <row r="14" spans="1:2">
      <c r="A14" s="36"/>
      <c r="B14" s="36" t="s">
        <v>126</v>
      </c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E22" sqref="E22"/>
    </sheetView>
  </sheetViews>
  <sheetFormatPr defaultRowHeight="14.4"/>
  <cols>
    <col min="1" max="1" width="12.77734375" customWidth="1"/>
    <col min="2" max="2" width="17.6640625" customWidth="1"/>
  </cols>
  <sheetData>
    <row r="1" spans="1:2">
      <c r="A1" s="45" t="s">
        <v>130</v>
      </c>
      <c r="B1" s="45"/>
    </row>
    <row r="2" spans="1:2">
      <c r="A2" s="36" t="s">
        <v>118</v>
      </c>
      <c r="B2" s="37" t="s">
        <v>119</v>
      </c>
    </row>
    <row r="3" spans="1:2">
      <c r="A3" s="38" t="s">
        <v>125</v>
      </c>
      <c r="B3" s="60">
        <f>1+军队!E3/100</f>
        <v>0.99</v>
      </c>
    </row>
    <row r="4" spans="1:2">
      <c r="A4" s="38" t="s">
        <v>12</v>
      </c>
      <c r="B4" s="60">
        <f>1+军队!E4/100</f>
        <v>1.02</v>
      </c>
    </row>
    <row r="5" spans="1:2">
      <c r="A5" s="38" t="s">
        <v>17</v>
      </c>
      <c r="B5" s="60">
        <f>1+军队!E5/100</f>
        <v>1.02</v>
      </c>
    </row>
    <row r="6" spans="1:2">
      <c r="A6" s="38" t="s">
        <v>22</v>
      </c>
      <c r="B6" s="60">
        <f>1+军队!E6/100</f>
        <v>1.01</v>
      </c>
    </row>
    <row r="7" spans="1:2">
      <c r="A7" s="38" t="s">
        <v>27</v>
      </c>
      <c r="B7" s="60">
        <f>1+军队!E7/100</f>
        <v>1.01</v>
      </c>
    </row>
    <row r="8" spans="1:2">
      <c r="A8" s="38" t="s">
        <v>32</v>
      </c>
      <c r="B8" s="60">
        <f>1+军队!E8/100</f>
        <v>1</v>
      </c>
    </row>
    <row r="9" spans="1:2">
      <c r="A9" s="38" t="s">
        <v>37</v>
      </c>
      <c r="B9" s="60">
        <f>1+军队!E9/100</f>
        <v>0.995</v>
      </c>
    </row>
    <row r="10" spans="1:2">
      <c r="A10" s="38" t="s">
        <v>42</v>
      </c>
      <c r="B10" s="60">
        <f>1+军队!E10/100</f>
        <v>0.995</v>
      </c>
    </row>
    <row r="11" spans="1:2">
      <c r="A11" s="38" t="s">
        <v>47</v>
      </c>
      <c r="B11" s="60">
        <f>1+军队!E11/100</f>
        <v>0.99</v>
      </c>
    </row>
    <row r="12" spans="1:2">
      <c r="A12" s="38" t="s">
        <v>54</v>
      </c>
      <c r="B12" s="60">
        <f>1+军队!E12/100</f>
        <v>0.99</v>
      </c>
    </row>
    <row r="13" spans="1:2">
      <c r="A13" s="38" t="s">
        <v>60</v>
      </c>
      <c r="B13" s="60">
        <f>1+军队!E13/100</f>
        <v>0.98</v>
      </c>
    </row>
    <row r="14" spans="1:2">
      <c r="A14" s="36"/>
      <c r="B14" s="36" t="s">
        <v>123</v>
      </c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view="pageBreakPreview" zoomScaleNormal="100" workbookViewId="0">
      <selection activeCell="J25" sqref="J25"/>
    </sheetView>
  </sheetViews>
  <sheetFormatPr defaultColWidth="9" defaultRowHeight="14.4"/>
  <cols>
    <col min="1" max="2" width="4.77734375" style="6" customWidth="1"/>
    <col min="3" max="8" width="7.77734375" style="6" customWidth="1"/>
    <col min="9" max="9" width="6.77734375" style="6" customWidth="1"/>
    <col min="10" max="17" width="7.77734375" style="6" customWidth="1"/>
    <col min="18" max="18" width="4.77734375" style="6" customWidth="1"/>
    <col min="19" max="16384" width="9" style="6"/>
  </cols>
  <sheetData>
    <row r="1" spans="1:18" ht="34.950000000000003" customHeight="1">
      <c r="C1" s="46" t="s">
        <v>6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8" ht="19.95" customHeight="1">
      <c r="A2" s="7"/>
      <c r="B2" s="8" t="s">
        <v>7</v>
      </c>
      <c r="C2" s="9" t="s">
        <v>8</v>
      </c>
      <c r="D2" s="9" t="s">
        <v>9</v>
      </c>
      <c r="E2" s="9" t="s">
        <v>8</v>
      </c>
      <c r="F2" s="10" t="s">
        <v>9</v>
      </c>
      <c r="G2" s="9" t="s">
        <v>8</v>
      </c>
      <c r="H2" s="9" t="s">
        <v>10</v>
      </c>
      <c r="I2" s="11"/>
      <c r="J2" s="9" t="s">
        <v>9</v>
      </c>
      <c r="K2" s="9" t="s">
        <v>11</v>
      </c>
      <c r="L2" s="9" t="s">
        <v>8</v>
      </c>
      <c r="M2" s="9" t="s">
        <v>9</v>
      </c>
      <c r="N2" s="9" t="s">
        <v>8</v>
      </c>
      <c r="O2" s="9" t="s">
        <v>9</v>
      </c>
      <c r="P2" s="9" t="s">
        <v>8</v>
      </c>
      <c r="Q2" s="9" t="s">
        <v>9</v>
      </c>
    </row>
    <row r="3" spans="1:18" ht="19.95" customHeight="1">
      <c r="A3" s="7"/>
      <c r="B3" s="8" t="s">
        <v>12</v>
      </c>
      <c r="C3" s="9" t="s">
        <v>13</v>
      </c>
      <c r="D3" s="9" t="s">
        <v>14</v>
      </c>
      <c r="E3" s="9" t="s">
        <v>13</v>
      </c>
      <c r="F3" s="10" t="s">
        <v>14</v>
      </c>
      <c r="G3" s="9" t="s">
        <v>13</v>
      </c>
      <c r="H3" s="9" t="s">
        <v>15</v>
      </c>
      <c r="I3" s="11"/>
      <c r="J3" s="9" t="s">
        <v>14</v>
      </c>
      <c r="K3" s="9" t="s">
        <v>16</v>
      </c>
      <c r="L3" s="9" t="s">
        <v>13</v>
      </c>
      <c r="M3" s="9" t="s">
        <v>14</v>
      </c>
      <c r="N3" s="9" t="s">
        <v>13</v>
      </c>
      <c r="O3" s="9" t="s">
        <v>14</v>
      </c>
      <c r="P3" s="9" t="s">
        <v>13</v>
      </c>
      <c r="Q3" s="9" t="s">
        <v>14</v>
      </c>
    </row>
    <row r="4" spans="1:18" ht="19.95" customHeight="1">
      <c r="A4" s="7"/>
      <c r="B4" s="8" t="s">
        <v>17</v>
      </c>
      <c r="C4" s="9" t="s">
        <v>18</v>
      </c>
      <c r="D4" s="9" t="s">
        <v>19</v>
      </c>
      <c r="E4" s="9" t="s">
        <v>18</v>
      </c>
      <c r="F4" s="10" t="s">
        <v>19</v>
      </c>
      <c r="G4" s="9" t="s">
        <v>18</v>
      </c>
      <c r="H4" s="9" t="s">
        <v>20</v>
      </c>
      <c r="I4" s="11"/>
      <c r="J4" s="9" t="s">
        <v>19</v>
      </c>
      <c r="K4" s="9" t="s">
        <v>21</v>
      </c>
      <c r="L4" s="9" t="s">
        <v>18</v>
      </c>
      <c r="M4" s="9" t="s">
        <v>19</v>
      </c>
      <c r="N4" s="9" t="s">
        <v>18</v>
      </c>
      <c r="O4" s="9" t="s">
        <v>19</v>
      </c>
      <c r="P4" s="9" t="s">
        <v>18</v>
      </c>
      <c r="Q4" s="9" t="s">
        <v>19</v>
      </c>
    </row>
    <row r="5" spans="1:18" ht="19.95" customHeight="1">
      <c r="A5" s="7"/>
      <c r="B5" s="8" t="s">
        <v>22</v>
      </c>
      <c r="C5" s="9" t="s">
        <v>23</v>
      </c>
      <c r="D5" s="9" t="s">
        <v>24</v>
      </c>
      <c r="E5" s="9" t="s">
        <v>23</v>
      </c>
      <c r="F5" s="10" t="s">
        <v>24</v>
      </c>
      <c r="G5" s="9" t="s">
        <v>23</v>
      </c>
      <c r="H5" s="9" t="s">
        <v>25</v>
      </c>
      <c r="I5" s="11"/>
      <c r="J5" s="9" t="s">
        <v>24</v>
      </c>
      <c r="K5" s="9" t="s">
        <v>26</v>
      </c>
      <c r="L5" s="9" t="s">
        <v>23</v>
      </c>
      <c r="M5" s="9" t="s">
        <v>24</v>
      </c>
      <c r="N5" s="9" t="s">
        <v>23</v>
      </c>
      <c r="O5" s="9" t="s">
        <v>24</v>
      </c>
      <c r="P5" s="9" t="s">
        <v>23</v>
      </c>
      <c r="Q5" s="9" t="s">
        <v>24</v>
      </c>
    </row>
    <row r="6" spans="1:18" ht="19.95" customHeight="1">
      <c r="A6" s="7"/>
      <c r="B6" s="8" t="s">
        <v>27</v>
      </c>
      <c r="C6" s="9" t="s">
        <v>28</v>
      </c>
      <c r="D6" s="9" t="s">
        <v>29</v>
      </c>
      <c r="E6" s="9" t="s">
        <v>28</v>
      </c>
      <c r="F6" s="10" t="s">
        <v>29</v>
      </c>
      <c r="G6" s="9" t="s">
        <v>28</v>
      </c>
      <c r="H6" s="9" t="s">
        <v>30</v>
      </c>
      <c r="I6" s="11"/>
      <c r="J6" s="9" t="s">
        <v>29</v>
      </c>
      <c r="K6" s="9" t="s">
        <v>31</v>
      </c>
      <c r="L6" s="9" t="s">
        <v>28</v>
      </c>
      <c r="M6" s="9" t="s">
        <v>29</v>
      </c>
      <c r="N6" s="9" t="s">
        <v>28</v>
      </c>
      <c r="O6" s="9" t="s">
        <v>29</v>
      </c>
      <c r="P6" s="9" t="s">
        <v>28</v>
      </c>
      <c r="Q6" s="9" t="s">
        <v>29</v>
      </c>
    </row>
    <row r="7" spans="1:18" ht="19.95" customHeight="1">
      <c r="A7" s="7"/>
      <c r="B7" s="8" t="s">
        <v>32</v>
      </c>
      <c r="C7" s="9" t="s">
        <v>33</v>
      </c>
      <c r="D7" s="9" t="s">
        <v>34</v>
      </c>
      <c r="E7" s="9" t="s">
        <v>33</v>
      </c>
      <c r="F7" s="10" t="s">
        <v>34</v>
      </c>
      <c r="G7" s="9" t="s">
        <v>33</v>
      </c>
      <c r="H7" s="9" t="s">
        <v>35</v>
      </c>
      <c r="I7" s="11"/>
      <c r="J7" s="9" t="s">
        <v>34</v>
      </c>
      <c r="K7" s="9" t="s">
        <v>36</v>
      </c>
      <c r="L7" s="9" t="s">
        <v>33</v>
      </c>
      <c r="M7" s="9" t="s">
        <v>34</v>
      </c>
      <c r="N7" s="9" t="s">
        <v>33</v>
      </c>
      <c r="O7" s="9" t="s">
        <v>34</v>
      </c>
      <c r="P7" s="9" t="s">
        <v>33</v>
      </c>
      <c r="Q7" s="9" t="s">
        <v>34</v>
      </c>
    </row>
    <row r="8" spans="1:18" ht="19.95" customHeight="1">
      <c r="A8" s="7"/>
      <c r="B8" s="8" t="s">
        <v>37</v>
      </c>
      <c r="C8" s="9" t="s">
        <v>38</v>
      </c>
      <c r="D8" s="9" t="s">
        <v>39</v>
      </c>
      <c r="E8" s="9" t="s">
        <v>38</v>
      </c>
      <c r="F8" s="10" t="s">
        <v>39</v>
      </c>
      <c r="G8" s="9" t="s">
        <v>38</v>
      </c>
      <c r="H8" s="9" t="s">
        <v>40</v>
      </c>
      <c r="I8" s="11"/>
      <c r="J8" s="9" t="s">
        <v>39</v>
      </c>
      <c r="K8" s="9" t="s">
        <v>41</v>
      </c>
      <c r="L8" s="9" t="s">
        <v>38</v>
      </c>
      <c r="M8" s="9" t="s">
        <v>39</v>
      </c>
      <c r="N8" s="9" t="s">
        <v>38</v>
      </c>
      <c r="O8" s="9" t="s">
        <v>39</v>
      </c>
      <c r="P8" s="9" t="s">
        <v>38</v>
      </c>
      <c r="Q8" s="9" t="s">
        <v>39</v>
      </c>
    </row>
    <row r="9" spans="1:18" ht="19.95" customHeight="1">
      <c r="A9" s="7"/>
      <c r="B9" s="8" t="s">
        <v>42</v>
      </c>
      <c r="C9" s="9" t="s">
        <v>43</v>
      </c>
      <c r="D9" s="9" t="s">
        <v>44</v>
      </c>
      <c r="E9" s="9" t="s">
        <v>43</v>
      </c>
      <c r="F9" s="10" t="s">
        <v>44</v>
      </c>
      <c r="G9" s="9" t="s">
        <v>43</v>
      </c>
      <c r="H9" s="9" t="s">
        <v>45</v>
      </c>
      <c r="I9" s="11"/>
      <c r="J9" s="9" t="s">
        <v>44</v>
      </c>
      <c r="K9" s="9" t="s">
        <v>46</v>
      </c>
      <c r="L9" s="9" t="s">
        <v>43</v>
      </c>
      <c r="M9" s="9" t="s">
        <v>44</v>
      </c>
      <c r="N9" s="9" t="s">
        <v>43</v>
      </c>
      <c r="O9" s="9" t="s">
        <v>44</v>
      </c>
      <c r="P9" s="9" t="s">
        <v>43</v>
      </c>
      <c r="Q9" s="9" t="s">
        <v>44</v>
      </c>
    </row>
    <row r="10" spans="1:18" ht="19.95" customHeight="1">
      <c r="A10" s="7"/>
      <c r="B10" s="8" t="s">
        <v>47</v>
      </c>
      <c r="C10" s="9" t="s">
        <v>48</v>
      </c>
      <c r="D10" s="9" t="s">
        <v>49</v>
      </c>
      <c r="E10" s="9" t="s">
        <v>48</v>
      </c>
      <c r="F10" s="10" t="s">
        <v>49</v>
      </c>
      <c r="G10" s="9" t="s">
        <v>50</v>
      </c>
      <c r="H10" s="9" t="s">
        <v>51</v>
      </c>
      <c r="I10" s="11"/>
      <c r="J10" s="9" t="s">
        <v>52</v>
      </c>
      <c r="K10" s="9" t="s">
        <v>53</v>
      </c>
      <c r="L10" s="9" t="s">
        <v>50</v>
      </c>
      <c r="M10" s="9" t="s">
        <v>52</v>
      </c>
      <c r="N10" s="9" t="s">
        <v>50</v>
      </c>
      <c r="O10" s="9" t="s">
        <v>52</v>
      </c>
      <c r="P10" s="9" t="s">
        <v>50</v>
      </c>
      <c r="Q10" s="9" t="s">
        <v>52</v>
      </c>
    </row>
    <row r="11" spans="1:18" ht="19.95" customHeight="1">
      <c r="A11" s="7"/>
      <c r="B11" s="8" t="s">
        <v>54</v>
      </c>
      <c r="C11" s="9" t="s">
        <v>55</v>
      </c>
      <c r="D11" s="9" t="s">
        <v>56</v>
      </c>
      <c r="E11" s="9" t="s">
        <v>55</v>
      </c>
      <c r="F11" s="10" t="s">
        <v>56</v>
      </c>
      <c r="G11" s="9" t="s">
        <v>55</v>
      </c>
      <c r="H11" s="9" t="s">
        <v>57</v>
      </c>
      <c r="I11" s="11"/>
      <c r="J11" s="9" t="s">
        <v>56</v>
      </c>
      <c r="K11" s="9" t="s">
        <v>58</v>
      </c>
      <c r="L11" s="9" t="s">
        <v>55</v>
      </c>
      <c r="M11" s="9" t="s">
        <v>56</v>
      </c>
      <c r="N11" s="9" t="s">
        <v>55</v>
      </c>
      <c r="O11" s="9" t="s">
        <v>56</v>
      </c>
      <c r="P11" s="9" t="s">
        <v>55</v>
      </c>
      <c r="Q11" s="9" t="s">
        <v>56</v>
      </c>
    </row>
    <row r="12" spans="1:18" ht="19.95" customHeight="1">
      <c r="A12" s="8" t="s">
        <v>59</v>
      </c>
      <c r="B12" s="8" t="s">
        <v>60</v>
      </c>
      <c r="C12" s="9" t="s">
        <v>61</v>
      </c>
      <c r="D12" s="9" t="s">
        <v>62</v>
      </c>
      <c r="E12" s="9" t="s">
        <v>61</v>
      </c>
      <c r="F12" s="12">
        <v>102</v>
      </c>
      <c r="G12" s="9" t="s">
        <v>63</v>
      </c>
      <c r="H12" s="9" t="s">
        <v>62</v>
      </c>
      <c r="I12" s="13" t="s">
        <v>64</v>
      </c>
      <c r="J12" s="9" t="s">
        <v>65</v>
      </c>
      <c r="K12" s="9" t="s">
        <v>66</v>
      </c>
      <c r="L12" s="9" t="s">
        <v>63</v>
      </c>
      <c r="M12" s="9" t="s">
        <v>65</v>
      </c>
      <c r="N12" s="9" t="s">
        <v>63</v>
      </c>
      <c r="O12" s="9" t="s">
        <v>65</v>
      </c>
      <c r="P12" s="9" t="s">
        <v>63</v>
      </c>
      <c r="Q12" s="9" t="s">
        <v>65</v>
      </c>
      <c r="R12" s="6" t="s">
        <v>67</v>
      </c>
    </row>
    <row r="13" spans="1:18" ht="19.95" customHeight="1">
      <c r="A13" s="47" t="s">
        <v>68</v>
      </c>
      <c r="B13" s="48"/>
      <c r="C13" s="14" t="s">
        <v>69</v>
      </c>
      <c r="D13" s="14" t="s">
        <v>70</v>
      </c>
      <c r="E13" s="14" t="s">
        <v>69</v>
      </c>
      <c r="F13" s="14" t="s">
        <v>70</v>
      </c>
      <c r="G13" s="14" t="s">
        <v>69</v>
      </c>
      <c r="H13" s="14" t="s">
        <v>70</v>
      </c>
      <c r="I13" s="15"/>
      <c r="J13" s="14" t="s">
        <v>69</v>
      </c>
      <c r="K13" s="14" t="s">
        <v>70</v>
      </c>
      <c r="L13" s="14" t="s">
        <v>69</v>
      </c>
      <c r="M13" s="14" t="s">
        <v>70</v>
      </c>
      <c r="N13" s="14" t="s">
        <v>69</v>
      </c>
      <c r="O13" s="14" t="s">
        <v>70</v>
      </c>
      <c r="P13" s="14" t="s">
        <v>69</v>
      </c>
      <c r="Q13" s="14" t="s">
        <v>70</v>
      </c>
    </row>
    <row r="14" spans="1:18" ht="19.95" customHeight="1">
      <c r="A14" s="7"/>
      <c r="B14" s="7"/>
      <c r="C14" s="49"/>
      <c r="D14" s="49"/>
      <c r="E14" s="49"/>
      <c r="F14" s="49"/>
      <c r="G14" s="50"/>
      <c r="H14" s="50"/>
      <c r="I14" s="49"/>
      <c r="J14" s="49"/>
      <c r="K14" s="49"/>
      <c r="L14" s="49"/>
      <c r="M14" s="49"/>
      <c r="N14" s="49"/>
      <c r="O14" s="49"/>
      <c r="P14" s="49"/>
      <c r="Q14" s="49"/>
    </row>
    <row r="15" spans="1:18" ht="19.95" customHeight="1">
      <c r="A15" s="8"/>
      <c r="B15" s="7"/>
      <c r="C15" s="51" t="s">
        <v>71</v>
      </c>
      <c r="D15" s="51"/>
      <c r="E15" s="51" t="s">
        <v>72</v>
      </c>
      <c r="F15" s="51"/>
      <c r="G15" s="55" t="s">
        <v>73</v>
      </c>
      <c r="H15" s="56"/>
      <c r="I15" s="16"/>
      <c r="J15" s="55" t="s">
        <v>71</v>
      </c>
      <c r="K15" s="56"/>
      <c r="L15" s="51" t="s">
        <v>72</v>
      </c>
      <c r="M15" s="51"/>
      <c r="N15" s="51" t="s">
        <v>73</v>
      </c>
      <c r="O15" s="51"/>
      <c r="P15" s="51" t="s">
        <v>74</v>
      </c>
      <c r="Q15" s="51"/>
    </row>
    <row r="16" spans="1:18" ht="15" customHeight="1">
      <c r="A16" s="7"/>
      <c r="B16" s="7"/>
      <c r="C16" s="52" t="s">
        <v>75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</row>
    <row r="17" spans="3:17" ht="25.2" customHeight="1">
      <c r="C17" s="53" t="s">
        <v>76</v>
      </c>
      <c r="D17" s="54"/>
      <c r="E17" s="54"/>
      <c r="F17" s="54"/>
      <c r="G17" s="54"/>
      <c r="H17" s="54"/>
      <c r="I17" s="17"/>
      <c r="J17" s="53" t="s">
        <v>77</v>
      </c>
      <c r="K17" s="54"/>
      <c r="L17" s="54"/>
      <c r="M17" s="54"/>
      <c r="N17" s="54"/>
      <c r="O17" s="54"/>
      <c r="P17" s="54"/>
      <c r="Q17" s="54"/>
    </row>
    <row r="18" spans="3:17" ht="15" customHeight="1">
      <c r="C18" s="18"/>
      <c r="D18" s="19"/>
      <c r="E18" s="20"/>
      <c r="F18" s="19"/>
      <c r="G18" s="18"/>
      <c r="H18" s="18"/>
      <c r="I18" s="18"/>
      <c r="J18" s="21"/>
      <c r="K18" s="18"/>
      <c r="L18" s="19"/>
      <c r="M18" s="18"/>
      <c r="N18" s="17"/>
      <c r="O18" s="18"/>
    </row>
  </sheetData>
  <mergeCells count="18">
    <mergeCell ref="P15:Q15"/>
    <mergeCell ref="C16:Q16"/>
    <mergeCell ref="C17:H17"/>
    <mergeCell ref="J17:Q17"/>
    <mergeCell ref="C15:D15"/>
    <mergeCell ref="E15:F15"/>
    <mergeCell ref="G15:H15"/>
    <mergeCell ref="J15:K15"/>
    <mergeCell ref="L15:M15"/>
    <mergeCell ref="N15:O15"/>
    <mergeCell ref="C1:Q1"/>
    <mergeCell ref="A13:B13"/>
    <mergeCell ref="C14:D14"/>
    <mergeCell ref="E14:F14"/>
    <mergeCell ref="G14:K14"/>
    <mergeCell ref="L14:M14"/>
    <mergeCell ref="N14:O14"/>
    <mergeCell ref="P14:Q14"/>
  </mergeCells>
  <phoneticPr fontId="1" type="noConversion"/>
  <printOptions horizontalCentered="1"/>
  <pageMargins left="0.23622047244094499" right="0.23622047244094499" top="0.74803149606299202" bottom="0.74803149606299202" header="0.31496062992126" footer="0.31496062992126"/>
  <pageSetup paperSize="9" scale="75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workbookViewId="0">
      <selection activeCell="G33" sqref="G33"/>
    </sheetView>
  </sheetViews>
  <sheetFormatPr defaultColWidth="9" defaultRowHeight="14.4"/>
  <cols>
    <col min="1" max="2" width="4.77734375" style="6" customWidth="1"/>
    <col min="3" max="10" width="7.77734375" style="6" customWidth="1"/>
    <col min="11" max="11" width="6.77734375" style="6" customWidth="1"/>
    <col min="12" max="21" width="7.77734375" style="6" customWidth="1"/>
    <col min="22" max="22" width="4.77734375" style="6" customWidth="1"/>
    <col min="23" max="16384" width="9" style="6"/>
  </cols>
  <sheetData>
    <row r="1" spans="1:22" ht="34.950000000000003" customHeight="1">
      <c r="C1" s="46" t="s">
        <v>78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22"/>
      <c r="U1" s="22"/>
    </row>
    <row r="2" spans="1:22" ht="19.95" customHeight="1">
      <c r="A2" s="7"/>
      <c r="B2" s="8" t="s">
        <v>12</v>
      </c>
      <c r="E2" s="9" t="s">
        <v>13</v>
      </c>
      <c r="F2" s="10" t="s">
        <v>14</v>
      </c>
      <c r="G2" s="9" t="s">
        <v>13</v>
      </c>
      <c r="H2" s="9" t="s">
        <v>15</v>
      </c>
      <c r="I2" s="9" t="s">
        <v>13</v>
      </c>
      <c r="J2" s="9" t="s">
        <v>15</v>
      </c>
      <c r="K2" s="11"/>
      <c r="L2" s="9" t="s">
        <v>14</v>
      </c>
      <c r="M2" s="9" t="s">
        <v>16</v>
      </c>
      <c r="N2" s="9" t="s">
        <v>13</v>
      </c>
      <c r="O2" s="9" t="s">
        <v>14</v>
      </c>
      <c r="P2" s="9" t="s">
        <v>13</v>
      </c>
      <c r="Q2" s="9" t="s">
        <v>14</v>
      </c>
    </row>
    <row r="3" spans="1:22" ht="19.95" customHeight="1">
      <c r="A3" s="7"/>
      <c r="B3" s="8" t="s">
        <v>17</v>
      </c>
      <c r="E3" s="9" t="s">
        <v>18</v>
      </c>
      <c r="F3" s="10" t="s">
        <v>19</v>
      </c>
      <c r="G3" s="9" t="s">
        <v>18</v>
      </c>
      <c r="H3" s="9" t="s">
        <v>20</v>
      </c>
      <c r="I3" s="9" t="s">
        <v>18</v>
      </c>
      <c r="J3" s="9" t="s">
        <v>20</v>
      </c>
      <c r="K3" s="11"/>
      <c r="L3" s="9" t="s">
        <v>19</v>
      </c>
      <c r="M3" s="9" t="s">
        <v>21</v>
      </c>
      <c r="N3" s="9" t="s">
        <v>18</v>
      </c>
      <c r="O3" s="9" t="s">
        <v>19</v>
      </c>
      <c r="P3" s="9" t="s">
        <v>18</v>
      </c>
      <c r="Q3" s="9" t="s">
        <v>19</v>
      </c>
      <c r="R3" s="9" t="s">
        <v>18</v>
      </c>
      <c r="S3" s="9" t="s">
        <v>19</v>
      </c>
      <c r="T3" s="9" t="s">
        <v>18</v>
      </c>
      <c r="U3" s="9" t="s">
        <v>19</v>
      </c>
    </row>
    <row r="4" spans="1:22" ht="19.95" customHeight="1">
      <c r="A4" s="7"/>
      <c r="B4" s="8" t="s">
        <v>22</v>
      </c>
      <c r="E4" s="9" t="s">
        <v>23</v>
      </c>
      <c r="F4" s="10" t="s">
        <v>24</v>
      </c>
      <c r="G4" s="9" t="s">
        <v>23</v>
      </c>
      <c r="H4" s="9" t="s">
        <v>25</v>
      </c>
      <c r="I4" s="9" t="s">
        <v>23</v>
      </c>
      <c r="J4" s="9" t="s">
        <v>25</v>
      </c>
      <c r="K4" s="11"/>
      <c r="L4" s="9" t="s">
        <v>24</v>
      </c>
      <c r="M4" s="9" t="s">
        <v>26</v>
      </c>
      <c r="N4" s="9" t="s">
        <v>23</v>
      </c>
      <c r="O4" s="9" t="s">
        <v>24</v>
      </c>
      <c r="P4" s="9" t="s">
        <v>23</v>
      </c>
      <c r="Q4" s="9" t="s">
        <v>24</v>
      </c>
      <c r="R4" s="9" t="s">
        <v>23</v>
      </c>
      <c r="S4" s="9" t="s">
        <v>24</v>
      </c>
      <c r="T4" s="9" t="s">
        <v>23</v>
      </c>
      <c r="U4" s="9" t="s">
        <v>24</v>
      </c>
    </row>
    <row r="5" spans="1:22" ht="19.95" customHeight="1">
      <c r="A5" s="7"/>
      <c r="B5" s="8" t="s">
        <v>27</v>
      </c>
      <c r="E5" s="9" t="s">
        <v>28</v>
      </c>
      <c r="F5" s="10" t="s">
        <v>29</v>
      </c>
      <c r="G5" s="9" t="s">
        <v>28</v>
      </c>
      <c r="H5" s="9" t="s">
        <v>30</v>
      </c>
      <c r="I5" s="9" t="s">
        <v>28</v>
      </c>
      <c r="J5" s="9" t="s">
        <v>30</v>
      </c>
      <c r="K5" s="11"/>
      <c r="L5" s="9" t="s">
        <v>29</v>
      </c>
      <c r="M5" s="9" t="s">
        <v>31</v>
      </c>
      <c r="N5" s="9" t="s">
        <v>28</v>
      </c>
      <c r="O5" s="9" t="s">
        <v>29</v>
      </c>
      <c r="P5" s="9" t="s">
        <v>28</v>
      </c>
      <c r="Q5" s="9" t="s">
        <v>29</v>
      </c>
      <c r="R5" s="9" t="s">
        <v>28</v>
      </c>
      <c r="S5" s="9" t="s">
        <v>29</v>
      </c>
      <c r="T5" s="9" t="s">
        <v>28</v>
      </c>
      <c r="U5" s="9" t="s">
        <v>29</v>
      </c>
    </row>
    <row r="6" spans="1:22" ht="19.95" customHeight="1">
      <c r="A6" s="7"/>
      <c r="B6" s="8" t="s">
        <v>32</v>
      </c>
      <c r="C6" s="9" t="s">
        <v>33</v>
      </c>
      <c r="D6" s="9" t="s">
        <v>34</v>
      </c>
      <c r="E6" s="9" t="s">
        <v>33</v>
      </c>
      <c r="F6" s="10" t="s">
        <v>34</v>
      </c>
      <c r="G6" s="9" t="s">
        <v>79</v>
      </c>
      <c r="H6" s="9" t="s">
        <v>35</v>
      </c>
      <c r="I6" s="9" t="s">
        <v>79</v>
      </c>
      <c r="J6" s="9" t="s">
        <v>35</v>
      </c>
      <c r="K6" s="11"/>
      <c r="L6" s="9" t="s">
        <v>34</v>
      </c>
      <c r="M6" s="9" t="s">
        <v>36</v>
      </c>
      <c r="N6" s="9" t="s">
        <v>33</v>
      </c>
      <c r="O6" s="9" t="s">
        <v>34</v>
      </c>
      <c r="P6" s="9" t="s">
        <v>33</v>
      </c>
      <c r="Q6" s="9" t="s">
        <v>34</v>
      </c>
      <c r="R6" s="9" t="s">
        <v>33</v>
      </c>
      <c r="S6" s="9" t="s">
        <v>34</v>
      </c>
      <c r="T6" s="9" t="s">
        <v>33</v>
      </c>
      <c r="U6" s="9" t="s">
        <v>34</v>
      </c>
    </row>
    <row r="7" spans="1:22" ht="19.95" customHeight="1">
      <c r="A7" s="7"/>
      <c r="B7" s="8" t="s">
        <v>37</v>
      </c>
      <c r="C7" s="9" t="s">
        <v>38</v>
      </c>
      <c r="D7" s="9" t="s">
        <v>39</v>
      </c>
      <c r="E7" s="9" t="s">
        <v>38</v>
      </c>
      <c r="F7" s="10" t="s">
        <v>39</v>
      </c>
      <c r="G7" s="9" t="s">
        <v>38</v>
      </c>
      <c r="H7" s="9" t="s">
        <v>40</v>
      </c>
      <c r="I7" s="9" t="s">
        <v>38</v>
      </c>
      <c r="J7" s="9" t="s">
        <v>40</v>
      </c>
      <c r="K7" s="11"/>
      <c r="L7" s="9" t="s">
        <v>39</v>
      </c>
      <c r="M7" s="9" t="s">
        <v>41</v>
      </c>
      <c r="N7" s="9" t="s">
        <v>38</v>
      </c>
      <c r="O7" s="9" t="s">
        <v>39</v>
      </c>
      <c r="P7" s="9" t="s">
        <v>38</v>
      </c>
      <c r="Q7" s="9" t="s">
        <v>39</v>
      </c>
      <c r="R7" s="9" t="s">
        <v>38</v>
      </c>
      <c r="S7" s="9" t="s">
        <v>39</v>
      </c>
      <c r="T7" s="9" t="s">
        <v>38</v>
      </c>
      <c r="U7" s="9" t="s">
        <v>39</v>
      </c>
    </row>
    <row r="8" spans="1:22" ht="19.95" customHeight="1">
      <c r="A8" s="7"/>
      <c r="B8" s="8" t="s">
        <v>42</v>
      </c>
      <c r="C8" s="9" t="s">
        <v>43</v>
      </c>
      <c r="D8" s="9" t="s">
        <v>44</v>
      </c>
      <c r="E8" s="9" t="s">
        <v>43</v>
      </c>
      <c r="F8" s="10" t="s">
        <v>44</v>
      </c>
      <c r="G8" s="9" t="s">
        <v>43</v>
      </c>
      <c r="H8" s="9" t="s">
        <v>45</v>
      </c>
      <c r="I8" s="9" t="s">
        <v>43</v>
      </c>
      <c r="J8" s="9" t="s">
        <v>45</v>
      </c>
      <c r="K8" s="11"/>
      <c r="L8" s="9" t="s">
        <v>44</v>
      </c>
      <c r="M8" s="9" t="s">
        <v>46</v>
      </c>
      <c r="N8" s="9" t="s">
        <v>43</v>
      </c>
      <c r="O8" s="9" t="s">
        <v>44</v>
      </c>
      <c r="P8" s="9" t="s">
        <v>43</v>
      </c>
      <c r="Q8" s="9" t="s">
        <v>44</v>
      </c>
      <c r="R8" s="9" t="s">
        <v>43</v>
      </c>
      <c r="S8" s="9" t="s">
        <v>44</v>
      </c>
      <c r="T8" s="9" t="s">
        <v>43</v>
      </c>
      <c r="U8" s="9" t="s">
        <v>44</v>
      </c>
    </row>
    <row r="9" spans="1:22" ht="19.95" customHeight="1">
      <c r="A9" s="7"/>
      <c r="B9" s="8" t="s">
        <v>47</v>
      </c>
      <c r="C9" s="9" t="s">
        <v>48</v>
      </c>
      <c r="D9" s="9" t="s">
        <v>49</v>
      </c>
      <c r="E9" s="9" t="s">
        <v>48</v>
      </c>
      <c r="F9" s="10" t="s">
        <v>49</v>
      </c>
      <c r="G9" s="9" t="s">
        <v>50</v>
      </c>
      <c r="H9" s="9" t="s">
        <v>51</v>
      </c>
      <c r="I9" s="9" t="s">
        <v>50</v>
      </c>
      <c r="J9" s="9" t="s">
        <v>51</v>
      </c>
      <c r="K9" s="11"/>
      <c r="L9" s="9" t="s">
        <v>52</v>
      </c>
      <c r="M9" s="9" t="s">
        <v>53</v>
      </c>
      <c r="N9" s="9" t="s">
        <v>50</v>
      </c>
      <c r="O9" s="9" t="s">
        <v>52</v>
      </c>
      <c r="P9" s="9" t="s">
        <v>50</v>
      </c>
      <c r="Q9" s="9" t="s">
        <v>52</v>
      </c>
      <c r="R9" s="9" t="s">
        <v>50</v>
      </c>
      <c r="S9" s="9" t="s">
        <v>52</v>
      </c>
      <c r="T9" s="9" t="s">
        <v>50</v>
      </c>
      <c r="U9" s="9" t="s">
        <v>52</v>
      </c>
    </row>
    <row r="10" spans="1:22" ht="19.95" customHeight="1">
      <c r="A10" s="7"/>
      <c r="B10" s="8" t="s">
        <v>54</v>
      </c>
      <c r="C10" s="9" t="s">
        <v>55</v>
      </c>
      <c r="D10" s="9" t="s">
        <v>56</v>
      </c>
      <c r="E10" s="9" t="s">
        <v>55</v>
      </c>
      <c r="F10" s="10" t="s">
        <v>56</v>
      </c>
      <c r="G10" s="9" t="s">
        <v>55</v>
      </c>
      <c r="H10" s="9" t="s">
        <v>57</v>
      </c>
      <c r="I10" s="9" t="s">
        <v>55</v>
      </c>
      <c r="J10" s="9" t="s">
        <v>57</v>
      </c>
      <c r="K10" s="11"/>
      <c r="L10" s="9" t="s">
        <v>56</v>
      </c>
      <c r="M10" s="9" t="s">
        <v>58</v>
      </c>
      <c r="N10" s="9" t="s">
        <v>55</v>
      </c>
      <c r="O10" s="9" t="s">
        <v>56</v>
      </c>
      <c r="P10" s="9" t="s">
        <v>55</v>
      </c>
      <c r="Q10" s="9" t="s">
        <v>56</v>
      </c>
      <c r="R10" s="9" t="s">
        <v>55</v>
      </c>
      <c r="S10" s="9" t="s">
        <v>56</v>
      </c>
      <c r="T10" s="9" t="s">
        <v>55</v>
      </c>
      <c r="U10" s="23" t="s">
        <v>56</v>
      </c>
    </row>
    <row r="11" spans="1:22" ht="19.95" customHeight="1">
      <c r="A11" s="8" t="s">
        <v>59</v>
      </c>
      <c r="B11" s="8" t="s">
        <v>60</v>
      </c>
      <c r="C11" s="9" t="s">
        <v>61</v>
      </c>
      <c r="D11" s="9" t="s">
        <v>62</v>
      </c>
      <c r="E11" s="9" t="s">
        <v>61</v>
      </c>
      <c r="F11" s="12">
        <v>102</v>
      </c>
      <c r="G11" s="9" t="s">
        <v>63</v>
      </c>
      <c r="H11" s="9" t="s">
        <v>62</v>
      </c>
      <c r="I11" s="9" t="s">
        <v>63</v>
      </c>
      <c r="J11" s="9" t="s">
        <v>62</v>
      </c>
      <c r="K11" s="13" t="s">
        <v>64</v>
      </c>
      <c r="L11" s="9" t="s">
        <v>65</v>
      </c>
      <c r="M11" s="9" t="s">
        <v>66</v>
      </c>
      <c r="N11" s="9" t="s">
        <v>63</v>
      </c>
      <c r="O11" s="9" t="s">
        <v>65</v>
      </c>
      <c r="P11" s="23" t="s">
        <v>63</v>
      </c>
      <c r="Q11" s="23" t="s">
        <v>65</v>
      </c>
      <c r="R11" s="23" t="s">
        <v>63</v>
      </c>
      <c r="S11" s="23" t="s">
        <v>65</v>
      </c>
      <c r="T11" s="23" t="s">
        <v>63</v>
      </c>
      <c r="U11" s="23" t="s">
        <v>65</v>
      </c>
      <c r="V11" s="6" t="s">
        <v>67</v>
      </c>
    </row>
    <row r="12" spans="1:22" ht="19.95" customHeight="1">
      <c r="A12" s="47" t="s">
        <v>68</v>
      </c>
      <c r="B12" s="48"/>
      <c r="C12" s="14" t="s">
        <v>80</v>
      </c>
      <c r="D12" s="14" t="s">
        <v>70</v>
      </c>
      <c r="E12" s="14" t="s">
        <v>69</v>
      </c>
      <c r="F12" s="14" t="s">
        <v>70</v>
      </c>
      <c r="G12" s="14" t="s">
        <v>69</v>
      </c>
      <c r="H12" s="14" t="s">
        <v>70</v>
      </c>
      <c r="I12" s="14" t="s">
        <v>69</v>
      </c>
      <c r="J12" s="14" t="s">
        <v>70</v>
      </c>
      <c r="K12" s="15"/>
      <c r="L12" s="14" t="s">
        <v>69</v>
      </c>
      <c r="M12" s="14" t="s">
        <v>70</v>
      </c>
      <c r="N12" s="14" t="s">
        <v>69</v>
      </c>
      <c r="O12" s="14" t="s">
        <v>70</v>
      </c>
      <c r="P12" s="14" t="s">
        <v>81</v>
      </c>
      <c r="Q12" s="14" t="s">
        <v>82</v>
      </c>
      <c r="R12" s="14" t="s">
        <v>81</v>
      </c>
      <c r="S12" s="14" t="s">
        <v>82</v>
      </c>
      <c r="T12" s="14" t="s">
        <v>81</v>
      </c>
      <c r="U12" s="14" t="s">
        <v>82</v>
      </c>
    </row>
    <row r="13" spans="1:22" ht="19.95" customHeight="1">
      <c r="A13" s="7"/>
      <c r="B13" s="7"/>
      <c r="C13" s="49"/>
      <c r="D13" s="49"/>
      <c r="E13" s="49"/>
      <c r="F13" s="49"/>
      <c r="G13" s="50"/>
      <c r="H13" s="50"/>
      <c r="I13" s="50"/>
      <c r="J13" s="50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</row>
    <row r="14" spans="1:22" ht="19.95" customHeight="1">
      <c r="A14" s="8"/>
      <c r="B14" s="7"/>
      <c r="C14" s="51" t="s">
        <v>71</v>
      </c>
      <c r="D14" s="51"/>
      <c r="E14" s="51" t="s">
        <v>72</v>
      </c>
      <c r="F14" s="51"/>
      <c r="G14" s="55" t="s">
        <v>73</v>
      </c>
      <c r="H14" s="56"/>
      <c r="I14" s="55" t="s">
        <v>74</v>
      </c>
      <c r="J14" s="56"/>
      <c r="K14" s="16"/>
      <c r="L14" s="55" t="s">
        <v>71</v>
      </c>
      <c r="M14" s="56"/>
      <c r="N14" s="51" t="s">
        <v>72</v>
      </c>
      <c r="O14" s="51"/>
      <c r="P14" s="51" t="s">
        <v>73</v>
      </c>
      <c r="Q14" s="51"/>
      <c r="R14" s="51" t="s">
        <v>74</v>
      </c>
      <c r="S14" s="51"/>
      <c r="T14" s="51" t="s">
        <v>83</v>
      </c>
      <c r="U14" s="51"/>
    </row>
    <row r="15" spans="1:22" ht="15" customHeight="1">
      <c r="A15" s="7"/>
      <c r="B15" s="7"/>
      <c r="C15" s="52" t="s">
        <v>75</v>
      </c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</row>
    <row r="16" spans="1:22" ht="25.2" customHeight="1">
      <c r="C16" s="57" t="s">
        <v>84</v>
      </c>
      <c r="D16" s="54"/>
      <c r="E16" s="54"/>
      <c r="F16" s="54"/>
      <c r="G16" s="54"/>
      <c r="H16" s="54"/>
      <c r="I16" s="54"/>
      <c r="J16" s="54"/>
      <c r="K16" s="17"/>
      <c r="L16" s="57" t="s">
        <v>85</v>
      </c>
      <c r="M16" s="57"/>
      <c r="N16" s="57"/>
      <c r="O16" s="57"/>
      <c r="P16" s="57"/>
      <c r="Q16" s="57"/>
      <c r="R16" s="57"/>
      <c r="S16" s="57"/>
      <c r="T16" s="57"/>
      <c r="U16" s="57"/>
    </row>
    <row r="17" spans="3:21" ht="15" customHeight="1">
      <c r="C17" s="18"/>
      <c r="D17" s="19"/>
      <c r="E17" s="20"/>
      <c r="F17" s="19"/>
      <c r="G17" s="18"/>
      <c r="H17" s="18"/>
      <c r="I17" s="18"/>
      <c r="J17" s="18"/>
      <c r="K17" s="18"/>
      <c r="L17" s="21"/>
      <c r="M17" s="18"/>
      <c r="N17" s="19"/>
      <c r="O17" s="18"/>
      <c r="P17" s="17"/>
      <c r="Q17" s="18"/>
    </row>
    <row r="18" spans="3:21">
      <c r="C18" s="58" t="s">
        <v>86</v>
      </c>
      <c r="D18" s="58"/>
      <c r="E18" s="58"/>
      <c r="F18" s="58"/>
      <c r="G18" s="58"/>
      <c r="H18" s="58"/>
      <c r="I18" s="58"/>
      <c r="T18" s="24"/>
      <c r="U18" s="6" t="s">
        <v>87</v>
      </c>
    </row>
  </sheetData>
  <mergeCells count="22">
    <mergeCell ref="C15:U15"/>
    <mergeCell ref="C16:J16"/>
    <mergeCell ref="L16:U16"/>
    <mergeCell ref="C18:I18"/>
    <mergeCell ref="T13:U13"/>
    <mergeCell ref="C14:D14"/>
    <mergeCell ref="E14:F14"/>
    <mergeCell ref="G14:H14"/>
    <mergeCell ref="I14:J14"/>
    <mergeCell ref="L14:M14"/>
    <mergeCell ref="N14:O14"/>
    <mergeCell ref="P14:Q14"/>
    <mergeCell ref="R14:S14"/>
    <mergeCell ref="T14:U14"/>
    <mergeCell ref="C1:S1"/>
    <mergeCell ref="A12:B12"/>
    <mergeCell ref="C13:D13"/>
    <mergeCell ref="E13:F13"/>
    <mergeCell ref="G13:M13"/>
    <mergeCell ref="N13:O13"/>
    <mergeCell ref="P13:Q13"/>
    <mergeCell ref="R13:S13"/>
  </mergeCells>
  <phoneticPr fontId="1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zoomScale="130" zoomScaleNormal="130" workbookViewId="0">
      <selection activeCell="E16" sqref="E16"/>
    </sheetView>
  </sheetViews>
  <sheetFormatPr defaultRowHeight="14.4"/>
  <cols>
    <col min="6" max="6" width="0" hidden="1" customWidth="1"/>
  </cols>
  <sheetData>
    <row r="1" spans="1:18">
      <c r="A1" s="43" t="s">
        <v>3</v>
      </c>
      <c r="B1" s="43"/>
      <c r="C1" s="43"/>
      <c r="D1" s="2"/>
      <c r="E1" s="2"/>
      <c r="F1" s="2"/>
      <c r="H1" s="44" t="s">
        <v>3</v>
      </c>
      <c r="I1" s="44"/>
      <c r="J1" s="44"/>
      <c r="K1" s="41"/>
      <c r="L1" s="41"/>
      <c r="N1" s="44" t="s">
        <v>3</v>
      </c>
      <c r="O1" s="44"/>
      <c r="P1" s="44"/>
      <c r="Q1" s="41"/>
      <c r="R1" s="41"/>
    </row>
    <row r="2" spans="1:18">
      <c r="A2" s="2" t="s">
        <v>0</v>
      </c>
      <c r="B2" s="2" t="s">
        <v>1</v>
      </c>
      <c r="C2" s="2" t="s">
        <v>2</v>
      </c>
      <c r="D2" s="2" t="s">
        <v>2</v>
      </c>
      <c r="E2" s="2" t="s">
        <v>2</v>
      </c>
      <c r="F2" s="2" t="s">
        <v>2</v>
      </c>
      <c r="H2" s="40" t="s">
        <v>0</v>
      </c>
      <c r="I2" s="40" t="s">
        <v>1</v>
      </c>
      <c r="J2" s="40" t="s">
        <v>2</v>
      </c>
      <c r="K2" s="40" t="s">
        <v>2</v>
      </c>
      <c r="L2" s="40" t="s">
        <v>2</v>
      </c>
      <c r="N2" s="40" t="s">
        <v>0</v>
      </c>
      <c r="O2" s="40" t="s">
        <v>1</v>
      </c>
      <c r="P2" s="40" t="s">
        <v>2</v>
      </c>
      <c r="Q2" s="40" t="s">
        <v>2</v>
      </c>
      <c r="R2" s="40" t="s">
        <v>2</v>
      </c>
    </row>
    <row r="3" spans="1:18">
      <c r="A3" s="2">
        <v>11</v>
      </c>
      <c r="B3" s="2" t="s">
        <v>5</v>
      </c>
      <c r="C3" s="2" t="s">
        <v>5</v>
      </c>
      <c r="D3" s="2" t="s">
        <v>5</v>
      </c>
      <c r="E3" s="2">
        <f>E4-0.5</f>
        <v>0.5</v>
      </c>
      <c r="F3" s="2">
        <f>F4-0.5</f>
        <v>0.5</v>
      </c>
      <c r="H3" s="40">
        <v>11</v>
      </c>
      <c r="I3" s="40" t="s">
        <v>5</v>
      </c>
      <c r="J3" s="40" t="s">
        <v>5</v>
      </c>
      <c r="K3" s="40" t="s">
        <v>5</v>
      </c>
      <c r="L3" s="40">
        <v>-1.5</v>
      </c>
      <c r="N3" s="40">
        <v>11</v>
      </c>
      <c r="O3" s="40" t="s">
        <v>5</v>
      </c>
      <c r="P3" s="40" t="s">
        <v>5</v>
      </c>
      <c r="Q3" s="40" t="s">
        <v>5</v>
      </c>
      <c r="R3" s="40">
        <v>-1</v>
      </c>
    </row>
    <row r="4" spans="1:18">
      <c r="A4" s="2">
        <v>10</v>
      </c>
      <c r="B4" s="2">
        <f>B5-0.5</f>
        <v>0.5</v>
      </c>
      <c r="C4" s="2" t="s">
        <v>5</v>
      </c>
      <c r="D4" s="2" t="s">
        <v>5</v>
      </c>
      <c r="E4" s="2">
        <v>1</v>
      </c>
      <c r="F4" s="2">
        <v>1</v>
      </c>
      <c r="H4" s="40">
        <v>10</v>
      </c>
      <c r="I4" s="40">
        <v>-1.5</v>
      </c>
      <c r="J4" s="40" t="s">
        <v>5</v>
      </c>
      <c r="K4" s="40" t="s">
        <v>5</v>
      </c>
      <c r="L4" s="40">
        <v>1.5</v>
      </c>
      <c r="N4" s="40">
        <v>10</v>
      </c>
      <c r="O4" s="40">
        <v>-1</v>
      </c>
      <c r="P4" s="40" t="s">
        <v>5</v>
      </c>
      <c r="Q4" s="40" t="s">
        <v>5</v>
      </c>
      <c r="R4" s="40">
        <v>1.5</v>
      </c>
    </row>
    <row r="5" spans="1:18">
      <c r="A5" s="2">
        <v>9</v>
      </c>
      <c r="B5" s="2">
        <v>1</v>
      </c>
      <c r="C5" s="2" t="s">
        <v>5</v>
      </c>
      <c r="D5" s="2">
        <f>D6-0.5</f>
        <v>0.5</v>
      </c>
      <c r="E5" s="2">
        <v>1</v>
      </c>
      <c r="F5" s="2">
        <v>1</v>
      </c>
      <c r="H5" s="40">
        <v>9</v>
      </c>
      <c r="I5" s="40">
        <v>1.5</v>
      </c>
      <c r="J5" s="40" t="s">
        <v>5</v>
      </c>
      <c r="K5" s="40">
        <v>-1.5</v>
      </c>
      <c r="L5" s="40">
        <v>1</v>
      </c>
      <c r="N5" s="40">
        <v>9</v>
      </c>
      <c r="O5" s="40">
        <v>1.5</v>
      </c>
      <c r="P5" s="40" t="s">
        <v>5</v>
      </c>
      <c r="Q5" s="40">
        <v>-1</v>
      </c>
      <c r="R5" s="40">
        <v>1</v>
      </c>
    </row>
    <row r="6" spans="1:18">
      <c r="A6" s="2">
        <v>8</v>
      </c>
      <c r="B6" s="2">
        <v>1</v>
      </c>
      <c r="C6" s="2" t="s">
        <v>5</v>
      </c>
      <c r="D6" s="2">
        <v>1</v>
      </c>
      <c r="E6" s="2">
        <v>1</v>
      </c>
      <c r="F6" s="2">
        <v>1</v>
      </c>
      <c r="H6" s="40">
        <v>8</v>
      </c>
      <c r="I6" s="40">
        <v>1</v>
      </c>
      <c r="J6" s="40" t="s">
        <v>5</v>
      </c>
      <c r="K6" s="40">
        <v>1.5</v>
      </c>
      <c r="L6" s="40">
        <v>1</v>
      </c>
      <c r="N6" s="40">
        <v>8</v>
      </c>
      <c r="O6" s="40">
        <v>1</v>
      </c>
      <c r="P6" s="40" t="s">
        <v>5</v>
      </c>
      <c r="Q6" s="40">
        <v>1.5</v>
      </c>
      <c r="R6" s="40">
        <v>1</v>
      </c>
    </row>
    <row r="7" spans="1:18">
      <c r="A7" s="2">
        <v>7</v>
      </c>
      <c r="B7" s="2">
        <v>1</v>
      </c>
      <c r="C7" s="2" t="s">
        <v>5</v>
      </c>
      <c r="D7" s="2">
        <v>1</v>
      </c>
      <c r="E7" s="2">
        <v>1</v>
      </c>
      <c r="F7" s="2">
        <v>1</v>
      </c>
      <c r="H7" s="40">
        <v>7</v>
      </c>
      <c r="I7" s="40">
        <v>1</v>
      </c>
      <c r="J7" s="40" t="s">
        <v>5</v>
      </c>
      <c r="K7" s="40">
        <v>1</v>
      </c>
      <c r="L7" s="40">
        <v>1</v>
      </c>
      <c r="N7" s="40">
        <v>7</v>
      </c>
      <c r="O7" s="40">
        <v>1</v>
      </c>
      <c r="P7" s="40" t="s">
        <v>5</v>
      </c>
      <c r="Q7" s="40">
        <v>1</v>
      </c>
      <c r="R7" s="40">
        <v>1</v>
      </c>
    </row>
    <row r="8" spans="1:18">
      <c r="A8" s="2">
        <v>6</v>
      </c>
      <c r="B8" s="2">
        <v>1</v>
      </c>
      <c r="C8" s="2">
        <f>C9-0.5</f>
        <v>-0.5</v>
      </c>
      <c r="D8" s="2">
        <v>1</v>
      </c>
      <c r="E8" s="2">
        <v>1</v>
      </c>
      <c r="F8" s="2">
        <v>1</v>
      </c>
      <c r="H8" s="40">
        <v>6</v>
      </c>
      <c r="I8" s="40">
        <v>1</v>
      </c>
      <c r="J8" s="5">
        <v>-1.5</v>
      </c>
      <c r="K8" s="40">
        <v>1</v>
      </c>
      <c r="L8" s="40">
        <v>0</v>
      </c>
      <c r="N8" s="40">
        <v>6</v>
      </c>
      <c r="O8" s="40">
        <v>1</v>
      </c>
      <c r="P8" s="5">
        <v>-1</v>
      </c>
      <c r="Q8" s="40">
        <v>1</v>
      </c>
      <c r="R8" s="40">
        <v>0</v>
      </c>
    </row>
    <row r="9" spans="1:18">
      <c r="A9" s="2">
        <v>5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H9" s="40">
        <v>5</v>
      </c>
      <c r="I9" s="40">
        <v>0</v>
      </c>
      <c r="J9" s="5">
        <v>1.5</v>
      </c>
      <c r="K9" s="40">
        <v>1</v>
      </c>
      <c r="L9" s="40">
        <v>0</v>
      </c>
      <c r="N9" s="40">
        <v>5</v>
      </c>
      <c r="O9" s="40">
        <v>0</v>
      </c>
      <c r="P9" s="5">
        <v>1.5</v>
      </c>
      <c r="Q9" s="40">
        <v>1</v>
      </c>
      <c r="R9" s="40">
        <v>0</v>
      </c>
    </row>
    <row r="10" spans="1:18">
      <c r="A10" s="2">
        <v>4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H10" s="40">
        <v>4</v>
      </c>
      <c r="I10" s="40">
        <v>0</v>
      </c>
      <c r="J10" s="5">
        <v>1</v>
      </c>
      <c r="K10" s="40">
        <v>0</v>
      </c>
      <c r="L10" s="40">
        <v>0</v>
      </c>
      <c r="N10" s="40">
        <v>4</v>
      </c>
      <c r="O10" s="40">
        <v>0</v>
      </c>
      <c r="P10" s="5">
        <v>1</v>
      </c>
      <c r="Q10" s="40">
        <v>0</v>
      </c>
      <c r="R10" s="40">
        <v>0</v>
      </c>
    </row>
    <row r="11" spans="1:18">
      <c r="A11" s="2">
        <v>3</v>
      </c>
      <c r="B11" s="2">
        <v>-0.5</v>
      </c>
      <c r="C11" s="2">
        <v>-0.5</v>
      </c>
      <c r="D11" s="2">
        <v>-0.5</v>
      </c>
      <c r="E11" s="2">
        <v>-0.5</v>
      </c>
      <c r="F11" s="2">
        <v>-0.5</v>
      </c>
      <c r="H11" s="40">
        <v>3</v>
      </c>
      <c r="I11" s="40">
        <v>0</v>
      </c>
      <c r="J11" s="5">
        <v>0</v>
      </c>
      <c r="K11" s="40">
        <v>0</v>
      </c>
      <c r="L11" s="40">
        <v>0</v>
      </c>
      <c r="N11" s="40">
        <v>3</v>
      </c>
      <c r="O11" s="40">
        <v>-0.5</v>
      </c>
      <c r="P11" s="5">
        <v>0</v>
      </c>
      <c r="Q11" s="40">
        <v>-0.5</v>
      </c>
      <c r="R11" s="40">
        <v>-0.5</v>
      </c>
    </row>
    <row r="12" spans="1:18">
      <c r="A12" s="2">
        <v>2</v>
      </c>
      <c r="B12" s="2">
        <v>-1</v>
      </c>
      <c r="C12" s="2">
        <v>-1</v>
      </c>
      <c r="D12" s="2">
        <v>-1</v>
      </c>
      <c r="E12" s="2">
        <v>-1</v>
      </c>
      <c r="F12" s="2">
        <v>-1</v>
      </c>
      <c r="H12" s="40">
        <v>2</v>
      </c>
      <c r="I12" s="40">
        <v>-1</v>
      </c>
      <c r="J12" s="5">
        <v>0</v>
      </c>
      <c r="K12" s="40">
        <v>-1</v>
      </c>
      <c r="L12" s="40">
        <v>-1</v>
      </c>
      <c r="N12" s="40">
        <v>2</v>
      </c>
      <c r="O12" s="40">
        <v>-1</v>
      </c>
      <c r="P12" s="5">
        <v>-0.5</v>
      </c>
      <c r="Q12" s="40">
        <v>-1</v>
      </c>
      <c r="R12" s="40">
        <v>-1</v>
      </c>
    </row>
    <row r="13" spans="1:18">
      <c r="A13" s="2">
        <v>1</v>
      </c>
      <c r="B13" s="2">
        <v>-2</v>
      </c>
      <c r="C13" s="2">
        <v>-2</v>
      </c>
      <c r="D13" s="2">
        <v>-2</v>
      </c>
      <c r="E13" s="2">
        <v>-2</v>
      </c>
      <c r="F13" s="2">
        <v>-2</v>
      </c>
      <c r="H13" s="40">
        <v>1</v>
      </c>
      <c r="I13" s="40">
        <v>-2</v>
      </c>
      <c r="J13" s="5">
        <v>-1</v>
      </c>
      <c r="K13" s="40">
        <v>-2</v>
      </c>
      <c r="L13" s="40">
        <v>-2</v>
      </c>
      <c r="N13" s="40">
        <v>1</v>
      </c>
      <c r="O13" s="40">
        <v>-2</v>
      </c>
      <c r="P13" s="5">
        <v>-1</v>
      </c>
      <c r="Q13" s="40">
        <v>-2</v>
      </c>
      <c r="R13" s="40">
        <v>-2</v>
      </c>
    </row>
    <row r="14" spans="1:18">
      <c r="A14" s="2" t="s">
        <v>4</v>
      </c>
      <c r="B14" s="3">
        <f>SUM(B3:B13)</f>
        <v>1</v>
      </c>
      <c r="C14" s="3">
        <f>SUM(C3:C13)</f>
        <v>-4</v>
      </c>
      <c r="D14" s="3">
        <f>SUM(D3:D13)</f>
        <v>0</v>
      </c>
      <c r="E14" s="3">
        <f>SUM(E3:E13)</f>
        <v>2</v>
      </c>
      <c r="F14" s="3">
        <f>SUM(F3:F13)</f>
        <v>2</v>
      </c>
      <c r="H14" s="41" t="s">
        <v>4</v>
      </c>
      <c r="I14" s="3">
        <f>SUM(I3:I13)</f>
        <v>0</v>
      </c>
      <c r="J14" s="3">
        <f>SUM(J3:J13)</f>
        <v>0</v>
      </c>
      <c r="K14" s="3">
        <f>SUM(K3:K13)</f>
        <v>0</v>
      </c>
      <c r="L14" s="3">
        <f>SUM(L3:L13)</f>
        <v>0</v>
      </c>
      <c r="N14" s="41" t="s">
        <v>4</v>
      </c>
      <c r="O14" s="3">
        <f>SUM(O3:O13)</f>
        <v>0</v>
      </c>
      <c r="P14" s="3">
        <f>SUM(P3:P13)</f>
        <v>0</v>
      </c>
      <c r="Q14" s="3">
        <f>SUM(Q3:Q13)</f>
        <v>0</v>
      </c>
      <c r="R14" s="3">
        <f>SUM(R3:R13)</f>
        <v>0</v>
      </c>
    </row>
    <row r="15" spans="1:18">
      <c r="B15" s="1"/>
      <c r="C15" s="1"/>
      <c r="D15" s="1"/>
      <c r="E15" s="1"/>
      <c r="F15" s="1"/>
    </row>
  </sheetData>
  <mergeCells count="3">
    <mergeCell ref="A1:C1"/>
    <mergeCell ref="H1:J1"/>
    <mergeCell ref="N1:P1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D25" sqref="D25"/>
    </sheetView>
  </sheetViews>
  <sheetFormatPr defaultRowHeight="14.4"/>
  <cols>
    <col min="1" max="1" width="13" customWidth="1"/>
    <col min="2" max="3" width="17.44140625" style="39" customWidth="1"/>
  </cols>
  <sheetData>
    <row r="1" spans="1:3">
      <c r="A1" s="45" t="s">
        <v>128</v>
      </c>
      <c r="B1" s="45"/>
      <c r="C1" s="45"/>
    </row>
    <row r="2" spans="1:3">
      <c r="A2" s="36" t="s">
        <v>118</v>
      </c>
      <c r="B2" s="37" t="s">
        <v>119</v>
      </c>
      <c r="C2" s="37" t="s">
        <v>119</v>
      </c>
    </row>
    <row r="3" spans="1:3">
      <c r="A3" s="38" t="s">
        <v>12</v>
      </c>
      <c r="B3" s="36" t="s">
        <v>122</v>
      </c>
      <c r="C3" s="36">
        <f>在京!B4</f>
        <v>0.5</v>
      </c>
    </row>
    <row r="4" spans="1:3">
      <c r="A4" s="38" t="s">
        <v>17</v>
      </c>
      <c r="B4" s="36" t="s">
        <v>5</v>
      </c>
      <c r="C4" s="36">
        <f>在京!B5</f>
        <v>1</v>
      </c>
    </row>
    <row r="5" spans="1:3">
      <c r="A5" s="38" t="s">
        <v>22</v>
      </c>
      <c r="B5" s="36" t="s">
        <v>5</v>
      </c>
      <c r="C5" s="36">
        <f>在京!B6</f>
        <v>1</v>
      </c>
    </row>
    <row r="6" spans="1:3">
      <c r="A6" s="38" t="s">
        <v>27</v>
      </c>
      <c r="B6" s="36" t="s">
        <v>122</v>
      </c>
      <c r="C6" s="36">
        <f>在京!B7</f>
        <v>1</v>
      </c>
    </row>
    <row r="7" spans="1:3">
      <c r="A7" s="38" t="s">
        <v>32</v>
      </c>
      <c r="B7" s="36">
        <f>在京!C8</f>
        <v>-0.5</v>
      </c>
      <c r="C7" s="36">
        <f>在京!B8</f>
        <v>1</v>
      </c>
    </row>
    <row r="8" spans="1:3">
      <c r="A8" s="38" t="s">
        <v>37</v>
      </c>
      <c r="B8" s="36">
        <f>在京!C9</f>
        <v>0</v>
      </c>
      <c r="C8" s="36">
        <f>在京!B9</f>
        <v>0</v>
      </c>
    </row>
    <row r="9" spans="1:3">
      <c r="A9" s="38" t="s">
        <v>42</v>
      </c>
      <c r="B9" s="36">
        <f>在京!C10</f>
        <v>0</v>
      </c>
      <c r="C9" s="36">
        <f>在京!B10</f>
        <v>0</v>
      </c>
    </row>
    <row r="10" spans="1:3">
      <c r="A10" s="38" t="s">
        <v>47</v>
      </c>
      <c r="B10" s="36">
        <f>在京!C11</f>
        <v>-0.5</v>
      </c>
      <c r="C10" s="36">
        <f>在京!B11</f>
        <v>-0.5</v>
      </c>
    </row>
    <row r="11" spans="1:3">
      <c r="A11" s="38" t="s">
        <v>54</v>
      </c>
      <c r="B11" s="36">
        <f>在京!C12</f>
        <v>-1</v>
      </c>
      <c r="C11" s="36">
        <f>在京!B12</f>
        <v>-1</v>
      </c>
    </row>
    <row r="12" spans="1:3">
      <c r="A12" s="38" t="s">
        <v>60</v>
      </c>
      <c r="B12" s="36">
        <f>在京!C13</f>
        <v>-2</v>
      </c>
      <c r="C12" s="36">
        <f>在京!B13</f>
        <v>-2</v>
      </c>
    </row>
    <row r="13" spans="1:3">
      <c r="A13" s="36"/>
      <c r="B13" s="36" t="s">
        <v>120</v>
      </c>
      <c r="C13" s="36" t="s">
        <v>121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D25" sqref="D25"/>
    </sheetView>
  </sheetViews>
  <sheetFormatPr defaultRowHeight="14.4"/>
  <cols>
    <col min="1" max="1" width="12.5546875" customWidth="1"/>
    <col min="2" max="3" width="17.33203125" customWidth="1"/>
  </cols>
  <sheetData>
    <row r="1" spans="1:3">
      <c r="A1" s="45" t="s">
        <v>127</v>
      </c>
      <c r="B1" s="45"/>
      <c r="C1" s="45"/>
    </row>
    <row r="2" spans="1:3">
      <c r="A2" s="36" t="s">
        <v>118</v>
      </c>
      <c r="B2" s="37" t="s">
        <v>119</v>
      </c>
      <c r="C2" s="37" t="s">
        <v>119</v>
      </c>
    </row>
    <row r="3" spans="1:3">
      <c r="A3" s="38" t="s">
        <v>12</v>
      </c>
      <c r="B3" s="36">
        <f>在京!B4</f>
        <v>0.5</v>
      </c>
      <c r="C3" s="36" t="s">
        <v>122</v>
      </c>
    </row>
    <row r="4" spans="1:3">
      <c r="A4" s="38" t="s">
        <v>17</v>
      </c>
      <c r="B4" s="36">
        <f>在京!B5</f>
        <v>1</v>
      </c>
      <c r="C4" s="36">
        <f>在京!D5</f>
        <v>0.5</v>
      </c>
    </row>
    <row r="5" spans="1:3">
      <c r="A5" s="38" t="s">
        <v>22</v>
      </c>
      <c r="B5" s="36">
        <f>在京!B6</f>
        <v>1</v>
      </c>
      <c r="C5" s="36">
        <f>在京!D6</f>
        <v>1</v>
      </c>
    </row>
    <row r="6" spans="1:3">
      <c r="A6" s="38" t="s">
        <v>27</v>
      </c>
      <c r="B6" s="36">
        <f>在京!B7</f>
        <v>1</v>
      </c>
      <c r="C6" s="36">
        <f>在京!D7</f>
        <v>1</v>
      </c>
    </row>
    <row r="7" spans="1:3">
      <c r="A7" s="38" t="s">
        <v>32</v>
      </c>
      <c r="B7" s="36">
        <f>在京!B8</f>
        <v>1</v>
      </c>
      <c r="C7" s="36">
        <f>在京!D8</f>
        <v>1</v>
      </c>
    </row>
    <row r="8" spans="1:3">
      <c r="A8" s="38" t="s">
        <v>37</v>
      </c>
      <c r="B8" s="36">
        <f>在京!B9</f>
        <v>0</v>
      </c>
      <c r="C8" s="36">
        <f>在京!D9</f>
        <v>0</v>
      </c>
    </row>
    <row r="9" spans="1:3">
      <c r="A9" s="38" t="s">
        <v>42</v>
      </c>
      <c r="B9" s="36">
        <f>在京!B10</f>
        <v>0</v>
      </c>
      <c r="C9" s="36">
        <f>在京!D10</f>
        <v>0</v>
      </c>
    </row>
    <row r="10" spans="1:3">
      <c r="A10" s="38" t="s">
        <v>47</v>
      </c>
      <c r="B10" s="36">
        <f>在京!B11</f>
        <v>-0.5</v>
      </c>
      <c r="C10" s="36">
        <f>在京!D11</f>
        <v>-0.5</v>
      </c>
    </row>
    <row r="11" spans="1:3">
      <c r="A11" s="38" t="s">
        <v>54</v>
      </c>
      <c r="B11" s="36">
        <f>在京!B12</f>
        <v>-1</v>
      </c>
      <c r="C11" s="36">
        <f>在京!D12</f>
        <v>-1</v>
      </c>
    </row>
    <row r="12" spans="1:3">
      <c r="A12" s="38" t="s">
        <v>60</v>
      </c>
      <c r="B12" s="36">
        <f>在京!B13</f>
        <v>-2</v>
      </c>
      <c r="C12" s="36">
        <f>在京!D13</f>
        <v>-2</v>
      </c>
    </row>
    <row r="13" spans="1:3">
      <c r="A13" s="36"/>
      <c r="B13" s="36" t="s">
        <v>123</v>
      </c>
      <c r="C13" s="36" t="s">
        <v>124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F19" sqref="F19"/>
    </sheetView>
  </sheetViews>
  <sheetFormatPr defaultRowHeight="14.4"/>
  <cols>
    <col min="1" max="1" width="13" customWidth="1"/>
    <col min="2" max="2" width="17.6640625" customWidth="1"/>
    <col min="3" max="4" width="8.88671875" customWidth="1"/>
  </cols>
  <sheetData>
    <row r="1" spans="1:2">
      <c r="A1" s="45" t="s">
        <v>129</v>
      </c>
      <c r="B1" s="45"/>
    </row>
    <row r="2" spans="1:2">
      <c r="A2" s="36" t="s">
        <v>118</v>
      </c>
      <c r="B2" s="37" t="s">
        <v>119</v>
      </c>
    </row>
    <row r="3" spans="1:2">
      <c r="A3" s="38" t="s">
        <v>125</v>
      </c>
      <c r="B3" s="38">
        <f>在京!E3</f>
        <v>0.5</v>
      </c>
    </row>
    <row r="4" spans="1:2">
      <c r="A4" s="38" t="s">
        <v>12</v>
      </c>
      <c r="B4" s="38">
        <f>在京!E4</f>
        <v>1</v>
      </c>
    </row>
    <row r="5" spans="1:2">
      <c r="A5" s="38" t="s">
        <v>17</v>
      </c>
      <c r="B5" s="38">
        <f>在京!E5</f>
        <v>1</v>
      </c>
    </row>
    <row r="6" spans="1:2">
      <c r="A6" s="38" t="s">
        <v>22</v>
      </c>
      <c r="B6" s="38">
        <f>在京!E6</f>
        <v>1</v>
      </c>
    </row>
    <row r="7" spans="1:2">
      <c r="A7" s="38" t="s">
        <v>27</v>
      </c>
      <c r="B7" s="38">
        <f>在京!E7</f>
        <v>1</v>
      </c>
    </row>
    <row r="8" spans="1:2">
      <c r="A8" s="38" t="s">
        <v>32</v>
      </c>
      <c r="B8" s="38">
        <f>在京!E8</f>
        <v>1</v>
      </c>
    </row>
    <row r="9" spans="1:2">
      <c r="A9" s="38" t="s">
        <v>37</v>
      </c>
      <c r="B9" s="38">
        <f>在京!E9</f>
        <v>0</v>
      </c>
    </row>
    <row r="10" spans="1:2">
      <c r="A10" s="38" t="s">
        <v>42</v>
      </c>
      <c r="B10" s="38">
        <f>在京!E10</f>
        <v>0</v>
      </c>
    </row>
    <row r="11" spans="1:2">
      <c r="A11" s="38" t="s">
        <v>47</v>
      </c>
      <c r="B11" s="38">
        <f>在京!E11</f>
        <v>-0.5</v>
      </c>
    </row>
    <row r="12" spans="1:2">
      <c r="A12" s="38" t="s">
        <v>54</v>
      </c>
      <c r="B12" s="38">
        <f>在京!E12</f>
        <v>-1</v>
      </c>
    </row>
    <row r="13" spans="1:2">
      <c r="A13" s="38" t="s">
        <v>60</v>
      </c>
      <c r="B13" s="38">
        <f>在京!E13</f>
        <v>-2</v>
      </c>
    </row>
    <row r="14" spans="1:2">
      <c r="A14" s="36"/>
      <c r="B14" s="36" t="s">
        <v>126</v>
      </c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D25" sqref="D25"/>
    </sheetView>
  </sheetViews>
  <sheetFormatPr defaultRowHeight="14.4"/>
  <cols>
    <col min="1" max="1" width="12.77734375" customWidth="1"/>
    <col min="2" max="2" width="17.6640625" customWidth="1"/>
  </cols>
  <sheetData>
    <row r="1" spans="1:2">
      <c r="A1" s="45" t="s">
        <v>130</v>
      </c>
      <c r="B1" s="45"/>
    </row>
    <row r="2" spans="1:2">
      <c r="A2" s="36" t="s">
        <v>118</v>
      </c>
      <c r="B2" s="37" t="s">
        <v>119</v>
      </c>
    </row>
    <row r="3" spans="1:2">
      <c r="A3" s="38" t="s">
        <v>125</v>
      </c>
      <c r="B3" s="38">
        <f>在京!E3</f>
        <v>0.5</v>
      </c>
    </row>
    <row r="4" spans="1:2">
      <c r="A4" s="38" t="s">
        <v>12</v>
      </c>
      <c r="B4" s="38">
        <f>在京!E4</f>
        <v>1</v>
      </c>
    </row>
    <row r="5" spans="1:2">
      <c r="A5" s="38" t="s">
        <v>17</v>
      </c>
      <c r="B5" s="38">
        <f>在京!E5</f>
        <v>1</v>
      </c>
    </row>
    <row r="6" spans="1:2">
      <c r="A6" s="38" t="s">
        <v>22</v>
      </c>
      <c r="B6" s="38">
        <f>在京!E6</f>
        <v>1</v>
      </c>
    </row>
    <row r="7" spans="1:2">
      <c r="A7" s="38" t="s">
        <v>27</v>
      </c>
      <c r="B7" s="38">
        <f>在京!E7</f>
        <v>1</v>
      </c>
    </row>
    <row r="8" spans="1:2">
      <c r="A8" s="38" t="s">
        <v>32</v>
      </c>
      <c r="B8" s="38">
        <f>在京!E8</f>
        <v>1</v>
      </c>
    </row>
    <row r="9" spans="1:2">
      <c r="A9" s="38" t="s">
        <v>37</v>
      </c>
      <c r="B9" s="38">
        <f>在京!E9</f>
        <v>0</v>
      </c>
    </row>
    <row r="10" spans="1:2">
      <c r="A10" s="38" t="s">
        <v>42</v>
      </c>
      <c r="B10" s="38">
        <f>在京!E10</f>
        <v>0</v>
      </c>
    </row>
    <row r="11" spans="1:2">
      <c r="A11" s="38" t="s">
        <v>47</v>
      </c>
      <c r="B11" s="38">
        <f>在京!E11</f>
        <v>-0.5</v>
      </c>
    </row>
    <row r="12" spans="1:2">
      <c r="A12" s="38" t="s">
        <v>54</v>
      </c>
      <c r="B12" s="38">
        <f>在京!E12</f>
        <v>-1</v>
      </c>
    </row>
    <row r="13" spans="1:2">
      <c r="A13" s="38" t="s">
        <v>60</v>
      </c>
      <c r="B13" s="38">
        <f>在京!E13</f>
        <v>-2</v>
      </c>
    </row>
    <row r="14" spans="1:2">
      <c r="A14" s="36"/>
      <c r="B14" s="36" t="s">
        <v>123</v>
      </c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zoomScale="115" zoomScaleNormal="115" workbookViewId="0">
      <selection activeCell="H6" sqref="H6"/>
    </sheetView>
  </sheetViews>
  <sheetFormatPr defaultRowHeight="14.4"/>
  <cols>
    <col min="6" max="6" width="0" hidden="1" customWidth="1"/>
  </cols>
  <sheetData>
    <row r="1" spans="1:9">
      <c r="A1" s="44" t="s">
        <v>3</v>
      </c>
      <c r="B1" s="44"/>
      <c r="C1" s="44"/>
      <c r="D1" s="4"/>
      <c r="E1" s="4"/>
      <c r="F1" s="4"/>
      <c r="I1" t="s">
        <v>131</v>
      </c>
    </row>
    <row r="2" spans="1:9">
      <c r="A2" s="2" t="s">
        <v>0</v>
      </c>
      <c r="B2" s="2" t="s">
        <v>1</v>
      </c>
      <c r="C2" s="2" t="s">
        <v>2</v>
      </c>
      <c r="D2" s="2" t="s">
        <v>2</v>
      </c>
      <c r="E2" s="2" t="s">
        <v>2</v>
      </c>
      <c r="F2" s="2" t="s">
        <v>2</v>
      </c>
    </row>
    <row r="3" spans="1:9">
      <c r="A3" s="2">
        <v>11</v>
      </c>
      <c r="B3" s="42" t="s">
        <v>5</v>
      </c>
      <c r="C3" s="42" t="s">
        <v>5</v>
      </c>
      <c r="D3" s="42" t="s">
        <v>5</v>
      </c>
      <c r="E3" s="42">
        <v>-1</v>
      </c>
      <c r="F3" s="2">
        <v>-1</v>
      </c>
    </row>
    <row r="4" spans="1:9">
      <c r="A4" s="2">
        <v>10</v>
      </c>
      <c r="B4" s="42">
        <v>-1</v>
      </c>
      <c r="C4" s="42" t="s">
        <v>5</v>
      </c>
      <c r="D4" s="42" t="s">
        <v>5</v>
      </c>
      <c r="E4" s="42">
        <v>2</v>
      </c>
      <c r="F4" s="2">
        <v>2</v>
      </c>
    </row>
    <row r="5" spans="1:9">
      <c r="A5" s="2">
        <v>9</v>
      </c>
      <c r="B5" s="42">
        <v>2</v>
      </c>
      <c r="C5" s="42" t="s">
        <v>5</v>
      </c>
      <c r="D5" s="42">
        <v>-1</v>
      </c>
      <c r="E5" s="42">
        <v>2</v>
      </c>
      <c r="F5" s="2">
        <v>1</v>
      </c>
    </row>
    <row r="6" spans="1:9">
      <c r="A6" s="2">
        <v>8</v>
      </c>
      <c r="B6" s="42">
        <v>1</v>
      </c>
      <c r="C6" s="42" t="s">
        <v>5</v>
      </c>
      <c r="D6" s="42">
        <v>2</v>
      </c>
      <c r="E6" s="42">
        <v>1</v>
      </c>
      <c r="F6" s="2">
        <v>1</v>
      </c>
    </row>
    <row r="7" spans="1:9">
      <c r="A7" s="2">
        <v>7</v>
      </c>
      <c r="B7" s="42">
        <v>1</v>
      </c>
      <c r="C7" s="42" t="s">
        <v>5</v>
      </c>
      <c r="D7" s="42">
        <v>1</v>
      </c>
      <c r="E7" s="59">
        <v>1</v>
      </c>
      <c r="F7" s="2">
        <v>0</v>
      </c>
    </row>
    <row r="8" spans="1:9">
      <c r="A8" s="2">
        <v>6</v>
      </c>
      <c r="B8" s="59">
        <v>0.5</v>
      </c>
      <c r="C8" s="59">
        <v>-1.5</v>
      </c>
      <c r="D8" s="42">
        <v>1</v>
      </c>
      <c r="E8" s="42">
        <v>0</v>
      </c>
      <c r="F8" s="2">
        <v>0</v>
      </c>
    </row>
    <row r="9" spans="1:9">
      <c r="A9" s="2">
        <v>5</v>
      </c>
      <c r="B9" s="42">
        <v>0</v>
      </c>
      <c r="C9" s="59">
        <v>1.5</v>
      </c>
      <c r="D9" s="42">
        <v>0.5</v>
      </c>
      <c r="E9" s="42">
        <v>-0.5</v>
      </c>
      <c r="F9" s="2">
        <v>0</v>
      </c>
    </row>
    <row r="10" spans="1:9">
      <c r="A10" s="2">
        <v>4</v>
      </c>
      <c r="B10" s="42">
        <v>0</v>
      </c>
      <c r="C10" s="59">
        <v>1</v>
      </c>
      <c r="D10" s="42">
        <v>0</v>
      </c>
      <c r="E10" s="42">
        <v>-0.5</v>
      </c>
      <c r="F10" s="2">
        <v>0</v>
      </c>
    </row>
    <row r="11" spans="1:9">
      <c r="A11" s="2">
        <v>3</v>
      </c>
      <c r="B11" s="59">
        <v>-0.5</v>
      </c>
      <c r="C11" s="59">
        <v>0</v>
      </c>
      <c r="D11" s="42">
        <v>-0.5</v>
      </c>
      <c r="E11" s="59">
        <v>-1</v>
      </c>
      <c r="F11" s="2">
        <v>0</v>
      </c>
    </row>
    <row r="12" spans="1:9">
      <c r="A12" s="2">
        <v>2</v>
      </c>
      <c r="B12" s="42">
        <v>-1</v>
      </c>
      <c r="C12" s="59">
        <v>0</v>
      </c>
      <c r="D12" s="42">
        <v>-1</v>
      </c>
      <c r="E12" s="42">
        <v>-1</v>
      </c>
      <c r="F12" s="2">
        <v>-1</v>
      </c>
    </row>
    <row r="13" spans="1:9">
      <c r="A13" s="2">
        <v>1</v>
      </c>
      <c r="B13" s="42">
        <v>-2</v>
      </c>
      <c r="C13" s="59">
        <v>-1</v>
      </c>
      <c r="D13" s="42">
        <v>-2</v>
      </c>
      <c r="E13" s="42">
        <v>-2</v>
      </c>
      <c r="F13" s="2">
        <v>-2</v>
      </c>
    </row>
    <row r="14" spans="1:9">
      <c r="A14" s="4" t="s">
        <v>4</v>
      </c>
      <c r="B14" s="3">
        <f>SUM(B3:B13)</f>
        <v>0</v>
      </c>
      <c r="C14" s="3">
        <f>SUM(C3:C13)</f>
        <v>0</v>
      </c>
      <c r="D14" s="3">
        <f>SUM(D3:D13)</f>
        <v>0</v>
      </c>
      <c r="E14" s="3">
        <f>SUM(E3:E13)</f>
        <v>0</v>
      </c>
      <c r="F14" s="3">
        <f>SUM(F3:F13)</f>
        <v>0</v>
      </c>
    </row>
  </sheetData>
  <mergeCells count="1">
    <mergeCell ref="A1:C1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G6" sqref="G6"/>
    </sheetView>
  </sheetViews>
  <sheetFormatPr defaultRowHeight="14.4"/>
  <cols>
    <col min="1" max="1" width="13" customWidth="1"/>
    <col min="2" max="3" width="17.44140625" style="39" customWidth="1"/>
  </cols>
  <sheetData>
    <row r="1" spans="1:3">
      <c r="A1" s="45" t="s">
        <v>128</v>
      </c>
      <c r="B1" s="45"/>
      <c r="C1" s="45"/>
    </row>
    <row r="2" spans="1:3">
      <c r="A2" s="36" t="s">
        <v>118</v>
      </c>
      <c r="B2" s="37" t="s">
        <v>119</v>
      </c>
      <c r="C2" s="37" t="s">
        <v>119</v>
      </c>
    </row>
    <row r="3" spans="1:3">
      <c r="A3" s="38" t="s">
        <v>12</v>
      </c>
      <c r="B3" s="61" t="s">
        <v>122</v>
      </c>
      <c r="C3" s="60">
        <f>1+军队!B4/100</f>
        <v>0.99</v>
      </c>
    </row>
    <row r="4" spans="1:3">
      <c r="A4" s="38" t="s">
        <v>17</v>
      </c>
      <c r="B4" s="61" t="s">
        <v>5</v>
      </c>
      <c r="C4" s="60">
        <f>1+军队!B5/100</f>
        <v>1.02</v>
      </c>
    </row>
    <row r="5" spans="1:3">
      <c r="A5" s="38" t="s">
        <v>22</v>
      </c>
      <c r="B5" s="61" t="s">
        <v>5</v>
      </c>
      <c r="C5" s="60">
        <f>1+军队!B6/100</f>
        <v>1.01</v>
      </c>
    </row>
    <row r="6" spans="1:3">
      <c r="A6" s="38" t="s">
        <v>27</v>
      </c>
      <c r="B6" s="61" t="s">
        <v>122</v>
      </c>
      <c r="C6" s="60">
        <f>1+军队!B7/100</f>
        <v>1.01</v>
      </c>
    </row>
    <row r="7" spans="1:3">
      <c r="A7" s="38" t="s">
        <v>32</v>
      </c>
      <c r="B7" s="60">
        <f>(1+军队!C8/100)</f>
        <v>0.98499999999999999</v>
      </c>
      <c r="C7" s="60">
        <f>1+军队!B8/100</f>
        <v>1.0049999999999999</v>
      </c>
    </row>
    <row r="8" spans="1:3">
      <c r="A8" s="38" t="s">
        <v>37</v>
      </c>
      <c r="B8" s="60">
        <f>(1+军队!C9/100)</f>
        <v>1.0149999999999999</v>
      </c>
      <c r="C8" s="60">
        <f>1+军队!B9/100</f>
        <v>1</v>
      </c>
    </row>
    <row r="9" spans="1:3">
      <c r="A9" s="38" t="s">
        <v>42</v>
      </c>
      <c r="B9" s="60">
        <f>(1+军队!C10/100)</f>
        <v>1.01</v>
      </c>
      <c r="C9" s="60">
        <f>1+军队!B10/100</f>
        <v>1</v>
      </c>
    </row>
    <row r="10" spans="1:3">
      <c r="A10" s="38" t="s">
        <v>47</v>
      </c>
      <c r="B10" s="60">
        <f>(1+军队!C11/100)</f>
        <v>1</v>
      </c>
      <c r="C10" s="60">
        <f>1+军队!B11/100</f>
        <v>0.995</v>
      </c>
    </row>
    <row r="11" spans="1:3">
      <c r="A11" s="38" t="s">
        <v>54</v>
      </c>
      <c r="B11" s="60">
        <f>(1+军队!C12/100)</f>
        <v>1</v>
      </c>
      <c r="C11" s="60">
        <f>1+军队!B12/100</f>
        <v>0.99</v>
      </c>
    </row>
    <row r="12" spans="1:3">
      <c r="A12" s="38" t="s">
        <v>60</v>
      </c>
      <c r="B12" s="60">
        <f>(1+军队!C13/100)</f>
        <v>0.99</v>
      </c>
      <c r="C12" s="60">
        <f>1+军队!B13/100</f>
        <v>0.98</v>
      </c>
    </row>
    <row r="13" spans="1:3">
      <c r="A13" s="36"/>
      <c r="B13" s="36" t="s">
        <v>120</v>
      </c>
      <c r="C13" s="36" t="s">
        <v>121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D4" sqref="D4"/>
    </sheetView>
  </sheetViews>
  <sheetFormatPr defaultRowHeight="14.4"/>
  <cols>
    <col min="1" max="1" width="12.5546875" customWidth="1"/>
    <col min="2" max="3" width="17.33203125" customWidth="1"/>
  </cols>
  <sheetData>
    <row r="1" spans="1:3">
      <c r="A1" s="45" t="s">
        <v>127</v>
      </c>
      <c r="B1" s="45"/>
      <c r="C1" s="45"/>
    </row>
    <row r="2" spans="1:3">
      <c r="A2" s="36" t="s">
        <v>118</v>
      </c>
      <c r="B2" s="37" t="s">
        <v>119</v>
      </c>
      <c r="C2" s="37" t="s">
        <v>119</v>
      </c>
    </row>
    <row r="3" spans="1:3">
      <c r="A3" s="38" t="s">
        <v>12</v>
      </c>
      <c r="B3" s="60">
        <f>1+军队!B4/100</f>
        <v>0.99</v>
      </c>
      <c r="C3" s="60" t="s">
        <v>122</v>
      </c>
    </row>
    <row r="4" spans="1:3">
      <c r="A4" s="38" t="s">
        <v>17</v>
      </c>
      <c r="B4" s="60">
        <f>1+军队!B5/100</f>
        <v>1.02</v>
      </c>
      <c r="C4" s="60">
        <f>1+军队!D5/100</f>
        <v>0.99</v>
      </c>
    </row>
    <row r="5" spans="1:3">
      <c r="A5" s="38" t="s">
        <v>22</v>
      </c>
      <c r="B5" s="60">
        <f>1+军队!B6/100</f>
        <v>1.01</v>
      </c>
      <c r="C5" s="60">
        <f>1+军队!D6/100</f>
        <v>1.02</v>
      </c>
    </row>
    <row r="6" spans="1:3">
      <c r="A6" s="38" t="s">
        <v>27</v>
      </c>
      <c r="B6" s="60">
        <f>1+军队!B7/100</f>
        <v>1.01</v>
      </c>
      <c r="C6" s="60">
        <f>1+军队!D7/100</f>
        <v>1.01</v>
      </c>
    </row>
    <row r="7" spans="1:3">
      <c r="A7" s="38" t="s">
        <v>32</v>
      </c>
      <c r="B7" s="60">
        <f>1+军队!B8/100</f>
        <v>1.0049999999999999</v>
      </c>
      <c r="C7" s="60">
        <f>1+军队!D8/100</f>
        <v>1.01</v>
      </c>
    </row>
    <row r="8" spans="1:3">
      <c r="A8" s="38" t="s">
        <v>37</v>
      </c>
      <c r="B8" s="60">
        <f>1+军队!B9/100</f>
        <v>1</v>
      </c>
      <c r="C8" s="60">
        <f>1+军队!D9/100</f>
        <v>1.0049999999999999</v>
      </c>
    </row>
    <row r="9" spans="1:3">
      <c r="A9" s="38" t="s">
        <v>42</v>
      </c>
      <c r="B9" s="60">
        <f>1+军队!B10/100</f>
        <v>1</v>
      </c>
      <c r="C9" s="60">
        <f>1+军队!D10/100</f>
        <v>1</v>
      </c>
    </row>
    <row r="10" spans="1:3">
      <c r="A10" s="38" t="s">
        <v>47</v>
      </c>
      <c r="B10" s="60">
        <f>1+军队!B11/100</f>
        <v>0.995</v>
      </c>
      <c r="C10" s="60">
        <f>1+军队!D11/100</f>
        <v>0.995</v>
      </c>
    </row>
    <row r="11" spans="1:3">
      <c r="A11" s="38" t="s">
        <v>54</v>
      </c>
      <c r="B11" s="60">
        <f>1+军队!B12/100</f>
        <v>0.99</v>
      </c>
      <c r="C11" s="60">
        <f>1+军队!D12/100</f>
        <v>0.99</v>
      </c>
    </row>
    <row r="12" spans="1:3">
      <c r="A12" s="38" t="s">
        <v>60</v>
      </c>
      <c r="B12" s="60">
        <f>1+军队!B13/100</f>
        <v>0.98</v>
      </c>
      <c r="C12" s="60">
        <f>1+军队!D13/100</f>
        <v>0.98</v>
      </c>
    </row>
    <row r="13" spans="1:3">
      <c r="A13" s="36"/>
      <c r="B13" s="36" t="s">
        <v>123</v>
      </c>
      <c r="C13" s="36" t="s">
        <v>124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2</vt:i4>
      </vt:variant>
    </vt:vector>
  </HeadingPairs>
  <TitlesOfParts>
    <vt:vector size="15" baseType="lpstr">
      <vt:lpstr>系统读取表</vt:lpstr>
      <vt:lpstr>在京</vt:lpstr>
      <vt:lpstr>1#</vt:lpstr>
      <vt:lpstr>2#</vt:lpstr>
      <vt:lpstr>5#</vt:lpstr>
      <vt:lpstr>6#</vt:lpstr>
      <vt:lpstr>军队</vt:lpstr>
      <vt:lpstr>1# (0)</vt:lpstr>
      <vt:lpstr>2# (0)</vt:lpstr>
      <vt:lpstr>5# (0)</vt:lpstr>
      <vt:lpstr>6# (0)</vt:lpstr>
      <vt:lpstr>南区</vt:lpstr>
      <vt:lpstr>北区</vt:lpstr>
      <vt:lpstr>南区!Print_Area</vt:lpstr>
      <vt:lpstr>系统读取表!Print_Area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2025-07-23T08:30:55Z</dcterms:modified>
</cp:coreProperties>
</file>