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D:\Program Files\Tencent\QQ\176202857\FileRecv\"/>
    </mc:Choice>
  </mc:AlternateContent>
  <bookViews>
    <workbookView xWindow="0" yWindow="0" windowWidth="19320" windowHeight="13620" tabRatio="894"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85" r:id="rId18"/>
    <sheet name="系统读取表1" sheetId="74" r:id="rId19"/>
    <sheet name="结果表" sheetId="9" r:id="rId20"/>
    <sheet name="成本法 (元)" sheetId="69" state="hidden" r:id="rId21"/>
    <sheet name="假设开发法" sheetId="12" state="hidden" r:id="rId22"/>
    <sheet name="结果表 (1)" sheetId="82" r:id="rId23"/>
    <sheet name="结果表 (2) " sheetId="83" r:id="rId24"/>
    <sheet name="比较法-办公" sheetId="34" r:id="rId25"/>
    <sheet name="比较法-商业" sheetId="33" r:id="rId26"/>
    <sheet name="商业案例" sheetId="84" r:id="rId27"/>
    <sheet name="比较法-车位" sheetId="35" r:id="rId28"/>
    <sheet name="收益法（汇总）" sheetId="70" state="hidden" r:id="rId29"/>
    <sheet name="收益法（办公）" sheetId="15" r:id="rId30"/>
    <sheet name="收益法 (元)" sheetId="67" state="hidden" r:id="rId31"/>
    <sheet name="酒店收入计算" sheetId="66" state="hidden" r:id="rId32"/>
    <sheet name="比较法-住宅" sheetId="21" state="hidden" r:id="rId33"/>
    <sheet name="收益法（商业）" sheetId="78" r:id="rId34"/>
    <sheet name="收益法（车位）" sheetId="77"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 sheetId="68"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现金流预测审核报告" sheetId="79" r:id="rId52"/>
    <sheet name="租赁明细" sheetId="80" r:id="rId53"/>
  </sheets>
  <definedNames>
    <definedName name="——" localSheetId="22" hidden="1">#REF!</definedName>
    <definedName name="——" localSheetId="23" hidden="1">#REF!</definedName>
    <definedName name="——" localSheetId="51" hidden="1">#REF!</definedName>
    <definedName name="——" hidden="1">#REF!</definedName>
    <definedName name="\0" localSheetId="22">#REF!</definedName>
    <definedName name="\0" localSheetId="23">#REF!</definedName>
    <definedName name="\0">#REF!</definedName>
    <definedName name="\3">#N/A</definedName>
    <definedName name="\4">#N/A</definedName>
    <definedName name="\c" localSheetId="22">#REF!</definedName>
    <definedName name="\c" localSheetId="23">#REF!</definedName>
    <definedName name="\c">#REF!</definedName>
    <definedName name="\d" localSheetId="22">#REF!</definedName>
    <definedName name="\d" localSheetId="23">#REF!</definedName>
    <definedName name="\d">#REF!</definedName>
    <definedName name="\e" localSheetId="22">#REF!</definedName>
    <definedName name="\e" localSheetId="23">#REF!</definedName>
    <definedName name="\e">#REF!</definedName>
    <definedName name="\f" localSheetId="22">#REF!</definedName>
    <definedName name="\f" localSheetId="23">#REF!</definedName>
    <definedName name="\f">#REF!</definedName>
    <definedName name="\g" localSheetId="22">#REF!</definedName>
    <definedName name="\g" localSheetId="23">#REF!</definedName>
    <definedName name="\g">#REF!</definedName>
    <definedName name="\h" localSheetId="22">#REF!</definedName>
    <definedName name="\h" localSheetId="23">#REF!</definedName>
    <definedName name="\h">#REF!</definedName>
    <definedName name="\i" localSheetId="22">#REF!</definedName>
    <definedName name="\i" localSheetId="23">#REF!</definedName>
    <definedName name="\i">#REF!</definedName>
    <definedName name="\j" localSheetId="22">#REF!</definedName>
    <definedName name="\j" localSheetId="23">#REF!</definedName>
    <definedName name="\j">#REF!</definedName>
    <definedName name="\k" localSheetId="22">#REF!</definedName>
    <definedName name="\k" localSheetId="23">#REF!</definedName>
    <definedName name="\k">#REF!</definedName>
    <definedName name="\l" localSheetId="22">#REF!</definedName>
    <definedName name="\l" localSheetId="23">#REF!</definedName>
    <definedName name="\l" localSheetId="51">#REF!</definedName>
    <definedName name="\l">#REF!</definedName>
    <definedName name="\m" localSheetId="22">#REF!</definedName>
    <definedName name="\m" localSheetId="23">#REF!</definedName>
    <definedName name="\m">#REF!</definedName>
    <definedName name="\n" localSheetId="22">#REF!</definedName>
    <definedName name="\n" localSheetId="23">#REF!</definedName>
    <definedName name="\n">#REF!</definedName>
    <definedName name="\o" localSheetId="22">#REF!</definedName>
    <definedName name="\o" localSheetId="23">#REF!</definedName>
    <definedName name="\o">#REF!</definedName>
    <definedName name="\P" localSheetId="22">#REF!</definedName>
    <definedName name="\P" localSheetId="23">#REF!</definedName>
    <definedName name="\P" localSheetId="51">#REF!</definedName>
    <definedName name="\P">#REF!</definedName>
    <definedName name="\q">#N/A</definedName>
    <definedName name="\r" localSheetId="22">#REF!</definedName>
    <definedName name="\r" localSheetId="23">#REF!</definedName>
    <definedName name="\r">#REF!</definedName>
    <definedName name="\s" localSheetId="22">#REF!</definedName>
    <definedName name="\s" localSheetId="23">#REF!</definedName>
    <definedName name="\s">#REF!</definedName>
    <definedName name="\t" localSheetId="22">#REF!</definedName>
    <definedName name="\t" localSheetId="23">#REF!</definedName>
    <definedName name="\t" localSheetId="51">#REF!</definedName>
    <definedName name="\t">#REF!</definedName>
    <definedName name="\TB_1" localSheetId="22">#REF!</definedName>
    <definedName name="\TB_1" localSheetId="23">#REF!</definedName>
    <definedName name="\TB_1">#REF!</definedName>
    <definedName name="\TB_3" localSheetId="22">#REF!</definedName>
    <definedName name="\TB_3" localSheetId="23">#REF!</definedName>
    <definedName name="\TB_3">#REF!</definedName>
    <definedName name="\TB_4" localSheetId="22">#REF!</definedName>
    <definedName name="\TB_4" localSheetId="23">#REF!</definedName>
    <definedName name="\TB_4">#REF!</definedName>
    <definedName name="\TB_6" localSheetId="22">#REF!</definedName>
    <definedName name="\TB_6" localSheetId="23">#REF!</definedName>
    <definedName name="\TB_6">#REF!</definedName>
    <definedName name="\TB_7" localSheetId="22">#REF!</definedName>
    <definedName name="\TB_7" localSheetId="23">#REF!</definedName>
    <definedName name="\TB_7">#REF!</definedName>
    <definedName name="\TB_8" localSheetId="22">#REF!</definedName>
    <definedName name="\TB_8" localSheetId="23">#REF!</definedName>
    <definedName name="\TB_8">#REF!</definedName>
    <definedName name="\v" localSheetId="22">#REF!</definedName>
    <definedName name="\v" localSheetId="23">#REF!</definedName>
    <definedName name="\v">#REF!</definedName>
    <definedName name="\x" localSheetId="22">#REF!</definedName>
    <definedName name="\x" localSheetId="23">#REF!</definedName>
    <definedName name="\x">#REF!</definedName>
    <definedName name="\y" localSheetId="22">#REF!</definedName>
    <definedName name="\y" localSheetId="23">#REF!</definedName>
    <definedName name="\y">#REF!</definedName>
    <definedName name="\z" localSheetId="22">#REF!</definedName>
    <definedName name="\z" localSheetId="23">#REF!</definedName>
    <definedName name="\z">#REF!</definedName>
    <definedName name="\ㅈㅂ" localSheetId="22">#REF!</definedName>
    <definedName name="\ㅈㅂ" localSheetId="23">#REF!</definedName>
    <definedName name="\ㅈㅂ">#REF!</definedName>
    <definedName name="_" localSheetId="22">#REF!</definedName>
    <definedName name="_" localSheetId="23">#REF!</definedName>
    <definedName name="_" localSheetId="51">#REF!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2">#REF!</definedName>
    <definedName name="___ACC1" localSheetId="23">#REF!</definedName>
    <definedName name="___ACC1">#REF!</definedName>
    <definedName name="___ADD1" localSheetId="22">#REF!</definedName>
    <definedName name="___ADD1" localSheetId="23">#REF!</definedName>
    <definedName name="___ADD1">#REF!</definedName>
    <definedName name="___ADD2" localSheetId="22">#REF!</definedName>
    <definedName name="___ADD2" localSheetId="23">#REF!</definedName>
    <definedName name="___ADD2">#REF!</definedName>
    <definedName name="___ADD3" localSheetId="22">#REF!</definedName>
    <definedName name="___ADD3" localSheetId="23">#REF!</definedName>
    <definedName name="___ADD3">#REF!</definedName>
    <definedName name="___DAT1" localSheetId="22">#REF!</definedName>
    <definedName name="___DAT1" localSheetId="23">#REF!</definedName>
    <definedName name="___DAT1">#REF!</definedName>
    <definedName name="___DAT12" localSheetId="22">#REF!</definedName>
    <definedName name="___DAT12" localSheetId="23">#REF!</definedName>
    <definedName name="___DAT12">#REF!</definedName>
    <definedName name="___DAT13" localSheetId="22">#REF!</definedName>
    <definedName name="___DAT13" localSheetId="23">#REF!</definedName>
    <definedName name="___DAT13">#REF!</definedName>
    <definedName name="___DAT14" localSheetId="22">#REF!</definedName>
    <definedName name="___DAT14" localSheetId="23">#REF!</definedName>
    <definedName name="___DAT14">#REF!</definedName>
    <definedName name="___DAT2" localSheetId="22">#REF!</definedName>
    <definedName name="___DAT2" localSheetId="23">#REF!</definedName>
    <definedName name="___DAT2">#REF!</definedName>
    <definedName name="___DAT3" localSheetId="22">#REF!</definedName>
    <definedName name="___DAT3" localSheetId="23">#REF!</definedName>
    <definedName name="___DAT3">#REF!</definedName>
    <definedName name="___DAT6" localSheetId="22">#REF!</definedName>
    <definedName name="___DAT6" localSheetId="23">#REF!</definedName>
    <definedName name="___DAT6">#REF!</definedName>
    <definedName name="___DAT7" localSheetId="22">#REF!</definedName>
    <definedName name="___DAT7" localSheetId="23">#REF!</definedName>
    <definedName name="___DAT7">#REF!</definedName>
    <definedName name="___DAT9" localSheetId="22">#REF!</definedName>
    <definedName name="___DAT9" localSheetId="23">#REF!</definedName>
    <definedName name="___DAT9">#REF!</definedName>
    <definedName name="___FS1" localSheetId="22">#REF!</definedName>
    <definedName name="___FS1" localSheetId="23">#REF!</definedName>
    <definedName name="___FS1">#REF!</definedName>
    <definedName name="___IRR1" localSheetId="22">#REF!</definedName>
    <definedName name="___IRR1" localSheetId="23">#REF!</definedName>
    <definedName name="___IRR1">#REF!</definedName>
    <definedName name="___IRR2" localSheetId="22">#REF!</definedName>
    <definedName name="___IRR2" localSheetId="23">#REF!</definedName>
    <definedName name="___IRR2">#REF!</definedName>
    <definedName name="___IRR3" localSheetId="22">#REF!</definedName>
    <definedName name="___IRR3" localSheetId="23">#REF!</definedName>
    <definedName name="___IRR3">#REF!</definedName>
    <definedName name="___IRR4" localSheetId="22">#REF!</definedName>
    <definedName name="___IRR4" localSheetId="23">#REF!</definedName>
    <definedName name="___IRR4">#REF!</definedName>
    <definedName name="___IRR5" localSheetId="22">#REF!</definedName>
    <definedName name="___IRR5" localSheetId="23">#REF!</definedName>
    <definedName name="___IRR5">#REF!</definedName>
    <definedName name="___IRR6" localSheetId="22">#REF!</definedName>
    <definedName name="___IRR6" localSheetId="23">#REF!</definedName>
    <definedName name="___IRR6">#REF!</definedName>
    <definedName name="___Mei97" localSheetId="22">#REF!</definedName>
    <definedName name="___Mei97" localSheetId="23">#REF!</definedName>
    <definedName name="___Mei97">#REF!</definedName>
    <definedName name="___NO1" localSheetId="22">#REF!</definedName>
    <definedName name="___NO1" localSheetId="23">#REF!</definedName>
    <definedName name="___NO1">#REF!</definedName>
    <definedName name="___NO2" localSheetId="22">#REF!</definedName>
    <definedName name="___NO2" localSheetId="23">#REF!</definedName>
    <definedName name="___NO2">#REF!</definedName>
    <definedName name="___NO3" localSheetId="22">#REF!</definedName>
    <definedName name="___NO3" localSheetId="23">#REF!</definedName>
    <definedName name="___NO3">#REF!</definedName>
    <definedName name="___NO4" localSheetId="22">#REF!</definedName>
    <definedName name="___NO4" localSheetId="23">#REF!</definedName>
    <definedName name="___NO4">#REF!</definedName>
    <definedName name="___NO5" localSheetId="22">#REF!</definedName>
    <definedName name="___NO5" localSheetId="23">#REF!</definedName>
    <definedName name="___NO5">#REF!</definedName>
    <definedName name="___NO6" localSheetId="22">#REF!</definedName>
    <definedName name="___NO6" localSheetId="23">#REF!</definedName>
    <definedName name="___NO6">#REF!</definedName>
    <definedName name="___NO7" localSheetId="22">#REF!</definedName>
    <definedName name="___NO7" localSheetId="23">#REF!</definedName>
    <definedName name="___NO7">#REF!</definedName>
    <definedName name="___tb2" localSheetId="22">#REF!</definedName>
    <definedName name="___tb2" localSheetId="23">#REF!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2" hidden="1">#REF!</definedName>
    <definedName name="__123Graph_B" localSheetId="23" hidden="1">#REF!</definedName>
    <definedName name="__123Graph_B" localSheetId="51" hidden="1">#REF!</definedName>
    <definedName name="__123Graph_B" hidden="1">#REF!</definedName>
    <definedName name="__123Graph_C" localSheetId="22" hidden="1">#REF!</definedName>
    <definedName name="__123Graph_C" localSheetId="23" hidden="1">#REF!</definedName>
    <definedName name="__123Graph_C" localSheetId="51" hidden="1">#REF!</definedName>
    <definedName name="__123Graph_C" hidden="1">#REF!</definedName>
    <definedName name="__123Graph_D" localSheetId="22" hidden="1">#REF!</definedName>
    <definedName name="__123Graph_D" localSheetId="23" hidden="1">#REF!</definedName>
    <definedName name="__123Graph_D" localSheetId="51" hidden="1">#REF!</definedName>
    <definedName name="__123Graph_D" hidden="1">#REF!</definedName>
    <definedName name="__123Graph_LBL_A" localSheetId="22" hidden="1">#REF!</definedName>
    <definedName name="__123Graph_LBL_A" localSheetId="23" hidden="1">#REF!</definedName>
    <definedName name="__123Graph_LBL_A" localSheetId="51" hidden="1">#REF!</definedName>
    <definedName name="__123Graph_LBL_A" hidden="1">#REF!</definedName>
    <definedName name="__123Graph_LBL_C" localSheetId="22" hidden="1">#REF!</definedName>
    <definedName name="__123Graph_LBL_C" localSheetId="23" hidden="1">#REF!</definedName>
    <definedName name="__123Graph_LBL_C" localSheetId="51" hidden="1">#REF!</definedName>
    <definedName name="__123Graph_LBL_C" hidden="1">#REF!</definedName>
    <definedName name="__1FS1_" localSheetId="22">#REF!</definedName>
    <definedName name="__1FS1_" localSheetId="23">#REF!</definedName>
    <definedName name="__1FS1_">#REF!</definedName>
    <definedName name="__A70000" localSheetId="22">#REF!</definedName>
    <definedName name="__A70000" localSheetId="23">#REF!</definedName>
    <definedName name="__A70000">#REF!</definedName>
    <definedName name="__ACC1" localSheetId="22">#REF!</definedName>
    <definedName name="__ACC1" localSheetId="23">#REF!</definedName>
    <definedName name="__ACC1">#REF!</definedName>
    <definedName name="__ADD1" localSheetId="22">#REF!</definedName>
    <definedName name="__ADD1" localSheetId="23">#REF!</definedName>
    <definedName name="__ADD1">#REF!</definedName>
    <definedName name="__ADD2" localSheetId="22">#REF!</definedName>
    <definedName name="__ADD2" localSheetId="23">#REF!</definedName>
    <definedName name="__ADD2">#REF!</definedName>
    <definedName name="__ADD3" localSheetId="22">#REF!</definedName>
    <definedName name="__ADD3" localSheetId="23">#REF!</definedName>
    <definedName name="__ADD3">#REF!</definedName>
    <definedName name="__Aug08" localSheetId="22">#REF!</definedName>
    <definedName name="__Aug08" localSheetId="23">#REF!</definedName>
    <definedName name="__Aug08">#REF!</definedName>
    <definedName name="__DAT1" localSheetId="22">#REF!</definedName>
    <definedName name="__DAT1" localSheetId="23">#REF!</definedName>
    <definedName name="__DAT1">#REF!</definedName>
    <definedName name="__DAT10" localSheetId="22">#REF!</definedName>
    <definedName name="__DAT10" localSheetId="23">#REF!</definedName>
    <definedName name="__DAT10">#REF!</definedName>
    <definedName name="__DAT11" localSheetId="22">#REF!</definedName>
    <definedName name="__DAT11" localSheetId="23">#REF!</definedName>
    <definedName name="__DAT11">#REF!</definedName>
    <definedName name="__DAT12" localSheetId="22">#REF!</definedName>
    <definedName name="__DAT12" localSheetId="23">#REF!</definedName>
    <definedName name="__DAT12">#REF!</definedName>
    <definedName name="__DAT13" localSheetId="22">#REF!</definedName>
    <definedName name="__DAT13" localSheetId="23">#REF!</definedName>
    <definedName name="__DAT13">#REF!</definedName>
    <definedName name="__DAT14" localSheetId="22">#REF!</definedName>
    <definedName name="__DAT14" localSheetId="23">#REF!</definedName>
    <definedName name="__DAT14">#REF!</definedName>
    <definedName name="__DAT16" localSheetId="22">#REF!</definedName>
    <definedName name="__DAT16" localSheetId="23">#REF!</definedName>
    <definedName name="__DAT16">#REF!</definedName>
    <definedName name="__DAT2" localSheetId="22">#REF!</definedName>
    <definedName name="__DAT2" localSheetId="23">#REF!</definedName>
    <definedName name="__DAT2">#REF!</definedName>
    <definedName name="__DAT3" localSheetId="22">#REF!</definedName>
    <definedName name="__DAT3" localSheetId="23">#REF!</definedName>
    <definedName name="__DAT3">#REF!</definedName>
    <definedName name="__DAT5" localSheetId="22">#REF!</definedName>
    <definedName name="__DAT5" localSheetId="23">#REF!</definedName>
    <definedName name="__DAT5">#REF!</definedName>
    <definedName name="__DAT6" localSheetId="22">#REF!</definedName>
    <definedName name="__DAT6" localSheetId="23">#REF!</definedName>
    <definedName name="__DAT6">#REF!</definedName>
    <definedName name="__DAT7" localSheetId="22">#REF!</definedName>
    <definedName name="__DAT7" localSheetId="23">#REF!</definedName>
    <definedName name="__DAT7">#REF!</definedName>
    <definedName name="__DAT9" localSheetId="22">#REF!</definedName>
    <definedName name="__DAT9" localSheetId="23">#REF!</definedName>
    <definedName name="__DAT9">#REF!</definedName>
    <definedName name="__E100000" localSheetId="22">#REF!</definedName>
    <definedName name="__E100000" localSheetId="23">#REF!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2">#REF!</definedName>
    <definedName name="__FS1" localSheetId="23">#REF!</definedName>
    <definedName name="__FS1">#REF!</definedName>
    <definedName name="__IntlFixup" hidden="1">TRUE</definedName>
    <definedName name="__KE8" localSheetId="22" hidden="1">#REF!</definedName>
    <definedName name="__KE8" localSheetId="23" hidden="1">#REF!</definedName>
    <definedName name="__KE8" localSheetId="51" hidden="1">#REF!</definedName>
    <definedName name="__KE8" hidden="1">#REF!</definedName>
    <definedName name="__key11" localSheetId="22" hidden="1">#REF!</definedName>
    <definedName name="__key11" localSheetId="23" hidden="1">#REF!</definedName>
    <definedName name="__key11" localSheetId="51" hidden="1">#REF!</definedName>
    <definedName name="__key11" hidden="1">#REF!</definedName>
    <definedName name="__key12" localSheetId="22" hidden="1">#REF!</definedName>
    <definedName name="__key12" localSheetId="23" hidden="1">#REF!</definedName>
    <definedName name="__key12" localSheetId="51" hidden="1">#REF!</definedName>
    <definedName name="__key12" hidden="1">#REF!</definedName>
    <definedName name="__KEY123" localSheetId="22" hidden="1">#REF!</definedName>
    <definedName name="__KEY123" localSheetId="23" hidden="1">#REF!</definedName>
    <definedName name="__KEY123" localSheetId="51" hidden="1">#REF!</definedName>
    <definedName name="__KEY123" hidden="1">#REF!</definedName>
    <definedName name="__key2" localSheetId="22" hidden="1">#REF!</definedName>
    <definedName name="__key2" localSheetId="23" hidden="1">#REF!</definedName>
    <definedName name="__key2" localSheetId="51" hidden="1">#REF!</definedName>
    <definedName name="__key2" hidden="1">#REF!</definedName>
    <definedName name="__KEY3" localSheetId="22" hidden="1">#REF!</definedName>
    <definedName name="__KEY3" localSheetId="23" hidden="1">#REF!</definedName>
    <definedName name="__KEY3" localSheetId="51" hidden="1">#REF!</definedName>
    <definedName name="__KEY3" hidden="1">#REF!</definedName>
    <definedName name="__KEY4" localSheetId="22" hidden="1">#REF!</definedName>
    <definedName name="__KEY4" localSheetId="23" hidden="1">#REF!</definedName>
    <definedName name="__KEY4" localSheetId="51" hidden="1">#REF!</definedName>
    <definedName name="__KEY4" hidden="1">#REF!</definedName>
    <definedName name="__KEY5" localSheetId="22" hidden="1">#REF!</definedName>
    <definedName name="__KEY5" localSheetId="23" hidden="1">#REF!</definedName>
    <definedName name="__KEY5" localSheetId="51" hidden="1">#REF!</definedName>
    <definedName name="__KEY5" hidden="1">#REF!</definedName>
    <definedName name="__KEY6" localSheetId="22" hidden="1">#REF!</definedName>
    <definedName name="__KEY6" localSheetId="23" hidden="1">#REF!</definedName>
    <definedName name="__KEY6" localSheetId="51" hidden="1">#REF!</definedName>
    <definedName name="__KEY6" hidden="1">#REF!</definedName>
    <definedName name="__KEY7" localSheetId="22" hidden="1">#REF!</definedName>
    <definedName name="__KEY7" localSheetId="23" hidden="1">#REF!</definedName>
    <definedName name="__KEY7" localSheetId="51" hidden="1">#REF!</definedName>
    <definedName name="__KEY7" hidden="1">#REF!</definedName>
    <definedName name="__key8" localSheetId="22" hidden="1">#REF!</definedName>
    <definedName name="__key8" localSheetId="23" hidden="1">#REF!</definedName>
    <definedName name="__key8" localSheetId="51" hidden="1">#REF!</definedName>
    <definedName name="__key8" hidden="1">#REF!</definedName>
    <definedName name="__KEY90" localSheetId="22" hidden="1">#REF!</definedName>
    <definedName name="__KEY90" localSheetId="23" hidden="1">#REF!</definedName>
    <definedName name="__KEY90" localSheetId="51" hidden="1">#REF!</definedName>
    <definedName name="__KEY90" hidden="1">#REF!</definedName>
    <definedName name="__Mei97" localSheetId="22">#REF!</definedName>
    <definedName name="__Mei97" localSheetId="23">#REF!</definedName>
    <definedName name="__Mei97">#REF!</definedName>
    <definedName name="__NO1" localSheetId="22">#REF!</definedName>
    <definedName name="__NO1" localSheetId="23">#REF!</definedName>
    <definedName name="__NO1">#REF!</definedName>
    <definedName name="__NO2" localSheetId="22">#REF!</definedName>
    <definedName name="__NO2" localSheetId="23">#REF!</definedName>
    <definedName name="__NO2">#REF!</definedName>
    <definedName name="__NO3" localSheetId="22">#REF!</definedName>
    <definedName name="__NO3" localSheetId="23">#REF!</definedName>
    <definedName name="__NO3">#REF!</definedName>
    <definedName name="__NO4" localSheetId="22">#REF!</definedName>
    <definedName name="__NO4" localSheetId="23">#REF!</definedName>
    <definedName name="__NO4">#REF!</definedName>
    <definedName name="__NO5" localSheetId="22">#REF!</definedName>
    <definedName name="__NO5" localSheetId="23">#REF!</definedName>
    <definedName name="__NO5">#REF!</definedName>
    <definedName name="__NO6" localSheetId="22">#REF!</definedName>
    <definedName name="__NO6" localSheetId="23">#REF!</definedName>
    <definedName name="__NO6">#REF!</definedName>
    <definedName name="__NO7" localSheetId="22">#REF!</definedName>
    <definedName name="__NO7" localSheetId="23">#REF!</definedName>
    <definedName name="__NO7">#REF!</definedName>
    <definedName name="__PRN10">#N/A</definedName>
    <definedName name="__PRN3">#N/A</definedName>
    <definedName name="__PRN4">#N/A</definedName>
    <definedName name="__RAN1">#N/A</definedName>
    <definedName name="__tb2" localSheetId="22">#REF!</definedName>
    <definedName name="__tb2" localSheetId="23">#REF!</definedName>
    <definedName name="__tb2">#REF!</definedName>
    <definedName name="_05年" localSheetId="22">#REF!</definedName>
    <definedName name="_05年" localSheetId="23">#REF!</definedName>
    <definedName name="_05年" localSheetId="51">#REF!</definedName>
    <definedName name="_05年">#REF!</definedName>
    <definedName name="_06年" localSheetId="22">#REF!</definedName>
    <definedName name="_06年" localSheetId="23">#REF!</definedName>
    <definedName name="_06年" localSheetId="51">#REF!</definedName>
    <definedName name="_06年">#REF!</definedName>
    <definedName name="_07年" localSheetId="22">#REF!</definedName>
    <definedName name="_07年" localSheetId="23">#REF!</definedName>
    <definedName name="_07年" localSheetId="51">#REF!</definedName>
    <definedName name="_07年">#REF!</definedName>
    <definedName name="_1" localSheetId="22" hidden="1">#REF!</definedName>
    <definedName name="_1" localSheetId="23" hidden="1">#REF!</definedName>
    <definedName name="_1" hidden="1">#REF!</definedName>
    <definedName name="_10_F">#N/A</definedName>
    <definedName name="_11" localSheetId="22">#REF!</definedName>
    <definedName name="_11" localSheetId="23">#REF!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2" hidden="1">#REF!</definedName>
    <definedName name="_132__123Graph_ACHART_2" localSheetId="23" hidden="1">#REF!</definedName>
    <definedName name="_132__123Graph_ACHART_2" hidden="1">#REF!</definedName>
    <definedName name="_16_F">#N/A</definedName>
    <definedName name="_165__123Graph_LBL_ACHART_1" localSheetId="22" hidden="1">#REF!</definedName>
    <definedName name="_165__123Graph_LBL_ACHART_1" localSheetId="23" hidden="1">#REF!</definedName>
    <definedName name="_165__123Graph_LBL_ACHART_1" hidden="1">#REF!</definedName>
    <definedName name="_17_F">#N/A</definedName>
    <definedName name="_18_F">#N/A</definedName>
    <definedName name="_181" localSheetId="22">#REF!</definedName>
    <definedName name="_181" localSheetId="23">#REF!</definedName>
    <definedName name="_181" localSheetId="51">#REF!</definedName>
    <definedName name="_181">#REF!</definedName>
    <definedName name="_19_F">#N/A</definedName>
    <definedName name="_198__123Graph_LBL_ACHART_2" localSheetId="22" hidden="1">#REF!</definedName>
    <definedName name="_198__123Graph_LBL_ACHART_2" localSheetId="23" hidden="1">#REF!</definedName>
    <definedName name="_198__123Graph_LBL_ACHART_2" hidden="1">#REF!</definedName>
    <definedName name="_1FS1_" localSheetId="22">#REF!</definedName>
    <definedName name="_1FS1_" localSheetId="23">#REF!</definedName>
    <definedName name="_1FS1_">#REF!</definedName>
    <definedName name="_2" localSheetId="22">#REF!</definedName>
    <definedName name="_2" localSheetId="23">#REF!</definedName>
    <definedName name="_2">#REF!</definedName>
    <definedName name="_20_F">#N/A</definedName>
    <definedName name="_21_F">#N/A</definedName>
    <definedName name="_22_F">#N/A</definedName>
    <definedName name="_23_F">#N/A</definedName>
    <definedName name="_231__123Graph_XCHART_1" localSheetId="22" hidden="1">#REF!</definedName>
    <definedName name="_231__123Graph_XCHART_1" localSheetId="23" hidden="1">#REF!</definedName>
    <definedName name="_231__123Graph_XCHART_1" hidden="1">#REF!</definedName>
    <definedName name="_24_25_F">#N/A</definedName>
    <definedName name="_264__123Graph_XCHART_2" localSheetId="22" hidden="1">#REF!</definedName>
    <definedName name="_264__123Graph_XCHART_2" localSheetId="23" hidden="1">#REF!</definedName>
    <definedName name="_264__123Graph_XCHART_2" hidden="1">#REF!</definedName>
    <definedName name="_2Z1_" hidden="1">{#N/A,#N/A,FALSE,"431"}</definedName>
    <definedName name="_3item" localSheetId="22">#REF!</definedName>
    <definedName name="_3item" localSheetId="23">#REF!</definedName>
    <definedName name="_3item">#REF!</definedName>
    <definedName name="_5item" localSheetId="22">#REF!</definedName>
    <definedName name="_5item" localSheetId="23">#REF!</definedName>
    <definedName name="_5item">#REF!</definedName>
    <definedName name="_9_F">#N/A</definedName>
    <definedName name="_94FAS01" localSheetId="22">#REF!</definedName>
    <definedName name="_94FAS01" localSheetId="23">#REF!</definedName>
    <definedName name="_94FAS01">#REF!</definedName>
    <definedName name="_94FAS02" localSheetId="22">#REF!</definedName>
    <definedName name="_94FAS02" localSheetId="23">#REF!</definedName>
    <definedName name="_94FAS02">#REF!</definedName>
    <definedName name="_94FAS03" localSheetId="22">#REF!</definedName>
    <definedName name="_94FAS03" localSheetId="23">#REF!</definedName>
    <definedName name="_94FAS03">#REF!</definedName>
    <definedName name="_94FAS04" localSheetId="22">#REF!</definedName>
    <definedName name="_94FAS04" localSheetId="23">#REF!</definedName>
    <definedName name="_94FAS04">#REF!</definedName>
    <definedName name="_94FAS05" localSheetId="22">#REF!</definedName>
    <definedName name="_94FAS05" localSheetId="23">#REF!</definedName>
    <definedName name="_94FAS05">#REF!</definedName>
    <definedName name="_94PRT01" localSheetId="22">#REF!</definedName>
    <definedName name="_94PRT01" localSheetId="23">#REF!</definedName>
    <definedName name="_94PRT01">#REF!</definedName>
    <definedName name="_94PRT02" localSheetId="22">#REF!</definedName>
    <definedName name="_94PRT02" localSheetId="23">#REF!</definedName>
    <definedName name="_94PRT02">#REF!</definedName>
    <definedName name="_94PRT03" localSheetId="22">#REF!</definedName>
    <definedName name="_94PRT03" localSheetId="23">#REF!</definedName>
    <definedName name="_94PRT03">#REF!</definedName>
    <definedName name="_94PRT04" localSheetId="22">#REF!</definedName>
    <definedName name="_94PRT04" localSheetId="23">#REF!</definedName>
    <definedName name="_94PRT04">#REF!</definedName>
    <definedName name="_94PRT05" localSheetId="22">#REF!</definedName>
    <definedName name="_94PRT05" localSheetId="23">#REF!</definedName>
    <definedName name="_94PRT05">#REF!</definedName>
    <definedName name="_94STAT" localSheetId="22">#REF!</definedName>
    <definedName name="_94STAT" localSheetId="23">#REF!</definedName>
    <definedName name="_94STAT">#REF!</definedName>
    <definedName name="_95FAS01" localSheetId="22">#REF!</definedName>
    <definedName name="_95FAS01" localSheetId="23">#REF!</definedName>
    <definedName name="_95FAS01">#REF!</definedName>
    <definedName name="_95FAS02" localSheetId="22">#REF!</definedName>
    <definedName name="_95FAS02" localSheetId="23">#REF!</definedName>
    <definedName name="_95FAS02">#REF!</definedName>
    <definedName name="_95FAS03" localSheetId="22">#REF!</definedName>
    <definedName name="_95FAS03" localSheetId="23">#REF!</definedName>
    <definedName name="_95FAS03">#REF!</definedName>
    <definedName name="_95FAS04" localSheetId="22">#REF!</definedName>
    <definedName name="_95FAS04" localSheetId="23">#REF!</definedName>
    <definedName name="_95FAS04">#REF!</definedName>
    <definedName name="_95FAS05" localSheetId="22">#REF!</definedName>
    <definedName name="_95FAS05" localSheetId="23">#REF!</definedName>
    <definedName name="_95FAS05">#REF!</definedName>
    <definedName name="_95PRT01" localSheetId="22">#REF!</definedName>
    <definedName name="_95PRT01" localSheetId="23">#REF!</definedName>
    <definedName name="_95PRT01">#REF!</definedName>
    <definedName name="_95PRT02" localSheetId="22">#REF!</definedName>
    <definedName name="_95PRT02" localSheetId="23">#REF!</definedName>
    <definedName name="_95PRT02">#REF!</definedName>
    <definedName name="_95PRT03" localSheetId="22">#REF!</definedName>
    <definedName name="_95PRT03" localSheetId="23">#REF!</definedName>
    <definedName name="_95PRT03">#REF!</definedName>
    <definedName name="_95PRT04" localSheetId="22">#REF!</definedName>
    <definedName name="_95PRT04" localSheetId="23">#REF!</definedName>
    <definedName name="_95PRT04">#REF!</definedName>
    <definedName name="_95PRT05" localSheetId="22">#REF!</definedName>
    <definedName name="_95PRT05" localSheetId="23">#REF!</definedName>
    <definedName name="_95PRT05">#REF!</definedName>
    <definedName name="_95STAT" localSheetId="22">#REF!</definedName>
    <definedName name="_95STAT" localSheetId="23">#REF!</definedName>
    <definedName name="_95STAT">#REF!</definedName>
    <definedName name="_96FAS01" localSheetId="22">#REF!</definedName>
    <definedName name="_96FAS01" localSheetId="23">#REF!</definedName>
    <definedName name="_96FAS01">#REF!</definedName>
    <definedName name="_96FAS02" localSheetId="22">#REF!</definedName>
    <definedName name="_96FAS02" localSheetId="23">#REF!</definedName>
    <definedName name="_96FAS02">#REF!</definedName>
    <definedName name="_96FAS03" localSheetId="22">#REF!</definedName>
    <definedName name="_96FAS03" localSheetId="23">#REF!</definedName>
    <definedName name="_96FAS03">#REF!</definedName>
    <definedName name="_96FAS04" localSheetId="22">#REF!</definedName>
    <definedName name="_96FAS04" localSheetId="23">#REF!</definedName>
    <definedName name="_96FAS04">#REF!</definedName>
    <definedName name="_96FAS05" localSheetId="22">#REF!</definedName>
    <definedName name="_96FAS05" localSheetId="23">#REF!</definedName>
    <definedName name="_96FAS05">#REF!</definedName>
    <definedName name="_96PRT01" localSheetId="22">#REF!</definedName>
    <definedName name="_96PRT01" localSheetId="23">#REF!</definedName>
    <definedName name="_96PRT01">#REF!</definedName>
    <definedName name="_96PRT02" localSheetId="22">#REF!</definedName>
    <definedName name="_96PRT02" localSheetId="23">#REF!</definedName>
    <definedName name="_96PRT02">#REF!</definedName>
    <definedName name="_96PRT03" localSheetId="22">#REF!</definedName>
    <definedName name="_96PRT03" localSheetId="23">#REF!</definedName>
    <definedName name="_96PRT03">#REF!</definedName>
    <definedName name="_96PRT04" localSheetId="22">#REF!</definedName>
    <definedName name="_96PRT04" localSheetId="23">#REF!</definedName>
    <definedName name="_96PRT04">#REF!</definedName>
    <definedName name="_96PRT05" localSheetId="22">#REF!</definedName>
    <definedName name="_96PRT05" localSheetId="23">#REF!</definedName>
    <definedName name="_96PRT05">#REF!</definedName>
    <definedName name="_96STAT" localSheetId="22">#REF!</definedName>
    <definedName name="_96STAT" localSheetId="23">#REF!</definedName>
    <definedName name="_96STAT">#REF!</definedName>
    <definedName name="_99__123Graph_ACHART_1" localSheetId="22" hidden="1">#REF!</definedName>
    <definedName name="_99__123Graph_ACHART_1" localSheetId="23" hidden="1">#REF!</definedName>
    <definedName name="_99__123Graph_ACHART_1" hidden="1">#REF!</definedName>
    <definedName name="_a1" hidden="1">{#N/A,#N/A,FALSE,"Virgin Flightdeck"}</definedName>
    <definedName name="_A100000" localSheetId="22">#REF!</definedName>
    <definedName name="_A100000" localSheetId="23">#REF!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2">#REF!</definedName>
    <definedName name="_A70000" localSheetId="23">#REF!</definedName>
    <definedName name="_A70000">#REF!</definedName>
    <definedName name="_ACC1" localSheetId="22">#REF!</definedName>
    <definedName name="_ACC1" localSheetId="23">#REF!</definedName>
    <definedName name="_ACC1">#REF!</definedName>
    <definedName name="_ADD1" localSheetId="22">#REF!</definedName>
    <definedName name="_ADD1" localSheetId="23">#REF!</definedName>
    <definedName name="_ADD1">#REF!</definedName>
    <definedName name="_ADD2" localSheetId="22">#REF!</definedName>
    <definedName name="_ADD2" localSheetId="23">#REF!</definedName>
    <definedName name="_ADD2">#REF!</definedName>
    <definedName name="_ADD3" localSheetId="22">#REF!</definedName>
    <definedName name="_ADD3" localSheetId="23">#REF!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2">#REF!</definedName>
    <definedName name="_Aug08" localSheetId="23">#REF!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2" hidden="1">#REF!</definedName>
    <definedName name="_bdm.00F15E57F23F4487A4B12F6DFD9B3626.edm" localSheetId="23" hidden="1">#REF!</definedName>
    <definedName name="_bdm.00F15E57F23F4487A4B12F6DFD9B3626.edm" localSheetId="51" hidden="1">#REF!</definedName>
    <definedName name="_bdm.00F15E57F23F4487A4B12F6DFD9B3626.edm" hidden="1">#REF!</definedName>
    <definedName name="_bdm.08BDE7BD22C44CE28F5D0D5B51189703.edm" localSheetId="22" hidden="1">#REF!</definedName>
    <definedName name="_bdm.08BDE7BD22C44CE28F5D0D5B51189703.edm" localSheetId="23" hidden="1">#REF!</definedName>
    <definedName name="_bdm.08BDE7BD22C44CE28F5D0D5B51189703.edm" localSheetId="51" hidden="1">#REF!</definedName>
    <definedName name="_bdm.08BDE7BD22C44CE28F5D0D5B51189703.edm" hidden="1">#REF!</definedName>
    <definedName name="_bdm.1391F296018E4F11AC41EB0D3E8579DE.edm" localSheetId="22" hidden="1">#REF!</definedName>
    <definedName name="_bdm.1391F296018E4F11AC41EB0D3E8579DE.edm" localSheetId="23" hidden="1">#REF!</definedName>
    <definedName name="_bdm.1391F296018E4F11AC41EB0D3E8579DE.edm" localSheetId="51" hidden="1">#REF!</definedName>
    <definedName name="_bdm.1391F296018E4F11AC41EB0D3E8579DE.edm" hidden="1">#REF!</definedName>
    <definedName name="_bdm.20391623561240B2B1EABBD67CD1E618.edm" localSheetId="22" hidden="1">#REF!</definedName>
    <definedName name="_bdm.20391623561240B2B1EABBD67CD1E618.edm" localSheetId="23" hidden="1">#REF!</definedName>
    <definedName name="_bdm.20391623561240B2B1EABBD67CD1E618.edm" localSheetId="51" hidden="1">#REF!</definedName>
    <definedName name="_bdm.20391623561240B2B1EABBD67CD1E618.edm" hidden="1">#REF!</definedName>
    <definedName name="_bdm.2089412A858F440D933FDC4C6076D227.edm" localSheetId="22" hidden="1">#REF!</definedName>
    <definedName name="_bdm.2089412A858F440D933FDC4C6076D227.edm" localSheetId="23" hidden="1">#REF!</definedName>
    <definedName name="_bdm.2089412A858F440D933FDC4C6076D227.edm" localSheetId="51" hidden="1">#REF!</definedName>
    <definedName name="_bdm.2089412A858F440D933FDC4C6076D227.edm" hidden="1">#REF!</definedName>
    <definedName name="_bdm.24F6897F643A4D3095D22180081521B2.edm" localSheetId="22" hidden="1">#REF!</definedName>
    <definedName name="_bdm.24F6897F643A4D3095D22180081521B2.edm" localSheetId="23" hidden="1">#REF!</definedName>
    <definedName name="_bdm.24F6897F643A4D3095D22180081521B2.edm" localSheetId="51" hidden="1">#REF!</definedName>
    <definedName name="_bdm.24F6897F643A4D3095D22180081521B2.edm" hidden="1">#REF!</definedName>
    <definedName name="_bdm.269A87A5BA1947A08BF2392CCAAF3C34.edm" localSheetId="22" hidden="1">#REF!</definedName>
    <definedName name="_bdm.269A87A5BA1947A08BF2392CCAAF3C34.edm" localSheetId="23" hidden="1">#REF!</definedName>
    <definedName name="_bdm.269A87A5BA1947A08BF2392CCAAF3C34.edm" localSheetId="51" hidden="1">#REF!</definedName>
    <definedName name="_bdm.269A87A5BA1947A08BF2392CCAAF3C34.edm" hidden="1">#REF!</definedName>
    <definedName name="_bdm.269E9A8900B843BA8B8696E6D8E671B0.edm" localSheetId="22" hidden="1">#REF!</definedName>
    <definedName name="_bdm.269E9A8900B843BA8B8696E6D8E671B0.edm" localSheetId="23" hidden="1">#REF!</definedName>
    <definedName name="_bdm.269E9A8900B843BA8B8696E6D8E671B0.edm" localSheetId="51" hidden="1">#REF!</definedName>
    <definedName name="_bdm.269E9A8900B843BA8B8696E6D8E671B0.edm" hidden="1">#REF!</definedName>
    <definedName name="_bdm.2798E9889B2443419E70413B48B8285F.edm" localSheetId="22" hidden="1">#REF!</definedName>
    <definedName name="_bdm.2798E9889B2443419E70413B48B8285F.edm" localSheetId="23" hidden="1">#REF!</definedName>
    <definedName name="_bdm.2798E9889B2443419E70413B48B8285F.edm" localSheetId="51" hidden="1">#REF!</definedName>
    <definedName name="_bdm.2798E9889B2443419E70413B48B8285F.edm" hidden="1">#REF!</definedName>
    <definedName name="_bdm.2CC98A3865B1492B8F5444FACFF15B23.edm" localSheetId="22" hidden="1">#REF!</definedName>
    <definedName name="_bdm.2CC98A3865B1492B8F5444FACFF15B23.edm" localSheetId="23" hidden="1">#REF!</definedName>
    <definedName name="_bdm.2CC98A3865B1492B8F5444FACFF15B23.edm" localSheetId="51" hidden="1">#REF!</definedName>
    <definedName name="_bdm.2CC98A3865B1492B8F5444FACFF15B23.edm" hidden="1">#REF!</definedName>
    <definedName name="_bdm.3E999AE41FD049FF934A4835F435E693.edm" localSheetId="22" hidden="1">#REF!</definedName>
    <definedName name="_bdm.3E999AE41FD049FF934A4835F435E693.edm" localSheetId="23" hidden="1">#REF!</definedName>
    <definedName name="_bdm.3E999AE41FD049FF934A4835F435E693.edm" localSheetId="51" hidden="1">#REF!</definedName>
    <definedName name="_bdm.3E999AE41FD049FF934A4835F435E693.edm" hidden="1">#REF!</definedName>
    <definedName name="_bdm.4F143A8903A34DF0BE90F9BE600C63FF.edm" localSheetId="22" hidden="1">#REF!</definedName>
    <definedName name="_bdm.4F143A8903A34DF0BE90F9BE600C63FF.edm" localSheetId="23" hidden="1">#REF!</definedName>
    <definedName name="_bdm.4F143A8903A34DF0BE90F9BE600C63FF.edm" localSheetId="51" hidden="1">#REF!</definedName>
    <definedName name="_bdm.4F143A8903A34DF0BE90F9BE600C63FF.edm" hidden="1">#REF!</definedName>
    <definedName name="_bdm.5010A66FDA1D4A5C89B061EBD267E018.edm" localSheetId="22" hidden="1">#REF!</definedName>
    <definedName name="_bdm.5010A66FDA1D4A5C89B061EBD267E018.edm" localSheetId="23" hidden="1">#REF!</definedName>
    <definedName name="_bdm.5010A66FDA1D4A5C89B061EBD267E018.edm" localSheetId="51" hidden="1">#REF!</definedName>
    <definedName name="_bdm.5010A66FDA1D4A5C89B061EBD267E018.edm" hidden="1">#REF!</definedName>
    <definedName name="_bdm.52B1429C5B824DC5A8D67DDDD7440A42.edm" localSheetId="22" hidden="1">#REF!</definedName>
    <definedName name="_bdm.52B1429C5B824DC5A8D67DDDD7440A42.edm" localSheetId="23" hidden="1">#REF!</definedName>
    <definedName name="_bdm.52B1429C5B824DC5A8D67DDDD7440A42.edm" localSheetId="51" hidden="1">#REF!</definedName>
    <definedName name="_bdm.52B1429C5B824DC5A8D67DDDD7440A42.edm" hidden="1">#REF!</definedName>
    <definedName name="_bdm.5C14DE57E1DE4731B240752EF6F87992.edm" localSheetId="22" hidden="1">#REF!</definedName>
    <definedName name="_bdm.5C14DE57E1DE4731B240752EF6F87992.edm" localSheetId="23" hidden="1">#REF!</definedName>
    <definedName name="_bdm.5C14DE57E1DE4731B240752EF6F87992.edm" localSheetId="51" hidden="1">#REF!</definedName>
    <definedName name="_bdm.5C14DE57E1DE4731B240752EF6F87992.edm" hidden="1">#REF!</definedName>
    <definedName name="_bdm.61C626F9AC904D82AFA3751F239AFC9D.edm" localSheetId="22" hidden="1">#REF!</definedName>
    <definedName name="_bdm.61C626F9AC904D82AFA3751F239AFC9D.edm" localSheetId="23" hidden="1">#REF!</definedName>
    <definedName name="_bdm.61C626F9AC904D82AFA3751F239AFC9D.edm" localSheetId="51" hidden="1">#REF!</definedName>
    <definedName name="_bdm.61C626F9AC904D82AFA3751F239AFC9D.edm" hidden="1">#REF!</definedName>
    <definedName name="_bdm.6E398E79F289447CB18971BBBFB150E9.edm" localSheetId="22" hidden="1">#REF!</definedName>
    <definedName name="_bdm.6E398E79F289447CB18971BBBFB150E9.edm" localSheetId="23" hidden="1">#REF!</definedName>
    <definedName name="_bdm.6E398E79F289447CB18971BBBFB150E9.edm" localSheetId="51" hidden="1">#REF!</definedName>
    <definedName name="_bdm.6E398E79F289447CB18971BBBFB150E9.edm" hidden="1">#REF!</definedName>
    <definedName name="_bdm.6EDC14A313E04D06AB5549D45D4E7113.edm" localSheetId="22" hidden="1">#REF!</definedName>
    <definedName name="_bdm.6EDC14A313E04D06AB5549D45D4E7113.edm" localSheetId="23" hidden="1">#REF!</definedName>
    <definedName name="_bdm.6EDC14A313E04D06AB5549D45D4E7113.edm" localSheetId="51" hidden="1">#REF!</definedName>
    <definedName name="_bdm.6EDC14A313E04D06AB5549D45D4E7113.edm" hidden="1">#REF!</definedName>
    <definedName name="_bdm.7C9B8B76F3D44EAA99D648133627DA83.edm" localSheetId="22" hidden="1">#REF!</definedName>
    <definedName name="_bdm.7C9B8B76F3D44EAA99D648133627DA83.edm" localSheetId="23" hidden="1">#REF!</definedName>
    <definedName name="_bdm.7C9B8B76F3D44EAA99D648133627DA83.edm" localSheetId="51" hidden="1">#REF!</definedName>
    <definedName name="_bdm.7C9B8B76F3D44EAA99D648133627DA83.edm" hidden="1">#REF!</definedName>
    <definedName name="_bdm.7CAA823E6254450BA438245FC3BC22F5.edm" localSheetId="22" hidden="1">#REF!</definedName>
    <definedName name="_bdm.7CAA823E6254450BA438245FC3BC22F5.edm" localSheetId="23" hidden="1">#REF!</definedName>
    <definedName name="_bdm.7CAA823E6254450BA438245FC3BC22F5.edm" localSheetId="51" hidden="1">#REF!</definedName>
    <definedName name="_bdm.7CAA823E6254450BA438245FC3BC22F5.edm" hidden="1">#REF!</definedName>
    <definedName name="_bdm.810D9907712147CCB68C743A02D482F7.edm" localSheetId="22" hidden="1">#REF!</definedName>
    <definedName name="_bdm.810D9907712147CCB68C743A02D482F7.edm" localSheetId="23" hidden="1">#REF!</definedName>
    <definedName name="_bdm.810D9907712147CCB68C743A02D482F7.edm" localSheetId="51" hidden="1">#REF!</definedName>
    <definedName name="_bdm.810D9907712147CCB68C743A02D482F7.edm" hidden="1">#REF!</definedName>
    <definedName name="_bdm.850AE4BD2D5F4500BB3E0D8176B1F489.edm" localSheetId="22" hidden="1">#REF!</definedName>
    <definedName name="_bdm.850AE4BD2D5F4500BB3E0D8176B1F489.edm" localSheetId="23" hidden="1">#REF!</definedName>
    <definedName name="_bdm.850AE4BD2D5F4500BB3E0D8176B1F489.edm" localSheetId="51" hidden="1">#REF!</definedName>
    <definedName name="_bdm.850AE4BD2D5F4500BB3E0D8176B1F489.edm" hidden="1">#REF!</definedName>
    <definedName name="_bdm.87F863D88610437AA57CDCC66CC8CF42.edm" localSheetId="22" hidden="1">#REF!</definedName>
    <definedName name="_bdm.87F863D88610437AA57CDCC66CC8CF42.edm" localSheetId="23" hidden="1">#REF!</definedName>
    <definedName name="_bdm.87F863D88610437AA57CDCC66CC8CF42.edm" localSheetId="51" hidden="1">#REF!</definedName>
    <definedName name="_bdm.87F863D88610437AA57CDCC66CC8CF42.edm" hidden="1">#REF!</definedName>
    <definedName name="_bdm.96F5526D5AE245D1A7838FB955649623.edm" localSheetId="22" hidden="1">#REF!</definedName>
    <definedName name="_bdm.96F5526D5AE245D1A7838FB955649623.edm" localSheetId="23" hidden="1">#REF!</definedName>
    <definedName name="_bdm.96F5526D5AE245D1A7838FB955649623.edm" localSheetId="51" hidden="1">#REF!</definedName>
    <definedName name="_bdm.96F5526D5AE245D1A7838FB955649623.edm" hidden="1">#REF!</definedName>
    <definedName name="_bdm.A8544A84F9A14D60A8B9990AD19421C2.edm" localSheetId="22" hidden="1">#REF!</definedName>
    <definedName name="_bdm.A8544A84F9A14D60A8B9990AD19421C2.edm" localSheetId="23" hidden="1">#REF!</definedName>
    <definedName name="_bdm.A8544A84F9A14D60A8B9990AD19421C2.edm" localSheetId="51" hidden="1">#REF!</definedName>
    <definedName name="_bdm.A8544A84F9A14D60A8B9990AD19421C2.edm" hidden="1">#REF!</definedName>
    <definedName name="_bdm.A870654FE9C74404A16CADA08E1BE2F3.edm" localSheetId="22" hidden="1">#REF!</definedName>
    <definedName name="_bdm.A870654FE9C74404A16CADA08E1BE2F3.edm" localSheetId="23" hidden="1">#REF!</definedName>
    <definedName name="_bdm.A870654FE9C74404A16CADA08E1BE2F3.edm" localSheetId="51" hidden="1">#REF!</definedName>
    <definedName name="_bdm.A870654FE9C74404A16CADA08E1BE2F3.edm" hidden="1">#REF!</definedName>
    <definedName name="_bdm.B0BB30B513BE4AEB9426F6A0B3BB5524.edm" localSheetId="22" hidden="1">#REF!</definedName>
    <definedName name="_bdm.B0BB30B513BE4AEB9426F6A0B3BB5524.edm" localSheetId="23" hidden="1">#REF!</definedName>
    <definedName name="_bdm.B0BB30B513BE4AEB9426F6A0B3BB5524.edm" localSheetId="51" hidden="1">#REF!</definedName>
    <definedName name="_bdm.B0BB30B513BE4AEB9426F6A0B3BB5524.edm" hidden="1">#REF!</definedName>
    <definedName name="_bdm.B3A26AE0A20349E19F08C4F7A66AA4C1.edm" localSheetId="22" hidden="1">#REF!</definedName>
    <definedName name="_bdm.B3A26AE0A20349E19F08C4F7A66AA4C1.edm" localSheetId="23" hidden="1">#REF!</definedName>
    <definedName name="_bdm.B3A26AE0A20349E19F08C4F7A66AA4C1.edm" localSheetId="51" hidden="1">#REF!</definedName>
    <definedName name="_bdm.B3A26AE0A20349E19F08C4F7A66AA4C1.edm" hidden="1">#REF!</definedName>
    <definedName name="_bdm.BC73C1315733463ABA8F35CF36E670D2.edm" localSheetId="22" hidden="1">#REF!</definedName>
    <definedName name="_bdm.BC73C1315733463ABA8F35CF36E670D2.edm" localSheetId="23" hidden="1">#REF!</definedName>
    <definedName name="_bdm.BC73C1315733463ABA8F35CF36E670D2.edm" localSheetId="51" hidden="1">#REF!</definedName>
    <definedName name="_bdm.BC73C1315733463ABA8F35CF36E670D2.edm" hidden="1">#REF!</definedName>
    <definedName name="_bdm.BE93CD1B20EF49488901783F7254DDD2.edm" localSheetId="22" hidden="1">#REF!</definedName>
    <definedName name="_bdm.BE93CD1B20EF49488901783F7254DDD2.edm" localSheetId="23" hidden="1">#REF!</definedName>
    <definedName name="_bdm.BE93CD1B20EF49488901783F7254DDD2.edm" localSheetId="51" hidden="1">#REF!</definedName>
    <definedName name="_bdm.BE93CD1B20EF49488901783F7254DDD2.edm" hidden="1">#REF!</definedName>
    <definedName name="_bdm.C17B2E9B3DFB41019E65CB1F8647D1CA.edm" localSheetId="22" hidden="1">#REF!</definedName>
    <definedName name="_bdm.C17B2E9B3DFB41019E65CB1F8647D1CA.edm" localSheetId="23" hidden="1">#REF!</definedName>
    <definedName name="_bdm.C17B2E9B3DFB41019E65CB1F8647D1CA.edm" localSheetId="51" hidden="1">#REF!</definedName>
    <definedName name="_bdm.C17B2E9B3DFB41019E65CB1F8647D1CA.edm" hidden="1">#REF!</definedName>
    <definedName name="_bdm.C5CDD6CD08B64EB3B2FAD7133534E29E.edm" localSheetId="22" hidden="1">#REF!</definedName>
    <definedName name="_bdm.C5CDD6CD08B64EB3B2FAD7133534E29E.edm" localSheetId="23" hidden="1">#REF!</definedName>
    <definedName name="_bdm.C5CDD6CD08B64EB3B2FAD7133534E29E.edm" localSheetId="51" hidden="1">#REF!</definedName>
    <definedName name="_bdm.C5CDD6CD08B64EB3B2FAD7133534E29E.edm" hidden="1">#REF!</definedName>
    <definedName name="_bdm.C5FD2C8CCA304694AB7FE1AB75EE358C.edm" localSheetId="22" hidden="1">#REF!</definedName>
    <definedName name="_bdm.C5FD2C8CCA304694AB7FE1AB75EE358C.edm" localSheetId="23" hidden="1">#REF!</definedName>
    <definedName name="_bdm.C5FD2C8CCA304694AB7FE1AB75EE358C.edm" localSheetId="51" hidden="1">#REF!</definedName>
    <definedName name="_bdm.C5FD2C8CCA304694AB7FE1AB75EE358C.edm" hidden="1">#REF!</definedName>
    <definedName name="_bdm.CC4A53A98F4E41F296FEBA798896C973.edm" localSheetId="22" hidden="1">#REF!</definedName>
    <definedName name="_bdm.CC4A53A98F4E41F296FEBA798896C973.edm" localSheetId="23" hidden="1">#REF!</definedName>
    <definedName name="_bdm.CC4A53A98F4E41F296FEBA798896C973.edm" localSheetId="51" hidden="1">#REF!</definedName>
    <definedName name="_bdm.CC4A53A98F4E41F296FEBA798896C973.edm" hidden="1">#REF!</definedName>
    <definedName name="_bdm.DF13B76A3159427B8FE398AD45B24A7B.edm" localSheetId="22" hidden="1">#REF!</definedName>
    <definedName name="_bdm.DF13B76A3159427B8FE398AD45B24A7B.edm" localSheetId="23" hidden="1">#REF!</definedName>
    <definedName name="_bdm.DF13B76A3159427B8FE398AD45B24A7B.edm" localSheetId="51" hidden="1">#REF!</definedName>
    <definedName name="_bdm.DF13B76A3159427B8FE398AD45B24A7B.edm" hidden="1">#REF!</definedName>
    <definedName name="_bdm.E6B8CCCF08194C44AA39E3B9CC05F2A2.edm" localSheetId="22" hidden="1">#REF!</definedName>
    <definedName name="_bdm.E6B8CCCF08194C44AA39E3B9CC05F2A2.edm" localSheetId="23" hidden="1">#REF!</definedName>
    <definedName name="_bdm.E6B8CCCF08194C44AA39E3B9CC05F2A2.edm" localSheetId="51" hidden="1">#REF!</definedName>
    <definedName name="_bdm.E6B8CCCF08194C44AA39E3B9CC05F2A2.edm" hidden="1">#REF!</definedName>
    <definedName name="_bdm.EBA558FF80A64A19BD4F367A8AE758CB.edm" localSheetId="22" hidden="1">#REF!</definedName>
    <definedName name="_bdm.EBA558FF80A64A19BD4F367A8AE758CB.edm" localSheetId="23" hidden="1">#REF!</definedName>
    <definedName name="_bdm.EBA558FF80A64A19BD4F367A8AE758CB.edm" localSheetId="51" hidden="1">#REF!</definedName>
    <definedName name="_bdm.EBA558FF80A64A19BD4F367A8AE758CB.edm" hidden="1">#REF!</definedName>
    <definedName name="_bdm.F4DFCF610F804F0EBC635163893E69C5.edm" localSheetId="22" hidden="1">#REF!</definedName>
    <definedName name="_bdm.F4DFCF610F804F0EBC635163893E69C5.edm" localSheetId="23" hidden="1">#REF!</definedName>
    <definedName name="_bdm.F4DFCF610F804F0EBC635163893E69C5.edm" localSheetId="51" hidden="1">#REF!</definedName>
    <definedName name="_bdm.F4DFCF610F804F0EBC635163893E69C5.edm" hidden="1">#REF!</definedName>
    <definedName name="_bdm.F63B51BE9B66439E9072AB263D537CF8.edm" localSheetId="22" hidden="1">#REF!</definedName>
    <definedName name="_bdm.F63B51BE9B66439E9072AB263D537CF8.edm" localSheetId="23" hidden="1">#REF!</definedName>
    <definedName name="_bdm.F63B51BE9B66439E9072AB263D537CF8.edm" localSheetId="51" hidden="1">#REF!</definedName>
    <definedName name="_bdm.F63B51BE9B66439E9072AB263D537CF8.edm" hidden="1">#REF!</definedName>
    <definedName name="_CAO2" localSheetId="22">#REF!</definedName>
    <definedName name="_CAO2" localSheetId="23">#REF!</definedName>
    <definedName name="_CAO2" localSheetId="51">#REF!</definedName>
    <definedName name="_CAO2">#REF!</definedName>
    <definedName name="_CAO3" localSheetId="22">#REF!</definedName>
    <definedName name="_CAO3" localSheetId="23">#REF!</definedName>
    <definedName name="_CAO3" localSheetId="51">#REF!</definedName>
    <definedName name="_CAO3">#REF!</definedName>
    <definedName name="_cc" localSheetId="22" hidden="1">#REF!</definedName>
    <definedName name="_cc" localSheetId="23" hidden="1">#REF!</definedName>
    <definedName name="_cc" hidden="1">#REF!</definedName>
    <definedName name="_DAT1" localSheetId="22">#REF!</definedName>
    <definedName name="_DAT1" localSheetId="23">#REF!</definedName>
    <definedName name="_DAT1" localSheetId="51">#REF!</definedName>
    <definedName name="_DAT1">#REF!</definedName>
    <definedName name="_DAT10" localSheetId="22">#REF!</definedName>
    <definedName name="_DAT10" localSheetId="23">#REF!</definedName>
    <definedName name="_DAT10" localSheetId="51">#REF!</definedName>
    <definedName name="_DAT10">#REF!</definedName>
    <definedName name="_DAT11" localSheetId="22">#REF!</definedName>
    <definedName name="_DAT11" localSheetId="23">#REF!</definedName>
    <definedName name="_DAT11" localSheetId="51">#REF!</definedName>
    <definedName name="_DAT11">#REF!</definedName>
    <definedName name="_DAT12" localSheetId="22">#REF!</definedName>
    <definedName name="_DAT12" localSheetId="23">#REF!</definedName>
    <definedName name="_DAT12" localSheetId="51">#REF!</definedName>
    <definedName name="_DAT12">#REF!</definedName>
    <definedName name="_DAT13" localSheetId="22">#REF!</definedName>
    <definedName name="_DAT13" localSheetId="23">#REF!</definedName>
    <definedName name="_DAT13" localSheetId="51">#REF!</definedName>
    <definedName name="_DAT13">#REF!</definedName>
    <definedName name="_DAT14" localSheetId="22">#REF!</definedName>
    <definedName name="_DAT14" localSheetId="23">#REF!</definedName>
    <definedName name="_DAT14" localSheetId="51">#REF!</definedName>
    <definedName name="_DAT14">#REF!</definedName>
    <definedName name="_DAT15" localSheetId="22">#REF!</definedName>
    <definedName name="_DAT15" localSheetId="23">#REF!</definedName>
    <definedName name="_DAT15" localSheetId="51">#REF!</definedName>
    <definedName name="_DAT15">#REF!</definedName>
    <definedName name="_DAT16" localSheetId="22">#REF!</definedName>
    <definedName name="_DAT16" localSheetId="23">#REF!</definedName>
    <definedName name="_DAT16" localSheetId="51">#REF!</definedName>
    <definedName name="_DAT16">#REF!</definedName>
    <definedName name="_DAT17" localSheetId="22">#REF!</definedName>
    <definedName name="_DAT17" localSheetId="23">#REF!</definedName>
    <definedName name="_DAT17" localSheetId="51">#REF!</definedName>
    <definedName name="_DAT17">#REF!</definedName>
    <definedName name="_DAT18" localSheetId="22">#REF!</definedName>
    <definedName name="_DAT18" localSheetId="23">#REF!</definedName>
    <definedName name="_DAT18" localSheetId="51">#REF!</definedName>
    <definedName name="_DAT18">#REF!</definedName>
    <definedName name="_DAT3" localSheetId="22">#REF!</definedName>
    <definedName name="_DAT3" localSheetId="23">#REF!</definedName>
    <definedName name="_DAT3" localSheetId="51">#REF!</definedName>
    <definedName name="_DAT3">#REF!</definedName>
    <definedName name="_DAT4" localSheetId="22">#REF!</definedName>
    <definedName name="_DAT4" localSheetId="23">#REF!</definedName>
    <definedName name="_DAT4" localSheetId="51">#REF!</definedName>
    <definedName name="_DAT4">#REF!</definedName>
    <definedName name="_DAT5" localSheetId="22">#REF!</definedName>
    <definedName name="_DAT5" localSheetId="23">#REF!</definedName>
    <definedName name="_DAT5" localSheetId="51">#REF!</definedName>
    <definedName name="_DAT5">#REF!</definedName>
    <definedName name="_DAT6" localSheetId="22">#REF!</definedName>
    <definedName name="_DAT6" localSheetId="23">#REF!</definedName>
    <definedName name="_DAT6" localSheetId="51">#REF!</definedName>
    <definedName name="_DAT6">#REF!</definedName>
    <definedName name="_DAT7" localSheetId="22">#REF!</definedName>
    <definedName name="_DAT7" localSheetId="23">#REF!</definedName>
    <definedName name="_DAT7" localSheetId="51">#REF!</definedName>
    <definedName name="_DAT7">#REF!</definedName>
    <definedName name="_DAT8" localSheetId="22">#REF!</definedName>
    <definedName name="_DAT8" localSheetId="23">#REF!</definedName>
    <definedName name="_DAT8" localSheetId="51">#REF!</definedName>
    <definedName name="_DAT8">#REF!</definedName>
    <definedName name="_DAT9" localSheetId="22">#REF!</definedName>
    <definedName name="_DAT9" localSheetId="23">#REF!</definedName>
    <definedName name="_DAT9" localSheetId="51">#REF!</definedName>
    <definedName name="_DAT9">#REF!</definedName>
    <definedName name="_DCF1" hidden="1">{#N/A,#N/A,FALSE,"DCF Summary";#N/A,#N/A,FALSE,"Casema";#N/A,#N/A,FALSE,"Casema NoTel";#N/A,#N/A,FALSE,"UK";#N/A,#N/A,FALSE,"RCF";#N/A,#N/A,FALSE,"Intercable CZ";#N/A,#N/A,FALSE,"Interkabel P"}</definedName>
    <definedName name="_Dist_Bin" localSheetId="22" hidden="1">#REF!</definedName>
    <definedName name="_Dist_Bin" localSheetId="23" hidden="1">#REF!</definedName>
    <definedName name="_Dist_Bin" localSheetId="51" hidden="1">#REF!</definedName>
    <definedName name="_Dist_Bin" hidden="1">#REF!</definedName>
    <definedName name="_Dist_Values" localSheetId="22" hidden="1">#REF!</definedName>
    <definedName name="_Dist_Values" localSheetId="23" hidden="1">#REF!</definedName>
    <definedName name="_Dist_Values" localSheetId="51" hidden="1">#REF!</definedName>
    <definedName name="_Dist_Values" hidden="1">#REF!</definedName>
    <definedName name="_DPU2003" localSheetId="22">#REF!</definedName>
    <definedName name="_DPU2003" localSheetId="23">#REF!</definedName>
    <definedName name="_DPU2003">#REF!</definedName>
    <definedName name="_DPU2004" localSheetId="22">#REF!</definedName>
    <definedName name="_DPU2004" localSheetId="23">#REF!</definedName>
    <definedName name="_DPU2004">#REF!</definedName>
    <definedName name="_DPU2005" localSheetId="22">#REF!</definedName>
    <definedName name="_DPU2005" localSheetId="23">#REF!</definedName>
    <definedName name="_DPU2005">#REF!</definedName>
    <definedName name="_DPU2006" localSheetId="22">#REF!</definedName>
    <definedName name="_DPU2006" localSheetId="23">#REF!</definedName>
    <definedName name="_DPU2006">#REF!</definedName>
    <definedName name="_DPU2007" localSheetId="22">#REF!</definedName>
    <definedName name="_DPU2007" localSheetId="23">#REF!</definedName>
    <definedName name="_DPU2007">#REF!</definedName>
    <definedName name="_E100000" localSheetId="22">#REF!</definedName>
    <definedName name="_E100000" localSheetId="23">#REF!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4" hidden="1">'比较法-办公'!$A$1:$L$50</definedName>
    <definedName name="_xlnm._FilterDatabase" localSheetId="36" hidden="1">'比较法-仓储'!$A$1:$L$37</definedName>
    <definedName name="_xlnm._FilterDatabase" localSheetId="27" hidden="1">'比较法-车位'!$A$1:$L$39</definedName>
    <definedName name="_xlnm._FilterDatabase" localSheetId="35" hidden="1">'比较法-工业'!$A$1:$L$43</definedName>
    <definedName name="_xlnm._FilterDatabase" localSheetId="25" hidden="1">'比较法-商业'!$A$1:$L$49</definedName>
    <definedName name="_xlnm._FilterDatabase" localSheetId="32" hidden="1">'比较法-住宅'!$A$1:$L$49</definedName>
    <definedName name="_xlnm._FilterDatabase" localSheetId="22" hidden="1">#REF!</definedName>
    <definedName name="_xlnm._FilterDatabase" localSheetId="23" hidden="1">#REF!</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51" hidden="1">#REF!</definedName>
    <definedName name="_xlnm._FilterDatabase" localSheetId="10" hidden="1">项目基本情况!$A$42:$N$42</definedName>
    <definedName name="_xlnm._FilterDatabase" hidden="1">#REF!</definedName>
    <definedName name="_FS1" localSheetId="22">#REF!</definedName>
    <definedName name="_FS1" localSheetId="23">#REF!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2" hidden="1">#REF!</definedName>
    <definedName name="_in2" localSheetId="23" hidden="1">#REF!</definedName>
    <definedName name="_in2" localSheetId="51" hidden="1">#REF!</definedName>
    <definedName name="_in2" hidden="1">#REF!</definedName>
    <definedName name="_IRR1" localSheetId="22">#REF!</definedName>
    <definedName name="_IRR1" localSheetId="23">#REF!</definedName>
    <definedName name="_IRR1">#REF!</definedName>
    <definedName name="_IRR2" localSheetId="22">#REF!</definedName>
    <definedName name="_IRR2" localSheetId="23">#REF!</definedName>
    <definedName name="_IRR2">#REF!</definedName>
    <definedName name="_IRR3" localSheetId="22">#REF!</definedName>
    <definedName name="_IRR3" localSheetId="23">#REF!</definedName>
    <definedName name="_IRR3">#REF!</definedName>
    <definedName name="_IRR4" localSheetId="22">#REF!</definedName>
    <definedName name="_IRR4" localSheetId="23">#REF!</definedName>
    <definedName name="_IRR4">#REF!</definedName>
    <definedName name="_IRR5" localSheetId="22">#REF!</definedName>
    <definedName name="_IRR5" localSheetId="23">#REF!</definedName>
    <definedName name="_IRR5">#REF!</definedName>
    <definedName name="_IRR6" localSheetId="22">#REF!</definedName>
    <definedName name="_IRR6" localSheetId="23">#REF!</definedName>
    <definedName name="_IRR6">#REF!</definedName>
    <definedName name="_KE8" localSheetId="22" hidden="1">#REF!</definedName>
    <definedName name="_KE8" localSheetId="23" hidden="1">#REF!</definedName>
    <definedName name="_KE8" localSheetId="51" hidden="1">#REF!</definedName>
    <definedName name="_KE8" hidden="1">#REF!</definedName>
    <definedName name="_KeP1" localSheetId="22">#REF!</definedName>
    <definedName name="_KeP1" localSheetId="23">#REF!</definedName>
    <definedName name="_KeP1">#REF!</definedName>
    <definedName name="_KeP10" localSheetId="22">#REF!</definedName>
    <definedName name="_KeP10" localSheetId="23">#REF!</definedName>
    <definedName name="_KeP10">#REF!</definedName>
    <definedName name="_KeP11" localSheetId="22">#REF!</definedName>
    <definedName name="_KeP11" localSheetId="23">#REF!</definedName>
    <definedName name="_KeP11">#REF!</definedName>
    <definedName name="_KeP12" localSheetId="22">#REF!</definedName>
    <definedName name="_KeP12" localSheetId="23">#REF!</definedName>
    <definedName name="_KeP12">#REF!</definedName>
    <definedName name="_KeP13" localSheetId="22">#REF!</definedName>
    <definedName name="_KeP13" localSheetId="23">#REF!</definedName>
    <definedName name="_KeP13">#REF!</definedName>
    <definedName name="_KeP14" localSheetId="22">#REF!</definedName>
    <definedName name="_KeP14" localSheetId="23">#REF!</definedName>
    <definedName name="_KeP14">#REF!</definedName>
    <definedName name="_KeP15" localSheetId="22">#REF!</definedName>
    <definedName name="_KeP15" localSheetId="23">#REF!</definedName>
    <definedName name="_KeP15">#REF!</definedName>
    <definedName name="_KeP16" localSheetId="22">#REF!</definedName>
    <definedName name="_KeP16" localSheetId="23">#REF!</definedName>
    <definedName name="_KeP16">#REF!</definedName>
    <definedName name="_KeP17" localSheetId="22">#REF!</definedName>
    <definedName name="_KeP17" localSheetId="23">#REF!</definedName>
    <definedName name="_KeP17">#REF!</definedName>
    <definedName name="_KeP18" localSheetId="22">#REF!</definedName>
    <definedName name="_KeP18" localSheetId="23">#REF!</definedName>
    <definedName name="_KeP18">#REF!</definedName>
    <definedName name="_KeP19" localSheetId="22">#REF!</definedName>
    <definedName name="_KeP19" localSheetId="23">#REF!</definedName>
    <definedName name="_KeP19">#REF!</definedName>
    <definedName name="_KeP2" localSheetId="22">#REF!</definedName>
    <definedName name="_KeP2" localSheetId="23">#REF!</definedName>
    <definedName name="_KeP2">#REF!</definedName>
    <definedName name="_KeP20" localSheetId="22">#REF!</definedName>
    <definedName name="_KeP20" localSheetId="23">#REF!</definedName>
    <definedName name="_KeP20">#REF!</definedName>
    <definedName name="_KeP21" localSheetId="22">#REF!</definedName>
    <definedName name="_KeP21" localSheetId="23">#REF!</definedName>
    <definedName name="_KeP21">#REF!</definedName>
    <definedName name="_KeP22" localSheetId="22">#REF!</definedName>
    <definedName name="_KeP22" localSheetId="23">#REF!</definedName>
    <definedName name="_KeP22">#REF!</definedName>
    <definedName name="_KeP23" localSheetId="22">#REF!</definedName>
    <definedName name="_KeP23" localSheetId="23">#REF!</definedName>
    <definedName name="_KeP23">#REF!</definedName>
    <definedName name="_KeP24" localSheetId="22">#REF!</definedName>
    <definedName name="_KeP24" localSheetId="23">#REF!</definedName>
    <definedName name="_KeP24">#REF!</definedName>
    <definedName name="_KeP25" localSheetId="22">#REF!</definedName>
    <definedName name="_KeP25" localSheetId="23">#REF!</definedName>
    <definedName name="_KeP25">#REF!</definedName>
    <definedName name="_KeP26" localSheetId="22">#REF!</definedName>
    <definedName name="_KeP26" localSheetId="23">#REF!</definedName>
    <definedName name="_KeP26">#REF!</definedName>
    <definedName name="_KeP27" localSheetId="22">#REF!</definedName>
    <definedName name="_KeP27" localSheetId="23">#REF!</definedName>
    <definedName name="_KeP27">#REF!</definedName>
    <definedName name="_KeP28" localSheetId="22">#REF!</definedName>
    <definedName name="_KeP28" localSheetId="23">#REF!</definedName>
    <definedName name="_KeP28">#REF!</definedName>
    <definedName name="_KeP29" localSheetId="22">#REF!</definedName>
    <definedName name="_KeP29" localSheetId="23">#REF!</definedName>
    <definedName name="_KeP29">#REF!</definedName>
    <definedName name="_KeP3" localSheetId="22">#REF!</definedName>
    <definedName name="_KeP3" localSheetId="23">#REF!</definedName>
    <definedName name="_KeP3">#REF!</definedName>
    <definedName name="_KeP30" localSheetId="22">#REF!</definedName>
    <definedName name="_KeP30" localSheetId="23">#REF!</definedName>
    <definedName name="_KeP30">#REF!</definedName>
    <definedName name="_KeP31" localSheetId="22">#REF!</definedName>
    <definedName name="_KeP31" localSheetId="23">#REF!</definedName>
    <definedName name="_KeP31">#REF!</definedName>
    <definedName name="_KeP32" localSheetId="22">#REF!</definedName>
    <definedName name="_KeP32" localSheetId="23">#REF!</definedName>
    <definedName name="_KeP32">#REF!</definedName>
    <definedName name="_KeP33" localSheetId="22">#REF!</definedName>
    <definedName name="_KeP33" localSheetId="23">#REF!</definedName>
    <definedName name="_KeP33">#REF!</definedName>
    <definedName name="_KeP34" localSheetId="22">#REF!</definedName>
    <definedName name="_KeP34" localSheetId="23">#REF!</definedName>
    <definedName name="_KeP34">#REF!</definedName>
    <definedName name="_KeP35" localSheetId="22">#REF!</definedName>
    <definedName name="_KeP35" localSheetId="23">#REF!</definedName>
    <definedName name="_KeP35">#REF!</definedName>
    <definedName name="_KeP36" localSheetId="22">#REF!</definedName>
    <definedName name="_KeP36" localSheetId="23">#REF!</definedName>
    <definedName name="_KeP36">#REF!</definedName>
    <definedName name="_KeP37" localSheetId="22">#REF!</definedName>
    <definedName name="_KeP37" localSheetId="23">#REF!</definedName>
    <definedName name="_KeP37">#REF!</definedName>
    <definedName name="_KeP38" localSheetId="22">#REF!</definedName>
    <definedName name="_KeP38" localSheetId="23">#REF!</definedName>
    <definedName name="_KeP38">#REF!</definedName>
    <definedName name="_KeP39" localSheetId="22">#REF!</definedName>
    <definedName name="_KeP39" localSheetId="23">#REF!</definedName>
    <definedName name="_KeP39">#REF!</definedName>
    <definedName name="_KeP4" localSheetId="22">#REF!</definedName>
    <definedName name="_KeP4" localSheetId="23">#REF!</definedName>
    <definedName name="_KeP4">#REF!</definedName>
    <definedName name="_KeP40" localSheetId="22">#REF!</definedName>
    <definedName name="_KeP40" localSheetId="23">#REF!</definedName>
    <definedName name="_KeP40">#REF!</definedName>
    <definedName name="_KeP41" localSheetId="22">#REF!</definedName>
    <definedName name="_KeP41" localSheetId="23">#REF!</definedName>
    <definedName name="_KeP41">#REF!</definedName>
    <definedName name="_KeP42" localSheetId="22">#REF!</definedName>
    <definedName name="_KeP42" localSheetId="23">#REF!</definedName>
    <definedName name="_KeP42">#REF!</definedName>
    <definedName name="_KeP43" localSheetId="22">#REF!</definedName>
    <definedName name="_KeP43" localSheetId="23">#REF!</definedName>
    <definedName name="_KeP43">#REF!</definedName>
    <definedName name="_KeP44" localSheetId="22">#REF!</definedName>
    <definedName name="_KeP44" localSheetId="23">#REF!</definedName>
    <definedName name="_KeP44">#REF!</definedName>
    <definedName name="_KeP45" localSheetId="22">#REF!</definedName>
    <definedName name="_KeP45" localSheetId="23">#REF!</definedName>
    <definedName name="_KeP45">#REF!</definedName>
    <definedName name="_KeP46" localSheetId="22">#REF!</definedName>
    <definedName name="_KeP46" localSheetId="23">#REF!</definedName>
    <definedName name="_KeP46">#REF!</definedName>
    <definedName name="_KeP47" localSheetId="22">#REF!</definedName>
    <definedName name="_KeP47" localSheetId="23">#REF!</definedName>
    <definedName name="_KeP47">#REF!</definedName>
    <definedName name="_KeP48" localSheetId="22">#REF!</definedName>
    <definedName name="_KeP48" localSheetId="23">#REF!</definedName>
    <definedName name="_KeP48">#REF!</definedName>
    <definedName name="_KeP49" localSheetId="22">#REF!</definedName>
    <definedName name="_KeP49" localSheetId="23">#REF!</definedName>
    <definedName name="_KeP49">#REF!</definedName>
    <definedName name="_KeP5" localSheetId="22">#REF!</definedName>
    <definedName name="_KeP5" localSheetId="23">#REF!</definedName>
    <definedName name="_KeP5">#REF!</definedName>
    <definedName name="_KeP50" localSheetId="22">#REF!</definedName>
    <definedName name="_KeP50" localSheetId="23">#REF!</definedName>
    <definedName name="_KeP50">#REF!</definedName>
    <definedName name="_KeP51" localSheetId="22">#REF!</definedName>
    <definedName name="_KeP51" localSheetId="23">#REF!</definedName>
    <definedName name="_KeP51">#REF!</definedName>
    <definedName name="_KeP52" localSheetId="22">#REF!</definedName>
    <definedName name="_KeP52" localSheetId="23">#REF!</definedName>
    <definedName name="_KeP52">#REF!</definedName>
    <definedName name="_KeP53" localSheetId="22">#REF!</definedName>
    <definedName name="_KeP53" localSheetId="23">#REF!</definedName>
    <definedName name="_KeP53">#REF!</definedName>
    <definedName name="_KeP54" localSheetId="22">#REF!</definedName>
    <definedName name="_KeP54" localSheetId="23">#REF!</definedName>
    <definedName name="_KeP54">#REF!</definedName>
    <definedName name="_KeP55" localSheetId="22">#REF!</definedName>
    <definedName name="_KeP55" localSheetId="23">#REF!</definedName>
    <definedName name="_KeP55">#REF!</definedName>
    <definedName name="_KeP56" localSheetId="22">#REF!</definedName>
    <definedName name="_KeP56" localSheetId="23">#REF!</definedName>
    <definedName name="_KeP56">#REF!</definedName>
    <definedName name="_KeP57" localSheetId="22">#REF!</definedName>
    <definedName name="_KeP57" localSheetId="23">#REF!</definedName>
    <definedName name="_KeP57">#REF!</definedName>
    <definedName name="_KeP58" localSheetId="22">#REF!</definedName>
    <definedName name="_KeP58" localSheetId="23">#REF!</definedName>
    <definedName name="_KeP58">#REF!</definedName>
    <definedName name="_KeP59" localSheetId="22">#REF!</definedName>
    <definedName name="_KeP59" localSheetId="23">#REF!</definedName>
    <definedName name="_KeP59">#REF!</definedName>
    <definedName name="_KeP6" localSheetId="22">#REF!</definedName>
    <definedName name="_KeP6" localSheetId="23">#REF!</definedName>
    <definedName name="_KeP6">#REF!</definedName>
    <definedName name="_KeP60" localSheetId="22">#REF!</definedName>
    <definedName name="_KeP60" localSheetId="23">#REF!</definedName>
    <definedName name="_KeP60">#REF!</definedName>
    <definedName name="_KeP61" localSheetId="22">#REF!</definedName>
    <definedName name="_KeP61" localSheetId="23">#REF!</definedName>
    <definedName name="_KeP61">#REF!</definedName>
    <definedName name="_KeP62" localSheetId="22">#REF!</definedName>
    <definedName name="_KeP62" localSheetId="23">#REF!</definedName>
    <definedName name="_KeP62">#REF!</definedName>
    <definedName name="_KeP63" localSheetId="22">#REF!</definedName>
    <definedName name="_KeP63" localSheetId="23">#REF!</definedName>
    <definedName name="_KeP63">#REF!</definedName>
    <definedName name="_KeP64" localSheetId="22">#REF!</definedName>
    <definedName name="_KeP64" localSheetId="23">#REF!</definedName>
    <definedName name="_KeP64">#REF!</definedName>
    <definedName name="_KeP65" localSheetId="22">#REF!</definedName>
    <definedName name="_KeP65" localSheetId="23">#REF!</definedName>
    <definedName name="_KeP65">#REF!</definedName>
    <definedName name="_KeP66" localSheetId="22">#REF!</definedName>
    <definedName name="_KeP66" localSheetId="23">#REF!</definedName>
    <definedName name="_KeP66">#REF!</definedName>
    <definedName name="_KeP67" localSheetId="22">#REF!</definedName>
    <definedName name="_KeP67" localSheetId="23">#REF!</definedName>
    <definedName name="_KeP67">#REF!</definedName>
    <definedName name="_KeP68" localSheetId="22">#REF!</definedName>
    <definedName name="_KeP68" localSheetId="23">#REF!</definedName>
    <definedName name="_KeP68">#REF!</definedName>
    <definedName name="_KeP7" localSheetId="22">#REF!</definedName>
    <definedName name="_KeP7" localSheetId="23">#REF!</definedName>
    <definedName name="_KeP7">#REF!</definedName>
    <definedName name="_KeP8" localSheetId="22">#REF!</definedName>
    <definedName name="_KeP8" localSheetId="23">#REF!</definedName>
    <definedName name="_KeP8">#REF!</definedName>
    <definedName name="_KeP9" localSheetId="22">#REF!</definedName>
    <definedName name="_KeP9" localSheetId="23">#REF!</definedName>
    <definedName name="_KeP9">#REF!</definedName>
    <definedName name="_Key1" localSheetId="22" hidden="1">#REF!</definedName>
    <definedName name="_Key1" localSheetId="23" hidden="1">#REF!</definedName>
    <definedName name="_Key1" localSheetId="51" hidden="1">#REF!</definedName>
    <definedName name="_Key1" hidden="1">#REF!</definedName>
    <definedName name="_key11" localSheetId="22" hidden="1">#REF!</definedName>
    <definedName name="_key11" localSheetId="23" hidden="1">#REF!</definedName>
    <definedName name="_key11" localSheetId="51" hidden="1">#REF!</definedName>
    <definedName name="_key11" hidden="1">#REF!</definedName>
    <definedName name="_key12" localSheetId="22" hidden="1">#REF!</definedName>
    <definedName name="_key12" localSheetId="23" hidden="1">#REF!</definedName>
    <definedName name="_key12" localSheetId="51" hidden="1">#REF!</definedName>
    <definedName name="_key12" hidden="1">#REF!</definedName>
    <definedName name="_KEY123" localSheetId="22" hidden="1">#REF!</definedName>
    <definedName name="_KEY123" localSheetId="23" hidden="1">#REF!</definedName>
    <definedName name="_KEY123" localSheetId="51" hidden="1">#REF!</definedName>
    <definedName name="_KEY123" hidden="1">#REF!</definedName>
    <definedName name="_Key2" localSheetId="22" hidden="1">#REF!</definedName>
    <definedName name="_Key2" localSheetId="23" hidden="1">#REF!</definedName>
    <definedName name="_Key2" localSheetId="51" hidden="1">#REF!</definedName>
    <definedName name="_Key2" hidden="1">#REF!</definedName>
    <definedName name="_KEY3" localSheetId="22" hidden="1">#REF!</definedName>
    <definedName name="_KEY3" localSheetId="23" hidden="1">#REF!</definedName>
    <definedName name="_KEY3" localSheetId="51" hidden="1">#REF!</definedName>
    <definedName name="_KEY3" hidden="1">#REF!</definedName>
    <definedName name="_KEY4" localSheetId="22" hidden="1">#REF!</definedName>
    <definedName name="_KEY4" localSheetId="23" hidden="1">#REF!</definedName>
    <definedName name="_KEY4" localSheetId="51" hidden="1">#REF!</definedName>
    <definedName name="_KEY4" hidden="1">#REF!</definedName>
    <definedName name="_KEY5" localSheetId="22" hidden="1">#REF!</definedName>
    <definedName name="_KEY5" localSheetId="23" hidden="1">#REF!</definedName>
    <definedName name="_KEY5" localSheetId="51" hidden="1">#REF!</definedName>
    <definedName name="_KEY5" hidden="1">#REF!</definedName>
    <definedName name="_KEY6" localSheetId="22" hidden="1">#REF!</definedName>
    <definedName name="_KEY6" localSheetId="23" hidden="1">#REF!</definedName>
    <definedName name="_KEY6" localSheetId="51" hidden="1">#REF!</definedName>
    <definedName name="_KEY6" hidden="1">#REF!</definedName>
    <definedName name="_KEY7" localSheetId="22" hidden="1">#REF!</definedName>
    <definedName name="_KEY7" localSheetId="23" hidden="1">#REF!</definedName>
    <definedName name="_KEY7" localSheetId="51" hidden="1">#REF!</definedName>
    <definedName name="_KEY7" hidden="1">#REF!</definedName>
    <definedName name="_key8" localSheetId="22" hidden="1">#REF!</definedName>
    <definedName name="_key8" localSheetId="23" hidden="1">#REF!</definedName>
    <definedName name="_key8" localSheetId="51" hidden="1">#REF!</definedName>
    <definedName name="_key8" hidden="1">#REF!</definedName>
    <definedName name="_KEY90" localSheetId="22" hidden="1">#REF!</definedName>
    <definedName name="_KEY90" localSheetId="23" hidden="1">#REF!</definedName>
    <definedName name="_KEY90" localSheetId="51" hidden="1">#REF!</definedName>
    <definedName name="_KEY90" hidden="1">#REF!</definedName>
    <definedName name="_km0411" localSheetId="22">#REF!</definedName>
    <definedName name="_km0411" localSheetId="23">#REF!</definedName>
    <definedName name="_km0411" localSheetId="51">#REF!</definedName>
    <definedName name="_km0411">#REF!</definedName>
    <definedName name="_LF12" localSheetId="22" hidden="1">#REF!</definedName>
    <definedName name="_LF12" localSheetId="23" hidden="1">#REF!</definedName>
    <definedName name="_LF12" localSheetId="51" hidden="1">#REF!</definedName>
    <definedName name="_LF12" hidden="1">#REF!</definedName>
    <definedName name="_M1110" hidden="1">{#N/A,#N/A,FALSE,"Aging"}</definedName>
    <definedName name="_MatInverse_In" localSheetId="22" hidden="1">#REF!</definedName>
    <definedName name="_MatInverse_In" localSheetId="23" hidden="1">#REF!</definedName>
    <definedName name="_MatInverse_In" hidden="1">#REF!</definedName>
    <definedName name="_MatInverse_Out" localSheetId="22" hidden="1">#REF!</definedName>
    <definedName name="_MatInverse_Out" localSheetId="23" hidden="1">#REF!</definedName>
    <definedName name="_MatInverse_Out" hidden="1">#REF!</definedName>
    <definedName name="_Mei97" localSheetId="22">#REF!</definedName>
    <definedName name="_Mei97" localSheetId="23">#REF!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2">#REF!</definedName>
    <definedName name="_NO1" localSheetId="23">#REF!</definedName>
    <definedName name="_NO1">#REF!</definedName>
    <definedName name="_NO2" localSheetId="22">#REF!</definedName>
    <definedName name="_NO2" localSheetId="23">#REF!</definedName>
    <definedName name="_NO2">#REF!</definedName>
    <definedName name="_NO3" localSheetId="22">#REF!</definedName>
    <definedName name="_NO3" localSheetId="23">#REF!</definedName>
    <definedName name="_NO3">#REF!</definedName>
    <definedName name="_NO4" localSheetId="22">#REF!</definedName>
    <definedName name="_NO4" localSheetId="23">#REF!</definedName>
    <definedName name="_NO4">#REF!</definedName>
    <definedName name="_NO5" localSheetId="22">#REF!</definedName>
    <definedName name="_NO5" localSheetId="23">#REF!</definedName>
    <definedName name="_NO5">#REF!</definedName>
    <definedName name="_NO6" localSheetId="22">#REF!</definedName>
    <definedName name="_NO6" localSheetId="23">#REF!</definedName>
    <definedName name="_NO6">#REF!</definedName>
    <definedName name="_NO7" localSheetId="22">#REF!</definedName>
    <definedName name="_NO7" localSheetId="23">#REF!</definedName>
    <definedName name="_NO7">#REF!</definedName>
    <definedName name="_Order1" hidden="1">255</definedName>
    <definedName name="_Order2" hidden="1">255</definedName>
    <definedName name="_PB01" localSheetId="22">#REF!</definedName>
    <definedName name="_PB01" localSheetId="23">#REF!</definedName>
    <definedName name="_PB01" localSheetId="51">#REF!</definedName>
    <definedName name="_PB01">#REF!</definedName>
    <definedName name="_PB02" localSheetId="22">#REF!</definedName>
    <definedName name="_PB02" localSheetId="23">#REF!</definedName>
    <definedName name="_PB02" localSheetId="51">#REF!</definedName>
    <definedName name="_PB02">#REF!</definedName>
    <definedName name="_PB04" localSheetId="22">#REF!</definedName>
    <definedName name="_PB04" localSheetId="23">#REF!</definedName>
    <definedName name="_PB04" localSheetId="51">#REF!</definedName>
    <definedName name="_PB04">#REF!</definedName>
    <definedName name="_PC01" localSheetId="22">#REF!</definedName>
    <definedName name="_PC01" localSheetId="23">#REF!</definedName>
    <definedName name="_PC01" localSheetId="51">#REF!</definedName>
    <definedName name="_PC01">#REF!</definedName>
    <definedName name="_PC02" localSheetId="22">#REF!</definedName>
    <definedName name="_PC02" localSheetId="23">#REF!</definedName>
    <definedName name="_PC02" localSheetId="51">#REF!</definedName>
    <definedName name="_PC02">#REF!</definedName>
    <definedName name="_PC03" localSheetId="22">#REF!</definedName>
    <definedName name="_PC03" localSheetId="23">#REF!</definedName>
    <definedName name="_PC03" localSheetId="51">#REF!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2">#REF!</definedName>
    <definedName name="_PZ01" localSheetId="23">#REF!</definedName>
    <definedName name="_PZ01" localSheetId="51">#REF!</definedName>
    <definedName name="_PZ01">#REF!</definedName>
    <definedName name="_PZ02" localSheetId="22">#REF!</definedName>
    <definedName name="_PZ02" localSheetId="23">#REF!</definedName>
    <definedName name="_PZ02" localSheetId="51">#REF!</definedName>
    <definedName name="_PZ02">#REF!</definedName>
    <definedName name="_PZ03" localSheetId="22">#REF!</definedName>
    <definedName name="_PZ03" localSheetId="23">#REF!</definedName>
    <definedName name="_PZ03" localSheetId="51">#REF!</definedName>
    <definedName name="_PZ03">#REF!</definedName>
    <definedName name="_PZ04" localSheetId="22">#REF!</definedName>
    <definedName name="_PZ04" localSheetId="23">#REF!</definedName>
    <definedName name="_PZ04" localSheetId="51">#REF!</definedName>
    <definedName name="_PZ04">#REF!</definedName>
    <definedName name="_PZ05" localSheetId="22">#REF!</definedName>
    <definedName name="_PZ05" localSheetId="23">#REF!</definedName>
    <definedName name="_PZ05" localSheetId="51">#REF!</definedName>
    <definedName name="_PZ05">#REF!</definedName>
    <definedName name="_PZ06" localSheetId="22">#REF!</definedName>
    <definedName name="_PZ06" localSheetId="23">#REF!</definedName>
    <definedName name="_PZ06" localSheetId="51">#REF!</definedName>
    <definedName name="_PZ06">#REF!</definedName>
    <definedName name="_RAN1">#N/A</definedName>
    <definedName name="_Regression_Out" localSheetId="22" hidden="1">#REF!</definedName>
    <definedName name="_Regression_Out" localSheetId="23" hidden="1">#REF!</definedName>
    <definedName name="_Regression_Out" hidden="1">#REF!</definedName>
    <definedName name="_Regression_X" localSheetId="22" hidden="1">#REF!</definedName>
    <definedName name="_Regression_X" localSheetId="23" hidden="1">#REF!</definedName>
    <definedName name="_Regression_X" hidden="1">#REF!</definedName>
    <definedName name="_Regression_Y" localSheetId="22" hidden="1">#REF!</definedName>
    <definedName name="_Regression_Y" localSheetId="23" hidden="1">#REF!</definedName>
    <definedName name="_Regression_Y" hidden="1">#REF!</definedName>
    <definedName name="_Sort" localSheetId="22" hidden="1">#REF!</definedName>
    <definedName name="_Sort" localSheetId="23" hidden="1">#REF!</definedName>
    <definedName name="_Sort" localSheetId="51" hidden="1">#REF!</definedName>
    <definedName name="_Sort" hidden="1">#REF!</definedName>
    <definedName name="_Table1_In1" localSheetId="22" hidden="1">#REF!</definedName>
    <definedName name="_Table1_In1" localSheetId="23" hidden="1">#REF!</definedName>
    <definedName name="_Table1_In1" localSheetId="51" hidden="1">#REF!</definedName>
    <definedName name="_Table1_In1" hidden="1">#REF!</definedName>
    <definedName name="_Table1_Out" localSheetId="22" hidden="1">#REF!</definedName>
    <definedName name="_Table1_Out" localSheetId="23" hidden="1">#REF!</definedName>
    <definedName name="_Table1_Out" localSheetId="51" hidden="1">#REF!</definedName>
    <definedName name="_Table1_Out" hidden="1">#REF!</definedName>
    <definedName name="_Table2_Out" localSheetId="22" hidden="1">#REF!</definedName>
    <definedName name="_Table2_Out" localSheetId="23" hidden="1">#REF!</definedName>
    <definedName name="_Table2_Out" localSheetId="51" hidden="1">#REF!</definedName>
    <definedName name="_Table2_Out" hidden="1">#REF!</definedName>
    <definedName name="_Table3_In2" localSheetId="22" hidden="1">#REF!</definedName>
    <definedName name="_Table3_In2" localSheetId="23" hidden="1">#REF!</definedName>
    <definedName name="_Table3_In2" hidden="1">#REF!</definedName>
    <definedName name="_tb2" localSheetId="22">#REF!</definedName>
    <definedName name="_tb2" localSheetId="23">#REF!</definedName>
    <definedName name="_tb2">#REF!</definedName>
    <definedName name="_TBC95" hidden="1">{#N/A,#N/A,FALSE,"Co_BalSht";#N/A,#N/A,FALSE,"Co_IncStmt";#N/A,#N/A,FALSE,"Cons_BalSht";#N/A,#N/A,FALSE,"Cons_IncStmt";#N/A,#N/A,FALSE,"Cashflow"}</definedName>
    <definedName name="_TW5" localSheetId="22">#REF!</definedName>
    <definedName name="_TW5" localSheetId="23">#REF!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2">#REF!</definedName>
    <definedName name="A_GFA" localSheetId="23">#REF!</definedName>
    <definedName name="A_GFA">#REF!</definedName>
    <definedName name="a0" localSheetId="22">#REF!</definedName>
    <definedName name="a0" localSheetId="23">#REF!</definedName>
    <definedName name="a0">#REF!</definedName>
    <definedName name="a77777777777777777" localSheetId="22">#REF!</definedName>
    <definedName name="a77777777777777777" localSheetId="23">#REF!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2">#REF!</definedName>
    <definedName name="aaaaaaa" localSheetId="23">#REF!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2">[0]!JEPUMS*!H14:XEY1048565</definedName>
    <definedName name="AB" localSheetId="23">[0]!JEPUMS*!H14:XEY1048565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2">#REF!</definedName>
    <definedName name="abcbccb" localSheetId="23">#REF!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2">#REF!</definedName>
    <definedName name="abs" localSheetId="23">#REF!</definedName>
    <definedName name="abs">#REF!</definedName>
    <definedName name="AC" localSheetId="22">#REF!</definedName>
    <definedName name="AC" localSheetId="23">#REF!</definedName>
    <definedName name="AC">#REF!</definedName>
    <definedName name="AccessDatabase" hidden="1">"Z:\FI\Finance\Liuxj\Export sales\pastdue-e 2004\France 04.mdb"</definedName>
    <definedName name="Accounts" localSheetId="22">#REF!</definedName>
    <definedName name="Accounts" localSheetId="23">#REF!</definedName>
    <definedName name="Accounts">#REF!</definedName>
    <definedName name="ActualColor" localSheetId="22">#REF!</definedName>
    <definedName name="ActualColor" localSheetId="23">#REF!</definedName>
    <definedName name="ActualColor" localSheetId="51">#REF!</definedName>
    <definedName name="ActualColor">#REF!</definedName>
    <definedName name="ActualLower" localSheetId="22">#REF!</definedName>
    <definedName name="ActualLower" localSheetId="23">#REF!</definedName>
    <definedName name="ActualLower" localSheetId="51">#REF!</definedName>
    <definedName name="ActualLower">#REF!</definedName>
    <definedName name="ActualTotal" localSheetId="22">#REF!</definedName>
    <definedName name="ActualTotal" localSheetId="23">#REF!</definedName>
    <definedName name="ActualTotal" localSheetId="51">#REF!</definedName>
    <definedName name="ActualTotal">#REF!</definedName>
    <definedName name="ActualTotalDetail" localSheetId="22">#REF!</definedName>
    <definedName name="ActualTotalDetail" localSheetId="23">#REF!</definedName>
    <definedName name="ActualTotalDetail" localSheetId="51">#REF!</definedName>
    <definedName name="ActualTotalDetail">#REF!</definedName>
    <definedName name="ActualTotalWeighted" localSheetId="22">#REF!</definedName>
    <definedName name="ActualTotalWeighted" localSheetId="23">#REF!</definedName>
    <definedName name="ActualTotalWeighted" localSheetId="51">#REF!</definedName>
    <definedName name="ActualTotalWeighted">#REF!</definedName>
    <definedName name="ActualUpper" localSheetId="22">#REF!</definedName>
    <definedName name="ActualUpper" localSheetId="23">#REF!</definedName>
    <definedName name="ActualUpper" localSheetId="51">#REF!</definedName>
    <definedName name="ActualUpper">#REF!</definedName>
    <definedName name="ada" hidden="1">{#N/A,#N/A,FALSE,"资产负债表";#N/A,#N/A,FALSE,"资产负债表"}</definedName>
    <definedName name="adaf" hidden="1">{#N/A,#N/A,FALSE,"资产负债表";#N/A,#N/A,FALSE,"资产负债表"}</definedName>
    <definedName name="ADD" localSheetId="22">#REF!</definedName>
    <definedName name="ADD" localSheetId="23">#REF!</definedName>
    <definedName name="ADD">#REF!</definedName>
    <definedName name="adee" localSheetId="22">#REF!</definedName>
    <definedName name="adee" localSheetId="23">#REF!</definedName>
    <definedName name="adee">#REF!</definedName>
    <definedName name="AdjustedITSD" localSheetId="22">#REF!</definedName>
    <definedName name="AdjustedITSD" localSheetId="23">#REF!</definedName>
    <definedName name="AdjustedITSD">#REF!</definedName>
    <definedName name="ADMIN" localSheetId="22">#REF!</definedName>
    <definedName name="ADMIN" localSheetId="23">#REF!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2">Main.SAPF4Help()</definedName>
    <definedName name="afd" localSheetId="23">Main.SAPF4Help()</definedName>
    <definedName name="afd" localSheetId="51">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2" hidden="1">#REF!</definedName>
    <definedName name="agfagagaga" localSheetId="23" hidden="1">#REF!</definedName>
    <definedName name="agfagagaga" localSheetId="51" hidden="1">#REF!</definedName>
    <definedName name="agfagagaga" hidden="1">#REF!</definedName>
    <definedName name="ahhah" localSheetId="22">#REF!</definedName>
    <definedName name="ahhah" localSheetId="23">#REF!</definedName>
    <definedName name="ahhah">#REF!</definedName>
    <definedName name="ai" localSheetId="22">#REF!</definedName>
    <definedName name="ai" localSheetId="23">#REF!</definedName>
    <definedName name="ai">#REF!</definedName>
    <definedName name="aidhaif" hidden="1">{#N/A,#N/A,FALSE,"资产负债表";#N/A,#N/A,FALSE,"资产负债表"}</definedName>
    <definedName name="AKKKKKKIIKK" localSheetId="22">#REF!</definedName>
    <definedName name="AKKKKKKIIKK" localSheetId="23">#REF!</definedName>
    <definedName name="AKKKKKKIIKK">#REF!</definedName>
    <definedName name="al" localSheetId="22">#REF!</definedName>
    <definedName name="al" localSheetId="23">#REF!</definedName>
    <definedName name="al">#REF!</definedName>
    <definedName name="ALBERT_COMPLEX" localSheetId="22">#REF!</definedName>
    <definedName name="ALBERT_COMPLEX" localSheetId="23">#REF!</definedName>
    <definedName name="ALBERT_COMPLEX">#REF!</definedName>
    <definedName name="All_Accounts" localSheetId="22">#REF!</definedName>
    <definedName name="All_Accounts" localSheetId="23">#REF!</definedName>
    <definedName name="All_Accounts" localSheetId="51">#REF!</definedName>
    <definedName name="All_Accounts">#REF!</definedName>
    <definedName name="All_Product_Houses" localSheetId="22">#REF!</definedName>
    <definedName name="All_Product_Houses" localSheetId="23">#REF!</definedName>
    <definedName name="All_Product_Houses" localSheetId="51">#REF!</definedName>
    <definedName name="All_Product_Houses">#REF!</definedName>
    <definedName name="All_Product_Lines" localSheetId="22">#REF!</definedName>
    <definedName name="All_Product_Lines" localSheetId="23">#REF!</definedName>
    <definedName name="All_Product_Lines" localSheetId="51">#REF!</definedName>
    <definedName name="All_Product_Lines">#REF!</definedName>
    <definedName name="AllCountries" localSheetId="22">#REF!</definedName>
    <definedName name="AllCountries" localSheetId="23">#REF!</definedName>
    <definedName name="AllCountries" localSheetId="51">#REF!</definedName>
    <definedName name="AllCountries">#REF!</definedName>
    <definedName name="Amortization" localSheetId="22">#REF!</definedName>
    <definedName name="Amortization" localSheetId="23">#REF!</definedName>
    <definedName name="Amortization">#REF!</definedName>
    <definedName name="Amortization_Charles" localSheetId="22">#REF!</definedName>
    <definedName name="Amortization_Charles" localSheetId="23">#REF!</definedName>
    <definedName name="Amortization_Charles">#REF!</definedName>
    <definedName name="anakf" hidden="1">{#N/A,#N/A,FALSE,"资产负债表";#N/A,#N/A,FALSE,"资产负债表"}</definedName>
    <definedName name="Angela" localSheetId="22">Main.SAPF4Help()</definedName>
    <definedName name="Angela" localSheetId="23">Main.SAPF4Help()</definedName>
    <definedName name="Angela" localSheetId="51">Main.SAPF4Help()</definedName>
    <definedName name="Angela">Main.SAPF4Help()</definedName>
    <definedName name="anscount" hidden="1">1</definedName>
    <definedName name="AP" localSheetId="22">Main.SAPF4Help()</definedName>
    <definedName name="AP" localSheetId="23">Main.SAPF4Help()</definedName>
    <definedName name="AP" localSheetId="51">Main.SAPF4Help()</definedName>
    <definedName name="AP">Main.SAPF4Help()</definedName>
    <definedName name="appl" localSheetId="22">#REF!</definedName>
    <definedName name="appl" localSheetId="23">#REF!</definedName>
    <definedName name="appl" localSheetId="51">#REF!</definedName>
    <definedName name="appl">#REF!</definedName>
    <definedName name="April" localSheetId="22">#REF!</definedName>
    <definedName name="April" localSheetId="23">#REF!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2" hidden="1">#REF!</definedName>
    <definedName name="AS2StaticLS" localSheetId="23" hidden="1">#REF!</definedName>
    <definedName name="AS2StaticLS" localSheetId="51" hidden="1">#REF!</definedName>
    <definedName name="AS2StaticLS" hidden="1">#REF!</definedName>
    <definedName name="AS2SyncStepLS" hidden="1">0</definedName>
    <definedName name="AS2TickmarkLS" localSheetId="22" hidden="1">#REF!</definedName>
    <definedName name="AS2TickmarkLS" localSheetId="23" hidden="1">#REF!</definedName>
    <definedName name="AS2TickmarkLS" localSheetId="51"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2" hidden="1">#REF!</definedName>
    <definedName name="asdffasfasdfasdsd" localSheetId="23" hidden="1">#REF!</definedName>
    <definedName name="asdffasfasdfasdsd" localSheetId="51" hidden="1">#REF!</definedName>
    <definedName name="asdffasfasdfasdsd" hidden="1">#REF!</definedName>
    <definedName name="asdgfdsafdsaf" localSheetId="22" hidden="1">#REF!</definedName>
    <definedName name="asdgfdsafdsaf" localSheetId="23" hidden="1">#REF!</definedName>
    <definedName name="asdgfdsafdsaf" localSheetId="51" hidden="1">#REF!</definedName>
    <definedName name="asdgfdsafdsaf" hidden="1">#REF!</definedName>
    <definedName name="ased" localSheetId="22">#REF!</definedName>
    <definedName name="ased" localSheetId="23">#REF!</definedName>
    <definedName name="ased">#REF!</definedName>
    <definedName name="asfd" hidden="1">{"HOMEPAGE",#N/A,FALSE,"HOME";"Report1_Q1",#N/A,FALSE,"REPORT1"}</definedName>
    <definedName name="asset_value" localSheetId="22">#REF!</definedName>
    <definedName name="asset_value" localSheetId="23">#REF!</definedName>
    <definedName name="asset_value">#REF!</definedName>
    <definedName name="ATSeXToEUR" localSheetId="22" hidden="1">1/EUReXToATS</definedName>
    <definedName name="ATSeXToEUR" localSheetId="23" hidden="1">1/EUReXToATS</definedName>
    <definedName name="ATSeXToEUR" localSheetId="51" hidden="1">1/EUReXToATS</definedName>
    <definedName name="ATSeXToEUR" hidden="1">1/EUReXToATS</definedName>
    <definedName name="August" localSheetId="22">#REF!</definedName>
    <definedName name="August" localSheetId="23">#REF!</definedName>
    <definedName name="August">#REF!</definedName>
    <definedName name="avavav" localSheetId="22" hidden="1">#REF!</definedName>
    <definedName name="avavav" localSheetId="23" hidden="1">#REF!</definedName>
    <definedName name="avavav" localSheetId="51" hidden="1">#REF!</definedName>
    <definedName name="avavav" hidden="1">#REF!</definedName>
    <definedName name="AW" localSheetId="22">#REF!</definedName>
    <definedName name="AW" localSheetId="23">#REF!</definedName>
    <definedName name="AW" localSheetId="51">#REF!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2">#REF!</definedName>
    <definedName name="az" localSheetId="23">#REF!</definedName>
    <definedName name="az">#REF!</definedName>
    <definedName name="azasxassx" localSheetId="22" hidden="1">#REF!</definedName>
    <definedName name="azasxassx" localSheetId="23" hidden="1">#REF!</definedName>
    <definedName name="azasxassx" localSheetId="51"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2">#REF!</definedName>
    <definedName name="b_2" localSheetId="23">#REF!</definedName>
    <definedName name="b_2">#REF!</definedName>
    <definedName name="b_3" localSheetId="22">#REF!</definedName>
    <definedName name="b_3" localSheetId="23">#REF!</definedName>
    <definedName name="b_3">#REF!</definedName>
    <definedName name="b_4" localSheetId="22">#REF!</definedName>
    <definedName name="b_4" localSheetId="23">#REF!</definedName>
    <definedName name="b_4">#REF!</definedName>
    <definedName name="b11111111111111" localSheetId="22">#REF!</definedName>
    <definedName name="b11111111111111" localSheetId="23">#REF!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2">#REF!</definedName>
    <definedName name="BalSheet" localSheetId="23">#REF!</definedName>
    <definedName name="BalSheet" localSheetId="51">#REF!</definedName>
    <definedName name="BalSheet">#REF!</definedName>
    <definedName name="BalSheet_Agere" localSheetId="22">#REF!</definedName>
    <definedName name="BalSheet_Agere" localSheetId="23">#REF!</definedName>
    <definedName name="BalSheet_Agere" localSheetId="51">#REF!</definedName>
    <definedName name="BalSheet_Agere">#REF!</definedName>
    <definedName name="BalSheet_Continuing" localSheetId="22">#REF!</definedName>
    <definedName name="BalSheet_Continuing" localSheetId="23">#REF!</definedName>
    <definedName name="BalSheet_Continuing" localSheetId="51">#REF!</definedName>
    <definedName name="BalSheet_Continuing">#REF!</definedName>
    <definedName name="BalSheet_Dec_Continuing" localSheetId="22">#REF!</definedName>
    <definedName name="BalSheet_Dec_Continuing" localSheetId="23">#REF!</definedName>
    <definedName name="BalSheet_Dec_Continuing" localSheetId="51">#REF!</definedName>
    <definedName name="BalSheet_Dec_Continuing">#REF!</definedName>
    <definedName name="BalSheet_March_Continuing" localSheetId="22">#REF!</definedName>
    <definedName name="BalSheet_March_Continuing" localSheetId="23">#REF!</definedName>
    <definedName name="BalSheet_March_Continuing" localSheetId="51">#REF!</definedName>
    <definedName name="BalSheet_March_Continuing">#REF!</definedName>
    <definedName name="BarWidth" localSheetId="22">#REF!</definedName>
    <definedName name="BarWidth" localSheetId="23">#REF!</definedName>
    <definedName name="BarWidth" localSheetId="51">#REF!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2" hidden="1">1/EUReXToBEF</definedName>
    <definedName name="BEFeXToEUR" localSheetId="23" hidden="1">1/EUReXToBEF</definedName>
    <definedName name="BEFeXToEUR" localSheetId="51" hidden="1">1/EUReXToBEF</definedName>
    <definedName name="BEFeXToEUR" hidden="1">1/EUReXToBEF</definedName>
    <definedName name="BFOC" hidden="1">{"'0103'!$A$455:$O$585"}</definedName>
    <definedName name="BFOC1" localSheetId="22">#REF!</definedName>
    <definedName name="BFOC1" localSheetId="23">#REF!</definedName>
    <definedName name="BFOC1" localSheetId="51">#REF!</definedName>
    <definedName name="BFOC1">#REF!</definedName>
    <definedName name="BFOC2" localSheetId="22">#REF!</definedName>
    <definedName name="BFOC2" localSheetId="23">#REF!</definedName>
    <definedName name="BFOC2" localSheetId="51">#REF!</definedName>
    <definedName name="BFOC2">#REF!</definedName>
    <definedName name="BFOC3" localSheetId="22">#REF!</definedName>
    <definedName name="BFOC3" localSheetId="23">#REF!</definedName>
    <definedName name="BFOC3" localSheetId="51">#REF!</definedName>
    <definedName name="BFOC3">#REF!</definedName>
    <definedName name="BG_Del" hidden="1">15</definedName>
    <definedName name="BG_Ins" hidden="1">4</definedName>
    <definedName name="BG_Mod" hidden="1">6</definedName>
    <definedName name="BGT1FAS1" localSheetId="22">#REF!</definedName>
    <definedName name="BGT1FAS1" localSheetId="23">#REF!</definedName>
    <definedName name="BGT1FAS1">#REF!</definedName>
    <definedName name="BGT1FAS2" localSheetId="22">#REF!</definedName>
    <definedName name="BGT1FAS2" localSheetId="23">#REF!</definedName>
    <definedName name="BGT1FAS2">#REF!</definedName>
    <definedName name="BGT1FAS3" localSheetId="22">#REF!</definedName>
    <definedName name="BGT1FAS3" localSheetId="23">#REF!</definedName>
    <definedName name="BGT1FAS3">#REF!</definedName>
    <definedName name="BGT1FAS4" localSheetId="22">#REF!</definedName>
    <definedName name="BGT1FAS4" localSheetId="23">#REF!</definedName>
    <definedName name="BGT1FAS4">#REF!</definedName>
    <definedName name="BGT1FAS5" localSheetId="22">#REF!</definedName>
    <definedName name="BGT1FAS5" localSheetId="23">#REF!</definedName>
    <definedName name="BGT1FAS5">#REF!</definedName>
    <definedName name="BGT1PRT1" localSheetId="22">#REF!</definedName>
    <definedName name="BGT1PRT1" localSheetId="23">#REF!</definedName>
    <definedName name="BGT1PRT1">#REF!</definedName>
    <definedName name="BGT1PRT2" localSheetId="22">#REF!</definedName>
    <definedName name="BGT1PRT2" localSheetId="23">#REF!</definedName>
    <definedName name="BGT1PRT2">#REF!</definedName>
    <definedName name="BGT1PRT3" localSheetId="22">#REF!</definedName>
    <definedName name="BGT1PRT3" localSheetId="23">#REF!</definedName>
    <definedName name="BGT1PRT3">#REF!</definedName>
    <definedName name="BGT1PRT4" localSheetId="22">#REF!</definedName>
    <definedName name="BGT1PRT4" localSheetId="23">#REF!</definedName>
    <definedName name="BGT1PRT4">#REF!</definedName>
    <definedName name="BGT1PRT5" localSheetId="22">#REF!</definedName>
    <definedName name="BGT1PRT5" localSheetId="23">#REF!</definedName>
    <definedName name="BGT1PRT5">#REF!</definedName>
    <definedName name="BGT1STAT" localSheetId="22">#REF!</definedName>
    <definedName name="BGT1STAT" localSheetId="23">#REF!</definedName>
    <definedName name="BGT1STAT">#REF!</definedName>
    <definedName name="BGT2FAS1" localSheetId="22">#REF!</definedName>
    <definedName name="BGT2FAS1" localSheetId="23">#REF!</definedName>
    <definedName name="BGT2FAS1">#REF!</definedName>
    <definedName name="BGT2FAS2" localSheetId="22">#REF!</definedName>
    <definedName name="BGT2FAS2" localSheetId="23">#REF!</definedName>
    <definedName name="BGT2FAS2">#REF!</definedName>
    <definedName name="BGT2FAS3" localSheetId="22">#REF!</definedName>
    <definedName name="BGT2FAS3" localSheetId="23">#REF!</definedName>
    <definedName name="BGT2FAS3">#REF!</definedName>
    <definedName name="BGT2FAS4" localSheetId="22">#REF!</definedName>
    <definedName name="BGT2FAS4" localSheetId="23">#REF!</definedName>
    <definedName name="BGT2FAS4">#REF!</definedName>
    <definedName name="BGT2FAS5" localSheetId="22">#REF!</definedName>
    <definedName name="BGT2FAS5" localSheetId="23">#REF!</definedName>
    <definedName name="BGT2FAS5">#REF!</definedName>
    <definedName name="BGT2PRT1" localSheetId="22">#REF!</definedName>
    <definedName name="BGT2PRT1" localSheetId="23">#REF!</definedName>
    <definedName name="BGT2PRT1">#REF!</definedName>
    <definedName name="BGT2PRT2" localSheetId="22">#REF!</definedName>
    <definedName name="BGT2PRT2" localSheetId="23">#REF!</definedName>
    <definedName name="BGT2PRT2">#REF!</definedName>
    <definedName name="BGT2PRT3" localSheetId="22">#REF!</definedName>
    <definedName name="BGT2PRT3" localSheetId="23">#REF!</definedName>
    <definedName name="BGT2PRT3">#REF!</definedName>
    <definedName name="BGT2PRT4" localSheetId="22">#REF!</definedName>
    <definedName name="BGT2PRT4" localSheetId="23">#REF!</definedName>
    <definedName name="BGT2PRT4">#REF!</definedName>
    <definedName name="BGT2PRT5" localSheetId="22">#REF!</definedName>
    <definedName name="BGT2PRT5" localSheetId="23">#REF!</definedName>
    <definedName name="BGT2PRT5">#REF!</definedName>
    <definedName name="BGT2STAT" localSheetId="22">#REF!</definedName>
    <definedName name="BGT2STAT" localSheetId="23">#REF!</definedName>
    <definedName name="BGT2STAT">#REF!</definedName>
    <definedName name="big_sorting" localSheetId="22">#REF!</definedName>
    <definedName name="big_sorting" localSheetId="23">#REF!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2" hidden="1">#REF!</definedName>
    <definedName name="BLPB10" localSheetId="23" hidden="1">#REF!</definedName>
    <definedName name="BLPB10" localSheetId="51" hidden="1">#REF!</definedName>
    <definedName name="BLPB10" hidden="1">#REF!</definedName>
    <definedName name="BLPB11" localSheetId="22" hidden="1">#REF!</definedName>
    <definedName name="BLPB11" localSheetId="23" hidden="1">#REF!</definedName>
    <definedName name="BLPB11" localSheetId="51" hidden="1">#REF!</definedName>
    <definedName name="BLPB11" hidden="1">#REF!</definedName>
    <definedName name="BLPB12" localSheetId="22" hidden="1">#REF!</definedName>
    <definedName name="BLPB12" localSheetId="23" hidden="1">#REF!</definedName>
    <definedName name="BLPB12" localSheetId="51" hidden="1">#REF!</definedName>
    <definedName name="BLPB12" hidden="1">#REF!</definedName>
    <definedName name="BLPB13" localSheetId="22" hidden="1">#REF!</definedName>
    <definedName name="BLPB13" localSheetId="23" hidden="1">#REF!</definedName>
    <definedName name="BLPB13" localSheetId="51" hidden="1">#REF!</definedName>
    <definedName name="BLPB13" hidden="1">#REF!</definedName>
    <definedName name="BLPB14" localSheetId="22" hidden="1">#REF!</definedName>
    <definedName name="BLPB14" localSheetId="23" hidden="1">#REF!</definedName>
    <definedName name="BLPB14" localSheetId="51" hidden="1">#REF!</definedName>
    <definedName name="BLPB14" hidden="1">#REF!</definedName>
    <definedName name="BLPB15" localSheetId="22" hidden="1">#REF!</definedName>
    <definedName name="BLPB15" localSheetId="23" hidden="1">#REF!</definedName>
    <definedName name="BLPB15" localSheetId="51" hidden="1">#REF!</definedName>
    <definedName name="BLPB15" hidden="1">#REF!</definedName>
    <definedName name="BLPB16" localSheetId="22" hidden="1">#REF!</definedName>
    <definedName name="BLPB16" localSheetId="23" hidden="1">#REF!</definedName>
    <definedName name="BLPB16" localSheetId="51" hidden="1">#REF!</definedName>
    <definedName name="BLPB16" hidden="1">#REF!</definedName>
    <definedName name="BLPB17" localSheetId="22" hidden="1">#REF!</definedName>
    <definedName name="BLPB17" localSheetId="23" hidden="1">#REF!</definedName>
    <definedName name="BLPB17" localSheetId="51" hidden="1">#REF!</definedName>
    <definedName name="BLPB17" hidden="1">#REF!</definedName>
    <definedName name="BLPB18" localSheetId="22" hidden="1">#REF!</definedName>
    <definedName name="BLPB18" localSheetId="23" hidden="1">#REF!</definedName>
    <definedName name="BLPB18" localSheetId="51" hidden="1">#REF!</definedName>
    <definedName name="BLPB18" hidden="1">#REF!</definedName>
    <definedName name="BLPB19" localSheetId="22" hidden="1">#REF!</definedName>
    <definedName name="BLPB19" localSheetId="23" hidden="1">#REF!</definedName>
    <definedName name="BLPB19" localSheetId="51" hidden="1">#REF!</definedName>
    <definedName name="BLPB19" hidden="1">#REF!</definedName>
    <definedName name="BLPB2" localSheetId="22" hidden="1">#REF!</definedName>
    <definedName name="BLPB2" localSheetId="23" hidden="1">#REF!</definedName>
    <definedName name="BLPB2" localSheetId="51" hidden="1">#REF!</definedName>
    <definedName name="BLPB2" hidden="1">#REF!</definedName>
    <definedName name="BLPB20" localSheetId="22" hidden="1">#REF!</definedName>
    <definedName name="BLPB20" localSheetId="23" hidden="1">#REF!</definedName>
    <definedName name="BLPB20" localSheetId="51" hidden="1">#REF!</definedName>
    <definedName name="BLPB20" hidden="1">#REF!</definedName>
    <definedName name="BLPB21" localSheetId="22" hidden="1">#REF!</definedName>
    <definedName name="BLPB21" localSheetId="23" hidden="1">#REF!</definedName>
    <definedName name="BLPB21" localSheetId="51" hidden="1">#REF!</definedName>
    <definedName name="BLPB21" hidden="1">#REF!</definedName>
    <definedName name="BLPB22" localSheetId="22" hidden="1">#REF!</definedName>
    <definedName name="BLPB22" localSheetId="23" hidden="1">#REF!</definedName>
    <definedName name="BLPB22" localSheetId="51" hidden="1">#REF!</definedName>
    <definedName name="BLPB22" hidden="1">#REF!</definedName>
    <definedName name="BLPB23" localSheetId="22" hidden="1">#REF!</definedName>
    <definedName name="BLPB23" localSheetId="23" hidden="1">#REF!</definedName>
    <definedName name="BLPB23" localSheetId="51" hidden="1">#REF!</definedName>
    <definedName name="BLPB23" hidden="1">#REF!</definedName>
    <definedName name="BLPB24" localSheetId="22" hidden="1">#REF!</definedName>
    <definedName name="BLPB24" localSheetId="23" hidden="1">#REF!</definedName>
    <definedName name="BLPB24" localSheetId="51" hidden="1">#REF!</definedName>
    <definedName name="BLPB24" hidden="1">#REF!</definedName>
    <definedName name="BLPB25" localSheetId="22" hidden="1">#REF!</definedName>
    <definedName name="BLPB25" localSheetId="23" hidden="1">#REF!</definedName>
    <definedName name="BLPB25" localSheetId="51" hidden="1">#REF!</definedName>
    <definedName name="BLPB25" hidden="1">#REF!</definedName>
    <definedName name="BLPB26" localSheetId="22" hidden="1">#REF!</definedName>
    <definedName name="BLPB26" localSheetId="23" hidden="1">#REF!</definedName>
    <definedName name="BLPB26" localSheetId="51" hidden="1">#REF!</definedName>
    <definedName name="BLPB26" hidden="1">#REF!</definedName>
    <definedName name="BLPB27" localSheetId="22" hidden="1">#REF!</definedName>
    <definedName name="BLPB27" localSheetId="23" hidden="1">#REF!</definedName>
    <definedName name="BLPB27" localSheetId="51" hidden="1">#REF!</definedName>
    <definedName name="BLPB27" hidden="1">#REF!</definedName>
    <definedName name="BLPB28" localSheetId="22" hidden="1">#REF!</definedName>
    <definedName name="BLPB28" localSheetId="23" hidden="1">#REF!</definedName>
    <definedName name="BLPB28" localSheetId="51" hidden="1">#REF!</definedName>
    <definedName name="BLPB28" hidden="1">#REF!</definedName>
    <definedName name="BLPB29" localSheetId="22" hidden="1">#REF!</definedName>
    <definedName name="BLPB29" localSheetId="23" hidden="1">#REF!</definedName>
    <definedName name="BLPB29" localSheetId="51" hidden="1">#REF!</definedName>
    <definedName name="BLPB29" hidden="1">#REF!</definedName>
    <definedName name="BLPB3" localSheetId="22" hidden="1">#REF!</definedName>
    <definedName name="BLPB3" localSheetId="23" hidden="1">#REF!</definedName>
    <definedName name="BLPB3" localSheetId="51" hidden="1">#REF!</definedName>
    <definedName name="BLPB3" hidden="1">#REF!</definedName>
    <definedName name="BLPB30" localSheetId="22" hidden="1">#REF!</definedName>
    <definedName name="BLPB30" localSheetId="23" hidden="1">#REF!</definedName>
    <definedName name="BLPB30" localSheetId="51" hidden="1">#REF!</definedName>
    <definedName name="BLPB30" hidden="1">#REF!</definedName>
    <definedName name="BLPB4" localSheetId="22" hidden="1">#REF!</definedName>
    <definedName name="BLPB4" localSheetId="23" hidden="1">#REF!</definedName>
    <definedName name="BLPB4" localSheetId="51" hidden="1">#REF!</definedName>
    <definedName name="BLPB4" hidden="1">#REF!</definedName>
    <definedName name="BLPB5" localSheetId="22" hidden="1">#REF!</definedName>
    <definedName name="BLPB5" localSheetId="23" hidden="1">#REF!</definedName>
    <definedName name="BLPB5" localSheetId="51" hidden="1">#REF!</definedName>
    <definedName name="BLPB5" hidden="1">#REF!</definedName>
    <definedName name="BLPB6" localSheetId="22" hidden="1">#REF!</definedName>
    <definedName name="BLPB6" localSheetId="23" hidden="1">#REF!</definedName>
    <definedName name="BLPB6" localSheetId="51" hidden="1">#REF!</definedName>
    <definedName name="BLPB6" hidden="1">#REF!</definedName>
    <definedName name="BLPB7" localSheetId="22" hidden="1">#REF!</definedName>
    <definedName name="BLPB7" localSheetId="23" hidden="1">#REF!</definedName>
    <definedName name="BLPB7" localSheetId="51" hidden="1">#REF!</definedName>
    <definedName name="BLPB7" hidden="1">#REF!</definedName>
    <definedName name="BLPB8" localSheetId="22" hidden="1">#REF!</definedName>
    <definedName name="BLPB8" localSheetId="23" hidden="1">#REF!</definedName>
    <definedName name="BLPB8" localSheetId="51" hidden="1">#REF!</definedName>
    <definedName name="BLPB8" hidden="1">#REF!</definedName>
    <definedName name="BLPB9" localSheetId="22" hidden="1">#REF!</definedName>
    <definedName name="BLPB9" localSheetId="23" hidden="1">#REF!</definedName>
    <definedName name="BLPB9" localSheetId="51" hidden="1">#REF!</definedName>
    <definedName name="BLPB9" hidden="1">#REF!</definedName>
    <definedName name="BLPH1" localSheetId="22" hidden="1">#REF!</definedName>
    <definedName name="BLPH1" localSheetId="23" hidden="1">#REF!</definedName>
    <definedName name="BLPH1" localSheetId="51" hidden="1">#REF!</definedName>
    <definedName name="BLPH1" hidden="1">#REF!</definedName>
    <definedName name="BLPH10" localSheetId="22" hidden="1">#REF!</definedName>
    <definedName name="BLPH10" localSheetId="23" hidden="1">#REF!</definedName>
    <definedName name="BLPH10" localSheetId="51" hidden="1">#REF!</definedName>
    <definedName name="BLPH10" hidden="1">#REF!</definedName>
    <definedName name="BLPH11" localSheetId="22" hidden="1">#REF!</definedName>
    <definedName name="BLPH11" localSheetId="23" hidden="1">#REF!</definedName>
    <definedName name="BLPH11" localSheetId="51" hidden="1">#REF!</definedName>
    <definedName name="BLPH11" hidden="1">#REF!</definedName>
    <definedName name="BLPH12" localSheetId="22" hidden="1">#REF!</definedName>
    <definedName name="BLPH12" localSheetId="23" hidden="1">#REF!</definedName>
    <definedName name="BLPH12" localSheetId="51" hidden="1">#REF!</definedName>
    <definedName name="BLPH12" hidden="1">#REF!</definedName>
    <definedName name="BLPH13" localSheetId="22" hidden="1">#REF!</definedName>
    <definedName name="BLPH13" localSheetId="23" hidden="1">#REF!</definedName>
    <definedName name="BLPH13" localSheetId="51" hidden="1">#REF!</definedName>
    <definedName name="BLPH13" hidden="1">#REF!</definedName>
    <definedName name="BLPH14" localSheetId="22" hidden="1">#REF!</definedName>
    <definedName name="BLPH14" localSheetId="23" hidden="1">#REF!</definedName>
    <definedName name="BLPH14" localSheetId="51" hidden="1">#REF!</definedName>
    <definedName name="BLPH14" hidden="1">#REF!</definedName>
    <definedName name="BLPH15" localSheetId="22" hidden="1">#REF!</definedName>
    <definedName name="BLPH15" localSheetId="23" hidden="1">#REF!</definedName>
    <definedName name="BLPH15" localSheetId="51" hidden="1">#REF!</definedName>
    <definedName name="BLPH15" hidden="1">#REF!</definedName>
    <definedName name="BLPH16" localSheetId="22" hidden="1">#REF!</definedName>
    <definedName name="BLPH16" localSheetId="23" hidden="1">#REF!</definedName>
    <definedName name="BLPH16" localSheetId="51" hidden="1">#REF!</definedName>
    <definedName name="BLPH16" hidden="1">#REF!</definedName>
    <definedName name="BLPH17" localSheetId="22" hidden="1">#REF!</definedName>
    <definedName name="BLPH17" localSheetId="23" hidden="1">#REF!</definedName>
    <definedName name="BLPH17" localSheetId="51" hidden="1">#REF!</definedName>
    <definedName name="BLPH17" hidden="1">#REF!</definedName>
    <definedName name="BLPH18" localSheetId="22" hidden="1">#REF!</definedName>
    <definedName name="BLPH18" localSheetId="23" hidden="1">#REF!</definedName>
    <definedName name="BLPH18" localSheetId="51" hidden="1">#REF!</definedName>
    <definedName name="BLPH18" hidden="1">#REF!</definedName>
    <definedName name="BLPH19" localSheetId="22" hidden="1">#REF!</definedName>
    <definedName name="BLPH19" localSheetId="23" hidden="1">#REF!</definedName>
    <definedName name="BLPH19" localSheetId="51" hidden="1">#REF!</definedName>
    <definedName name="BLPH19" hidden="1">#REF!</definedName>
    <definedName name="BLPH2" localSheetId="22" hidden="1">#REF!</definedName>
    <definedName name="BLPH2" localSheetId="23" hidden="1">#REF!</definedName>
    <definedName name="BLPH2" localSheetId="51" hidden="1">#REF!</definedName>
    <definedName name="BLPH2" hidden="1">#REF!</definedName>
    <definedName name="BLPH20" localSheetId="22" hidden="1">#REF!</definedName>
    <definedName name="BLPH20" localSheetId="23" hidden="1">#REF!</definedName>
    <definedName name="BLPH20" localSheetId="51" hidden="1">#REF!</definedName>
    <definedName name="BLPH20" hidden="1">#REF!</definedName>
    <definedName name="BLPH21" localSheetId="22" hidden="1">#REF!</definedName>
    <definedName name="BLPH21" localSheetId="23" hidden="1">#REF!</definedName>
    <definedName name="BLPH21" localSheetId="51" hidden="1">#REF!</definedName>
    <definedName name="BLPH21" hidden="1">#REF!</definedName>
    <definedName name="BLPH22" localSheetId="22" hidden="1">#REF!</definedName>
    <definedName name="BLPH22" localSheetId="23" hidden="1">#REF!</definedName>
    <definedName name="BLPH22" localSheetId="51" hidden="1">#REF!</definedName>
    <definedName name="BLPH22" hidden="1">#REF!</definedName>
    <definedName name="BLPH23" localSheetId="22" hidden="1">#REF!</definedName>
    <definedName name="BLPH23" localSheetId="23" hidden="1">#REF!</definedName>
    <definedName name="BLPH23" localSheetId="51" hidden="1">#REF!</definedName>
    <definedName name="BLPH23" hidden="1">#REF!</definedName>
    <definedName name="BLPH24" localSheetId="22" hidden="1">#REF!</definedName>
    <definedName name="BLPH24" localSheetId="23" hidden="1">#REF!</definedName>
    <definedName name="BLPH24" localSheetId="51" hidden="1">#REF!</definedName>
    <definedName name="BLPH24" hidden="1">#REF!</definedName>
    <definedName name="BLPH25" localSheetId="22" hidden="1">#REF!</definedName>
    <definedName name="BLPH25" localSheetId="23" hidden="1">#REF!</definedName>
    <definedName name="BLPH25" localSheetId="51" hidden="1">#REF!</definedName>
    <definedName name="BLPH25" hidden="1">#REF!</definedName>
    <definedName name="BLPH26" localSheetId="22" hidden="1">#REF!</definedName>
    <definedName name="BLPH26" localSheetId="23" hidden="1">#REF!</definedName>
    <definedName name="BLPH26" localSheetId="51" hidden="1">#REF!</definedName>
    <definedName name="BLPH26" hidden="1">#REF!</definedName>
    <definedName name="BLPH27" localSheetId="22" hidden="1">#REF!</definedName>
    <definedName name="BLPH27" localSheetId="23" hidden="1">#REF!</definedName>
    <definedName name="BLPH27" localSheetId="51" hidden="1">#REF!</definedName>
    <definedName name="BLPH27" hidden="1">#REF!</definedName>
    <definedName name="BLPH28" localSheetId="22" hidden="1">#REF!</definedName>
    <definedName name="BLPH28" localSheetId="23" hidden="1">#REF!</definedName>
    <definedName name="BLPH28" localSheetId="51" hidden="1">#REF!</definedName>
    <definedName name="BLPH28" hidden="1">#REF!</definedName>
    <definedName name="BLPH29" localSheetId="22" hidden="1">#REF!</definedName>
    <definedName name="BLPH29" localSheetId="23" hidden="1">#REF!</definedName>
    <definedName name="BLPH29" localSheetId="51" hidden="1">#REF!</definedName>
    <definedName name="BLPH29" hidden="1">#REF!</definedName>
    <definedName name="BLPH3" localSheetId="22" hidden="1">#REF!</definedName>
    <definedName name="BLPH3" localSheetId="23" hidden="1">#REF!</definedName>
    <definedName name="BLPH3" localSheetId="51" hidden="1">#REF!</definedName>
    <definedName name="BLPH3" hidden="1">#REF!</definedName>
    <definedName name="BLPH30" localSheetId="22" hidden="1">#REF!</definedName>
    <definedName name="BLPH30" localSheetId="23" hidden="1">#REF!</definedName>
    <definedName name="BLPH30" localSheetId="51" hidden="1">#REF!</definedName>
    <definedName name="BLPH30" hidden="1">#REF!</definedName>
    <definedName name="BLPH31" localSheetId="22" hidden="1">#REF!</definedName>
    <definedName name="BLPH31" localSheetId="23" hidden="1">#REF!</definedName>
    <definedName name="BLPH31" localSheetId="51" hidden="1">#REF!</definedName>
    <definedName name="BLPH31" hidden="1">#REF!</definedName>
    <definedName name="BLPH32" localSheetId="22" hidden="1">#REF!</definedName>
    <definedName name="BLPH32" localSheetId="23" hidden="1">#REF!</definedName>
    <definedName name="BLPH32" localSheetId="51" hidden="1">#REF!</definedName>
    <definedName name="BLPH32" hidden="1">#REF!</definedName>
    <definedName name="BLPH33" localSheetId="22" hidden="1">#REF!</definedName>
    <definedName name="BLPH33" localSheetId="23" hidden="1">#REF!</definedName>
    <definedName name="BLPH33" localSheetId="51" hidden="1">#REF!</definedName>
    <definedName name="BLPH33" hidden="1">#REF!</definedName>
    <definedName name="BLPH34" localSheetId="22" hidden="1">#REF!</definedName>
    <definedName name="BLPH34" localSheetId="23" hidden="1">#REF!</definedName>
    <definedName name="BLPH34" localSheetId="51" hidden="1">#REF!</definedName>
    <definedName name="BLPH34" hidden="1">#REF!</definedName>
    <definedName name="BLPH35" localSheetId="22" hidden="1">#REF!</definedName>
    <definedName name="BLPH35" localSheetId="23" hidden="1">#REF!</definedName>
    <definedName name="BLPH35" localSheetId="51" hidden="1">#REF!</definedName>
    <definedName name="BLPH35" hidden="1">#REF!</definedName>
    <definedName name="BLPH36" localSheetId="22" hidden="1">#REF!</definedName>
    <definedName name="BLPH36" localSheetId="23" hidden="1">#REF!</definedName>
    <definedName name="BLPH36" localSheetId="51" hidden="1">#REF!</definedName>
    <definedName name="BLPH36" hidden="1">#REF!</definedName>
    <definedName name="BLPH37" localSheetId="22" hidden="1">#REF!</definedName>
    <definedName name="BLPH37" localSheetId="23" hidden="1">#REF!</definedName>
    <definedName name="BLPH37" localSheetId="51" hidden="1">#REF!</definedName>
    <definedName name="BLPH37" hidden="1">#REF!</definedName>
    <definedName name="BLPH38" localSheetId="22" hidden="1">#REF!</definedName>
    <definedName name="BLPH38" localSheetId="23" hidden="1">#REF!</definedName>
    <definedName name="BLPH38" localSheetId="51" hidden="1">#REF!</definedName>
    <definedName name="BLPH38" hidden="1">#REF!</definedName>
    <definedName name="BLPH39" localSheetId="22" hidden="1">#REF!</definedName>
    <definedName name="BLPH39" localSheetId="23" hidden="1">#REF!</definedName>
    <definedName name="BLPH39" localSheetId="51" hidden="1">#REF!</definedName>
    <definedName name="BLPH39" hidden="1">#REF!</definedName>
    <definedName name="BLPH4" localSheetId="22" hidden="1">#REF!</definedName>
    <definedName name="BLPH4" localSheetId="23" hidden="1">#REF!</definedName>
    <definedName name="BLPH4" localSheetId="51" hidden="1">#REF!</definedName>
    <definedName name="BLPH4" hidden="1">#REF!</definedName>
    <definedName name="BLPH40" localSheetId="22" hidden="1">#REF!</definedName>
    <definedName name="BLPH40" localSheetId="23" hidden="1">#REF!</definedName>
    <definedName name="BLPH40" localSheetId="51" hidden="1">#REF!</definedName>
    <definedName name="BLPH40" hidden="1">#REF!</definedName>
    <definedName name="BLPH41" localSheetId="22" hidden="1">#REF!</definedName>
    <definedName name="BLPH41" localSheetId="23" hidden="1">#REF!</definedName>
    <definedName name="BLPH41" localSheetId="51" hidden="1">#REF!</definedName>
    <definedName name="BLPH41" hidden="1">#REF!</definedName>
    <definedName name="BLPH42" localSheetId="22" hidden="1">#REF!</definedName>
    <definedName name="BLPH42" localSheetId="23" hidden="1">#REF!</definedName>
    <definedName name="BLPH42" localSheetId="51" hidden="1">#REF!</definedName>
    <definedName name="BLPH42" hidden="1">#REF!</definedName>
    <definedName name="BLPH43" localSheetId="22" hidden="1">#REF!</definedName>
    <definedName name="BLPH43" localSheetId="23" hidden="1">#REF!</definedName>
    <definedName name="BLPH43" localSheetId="51" hidden="1">#REF!</definedName>
    <definedName name="BLPH43" hidden="1">#REF!</definedName>
    <definedName name="BLPH44" localSheetId="22" hidden="1">#REF!</definedName>
    <definedName name="BLPH44" localSheetId="23" hidden="1">#REF!</definedName>
    <definedName name="BLPH44" localSheetId="51" hidden="1">#REF!</definedName>
    <definedName name="BLPH44" hidden="1">#REF!</definedName>
    <definedName name="BLPH45" localSheetId="22" hidden="1">#REF!</definedName>
    <definedName name="BLPH45" localSheetId="23" hidden="1">#REF!</definedName>
    <definedName name="BLPH45" localSheetId="51" hidden="1">#REF!</definedName>
    <definedName name="BLPH45" hidden="1">#REF!</definedName>
    <definedName name="BLPH46" localSheetId="22" hidden="1">#REF!</definedName>
    <definedName name="BLPH46" localSheetId="23" hidden="1">#REF!</definedName>
    <definedName name="BLPH46" localSheetId="51" hidden="1">#REF!</definedName>
    <definedName name="BLPH46" hidden="1">#REF!</definedName>
    <definedName name="BLPH47" localSheetId="22" hidden="1">#REF!</definedName>
    <definedName name="BLPH47" localSheetId="23" hidden="1">#REF!</definedName>
    <definedName name="BLPH47" localSheetId="51" hidden="1">#REF!</definedName>
    <definedName name="BLPH47" hidden="1">#REF!</definedName>
    <definedName name="BLPH48" localSheetId="22" hidden="1">#REF!</definedName>
    <definedName name="BLPH48" localSheetId="23" hidden="1">#REF!</definedName>
    <definedName name="BLPH48" localSheetId="51" hidden="1">#REF!</definedName>
    <definedName name="BLPH48" hidden="1">#REF!</definedName>
    <definedName name="BLPH49" localSheetId="22" hidden="1">#REF!</definedName>
    <definedName name="BLPH49" localSheetId="23" hidden="1">#REF!</definedName>
    <definedName name="BLPH49" localSheetId="51" hidden="1">#REF!</definedName>
    <definedName name="BLPH49" hidden="1">#REF!</definedName>
    <definedName name="BLPH5" localSheetId="22" hidden="1">#REF!</definedName>
    <definedName name="BLPH5" localSheetId="23" hidden="1">#REF!</definedName>
    <definedName name="BLPH5" localSheetId="51" hidden="1">#REF!</definedName>
    <definedName name="BLPH5" hidden="1">#REF!</definedName>
    <definedName name="BLPH50" localSheetId="22" hidden="1">#REF!</definedName>
    <definedName name="BLPH50" localSheetId="23" hidden="1">#REF!</definedName>
    <definedName name="BLPH50" localSheetId="51" hidden="1">#REF!</definedName>
    <definedName name="BLPH50" hidden="1">#REF!</definedName>
    <definedName name="BLPH51" localSheetId="22" hidden="1">#REF!</definedName>
    <definedName name="BLPH51" localSheetId="23" hidden="1">#REF!</definedName>
    <definedName name="BLPH51" localSheetId="51" hidden="1">#REF!</definedName>
    <definedName name="BLPH51" hidden="1">#REF!</definedName>
    <definedName name="BLPH52" localSheetId="22" hidden="1">#REF!</definedName>
    <definedName name="BLPH52" localSheetId="23" hidden="1">#REF!</definedName>
    <definedName name="BLPH52" localSheetId="51" hidden="1">#REF!</definedName>
    <definedName name="BLPH52" hidden="1">#REF!</definedName>
    <definedName name="BLPH53" localSheetId="22" hidden="1">#REF!</definedName>
    <definedName name="BLPH53" localSheetId="23" hidden="1">#REF!</definedName>
    <definedName name="BLPH53" localSheetId="51" hidden="1">#REF!</definedName>
    <definedName name="BLPH53" hidden="1">#REF!</definedName>
    <definedName name="BLPH54" localSheetId="22" hidden="1">#REF!</definedName>
    <definedName name="BLPH54" localSheetId="23" hidden="1">#REF!</definedName>
    <definedName name="BLPH54" localSheetId="51" hidden="1">#REF!</definedName>
    <definedName name="BLPH54" hidden="1">#REF!</definedName>
    <definedName name="BLPH55" localSheetId="22" hidden="1">#REF!</definedName>
    <definedName name="BLPH55" localSheetId="23" hidden="1">#REF!</definedName>
    <definedName name="BLPH55" localSheetId="51" hidden="1">#REF!</definedName>
    <definedName name="BLPH55" hidden="1">#REF!</definedName>
    <definedName name="BLPH56" localSheetId="22" hidden="1">#REF!</definedName>
    <definedName name="BLPH56" localSheetId="23" hidden="1">#REF!</definedName>
    <definedName name="BLPH56" localSheetId="51" hidden="1">#REF!</definedName>
    <definedName name="BLPH56" hidden="1">#REF!</definedName>
    <definedName name="BLPH57" localSheetId="22" hidden="1">#REF!</definedName>
    <definedName name="BLPH57" localSheetId="23" hidden="1">#REF!</definedName>
    <definedName name="BLPH57" localSheetId="51" hidden="1">#REF!</definedName>
    <definedName name="BLPH57" hidden="1">#REF!</definedName>
    <definedName name="BLPH58" localSheetId="22" hidden="1">#REF!</definedName>
    <definedName name="BLPH58" localSheetId="23" hidden="1">#REF!</definedName>
    <definedName name="BLPH58" localSheetId="51" hidden="1">#REF!</definedName>
    <definedName name="BLPH58" hidden="1">#REF!</definedName>
    <definedName name="BLPH59" localSheetId="22" hidden="1">#REF!</definedName>
    <definedName name="BLPH59" localSheetId="23" hidden="1">#REF!</definedName>
    <definedName name="BLPH59" localSheetId="51" hidden="1">#REF!</definedName>
    <definedName name="BLPH59" hidden="1">#REF!</definedName>
    <definedName name="BLPH6" localSheetId="22" hidden="1">#REF!</definedName>
    <definedName name="BLPH6" localSheetId="23" hidden="1">#REF!</definedName>
    <definedName name="BLPH6" localSheetId="51" hidden="1">#REF!</definedName>
    <definedName name="BLPH6" hidden="1">#REF!</definedName>
    <definedName name="BLPH60" localSheetId="22" hidden="1">#REF!</definedName>
    <definedName name="BLPH60" localSheetId="23" hidden="1">#REF!</definedName>
    <definedName name="BLPH60" localSheetId="51" hidden="1">#REF!</definedName>
    <definedName name="BLPH60" hidden="1">#REF!</definedName>
    <definedName name="BLPH7" localSheetId="22" hidden="1">#REF!</definedName>
    <definedName name="BLPH7" localSheetId="23" hidden="1">#REF!</definedName>
    <definedName name="BLPH7" localSheetId="51" hidden="1">#REF!</definedName>
    <definedName name="BLPH7" hidden="1">#REF!</definedName>
    <definedName name="BLPH8" localSheetId="22" hidden="1">#REF!</definedName>
    <definedName name="BLPH8" localSheetId="23" hidden="1">#REF!</definedName>
    <definedName name="BLPH8" localSheetId="51" hidden="1">#REF!</definedName>
    <definedName name="BLPH8" hidden="1">#REF!</definedName>
    <definedName name="BLPH9" localSheetId="22" hidden="1">#REF!</definedName>
    <definedName name="BLPH9" localSheetId="23" hidden="1">#REF!</definedName>
    <definedName name="BLPH9" localSheetId="51"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2">#REF!</definedName>
    <definedName name="bonus_1" localSheetId="23">#REF!</definedName>
    <definedName name="bonus_1">#REF!</definedName>
    <definedName name="bqt" localSheetId="22">#REF!</definedName>
    <definedName name="bqt" localSheetId="23">#REF!</definedName>
    <definedName name="bqt">#REF!</definedName>
    <definedName name="bs" hidden="1">{"toptrial",#N/A,TRUE,"toptrial";"adjustment",#N/A,TRUE,"toptrial";"voucher",#N/A,TRUE,"toptrial"}</definedName>
    <definedName name="bs건설" localSheetId="22">#REF!</definedName>
    <definedName name="bs건설" localSheetId="23">#REF!</definedName>
    <definedName name="bs건설">#REF!</definedName>
    <definedName name="bs양재" localSheetId="22">#REF!</definedName>
    <definedName name="bs양재" localSheetId="23">#REF!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2">#REF!</definedName>
    <definedName name="BUDGET1" localSheetId="23">#REF!</definedName>
    <definedName name="BUDGET1">#REF!</definedName>
    <definedName name="BUDGET2" localSheetId="22">#REF!</definedName>
    <definedName name="BUDGET2" localSheetId="23">#REF!</definedName>
    <definedName name="BUDGET2">#REF!</definedName>
    <definedName name="BUGIS_VILLAGE" localSheetId="22">#REF!</definedName>
    <definedName name="BUGIS_VILLAGE" localSheetId="23">#REF!</definedName>
    <definedName name="BUGIS_VILLAGE">#REF!</definedName>
    <definedName name="C_" localSheetId="22">#REF!</definedName>
    <definedName name="C_" localSheetId="23">#REF!</definedName>
    <definedName name="C_">#REF!</definedName>
    <definedName name="CAIRNHILL_PLACE" localSheetId="22">#REF!</definedName>
    <definedName name="CAIRNHILL_PLACE" localSheetId="23">#REF!</definedName>
    <definedName name="CAIRNHILL_PLACE">#REF!</definedName>
    <definedName name="CALA" localSheetId="22">Main.SAPF4Help()</definedName>
    <definedName name="CALA" localSheetId="23">Main.SAPF4Help()</definedName>
    <definedName name="CALA" localSheetId="51">Main.SAPF4Help()</definedName>
    <definedName name="CALA">Main.SAPF4Help()</definedName>
    <definedName name="calc">1</definedName>
    <definedName name="CalloutFontSize" localSheetId="22">#REF!</definedName>
    <definedName name="CalloutFontSize" localSheetId="23">#REF!</definedName>
    <definedName name="CalloutFontSize" localSheetId="51">#REF!</definedName>
    <definedName name="CalloutFontSize">#REF!</definedName>
    <definedName name="CAOColor" localSheetId="22">#REF!</definedName>
    <definedName name="CAOColor" localSheetId="23">#REF!</definedName>
    <definedName name="CAOColor" localSheetId="51">#REF!</definedName>
    <definedName name="CAOColor">#REF!</definedName>
    <definedName name="CAOTotal" localSheetId="22">#REF!</definedName>
    <definedName name="CAOTotal" localSheetId="23">#REF!</definedName>
    <definedName name="CAOTotal" localSheetId="51">#REF!</definedName>
    <definedName name="CAOTotal">#REF!</definedName>
    <definedName name="CAOTotalDetail" localSheetId="22">#REF!</definedName>
    <definedName name="CAOTotalDetail" localSheetId="23">#REF!</definedName>
    <definedName name="CAOTotalDetail" localSheetId="51">#REF!</definedName>
    <definedName name="CAOTotalDetail">#REF!</definedName>
    <definedName name="CAOTotalWeighted" localSheetId="22">#REF!</definedName>
    <definedName name="CAOTotalWeighted" localSheetId="23">#REF!</definedName>
    <definedName name="CAOTotalWeighted" localSheetId="51">#REF!</definedName>
    <definedName name="CAOTotalWeighted">#REF!</definedName>
    <definedName name="CapIncP1" localSheetId="22">#REF!</definedName>
    <definedName name="CapIncP1" localSheetId="23">#REF!</definedName>
    <definedName name="CapIncP1">#REF!</definedName>
    <definedName name="CapIncP10" localSheetId="22">#REF!</definedName>
    <definedName name="CapIncP10" localSheetId="23">#REF!</definedName>
    <definedName name="CapIncP10">#REF!</definedName>
    <definedName name="CapIncP11" localSheetId="22">#REF!</definedName>
    <definedName name="CapIncP11" localSheetId="23">#REF!</definedName>
    <definedName name="CapIncP11">#REF!</definedName>
    <definedName name="CapIncP12" localSheetId="22">#REF!</definedName>
    <definedName name="CapIncP12" localSheetId="23">#REF!</definedName>
    <definedName name="CapIncP12">#REF!</definedName>
    <definedName name="CapIncP13" localSheetId="22">#REF!</definedName>
    <definedName name="CapIncP13" localSheetId="23">#REF!</definedName>
    <definedName name="CapIncP13">#REF!</definedName>
    <definedName name="CapIncP14" localSheetId="22">#REF!</definedName>
    <definedName name="CapIncP14" localSheetId="23">#REF!</definedName>
    <definedName name="CapIncP14">#REF!</definedName>
    <definedName name="CapIncP15" localSheetId="22">#REF!</definedName>
    <definedName name="CapIncP15" localSheetId="23">#REF!</definedName>
    <definedName name="CapIncP15">#REF!</definedName>
    <definedName name="CapIncP16" localSheetId="22">#REF!</definedName>
    <definedName name="CapIncP16" localSheetId="23">#REF!</definedName>
    <definedName name="CapIncP16">#REF!</definedName>
    <definedName name="CapIncP17" localSheetId="22">#REF!</definedName>
    <definedName name="CapIncP17" localSheetId="23">#REF!</definedName>
    <definedName name="CapIncP17">#REF!</definedName>
    <definedName name="CapIncP18" localSheetId="22">#REF!</definedName>
    <definedName name="CapIncP18" localSheetId="23">#REF!</definedName>
    <definedName name="CapIncP18">#REF!</definedName>
    <definedName name="CapIncP19" localSheetId="22">#REF!</definedName>
    <definedName name="CapIncP19" localSheetId="23">#REF!</definedName>
    <definedName name="CapIncP19">#REF!</definedName>
    <definedName name="CapIncP2" localSheetId="22">#REF!</definedName>
    <definedName name="CapIncP2" localSheetId="23">#REF!</definedName>
    <definedName name="CapIncP2">#REF!</definedName>
    <definedName name="CapIncP20" localSheetId="22">#REF!</definedName>
    <definedName name="CapIncP20" localSheetId="23">#REF!</definedName>
    <definedName name="CapIncP20">#REF!</definedName>
    <definedName name="CapIncP21" localSheetId="22">#REF!</definedName>
    <definedName name="CapIncP21" localSheetId="23">#REF!</definedName>
    <definedName name="CapIncP21">#REF!</definedName>
    <definedName name="CapIncP22" localSheetId="22">#REF!</definedName>
    <definedName name="CapIncP22" localSheetId="23">#REF!</definedName>
    <definedName name="CapIncP22">#REF!</definedName>
    <definedName name="CapIncP23" localSheetId="22">#REF!</definedName>
    <definedName name="CapIncP23" localSheetId="23">#REF!</definedName>
    <definedName name="CapIncP23">#REF!</definedName>
    <definedName name="CapIncP24" localSheetId="22">#REF!</definedName>
    <definedName name="CapIncP24" localSheetId="23">#REF!</definedName>
    <definedName name="CapIncP24">#REF!</definedName>
    <definedName name="CapIncP25" localSheetId="22">#REF!</definedName>
    <definedName name="CapIncP25" localSheetId="23">#REF!</definedName>
    <definedName name="CapIncP25">#REF!</definedName>
    <definedName name="CapIncP26" localSheetId="22">#REF!</definedName>
    <definedName name="CapIncP26" localSheetId="23">#REF!</definedName>
    <definedName name="CapIncP26">#REF!</definedName>
    <definedName name="CapIncP27" localSheetId="22">#REF!</definedName>
    <definedName name="CapIncP27" localSheetId="23">#REF!</definedName>
    <definedName name="CapIncP27">#REF!</definedName>
    <definedName name="CapIncP28" localSheetId="22">#REF!</definedName>
    <definedName name="CapIncP28" localSheetId="23">#REF!</definedName>
    <definedName name="CapIncP28">#REF!</definedName>
    <definedName name="CapIncP29" localSheetId="22">#REF!</definedName>
    <definedName name="CapIncP29" localSheetId="23">#REF!</definedName>
    <definedName name="CapIncP29">#REF!</definedName>
    <definedName name="CapIncP3" localSheetId="22">#REF!</definedName>
    <definedName name="CapIncP3" localSheetId="23">#REF!</definedName>
    <definedName name="CapIncP3">#REF!</definedName>
    <definedName name="CapIncP30" localSheetId="22">#REF!</definedName>
    <definedName name="CapIncP30" localSheetId="23">#REF!</definedName>
    <definedName name="CapIncP30">#REF!</definedName>
    <definedName name="CapIncP31" localSheetId="22">#REF!</definedName>
    <definedName name="CapIncP31" localSheetId="23">#REF!</definedName>
    <definedName name="CapIncP31">#REF!</definedName>
    <definedName name="CapIncP32" localSheetId="22">#REF!</definedName>
    <definedName name="CapIncP32" localSheetId="23">#REF!</definedName>
    <definedName name="CapIncP32">#REF!</definedName>
    <definedName name="CapIncP33" localSheetId="22">#REF!</definedName>
    <definedName name="CapIncP33" localSheetId="23">#REF!</definedName>
    <definedName name="CapIncP33">#REF!</definedName>
    <definedName name="CapIncP34" localSheetId="22">#REF!</definedName>
    <definedName name="CapIncP34" localSheetId="23">#REF!</definedName>
    <definedName name="CapIncP34">#REF!</definedName>
    <definedName name="CapIncP35" localSheetId="22">#REF!</definedName>
    <definedName name="CapIncP35" localSheetId="23">#REF!</definedName>
    <definedName name="CapIncP35">#REF!</definedName>
    <definedName name="CapIncP36" localSheetId="22">#REF!</definedName>
    <definedName name="CapIncP36" localSheetId="23">#REF!</definedName>
    <definedName name="CapIncP36">#REF!</definedName>
    <definedName name="CapIncP37" localSheetId="22">#REF!</definedName>
    <definedName name="CapIncP37" localSheetId="23">#REF!</definedName>
    <definedName name="CapIncP37">#REF!</definedName>
    <definedName name="CapIncP38" localSheetId="22">#REF!</definedName>
    <definedName name="CapIncP38" localSheetId="23">#REF!</definedName>
    <definedName name="CapIncP38">#REF!</definedName>
    <definedName name="CapIncP39" localSheetId="22">#REF!</definedName>
    <definedName name="CapIncP39" localSheetId="23">#REF!</definedName>
    <definedName name="CapIncP39">#REF!</definedName>
    <definedName name="CapIncP4" localSheetId="22">#REF!</definedName>
    <definedName name="CapIncP4" localSheetId="23">#REF!</definedName>
    <definedName name="CapIncP4">#REF!</definedName>
    <definedName name="CapIncP40" localSheetId="22">#REF!</definedName>
    <definedName name="CapIncP40" localSheetId="23">#REF!</definedName>
    <definedName name="CapIncP40">#REF!</definedName>
    <definedName name="CapIncP41" localSheetId="22">#REF!</definedName>
    <definedName name="CapIncP41" localSheetId="23">#REF!</definedName>
    <definedName name="CapIncP41">#REF!</definedName>
    <definedName name="CapIncP42" localSheetId="22">#REF!</definedName>
    <definedName name="CapIncP42" localSheetId="23">#REF!</definedName>
    <definedName name="CapIncP42">#REF!</definedName>
    <definedName name="CapIncP43" localSheetId="22">#REF!</definedName>
    <definedName name="CapIncP43" localSheetId="23">#REF!</definedName>
    <definedName name="CapIncP43">#REF!</definedName>
    <definedName name="CapIncP44" localSheetId="22">#REF!</definedName>
    <definedName name="CapIncP44" localSheetId="23">#REF!</definedName>
    <definedName name="CapIncP44">#REF!</definedName>
    <definedName name="CapIncP45" localSheetId="22">#REF!</definedName>
    <definedName name="CapIncP45" localSheetId="23">#REF!</definedName>
    <definedName name="CapIncP45">#REF!</definedName>
    <definedName name="CapIncP46" localSheetId="22">#REF!</definedName>
    <definedName name="CapIncP46" localSheetId="23">#REF!</definedName>
    <definedName name="CapIncP46">#REF!</definedName>
    <definedName name="CapIncP47" localSheetId="22">#REF!</definedName>
    <definedName name="CapIncP47" localSheetId="23">#REF!</definedName>
    <definedName name="CapIncP47">#REF!</definedName>
    <definedName name="CapIncP48" localSheetId="22">#REF!</definedName>
    <definedName name="CapIncP48" localSheetId="23">#REF!</definedName>
    <definedName name="CapIncP48">#REF!</definedName>
    <definedName name="CapIncP49" localSheetId="22">#REF!</definedName>
    <definedName name="CapIncP49" localSheetId="23">#REF!</definedName>
    <definedName name="CapIncP49">#REF!</definedName>
    <definedName name="CapIncP5" localSheetId="22">#REF!</definedName>
    <definedName name="CapIncP5" localSheetId="23">#REF!</definedName>
    <definedName name="CapIncP5">#REF!</definedName>
    <definedName name="CapIncP50" localSheetId="22">#REF!</definedName>
    <definedName name="CapIncP50" localSheetId="23">#REF!</definedName>
    <definedName name="CapIncP50">#REF!</definedName>
    <definedName name="CapIncP51" localSheetId="22">#REF!</definedName>
    <definedName name="CapIncP51" localSheetId="23">#REF!</definedName>
    <definedName name="CapIncP51">#REF!</definedName>
    <definedName name="CapIncP52" localSheetId="22">#REF!</definedName>
    <definedName name="CapIncP52" localSheetId="23">#REF!</definedName>
    <definedName name="CapIncP52">#REF!</definedName>
    <definedName name="CapIncP53" localSheetId="22">#REF!</definedName>
    <definedName name="CapIncP53" localSheetId="23">#REF!</definedName>
    <definedName name="CapIncP53">#REF!</definedName>
    <definedName name="CapIncP54" localSheetId="22">#REF!</definedName>
    <definedName name="CapIncP54" localSheetId="23">#REF!</definedName>
    <definedName name="CapIncP54">#REF!</definedName>
    <definedName name="CapIncP55" localSheetId="22">#REF!</definedName>
    <definedName name="CapIncP55" localSheetId="23">#REF!</definedName>
    <definedName name="CapIncP55">#REF!</definedName>
    <definedName name="CapIncP56" localSheetId="22">#REF!</definedName>
    <definedName name="CapIncP56" localSheetId="23">#REF!</definedName>
    <definedName name="CapIncP56">#REF!</definedName>
    <definedName name="CapIncP57" localSheetId="22">#REF!</definedName>
    <definedName name="CapIncP57" localSheetId="23">#REF!</definedName>
    <definedName name="CapIncP57">#REF!</definedName>
    <definedName name="CapIncP58" localSheetId="22">#REF!</definedName>
    <definedName name="CapIncP58" localSheetId="23">#REF!</definedName>
    <definedName name="CapIncP58">#REF!</definedName>
    <definedName name="CapIncP59" localSheetId="22">#REF!</definedName>
    <definedName name="CapIncP59" localSheetId="23">#REF!</definedName>
    <definedName name="CapIncP59">#REF!</definedName>
    <definedName name="CapIncP6" localSheetId="22">#REF!</definedName>
    <definedName name="CapIncP6" localSheetId="23">#REF!</definedName>
    <definedName name="CapIncP6">#REF!</definedName>
    <definedName name="CapIncP60" localSheetId="22">#REF!</definedName>
    <definedName name="CapIncP60" localSheetId="23">#REF!</definedName>
    <definedName name="CapIncP60">#REF!</definedName>
    <definedName name="CapIncP61" localSheetId="22">#REF!</definedName>
    <definedName name="CapIncP61" localSheetId="23">#REF!</definedName>
    <definedName name="CapIncP61">#REF!</definedName>
    <definedName name="CapIncP62" localSheetId="22">#REF!</definedName>
    <definedName name="CapIncP62" localSheetId="23">#REF!</definedName>
    <definedName name="CapIncP62">#REF!</definedName>
    <definedName name="CapIncP63" localSheetId="22">#REF!</definedName>
    <definedName name="CapIncP63" localSheetId="23">#REF!</definedName>
    <definedName name="CapIncP63">#REF!</definedName>
    <definedName name="CapIncP64" localSheetId="22">#REF!</definedName>
    <definedName name="CapIncP64" localSheetId="23">#REF!</definedName>
    <definedName name="CapIncP64">#REF!</definedName>
    <definedName name="CapIncP65" localSheetId="22">#REF!</definedName>
    <definedName name="CapIncP65" localSheetId="23">#REF!</definedName>
    <definedName name="CapIncP65">#REF!</definedName>
    <definedName name="CapIncP66" localSheetId="22">#REF!</definedName>
    <definedName name="CapIncP66" localSheetId="23">#REF!</definedName>
    <definedName name="CapIncP66">#REF!</definedName>
    <definedName name="CapIncP67" localSheetId="22">#REF!</definedName>
    <definedName name="CapIncP67" localSheetId="23">#REF!</definedName>
    <definedName name="CapIncP67">#REF!</definedName>
    <definedName name="CapIncP68" localSheetId="22">#REF!</definedName>
    <definedName name="CapIncP68" localSheetId="23">#REF!</definedName>
    <definedName name="CapIncP68">#REF!</definedName>
    <definedName name="CapIncP7" localSheetId="22">#REF!</definedName>
    <definedName name="CapIncP7" localSheetId="23">#REF!</definedName>
    <definedName name="CapIncP7">#REF!</definedName>
    <definedName name="CapIncP8" localSheetId="22">#REF!</definedName>
    <definedName name="CapIncP8" localSheetId="23">#REF!</definedName>
    <definedName name="CapIncP8">#REF!</definedName>
    <definedName name="CapIncP9" localSheetId="22">#REF!</definedName>
    <definedName name="CapIncP9" localSheetId="23">#REF!</definedName>
    <definedName name="CapIncP9">#REF!</definedName>
    <definedName name="Capital97Data" localSheetId="22">#REF!</definedName>
    <definedName name="Capital97Data" localSheetId="23">#REF!</definedName>
    <definedName name="Capital97Data" localSheetId="51">#REF!</definedName>
    <definedName name="Capital97Data">#REF!</definedName>
    <definedName name="capp1" localSheetId="22">#REF!</definedName>
    <definedName name="capp1" localSheetId="23">#REF!</definedName>
    <definedName name="capp1">#REF!</definedName>
    <definedName name="Capp10" localSheetId="22">#REF!</definedName>
    <definedName name="Capp10" localSheetId="23">#REF!</definedName>
    <definedName name="Capp10">#REF!</definedName>
    <definedName name="Capp11" localSheetId="22">#REF!</definedName>
    <definedName name="Capp11" localSheetId="23">#REF!</definedName>
    <definedName name="Capp11">#REF!</definedName>
    <definedName name="CapP12" localSheetId="22">#REF!</definedName>
    <definedName name="CapP12" localSheetId="23">#REF!</definedName>
    <definedName name="CapP12">#REF!</definedName>
    <definedName name="CapP13" localSheetId="22">#REF!</definedName>
    <definedName name="CapP13" localSheetId="23">#REF!</definedName>
    <definedName name="CapP13">#REF!</definedName>
    <definedName name="CapP14" localSheetId="22">#REF!</definedName>
    <definedName name="CapP14" localSheetId="23">#REF!</definedName>
    <definedName name="CapP14">#REF!</definedName>
    <definedName name="CapP15" localSheetId="22">#REF!</definedName>
    <definedName name="CapP15" localSheetId="23">#REF!</definedName>
    <definedName name="CapP15">#REF!</definedName>
    <definedName name="CapP16" localSheetId="22">#REF!</definedName>
    <definedName name="CapP16" localSheetId="23">#REF!</definedName>
    <definedName name="CapP16">#REF!</definedName>
    <definedName name="CapP17" localSheetId="22">#REF!</definedName>
    <definedName name="CapP17" localSheetId="23">#REF!</definedName>
    <definedName name="CapP17">#REF!</definedName>
    <definedName name="CapP18" localSheetId="22">#REF!</definedName>
    <definedName name="CapP18" localSheetId="23">#REF!</definedName>
    <definedName name="CapP18">#REF!</definedName>
    <definedName name="CapP19" localSheetId="22">#REF!</definedName>
    <definedName name="CapP19" localSheetId="23">#REF!</definedName>
    <definedName name="CapP19">#REF!</definedName>
    <definedName name="Capp2" localSheetId="22">#REF!</definedName>
    <definedName name="Capp2" localSheetId="23">#REF!</definedName>
    <definedName name="Capp2">#REF!</definedName>
    <definedName name="CapP20" localSheetId="22">#REF!</definedName>
    <definedName name="CapP20" localSheetId="23">#REF!</definedName>
    <definedName name="CapP20">#REF!</definedName>
    <definedName name="CapP21" localSheetId="22">#REF!</definedName>
    <definedName name="CapP21" localSheetId="23">#REF!</definedName>
    <definedName name="CapP21">#REF!</definedName>
    <definedName name="CapP22" localSheetId="22">#REF!</definedName>
    <definedName name="CapP22" localSheetId="23">#REF!</definedName>
    <definedName name="CapP22">#REF!</definedName>
    <definedName name="CapP23" localSheetId="22">#REF!</definedName>
    <definedName name="CapP23" localSheetId="23">#REF!</definedName>
    <definedName name="CapP23">#REF!</definedName>
    <definedName name="CapP24" localSheetId="22">#REF!</definedName>
    <definedName name="CapP24" localSheetId="23">#REF!</definedName>
    <definedName name="CapP24">#REF!</definedName>
    <definedName name="CapP25" localSheetId="22">#REF!</definedName>
    <definedName name="CapP25" localSheetId="23">#REF!</definedName>
    <definedName name="CapP25">#REF!</definedName>
    <definedName name="CapP26" localSheetId="22">#REF!</definedName>
    <definedName name="CapP26" localSheetId="23">#REF!</definedName>
    <definedName name="CapP26">#REF!</definedName>
    <definedName name="CapP27" localSheetId="22">#REF!</definedName>
    <definedName name="CapP27" localSheetId="23">#REF!</definedName>
    <definedName name="CapP27">#REF!</definedName>
    <definedName name="CapP28" localSheetId="22">#REF!</definedName>
    <definedName name="CapP28" localSheetId="23">#REF!</definedName>
    <definedName name="CapP28">#REF!</definedName>
    <definedName name="CapP29" localSheetId="22">#REF!</definedName>
    <definedName name="CapP29" localSheetId="23">#REF!</definedName>
    <definedName name="CapP29">#REF!</definedName>
    <definedName name="Capp3" localSheetId="22">#REF!</definedName>
    <definedName name="Capp3" localSheetId="23">#REF!</definedName>
    <definedName name="Capp3">#REF!</definedName>
    <definedName name="CapP30" localSheetId="22">#REF!</definedName>
    <definedName name="CapP30" localSheetId="23">#REF!</definedName>
    <definedName name="CapP30">#REF!</definedName>
    <definedName name="CapP31" localSheetId="22">#REF!</definedName>
    <definedName name="CapP31" localSheetId="23">#REF!</definedName>
    <definedName name="CapP31">#REF!</definedName>
    <definedName name="CapP32" localSheetId="22">#REF!</definedName>
    <definedName name="CapP32" localSheetId="23">#REF!</definedName>
    <definedName name="CapP32">#REF!</definedName>
    <definedName name="CapP33" localSheetId="22">#REF!</definedName>
    <definedName name="CapP33" localSheetId="23">#REF!</definedName>
    <definedName name="CapP33">#REF!</definedName>
    <definedName name="CapP34" localSheetId="22">#REF!</definedName>
    <definedName name="CapP34" localSheetId="23">#REF!</definedName>
    <definedName name="CapP34">#REF!</definedName>
    <definedName name="CAPP35" localSheetId="22">#REF!</definedName>
    <definedName name="CAPP35" localSheetId="23">#REF!</definedName>
    <definedName name="CAPP35">#REF!</definedName>
    <definedName name="CAPP36" localSheetId="22">#REF!</definedName>
    <definedName name="CAPP36" localSheetId="23">#REF!</definedName>
    <definedName name="CAPP36">#REF!</definedName>
    <definedName name="CAPP37" localSheetId="22">#REF!</definedName>
    <definedName name="CAPP37" localSheetId="23">#REF!</definedName>
    <definedName name="CAPP37">#REF!</definedName>
    <definedName name="CAPP38" localSheetId="22">#REF!</definedName>
    <definedName name="CAPP38" localSheetId="23">#REF!</definedName>
    <definedName name="CAPP38">#REF!</definedName>
    <definedName name="CAPP39" localSheetId="22">#REF!</definedName>
    <definedName name="CAPP39" localSheetId="23">#REF!</definedName>
    <definedName name="CAPP39">#REF!</definedName>
    <definedName name="Capp4" localSheetId="22">#REF!</definedName>
    <definedName name="Capp4" localSheetId="23">#REF!</definedName>
    <definedName name="Capp4">#REF!</definedName>
    <definedName name="CAPP40" localSheetId="22">#REF!</definedName>
    <definedName name="CAPP40" localSheetId="23">#REF!</definedName>
    <definedName name="CAPP40">#REF!</definedName>
    <definedName name="CAPP41" localSheetId="22">#REF!</definedName>
    <definedName name="CAPP41" localSheetId="23">#REF!</definedName>
    <definedName name="CAPP41">#REF!</definedName>
    <definedName name="CAPP42" localSheetId="22">#REF!</definedName>
    <definedName name="CAPP42" localSheetId="23">#REF!</definedName>
    <definedName name="CAPP42">#REF!</definedName>
    <definedName name="CAPP43" localSheetId="22">#REF!</definedName>
    <definedName name="CAPP43" localSheetId="23">#REF!</definedName>
    <definedName name="CAPP43">#REF!</definedName>
    <definedName name="CAPP44" localSheetId="22">#REF!</definedName>
    <definedName name="CAPP44" localSheetId="23">#REF!</definedName>
    <definedName name="CAPP44">#REF!</definedName>
    <definedName name="CAPP45" localSheetId="22">#REF!</definedName>
    <definedName name="CAPP45" localSheetId="23">#REF!</definedName>
    <definedName name="CAPP45">#REF!</definedName>
    <definedName name="CAPP46" localSheetId="22">#REF!</definedName>
    <definedName name="CAPP46" localSheetId="23">#REF!</definedName>
    <definedName name="CAPP46">#REF!</definedName>
    <definedName name="CAPP47" localSheetId="22">#REF!</definedName>
    <definedName name="CAPP47" localSheetId="23">#REF!</definedName>
    <definedName name="CAPP47">#REF!</definedName>
    <definedName name="CAPP48" localSheetId="22">#REF!</definedName>
    <definedName name="CAPP48" localSheetId="23">#REF!</definedName>
    <definedName name="CAPP48">#REF!</definedName>
    <definedName name="CAPP49" localSheetId="22">#REF!</definedName>
    <definedName name="CAPP49" localSheetId="23">#REF!</definedName>
    <definedName name="CAPP49">#REF!</definedName>
    <definedName name="Capp5" localSheetId="22">#REF!</definedName>
    <definedName name="Capp5" localSheetId="23">#REF!</definedName>
    <definedName name="Capp5">#REF!</definedName>
    <definedName name="CAPP50" localSheetId="22">#REF!</definedName>
    <definedName name="CAPP50" localSheetId="23">#REF!</definedName>
    <definedName name="CAPP50">#REF!</definedName>
    <definedName name="CAPP51" localSheetId="22">#REF!</definedName>
    <definedName name="CAPP51" localSheetId="23">#REF!</definedName>
    <definedName name="CAPP51">#REF!</definedName>
    <definedName name="CAPP52" localSheetId="22">#REF!</definedName>
    <definedName name="CAPP52" localSheetId="23">#REF!</definedName>
    <definedName name="CAPP52">#REF!</definedName>
    <definedName name="CAPP53" localSheetId="22">#REF!</definedName>
    <definedName name="CAPP53" localSheetId="23">#REF!</definedName>
    <definedName name="CAPP53">#REF!</definedName>
    <definedName name="CAPP54" localSheetId="22">#REF!</definedName>
    <definedName name="CAPP54" localSheetId="23">#REF!</definedName>
    <definedName name="CAPP54">#REF!</definedName>
    <definedName name="CAPP55" localSheetId="22">#REF!</definedName>
    <definedName name="CAPP55" localSheetId="23">#REF!</definedName>
    <definedName name="CAPP55">#REF!</definedName>
    <definedName name="CAPP56" localSheetId="22">#REF!</definedName>
    <definedName name="CAPP56" localSheetId="23">#REF!</definedName>
    <definedName name="CAPP56">#REF!</definedName>
    <definedName name="CAPP57" localSheetId="22">#REF!</definedName>
    <definedName name="CAPP57" localSheetId="23">#REF!</definedName>
    <definedName name="CAPP57">#REF!</definedName>
    <definedName name="CAPP58" localSheetId="22">#REF!</definedName>
    <definedName name="CAPP58" localSheetId="23">#REF!</definedName>
    <definedName name="CAPP58">#REF!</definedName>
    <definedName name="CAPP59" localSheetId="22">#REF!</definedName>
    <definedName name="CAPP59" localSheetId="23">#REF!</definedName>
    <definedName name="CAPP59">#REF!</definedName>
    <definedName name="Capp6" localSheetId="22">#REF!</definedName>
    <definedName name="Capp6" localSheetId="23">#REF!</definedName>
    <definedName name="Capp6">#REF!</definedName>
    <definedName name="CAPP60" localSheetId="22">#REF!</definedName>
    <definedName name="CAPP60" localSheetId="23">#REF!</definedName>
    <definedName name="CAPP60">#REF!</definedName>
    <definedName name="CAPP61" localSheetId="22">#REF!</definedName>
    <definedName name="CAPP61" localSheetId="23">#REF!</definedName>
    <definedName name="CAPP61">#REF!</definedName>
    <definedName name="CAPP62" localSheetId="22">#REF!</definedName>
    <definedName name="CAPP62" localSheetId="23">#REF!</definedName>
    <definedName name="CAPP62">#REF!</definedName>
    <definedName name="CAPP63" localSheetId="22">#REF!</definedName>
    <definedName name="CAPP63" localSheetId="23">#REF!</definedName>
    <definedName name="CAPP63">#REF!</definedName>
    <definedName name="CAPP64" localSheetId="22">#REF!</definedName>
    <definedName name="CAPP64" localSheetId="23">#REF!</definedName>
    <definedName name="CAPP64">#REF!</definedName>
    <definedName name="CAPP65" localSheetId="22">#REF!</definedName>
    <definedName name="CAPP65" localSheetId="23">#REF!</definedName>
    <definedName name="CAPP65">#REF!</definedName>
    <definedName name="CAPP66" localSheetId="22">#REF!</definedName>
    <definedName name="CAPP66" localSheetId="23">#REF!</definedName>
    <definedName name="CAPP66">#REF!</definedName>
    <definedName name="CAPP67" localSheetId="22">#REF!</definedName>
    <definedName name="CAPP67" localSheetId="23">#REF!</definedName>
    <definedName name="CAPP67">#REF!</definedName>
    <definedName name="CAPP68" localSheetId="22">#REF!</definedName>
    <definedName name="CAPP68" localSheetId="23">#REF!</definedName>
    <definedName name="CAPP68">#REF!</definedName>
    <definedName name="Capp7" localSheetId="22">#REF!</definedName>
    <definedName name="Capp7" localSheetId="23">#REF!</definedName>
    <definedName name="Capp7">#REF!</definedName>
    <definedName name="Capp8" localSheetId="22">#REF!</definedName>
    <definedName name="Capp8" localSheetId="23">#REF!</definedName>
    <definedName name="Capp8">#REF!</definedName>
    <definedName name="Capp9" localSheetId="22">#REF!</definedName>
    <definedName name="Capp9" localSheetId="23">#REF!</definedName>
    <definedName name="Capp9">#REF!</definedName>
    <definedName name="CapRate" localSheetId="22">#REF!</definedName>
    <definedName name="CapRate" localSheetId="23">#REF!</definedName>
    <definedName name="CapRate">#REF!</definedName>
    <definedName name="Case" localSheetId="22">#REF!</definedName>
    <definedName name="Case" localSheetId="23">#REF!</definedName>
    <definedName name="Case">#REF!</definedName>
    <definedName name="cash">#N/A</definedName>
    <definedName name="CashFlow_Button1_Click">#N/A</definedName>
    <definedName name="CASHM">#N/A</definedName>
    <definedName name="Category" localSheetId="22">#REF!</definedName>
    <definedName name="Category" localSheetId="23">#REF!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2">#REF!</definedName>
    <definedName name="CFA" localSheetId="23">#REF!</definedName>
    <definedName name="CFA">#REF!</definedName>
    <definedName name="ChAC" localSheetId="22">#REF!</definedName>
    <definedName name="ChAC" localSheetId="23">#REF!</definedName>
    <definedName name="ChAC">#REF!</definedName>
    <definedName name="ChangColor_With1" localSheetId="22">#REF!</definedName>
    <definedName name="ChangColor_With1" localSheetId="23">#REF!</definedName>
    <definedName name="ChangColor_With1">#REF!</definedName>
    <definedName name="Change" localSheetId="22">#REF!</definedName>
    <definedName name="Change" localSheetId="23">#REF!</definedName>
    <definedName name="Change">#REF!</definedName>
    <definedName name="CHANGSHA" localSheetId="22">#REF!</definedName>
    <definedName name="CHANGSHA" localSheetId="23">#REF!</definedName>
    <definedName name="CHANGSHA">#REF!</definedName>
    <definedName name="ChBV" localSheetId="22">#REF!</definedName>
    <definedName name="ChBV" localSheetId="23">#REF!</definedName>
    <definedName name="ChBV">#REF!</definedName>
    <definedName name="Chosen_Accounts" localSheetId="22">#REF!</definedName>
    <definedName name="Chosen_Accounts" localSheetId="23">#REF!</definedName>
    <definedName name="Chosen_Accounts" localSheetId="51">#REF!</definedName>
    <definedName name="Chosen_Accounts">#REF!</definedName>
    <definedName name="Chosen_Product_Houses" localSheetId="22">#REF!</definedName>
    <definedName name="Chosen_Product_Houses" localSheetId="23">#REF!</definedName>
    <definedName name="Chosen_Product_Houses" localSheetId="51">#REF!</definedName>
    <definedName name="Chosen_Product_Houses">#REF!</definedName>
    <definedName name="Chosen_Product_Lines" localSheetId="22">#REF!</definedName>
    <definedName name="Chosen_Product_Lines" localSheetId="23">#REF!</definedName>
    <definedName name="Chosen_Product_Lines" localSheetId="51">#REF!</definedName>
    <definedName name="Chosen_Product_Lines">#REF!</definedName>
    <definedName name="ChosenCountries" localSheetId="22">#REF!</definedName>
    <definedName name="ChosenCountries" localSheetId="23">#REF!</definedName>
    <definedName name="ChosenCountries" localSheetId="51">#REF!</definedName>
    <definedName name="ChosenCountries">#REF!</definedName>
    <definedName name="CIQWBGuid" hidden="1">"b05fee4e-74f5-403c-af92-1fa378d30124"</definedName>
    <definedName name="CLEAN_RPT" localSheetId="22">#REF!</definedName>
    <definedName name="CLEAN_RPT" localSheetId="23">#REF!</definedName>
    <definedName name="CLEAN_RPT" localSheetId="51">#REF!</definedName>
    <definedName name="CLEAN_RPT">#REF!</definedName>
    <definedName name="CMTGearing2003" localSheetId="22">#REF!</definedName>
    <definedName name="CMTGearing2003" localSheetId="23">#REF!</definedName>
    <definedName name="CMTGearing2003">#REF!</definedName>
    <definedName name="co">100</definedName>
    <definedName name="conlen" localSheetId="22">#REF!</definedName>
    <definedName name="conlen" localSheetId="23">#REF!</definedName>
    <definedName name="conlen">#REF!</definedName>
    <definedName name="Construction_Cost_Rate" localSheetId="22">#REF!</definedName>
    <definedName name="Construction_Cost_Rate" localSheetId="23">#REF!</definedName>
    <definedName name="Construction_Cost_Rate">#REF!</definedName>
    <definedName name="CONT">"B99"</definedName>
    <definedName name="CONTINUE" localSheetId="22">#REF!</definedName>
    <definedName name="CONTINUE" localSheetId="23">#REF!</definedName>
    <definedName name="CONTINUE" localSheetId="51">#REF!</definedName>
    <definedName name="CONTINUE">#REF!</definedName>
    <definedName name="ContractedColor" localSheetId="22">#REF!</definedName>
    <definedName name="ContractedColor" localSheetId="23">#REF!</definedName>
    <definedName name="ContractedColor" localSheetId="51">#REF!</definedName>
    <definedName name="ContractedColor">#REF!</definedName>
    <definedName name="ContractedLower" localSheetId="22">#REF!</definedName>
    <definedName name="ContractedLower" localSheetId="23">#REF!</definedName>
    <definedName name="ContractedLower" localSheetId="51">#REF!</definedName>
    <definedName name="ContractedLower">#REF!</definedName>
    <definedName name="ContractedUpper" localSheetId="22">#REF!</definedName>
    <definedName name="ContractedUpper" localSheetId="23">#REF!</definedName>
    <definedName name="ContractedUpper" localSheetId="51">#REF!</definedName>
    <definedName name="ContractedUpper">#REF!</definedName>
    <definedName name="Contracts" localSheetId="22">#REF!</definedName>
    <definedName name="Contracts" localSheetId="23">#REF!</definedName>
    <definedName name="Contracts">#REF!</definedName>
    <definedName name="CORPTAX" localSheetId="22">#REF!</definedName>
    <definedName name="CORPTAX" localSheetId="23">#REF!</definedName>
    <definedName name="CORPTAX">#REF!</definedName>
    <definedName name="cost" localSheetId="22">#REF!</definedName>
    <definedName name="cost" localSheetId="23">#REF!</definedName>
    <definedName name="cost">#REF!</definedName>
    <definedName name="COUNT" localSheetId="22">#REF!</definedName>
    <definedName name="COUNT" localSheetId="23">#REF!</definedName>
    <definedName name="COUNT" localSheetId="51">#REF!</definedName>
    <definedName name="COUNT">#REF!</definedName>
    <definedName name="COUNT_VAR" localSheetId="22">#REF!</definedName>
    <definedName name="COUNT_VAR" localSheetId="23">#REF!</definedName>
    <definedName name="COUNT_VAR" localSheetId="51">#REF!</definedName>
    <definedName name="COUNT_VAR">#REF!</definedName>
    <definedName name="COUPPCD" localSheetId="22">#REF!</definedName>
    <definedName name="COUPPCD" localSheetId="23">#REF!</definedName>
    <definedName name="COUPPCD">#REF!</definedName>
    <definedName name="CR" localSheetId="22">#REF!</definedName>
    <definedName name="CR" localSheetId="23">#REF!</definedName>
    <definedName name="CR">#REF!</definedName>
    <definedName name="CRb" localSheetId="22">#REF!</definedName>
    <definedName name="CRb" localSheetId="23">#REF!</definedName>
    <definedName name="CRb">#REF!</definedName>
    <definedName name="Credcard_Income_Growth" localSheetId="22">#REF!</definedName>
    <definedName name="Credcard_Income_Growth" localSheetId="23">#REF!</definedName>
    <definedName name="Credcard_Income_Growth">#REF!</definedName>
    <definedName name="Criteria_MI" localSheetId="22">#REF!</definedName>
    <definedName name="Criteria_MI" localSheetId="23">#REF!</definedName>
    <definedName name="Criteria_MI">#REF!</definedName>
    <definedName name="ctWB" localSheetId="22">#REF!</definedName>
    <definedName name="ctWB" localSheetId="23">#REF!</definedName>
    <definedName name="ctWB" localSheetId="51">#REF!</definedName>
    <definedName name="ctWB">#REF!</definedName>
    <definedName name="ctWB2" localSheetId="22">#REF!</definedName>
    <definedName name="ctWB2" localSheetId="23">#REF!</definedName>
    <definedName name="ctWB2" localSheetId="51">#REF!</definedName>
    <definedName name="ctWB2">#REF!</definedName>
    <definedName name="CUPPAGE_TERRACE" localSheetId="22">#REF!</definedName>
    <definedName name="CUPPAGE_TERRACE" localSheetId="23">#REF!</definedName>
    <definedName name="CUPPAGE_TERRACE">#REF!</definedName>
    <definedName name="CurrencySymbol" localSheetId="22">#REF!</definedName>
    <definedName name="CurrencySymbol" localSheetId="23">#REF!</definedName>
    <definedName name="CurrencySymbol" localSheetId="51">#REF!</definedName>
    <definedName name="CurrencySymbol">#REF!</definedName>
    <definedName name="Customer" localSheetId="22">#REF!</definedName>
    <definedName name="Customer" localSheetId="23">#REF!</definedName>
    <definedName name="Customer">#REF!</definedName>
    <definedName name="cw" hidden="1">{#N/A,#N/A,FALSE,"资产负债表";#N/A,#N/A,FALSE,"资产负债表"}</definedName>
    <definedName name="CWV" localSheetId="22">#REF!</definedName>
    <definedName name="CWV" localSheetId="23">#REF!</definedName>
    <definedName name="CWV" localSheetId="51">#REF!</definedName>
    <definedName name="CWV">#REF!</definedName>
    <definedName name="CWV_MultActual" localSheetId="22">#REF!</definedName>
    <definedName name="CWV_MultActual" localSheetId="23">#REF!</definedName>
    <definedName name="CWV_MultActual" localSheetId="51">#REF!</definedName>
    <definedName name="CWV_MultActual">#REF!</definedName>
    <definedName name="CWV_MultContracted" localSheetId="22">#REF!</definedName>
    <definedName name="CWV_MultContracted" localSheetId="23">#REF!</definedName>
    <definedName name="CWV_MultContracted" localSheetId="51">#REF!</definedName>
    <definedName name="CWV_MultContracted">#REF!</definedName>
    <definedName name="CWV_MultHigh" localSheetId="22">#REF!</definedName>
    <definedName name="CWV_MultHigh" localSheetId="23">#REF!</definedName>
    <definedName name="CWV_MultHigh" localSheetId="51">#REF!</definedName>
    <definedName name="CWV_MultHigh">#REF!</definedName>
    <definedName name="CWV_MultLow" localSheetId="22">#REF!</definedName>
    <definedName name="CWV_MultLow" localSheetId="23">#REF!</definedName>
    <definedName name="CWV_MultLow" localSheetId="51">#REF!</definedName>
    <definedName name="CWV_MultLow">#REF!</definedName>
    <definedName name="CWV_MultMedium" localSheetId="22">#REF!</definedName>
    <definedName name="CWV_MultMedium" localSheetId="23">#REF!</definedName>
    <definedName name="CWV_MultMedium" localSheetId="51">#REF!</definedName>
    <definedName name="CWV_MultMedium">#REF!</definedName>
    <definedName name="CWVColor" localSheetId="22">#REF!</definedName>
    <definedName name="CWVColor" localSheetId="23">#REF!</definedName>
    <definedName name="CWVColor" localSheetId="51">#REF!</definedName>
    <definedName name="CWVColor">#REF!</definedName>
    <definedName name="CWVTotal" localSheetId="22">#REF!</definedName>
    <definedName name="CWVTotal" localSheetId="23">#REF!</definedName>
    <definedName name="CWVTotal" localSheetId="51">#REF!</definedName>
    <definedName name="CWVTotal">#REF!</definedName>
    <definedName name="CWVTotalDetail" localSheetId="22">#REF!</definedName>
    <definedName name="CWVTotalDetail" localSheetId="23">#REF!</definedName>
    <definedName name="CWVTotalDetail" localSheetId="51">#REF!</definedName>
    <definedName name="CWVTotalDetail">#REF!</definedName>
    <definedName name="CWVTotalWeighted" localSheetId="22">#REF!</definedName>
    <definedName name="CWVTotalWeighted" localSheetId="23">#REF!</definedName>
    <definedName name="CWVTotalWeighted" localSheetId="51">#REF!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2">#REF!</definedName>
    <definedName name="D_month" localSheetId="23">#REF!</definedName>
    <definedName name="D_month">#REF!</definedName>
    <definedName name="daf" hidden="1">{"toptrial",#N/A,TRUE,"toptrial";"adjustment",#N/A,TRUE,"toptrial";"voucher",#N/A,TRUE,"toptrial"}</definedName>
    <definedName name="data" localSheetId="22">#REF!</definedName>
    <definedName name="data" localSheetId="23">#REF!</definedName>
    <definedName name="data" localSheetId="51">#REF!</definedName>
    <definedName name="data">#REF!</definedName>
    <definedName name="Data___Borrower" localSheetId="22">#REF!</definedName>
    <definedName name="Data___Borrower" localSheetId="23">#REF!</definedName>
    <definedName name="Data___Borrower">#REF!</definedName>
    <definedName name="Data___Coll_Info" localSheetId="22">#REF!</definedName>
    <definedName name="Data___Coll_Info" localSheetId="23">#REF!</definedName>
    <definedName name="Data___Coll_Info">#REF!</definedName>
    <definedName name="Data___Coll_Scenario" localSheetId="22">#REF!</definedName>
    <definedName name="Data___Coll_Scenario" localSheetId="23">#REF!</definedName>
    <definedName name="Data___Coll_Scenario">#REF!</definedName>
    <definedName name="Data___Loan" localSheetId="22">#REF!</definedName>
    <definedName name="Data___Loan" localSheetId="23">#REF!</definedName>
    <definedName name="Data___Loan">#REF!</definedName>
    <definedName name="DATA1" localSheetId="22">#REF!</definedName>
    <definedName name="DATA1" localSheetId="23">#REF!</definedName>
    <definedName name="DATA1">#REF!</definedName>
    <definedName name="DATA10" localSheetId="22">#REF!</definedName>
    <definedName name="DATA10" localSheetId="23">#REF!</definedName>
    <definedName name="DATA10">#REF!</definedName>
    <definedName name="DATA11" localSheetId="22">#REF!</definedName>
    <definedName name="DATA11" localSheetId="23">#REF!</definedName>
    <definedName name="DATA11">#REF!</definedName>
    <definedName name="DATA12" localSheetId="22">#REF!</definedName>
    <definedName name="DATA12" localSheetId="23">#REF!</definedName>
    <definedName name="DATA12">#REF!</definedName>
    <definedName name="DATA13" localSheetId="22">#REF!</definedName>
    <definedName name="DATA13" localSheetId="23">#REF!</definedName>
    <definedName name="DATA13">#REF!</definedName>
    <definedName name="DATA14" localSheetId="22">#REF!</definedName>
    <definedName name="DATA14" localSheetId="23">#REF!</definedName>
    <definedName name="DATA14">#REF!</definedName>
    <definedName name="DATA2" localSheetId="22">#REF!</definedName>
    <definedName name="DATA2" localSheetId="23">#REF!</definedName>
    <definedName name="DATA2">#REF!</definedName>
    <definedName name="DATA3" localSheetId="22">#REF!</definedName>
    <definedName name="DATA3" localSheetId="23">#REF!</definedName>
    <definedName name="DATA3">#REF!</definedName>
    <definedName name="DATA4" localSheetId="22">#REF!</definedName>
    <definedName name="DATA4" localSheetId="23">#REF!</definedName>
    <definedName name="DATA4">#REF!</definedName>
    <definedName name="DATA5" localSheetId="22">#REF!</definedName>
    <definedName name="DATA5" localSheetId="23">#REF!</definedName>
    <definedName name="DATA5">#REF!</definedName>
    <definedName name="DATA6" localSheetId="22">#REF!</definedName>
    <definedName name="DATA6" localSheetId="23">#REF!</definedName>
    <definedName name="DATA6">#REF!</definedName>
    <definedName name="DATA7" localSheetId="22">#REF!</definedName>
    <definedName name="DATA7" localSheetId="23">#REF!</definedName>
    <definedName name="DATA7">#REF!</definedName>
    <definedName name="DATA8" localSheetId="22">#REF!</definedName>
    <definedName name="DATA8" localSheetId="23">#REF!</definedName>
    <definedName name="DATA8">#REF!</definedName>
    <definedName name="DATA9" localSheetId="22">#REF!</definedName>
    <definedName name="DATA9" localSheetId="23">#REF!</definedName>
    <definedName name="DATA9">#REF!</definedName>
    <definedName name="DataAccount" localSheetId="22">#REF!</definedName>
    <definedName name="DataAccount" localSheetId="23">#REF!</definedName>
    <definedName name="DataAccount" localSheetId="51">#REF!</definedName>
    <definedName name="DataAccount">#REF!</definedName>
    <definedName name="DataApr2001Rev" localSheetId="22">#REF!</definedName>
    <definedName name="DataApr2001Rev" localSheetId="23">#REF!</definedName>
    <definedName name="DataApr2001Rev" localSheetId="51">#REF!</definedName>
    <definedName name="DataApr2001Rev">#REF!</definedName>
    <definedName name="DataApr2001SGP" localSheetId="22">#REF!</definedName>
    <definedName name="DataApr2001SGP" localSheetId="23">#REF!</definedName>
    <definedName name="DataApr2001SGP" localSheetId="51">#REF!</definedName>
    <definedName name="DataApr2001SGP">#REF!</definedName>
    <definedName name="DataApr2002Rev" localSheetId="22">#REF!</definedName>
    <definedName name="DataApr2002Rev" localSheetId="23">#REF!</definedName>
    <definedName name="DataApr2002Rev" localSheetId="51">#REF!</definedName>
    <definedName name="DataApr2002Rev">#REF!</definedName>
    <definedName name="DataApr2002SGP" localSheetId="22">#REF!</definedName>
    <definedName name="DataApr2002SGP" localSheetId="23">#REF!</definedName>
    <definedName name="DataApr2002SGP" localSheetId="51">#REF!</definedName>
    <definedName name="DataApr2002SGP">#REF!</definedName>
    <definedName name="DataApr2003Rev" localSheetId="22">#REF!</definedName>
    <definedName name="DataApr2003Rev" localSheetId="23">#REF!</definedName>
    <definedName name="DataApr2003Rev" localSheetId="51">#REF!</definedName>
    <definedName name="DataApr2003Rev">#REF!</definedName>
    <definedName name="DataApr2003SGP" localSheetId="22">#REF!</definedName>
    <definedName name="DataApr2003SGP" localSheetId="23">#REF!</definedName>
    <definedName name="DataApr2003SGP" localSheetId="51">#REF!</definedName>
    <definedName name="DataApr2003SGP">#REF!</definedName>
    <definedName name="DataAug2001Rev" localSheetId="22">#REF!</definedName>
    <definedName name="DataAug2001Rev" localSheetId="23">#REF!</definedName>
    <definedName name="DataAug2001Rev" localSheetId="51">#REF!</definedName>
    <definedName name="DataAug2001Rev">#REF!</definedName>
    <definedName name="DataAug2001SGP" localSheetId="22">#REF!</definedName>
    <definedName name="DataAug2001SGP" localSheetId="23">#REF!</definedName>
    <definedName name="DataAug2001SGP" localSheetId="51">#REF!</definedName>
    <definedName name="DataAug2001SGP">#REF!</definedName>
    <definedName name="DataAug2002Rev" localSheetId="22">#REF!</definedName>
    <definedName name="DataAug2002Rev" localSheetId="23">#REF!</definedName>
    <definedName name="DataAug2002Rev" localSheetId="51">#REF!</definedName>
    <definedName name="DataAug2002Rev">#REF!</definedName>
    <definedName name="DataAug2002SGP" localSheetId="22">#REF!</definedName>
    <definedName name="DataAug2002SGP" localSheetId="23">#REF!</definedName>
    <definedName name="DataAug2002SGP" localSheetId="51">#REF!</definedName>
    <definedName name="DataAug2002SGP">#REF!</definedName>
    <definedName name="DataAug2003Rev" localSheetId="22">#REF!</definedName>
    <definedName name="DataAug2003Rev" localSheetId="23">#REF!</definedName>
    <definedName name="DataAug2003Rev" localSheetId="51">#REF!</definedName>
    <definedName name="DataAug2003Rev">#REF!</definedName>
    <definedName name="DataAug2003SGP" localSheetId="22">#REF!</definedName>
    <definedName name="DataAug2003SGP" localSheetId="23">#REF!</definedName>
    <definedName name="DataAug2003SGP" localSheetId="51">#REF!</definedName>
    <definedName name="DataAug2003SGP">#REF!</definedName>
    <definedName name="_xlnm.Database" localSheetId="22">#REF!</definedName>
    <definedName name="_xlnm.Database" localSheetId="23">#REF!</definedName>
    <definedName name="_xlnm.Database" localSheetId="51">#REF!</definedName>
    <definedName name="_xlnm.Database">#REF!</definedName>
    <definedName name="Database_MI" localSheetId="22">#REF!</definedName>
    <definedName name="Database_MI" localSheetId="23">#REF!</definedName>
    <definedName name="Database_MI" localSheetId="51">#REF!</definedName>
    <definedName name="Database_MI">#REF!</definedName>
    <definedName name="DataBLGCode" localSheetId="22">#REF!</definedName>
    <definedName name="DataBLGCode" localSheetId="23">#REF!</definedName>
    <definedName name="DataBLGCode" localSheetId="51">#REF!</definedName>
    <definedName name="DataBLGCode">#REF!</definedName>
    <definedName name="DataBLGDescription" localSheetId="22">#REF!</definedName>
    <definedName name="DataBLGDescription" localSheetId="23">#REF!</definedName>
    <definedName name="DataBLGDescription" localSheetId="51">#REF!</definedName>
    <definedName name="DataBLGDescription">#REF!</definedName>
    <definedName name="DataCloseDate" localSheetId="22">#REF!</definedName>
    <definedName name="DataCloseDate" localSheetId="23">#REF!</definedName>
    <definedName name="DataCloseDate" localSheetId="51">#REF!</definedName>
    <definedName name="DataCloseDate">#REF!</definedName>
    <definedName name="DataCountry" localSheetId="22">#REF!</definedName>
    <definedName name="DataCountry" localSheetId="23">#REF!</definedName>
    <definedName name="DataCountry" localSheetId="51">#REF!</definedName>
    <definedName name="DataCountry">#REF!</definedName>
    <definedName name="DataCriticalSuccessFactors" localSheetId="22">#REF!</definedName>
    <definedName name="DataCriticalSuccessFactors" localSheetId="23">#REF!</definedName>
    <definedName name="DataCriticalSuccessFactors" localSheetId="51">#REF!</definedName>
    <definedName name="DataCriticalSuccessFactors">#REF!</definedName>
    <definedName name="DataDec2000Rev" localSheetId="22">#REF!</definedName>
    <definedName name="DataDec2000Rev" localSheetId="23">#REF!</definedName>
    <definedName name="DataDec2000Rev" localSheetId="51">#REF!</definedName>
    <definedName name="DataDec2000Rev">#REF!</definedName>
    <definedName name="DataDec2000SGP" localSheetId="22">#REF!</definedName>
    <definedName name="DataDec2000SGP" localSheetId="23">#REF!</definedName>
    <definedName name="DataDec2000SGP" localSheetId="51">#REF!</definedName>
    <definedName name="DataDec2000SGP">#REF!</definedName>
    <definedName name="DataDec2001Rev" localSheetId="22">#REF!</definedName>
    <definedName name="DataDec2001Rev" localSheetId="23">#REF!</definedName>
    <definedName name="DataDec2001Rev" localSheetId="51">#REF!</definedName>
    <definedName name="DataDec2001Rev">#REF!</definedName>
    <definedName name="DataDec2001SGP" localSheetId="22">#REF!</definedName>
    <definedName name="DataDec2001SGP" localSheetId="23">#REF!</definedName>
    <definedName name="DataDec2001SGP" localSheetId="51">#REF!</definedName>
    <definedName name="DataDec2001SGP">#REF!</definedName>
    <definedName name="DataDec2002Rev" localSheetId="22">#REF!</definedName>
    <definedName name="DataDec2002Rev" localSheetId="23">#REF!</definedName>
    <definedName name="DataDec2002Rev" localSheetId="51">#REF!</definedName>
    <definedName name="DataDec2002Rev">#REF!</definedName>
    <definedName name="DataDec2002SGP" localSheetId="22">#REF!</definedName>
    <definedName name="DataDec2002SGP" localSheetId="23">#REF!</definedName>
    <definedName name="DataDec2002SGP" localSheetId="51">#REF!</definedName>
    <definedName name="DataDec2002SGP">#REF!</definedName>
    <definedName name="DataFeb2001Rev" localSheetId="22">#REF!</definedName>
    <definedName name="DataFeb2001Rev" localSheetId="23">#REF!</definedName>
    <definedName name="DataFeb2001Rev" localSheetId="51">#REF!</definedName>
    <definedName name="DataFeb2001Rev">#REF!</definedName>
    <definedName name="DataFeb2001SGP" localSheetId="22">#REF!</definedName>
    <definedName name="DataFeb2001SGP" localSheetId="23">#REF!</definedName>
    <definedName name="DataFeb2001SGP" localSheetId="51">#REF!</definedName>
    <definedName name="DataFeb2001SGP">#REF!</definedName>
    <definedName name="DataFeb2002Rev" localSheetId="22">#REF!</definedName>
    <definedName name="DataFeb2002Rev" localSheetId="23">#REF!</definedName>
    <definedName name="DataFeb2002Rev" localSheetId="51">#REF!</definedName>
    <definedName name="DataFeb2002Rev">#REF!</definedName>
    <definedName name="DataFeb2002SGP" localSheetId="22">#REF!</definedName>
    <definedName name="DataFeb2002SGP" localSheetId="23">#REF!</definedName>
    <definedName name="DataFeb2002SGP" localSheetId="51">#REF!</definedName>
    <definedName name="DataFeb2002SGP">#REF!</definedName>
    <definedName name="DataFeb2003Rev" localSheetId="22">#REF!</definedName>
    <definedName name="DataFeb2003Rev" localSheetId="23">#REF!</definedName>
    <definedName name="DataFeb2003Rev" localSheetId="51">#REF!</definedName>
    <definedName name="DataFeb2003Rev">#REF!</definedName>
    <definedName name="DataFeb2003SGP" localSheetId="22">#REF!</definedName>
    <definedName name="DataFeb2003SGP" localSheetId="23">#REF!</definedName>
    <definedName name="DataFeb2003SGP" localSheetId="51">#REF!</definedName>
    <definedName name="DataFeb2003SGP">#REF!</definedName>
    <definedName name="DataFinancingRequired" localSheetId="22">#REF!</definedName>
    <definedName name="DataFinancingRequired" localSheetId="23">#REF!</definedName>
    <definedName name="DataFinancingRequired" localSheetId="51">#REF!</definedName>
    <definedName name="DataFinancingRequired">#REF!</definedName>
    <definedName name="DataFPN" localSheetId="22">#REF!</definedName>
    <definedName name="DataFPN" localSheetId="23">#REF!</definedName>
    <definedName name="DataFPN" localSheetId="51">#REF!</definedName>
    <definedName name="DataFPN">#REF!</definedName>
    <definedName name="DataFQ12001Rev" localSheetId="22">#REF!</definedName>
    <definedName name="DataFQ12001Rev" localSheetId="23">#REF!</definedName>
    <definedName name="DataFQ12001Rev" localSheetId="51">#REF!</definedName>
    <definedName name="DataFQ12001Rev">#REF!</definedName>
    <definedName name="DataFQ12001SGP" localSheetId="22">#REF!</definedName>
    <definedName name="DataFQ12001SGP" localSheetId="23">#REF!</definedName>
    <definedName name="DataFQ12001SGP" localSheetId="51">#REF!</definedName>
    <definedName name="DataFQ12001SGP">#REF!</definedName>
    <definedName name="DataFQ12002Rev" localSheetId="22">#REF!</definedName>
    <definedName name="DataFQ12002Rev" localSheetId="23">#REF!</definedName>
    <definedName name="DataFQ12002Rev" localSheetId="51">#REF!</definedName>
    <definedName name="DataFQ12002Rev">#REF!</definedName>
    <definedName name="DataFQ12002SGP" localSheetId="22">#REF!</definedName>
    <definedName name="DataFQ12002SGP" localSheetId="23">#REF!</definedName>
    <definedName name="DataFQ12002SGP" localSheetId="51">#REF!</definedName>
    <definedName name="DataFQ12002SGP">#REF!</definedName>
    <definedName name="DataFQ12003Rev" localSheetId="22">#REF!</definedName>
    <definedName name="DataFQ12003Rev" localSheetId="23">#REF!</definedName>
    <definedName name="DataFQ12003Rev" localSheetId="51">#REF!</definedName>
    <definedName name="DataFQ12003Rev">#REF!</definedName>
    <definedName name="DataFQ12003SGP" localSheetId="22">#REF!</definedName>
    <definedName name="DataFQ12003SGP" localSheetId="23">#REF!</definedName>
    <definedName name="DataFQ12003SGP" localSheetId="51">#REF!</definedName>
    <definedName name="DataFQ12003SGP">#REF!</definedName>
    <definedName name="DataFQ22001Rev" localSheetId="22">#REF!</definedName>
    <definedName name="DataFQ22001Rev" localSheetId="23">#REF!</definedName>
    <definedName name="DataFQ22001Rev" localSheetId="51">#REF!</definedName>
    <definedName name="DataFQ22001Rev">#REF!</definedName>
    <definedName name="DataFQ22001SGP" localSheetId="22">#REF!</definedName>
    <definedName name="DataFQ22001SGP" localSheetId="23">#REF!</definedName>
    <definedName name="DataFQ22001SGP" localSheetId="51">#REF!</definedName>
    <definedName name="DataFQ22001SGP">#REF!</definedName>
    <definedName name="DataFQ22002Rev" localSheetId="22">#REF!</definedName>
    <definedName name="DataFQ22002Rev" localSheetId="23">#REF!</definedName>
    <definedName name="DataFQ22002Rev" localSheetId="51">#REF!</definedName>
    <definedName name="DataFQ22002Rev">#REF!</definedName>
    <definedName name="DataFQ22002SGP" localSheetId="22">#REF!</definedName>
    <definedName name="DataFQ22002SGP" localSheetId="23">#REF!</definedName>
    <definedName name="DataFQ22002SGP" localSheetId="51">#REF!</definedName>
    <definedName name="DataFQ22002SGP">#REF!</definedName>
    <definedName name="DataFQ22003Rev" localSheetId="22">#REF!</definedName>
    <definedName name="DataFQ22003Rev" localSheetId="23">#REF!</definedName>
    <definedName name="DataFQ22003Rev" localSheetId="51">#REF!</definedName>
    <definedName name="DataFQ22003Rev">#REF!</definedName>
    <definedName name="DataFQ22003SGP" localSheetId="22">#REF!</definedName>
    <definedName name="DataFQ22003SGP" localSheetId="23">#REF!</definedName>
    <definedName name="DataFQ22003SGP" localSheetId="51">#REF!</definedName>
    <definedName name="DataFQ22003SGP">#REF!</definedName>
    <definedName name="DataFQ32001Rev" localSheetId="22">#REF!</definedName>
    <definedName name="DataFQ32001Rev" localSheetId="23">#REF!</definedName>
    <definedName name="DataFQ32001Rev" localSheetId="51">#REF!</definedName>
    <definedName name="DataFQ32001Rev">#REF!</definedName>
    <definedName name="DataFQ32001SGP" localSheetId="22">#REF!</definedName>
    <definedName name="DataFQ32001SGP" localSheetId="23">#REF!</definedName>
    <definedName name="DataFQ32001SGP" localSheetId="51">#REF!</definedName>
    <definedName name="DataFQ32001SGP">#REF!</definedName>
    <definedName name="DataFQ32002Rev" localSheetId="22">#REF!</definedName>
    <definedName name="DataFQ32002Rev" localSheetId="23">#REF!</definedName>
    <definedName name="DataFQ32002Rev" localSheetId="51">#REF!</definedName>
    <definedName name="DataFQ32002Rev">#REF!</definedName>
    <definedName name="DataFQ32002SGP" localSheetId="22">#REF!</definedName>
    <definedName name="DataFQ32002SGP" localSheetId="23">#REF!</definedName>
    <definedName name="DataFQ32002SGP" localSheetId="51">#REF!</definedName>
    <definedName name="DataFQ32002SGP">#REF!</definedName>
    <definedName name="DataFQ32003Rev" localSheetId="22">#REF!</definedName>
    <definedName name="DataFQ32003Rev" localSheetId="23">#REF!</definedName>
    <definedName name="DataFQ32003Rev" localSheetId="51">#REF!</definedName>
    <definedName name="DataFQ32003Rev">#REF!</definedName>
    <definedName name="DataFQ32003SGP" localSheetId="22">#REF!</definedName>
    <definedName name="DataFQ32003SGP" localSheetId="23">#REF!</definedName>
    <definedName name="DataFQ32003SGP" localSheetId="51">#REF!</definedName>
    <definedName name="DataFQ32003SGP">#REF!</definedName>
    <definedName name="DataFQ42001Rev" localSheetId="22">#REF!</definedName>
    <definedName name="DataFQ42001Rev" localSheetId="23">#REF!</definedName>
    <definedName name="DataFQ42001Rev" localSheetId="51">#REF!</definedName>
    <definedName name="DataFQ42001Rev">#REF!</definedName>
    <definedName name="DataFQ42001SGP" localSheetId="22">#REF!</definedName>
    <definedName name="DataFQ42001SGP" localSheetId="23">#REF!</definedName>
    <definedName name="DataFQ42001SGP" localSheetId="51">#REF!</definedName>
    <definedName name="DataFQ42001SGP">#REF!</definedName>
    <definedName name="DataFQ42002Rev" localSheetId="22">#REF!</definedName>
    <definedName name="DataFQ42002Rev" localSheetId="23">#REF!</definedName>
    <definedName name="DataFQ42002Rev" localSheetId="51">#REF!</definedName>
    <definedName name="DataFQ42002Rev">#REF!</definedName>
    <definedName name="DataFQ42002SGP" localSheetId="22">#REF!</definedName>
    <definedName name="DataFQ42002SGP" localSheetId="23">#REF!</definedName>
    <definedName name="DataFQ42002SGP" localSheetId="51">#REF!</definedName>
    <definedName name="DataFQ42002SGP">#REF!</definedName>
    <definedName name="DataFQ42003Rev" localSheetId="22">#REF!</definedName>
    <definedName name="DataFQ42003Rev" localSheetId="23">#REF!</definedName>
    <definedName name="DataFQ42003Rev" localSheetId="51">#REF!</definedName>
    <definedName name="DataFQ42003Rev">#REF!</definedName>
    <definedName name="DataFQ42003SGP" localSheetId="22">#REF!</definedName>
    <definedName name="DataFQ42003SGP" localSheetId="23">#REF!</definedName>
    <definedName name="DataFQ42003SGP" localSheetId="51">#REF!</definedName>
    <definedName name="DataFQ42003SGP">#REF!</definedName>
    <definedName name="DataFY2001Rev" localSheetId="22">#REF!</definedName>
    <definedName name="DataFY2001Rev" localSheetId="23">#REF!</definedName>
    <definedName name="DataFY2001Rev" localSheetId="51">#REF!</definedName>
    <definedName name="DataFY2001Rev">#REF!</definedName>
    <definedName name="DataFY2001SGP" localSheetId="22">#REF!</definedName>
    <definedName name="DataFY2001SGP" localSheetId="23">#REF!</definedName>
    <definedName name="DataFY2001SGP" localSheetId="51">#REF!</definedName>
    <definedName name="DataFY2001SGP">#REF!</definedName>
    <definedName name="DataFY2001YTDActualRev" localSheetId="22">#REF!</definedName>
    <definedName name="DataFY2001YTDActualRev" localSheetId="23">#REF!</definedName>
    <definedName name="DataFY2001YTDActualRev" localSheetId="51">#REF!</definedName>
    <definedName name="DataFY2001YTDActualRev">#REF!</definedName>
    <definedName name="DataFY2001YTDActualSGP" localSheetId="22">#REF!</definedName>
    <definedName name="DataFY2001YTDActualSGP" localSheetId="23">#REF!</definedName>
    <definedName name="DataFY2001YTDActualSGP" localSheetId="51">#REF!</definedName>
    <definedName name="DataFY2001YTDActualSGP">#REF!</definedName>
    <definedName name="DataFY2002Rev" localSheetId="22">#REF!</definedName>
    <definedName name="DataFY2002Rev" localSheetId="23">#REF!</definedName>
    <definedName name="DataFY2002Rev" localSheetId="51">#REF!</definedName>
    <definedName name="DataFY2002Rev">#REF!</definedName>
    <definedName name="DataFY2002SGP" localSheetId="22">#REF!</definedName>
    <definedName name="DataFY2002SGP" localSheetId="23">#REF!</definedName>
    <definedName name="DataFY2002SGP" localSheetId="51">#REF!</definedName>
    <definedName name="DataFY2002SGP">#REF!</definedName>
    <definedName name="DataFY2003Rev" localSheetId="22">#REF!</definedName>
    <definedName name="DataFY2003Rev" localSheetId="23">#REF!</definedName>
    <definedName name="DataFY2003Rev" localSheetId="51">#REF!</definedName>
    <definedName name="DataFY2003Rev">#REF!</definedName>
    <definedName name="DataFY2003SGP" localSheetId="22">#REF!</definedName>
    <definedName name="DataFY2003SGP" localSheetId="23">#REF!</definedName>
    <definedName name="DataFY2003SGP" localSheetId="51">#REF!</definedName>
    <definedName name="DataFY2003SGP">#REF!</definedName>
    <definedName name="DataIOC" localSheetId="22">#REF!</definedName>
    <definedName name="DataIOC" localSheetId="23">#REF!</definedName>
    <definedName name="DataIOC" localSheetId="51">#REF!</definedName>
    <definedName name="DataIOC">#REF!</definedName>
    <definedName name="DataIOCCode" localSheetId="22">#REF!</definedName>
    <definedName name="DataIOCCode" localSheetId="23">#REF!</definedName>
    <definedName name="DataIOCCode" localSheetId="51">#REF!</definedName>
    <definedName name="DataIOCCode">#REF!</definedName>
    <definedName name="DataJan2001Rev" localSheetId="22">#REF!</definedName>
    <definedName name="DataJan2001Rev" localSheetId="23">#REF!</definedName>
    <definedName name="DataJan2001Rev" localSheetId="51">#REF!</definedName>
    <definedName name="DataJan2001Rev">#REF!</definedName>
    <definedName name="DataJan2001SGP" localSheetId="22">#REF!</definedName>
    <definedName name="DataJan2001SGP" localSheetId="23">#REF!</definedName>
    <definedName name="DataJan2001SGP" localSheetId="51">#REF!</definedName>
    <definedName name="DataJan2001SGP">#REF!</definedName>
    <definedName name="DataJan2002Rev" localSheetId="22">#REF!</definedName>
    <definedName name="DataJan2002Rev" localSheetId="23">#REF!</definedName>
    <definedName name="DataJan2002Rev" localSheetId="51">#REF!</definedName>
    <definedName name="DataJan2002Rev">#REF!</definedName>
    <definedName name="DataJan2002SGP" localSheetId="22">#REF!</definedName>
    <definedName name="DataJan2002SGP" localSheetId="23">#REF!</definedName>
    <definedName name="DataJan2002SGP" localSheetId="51">#REF!</definedName>
    <definedName name="DataJan2002SGP">#REF!</definedName>
    <definedName name="DataJan2003Rev" localSheetId="22">#REF!</definedName>
    <definedName name="DataJan2003Rev" localSheetId="23">#REF!</definedName>
    <definedName name="DataJan2003Rev" localSheetId="51">#REF!</definedName>
    <definedName name="DataJan2003Rev">#REF!</definedName>
    <definedName name="DataJan2003SGP" localSheetId="22">#REF!</definedName>
    <definedName name="DataJan2003SGP" localSheetId="23">#REF!</definedName>
    <definedName name="DataJan2003SGP" localSheetId="51">#REF!</definedName>
    <definedName name="DataJan2003SGP">#REF!</definedName>
    <definedName name="DataJul2001Rev" localSheetId="22">#REF!</definedName>
    <definedName name="DataJul2001Rev" localSheetId="23">#REF!</definedName>
    <definedName name="DataJul2001Rev" localSheetId="51">#REF!</definedName>
    <definedName name="DataJul2001Rev">#REF!</definedName>
    <definedName name="DataJul2001SGP" localSheetId="22">#REF!</definedName>
    <definedName name="DataJul2001SGP" localSheetId="23">#REF!</definedName>
    <definedName name="DataJul2001SGP" localSheetId="51">#REF!</definedName>
    <definedName name="DataJul2001SGP">#REF!</definedName>
    <definedName name="DataJul2002Rev" localSheetId="22">#REF!</definedName>
    <definedName name="DataJul2002Rev" localSheetId="23">#REF!</definedName>
    <definedName name="DataJul2002Rev" localSheetId="51">#REF!</definedName>
    <definedName name="DataJul2002Rev">#REF!</definedName>
    <definedName name="DataJul2002SGP" localSheetId="22">#REF!</definedName>
    <definedName name="DataJul2002SGP" localSheetId="23">#REF!</definedName>
    <definedName name="DataJul2002SGP" localSheetId="51">#REF!</definedName>
    <definedName name="DataJul2002SGP">#REF!</definedName>
    <definedName name="DataJul2003Rev" localSheetId="22">#REF!</definedName>
    <definedName name="DataJul2003Rev" localSheetId="23">#REF!</definedName>
    <definedName name="DataJul2003Rev" localSheetId="51">#REF!</definedName>
    <definedName name="DataJul2003Rev">#REF!</definedName>
    <definedName name="DataJul2003SGP" localSheetId="22">#REF!</definedName>
    <definedName name="DataJul2003SGP" localSheetId="23">#REF!</definedName>
    <definedName name="DataJul2003SGP" localSheetId="51">#REF!</definedName>
    <definedName name="DataJul2003SGP">#REF!</definedName>
    <definedName name="DataJun2001Rev" localSheetId="22">#REF!</definedName>
    <definedName name="DataJun2001Rev" localSheetId="23">#REF!</definedName>
    <definedName name="DataJun2001Rev" localSheetId="51">#REF!</definedName>
    <definedName name="DataJun2001Rev">#REF!</definedName>
    <definedName name="DataJun2001SGP" localSheetId="22">#REF!</definedName>
    <definedName name="DataJun2001SGP" localSheetId="23">#REF!</definedName>
    <definedName name="DataJun2001SGP" localSheetId="51">#REF!</definedName>
    <definedName name="DataJun2001SGP">#REF!</definedName>
    <definedName name="DataJun2002Rev" localSheetId="22">#REF!</definedName>
    <definedName name="DataJun2002Rev" localSheetId="23">#REF!</definedName>
    <definedName name="DataJun2002Rev" localSheetId="51">#REF!</definedName>
    <definedName name="DataJun2002Rev">#REF!</definedName>
    <definedName name="DataJun2002SGP" localSheetId="22">#REF!</definedName>
    <definedName name="DataJun2002SGP" localSheetId="23">#REF!</definedName>
    <definedName name="DataJun2002SGP" localSheetId="51">#REF!</definedName>
    <definedName name="DataJun2002SGP">#REF!</definedName>
    <definedName name="DataJun2003Rev" localSheetId="22">#REF!</definedName>
    <definedName name="DataJun2003Rev" localSheetId="23">#REF!</definedName>
    <definedName name="DataJun2003Rev" localSheetId="51">#REF!</definedName>
    <definedName name="DataJun2003Rev">#REF!</definedName>
    <definedName name="DataJun2003SGP" localSheetId="22">#REF!</definedName>
    <definedName name="DataJun2003SGP" localSheetId="23">#REF!</definedName>
    <definedName name="DataJun2003SGP" localSheetId="51">#REF!</definedName>
    <definedName name="DataJun2003SGP">#REF!</definedName>
    <definedName name="DataMar2001Rev" localSheetId="22">#REF!</definedName>
    <definedName name="DataMar2001Rev" localSheetId="23">#REF!</definedName>
    <definedName name="DataMar2001Rev" localSheetId="51">#REF!</definedName>
    <definedName name="DataMar2001Rev">#REF!</definedName>
    <definedName name="DataMar2001SGP" localSheetId="22">#REF!</definedName>
    <definedName name="DataMar2001SGP" localSheetId="23">#REF!</definedName>
    <definedName name="DataMar2001SGP" localSheetId="51">#REF!</definedName>
    <definedName name="DataMar2001SGP">#REF!</definedName>
    <definedName name="DataMar2002Rev" localSheetId="22">#REF!</definedName>
    <definedName name="DataMar2002Rev" localSheetId="23">#REF!</definedName>
    <definedName name="DataMar2002Rev" localSheetId="51">#REF!</definedName>
    <definedName name="DataMar2002Rev">#REF!</definedName>
    <definedName name="DataMar2002SGP" localSheetId="22">#REF!</definedName>
    <definedName name="DataMar2002SGP" localSheetId="23">#REF!</definedName>
    <definedName name="DataMar2002SGP" localSheetId="51">#REF!</definedName>
    <definedName name="DataMar2002SGP">#REF!</definedName>
    <definedName name="DataMar2003Rev" localSheetId="22">#REF!</definedName>
    <definedName name="DataMar2003Rev" localSheetId="23">#REF!</definedName>
    <definedName name="DataMar2003Rev" localSheetId="51">#REF!</definedName>
    <definedName name="DataMar2003Rev">#REF!</definedName>
    <definedName name="DataMar2003SGP" localSheetId="22">#REF!</definedName>
    <definedName name="DataMar2003SGP" localSheetId="23">#REF!</definedName>
    <definedName name="DataMar2003SGP" localSheetId="51">#REF!</definedName>
    <definedName name="DataMar2003SGP">#REF!</definedName>
    <definedName name="DataMay2001Rev" localSheetId="22">#REF!</definedName>
    <definedName name="DataMay2001Rev" localSheetId="23">#REF!</definedName>
    <definedName name="DataMay2001Rev" localSheetId="51">#REF!</definedName>
    <definedName name="DataMay2001Rev">#REF!</definedName>
    <definedName name="DataMay2001SGP" localSheetId="22">#REF!</definedName>
    <definedName name="DataMay2001SGP" localSheetId="23">#REF!</definedName>
    <definedName name="DataMay2001SGP" localSheetId="51">#REF!</definedName>
    <definedName name="DataMay2001SGP">#REF!</definedName>
    <definedName name="DataMay2002Rev" localSheetId="22">#REF!</definedName>
    <definedName name="DataMay2002Rev" localSheetId="23">#REF!</definedName>
    <definedName name="DataMay2002Rev" localSheetId="51">#REF!</definedName>
    <definedName name="DataMay2002Rev">#REF!</definedName>
    <definedName name="DataMay2002SGP" localSheetId="22">#REF!</definedName>
    <definedName name="DataMay2002SGP" localSheetId="23">#REF!</definedName>
    <definedName name="DataMay2002SGP" localSheetId="51">#REF!</definedName>
    <definedName name="DataMay2002SGP">#REF!</definedName>
    <definedName name="DataMay2003Rev" localSheetId="22">#REF!</definedName>
    <definedName name="DataMay2003Rev" localSheetId="23">#REF!</definedName>
    <definedName name="DataMay2003Rev" localSheetId="51">#REF!</definedName>
    <definedName name="DataMay2003Rev">#REF!</definedName>
    <definedName name="DataMay2003SGP" localSheetId="22">#REF!</definedName>
    <definedName name="DataMay2003SGP" localSheetId="23">#REF!</definedName>
    <definedName name="DataMay2003SGP" localSheetId="51">#REF!</definedName>
    <definedName name="DataMay2003SGP">#REF!</definedName>
    <definedName name="DataNov2000Rev" localSheetId="22">#REF!</definedName>
    <definedName name="DataNov2000Rev" localSheetId="23">#REF!</definedName>
    <definedName name="DataNov2000Rev" localSheetId="51">#REF!</definedName>
    <definedName name="DataNov2000Rev">#REF!</definedName>
    <definedName name="DataNov2000SGP" localSheetId="22">#REF!</definedName>
    <definedName name="DataNov2000SGP" localSheetId="23">#REF!</definedName>
    <definedName name="DataNov2000SGP" localSheetId="51">#REF!</definedName>
    <definedName name="DataNov2000SGP">#REF!</definedName>
    <definedName name="DataNov2001Rev" localSheetId="22">#REF!</definedName>
    <definedName name="DataNov2001Rev" localSheetId="23">#REF!</definedName>
    <definedName name="DataNov2001Rev" localSheetId="51">#REF!</definedName>
    <definedName name="DataNov2001Rev">#REF!</definedName>
    <definedName name="DataNov2001SGP" localSheetId="22">#REF!</definedName>
    <definedName name="DataNov2001SGP" localSheetId="23">#REF!</definedName>
    <definedName name="DataNov2001SGP" localSheetId="51">#REF!</definedName>
    <definedName name="DataNov2001SGP">#REF!</definedName>
    <definedName name="DataNov2002Rev" localSheetId="22">#REF!</definedName>
    <definedName name="DataNov2002Rev" localSheetId="23">#REF!</definedName>
    <definedName name="DataNov2002Rev" localSheetId="51">#REF!</definedName>
    <definedName name="DataNov2002Rev">#REF!</definedName>
    <definedName name="DataNov2002SGP" localSheetId="22">#REF!</definedName>
    <definedName name="DataNov2002SGP" localSheetId="23">#REF!</definedName>
    <definedName name="DataNov2002SGP" localSheetId="51">#REF!</definedName>
    <definedName name="DataNov2002SGP">#REF!</definedName>
    <definedName name="DataOct2000Rev" localSheetId="22">#REF!</definedName>
    <definedName name="DataOct2000Rev" localSheetId="23">#REF!</definedName>
    <definedName name="DataOct2000Rev" localSheetId="51">#REF!</definedName>
    <definedName name="DataOct2000Rev">#REF!</definedName>
    <definedName name="DataOct2000SGP" localSheetId="22">#REF!</definedName>
    <definedName name="DataOct2000SGP" localSheetId="23">#REF!</definedName>
    <definedName name="DataOct2000SGP" localSheetId="51">#REF!</definedName>
    <definedName name="DataOct2000SGP">#REF!</definedName>
    <definedName name="DataOct2001Rev" localSheetId="22">#REF!</definedName>
    <definedName name="DataOct2001Rev" localSheetId="23">#REF!</definedName>
    <definedName name="DataOct2001Rev" localSheetId="51">#REF!</definedName>
    <definedName name="DataOct2001Rev">#REF!</definedName>
    <definedName name="DataOct2001SGP" localSheetId="22">#REF!</definedName>
    <definedName name="DataOct2001SGP" localSheetId="23">#REF!</definedName>
    <definedName name="DataOct2001SGP" localSheetId="51">#REF!</definedName>
    <definedName name="DataOct2001SGP">#REF!</definedName>
    <definedName name="DataOct2002Rev" localSheetId="22">#REF!</definedName>
    <definedName name="DataOct2002Rev" localSheetId="23">#REF!</definedName>
    <definedName name="DataOct2002Rev" localSheetId="51">#REF!</definedName>
    <definedName name="DataOct2002Rev">#REF!</definedName>
    <definedName name="DataOct2002SGP" localSheetId="22">#REF!</definedName>
    <definedName name="DataOct2002SGP" localSheetId="23">#REF!</definedName>
    <definedName name="DataOct2002SGP" localSheetId="51">#REF!</definedName>
    <definedName name="DataOct2002SGP">#REF!</definedName>
    <definedName name="DataOpportunity" localSheetId="22">#REF!</definedName>
    <definedName name="DataOpportunity" localSheetId="23">#REF!</definedName>
    <definedName name="DataOpportunity" localSheetId="51">#REF!</definedName>
    <definedName name="DataOpportunity">#REF!</definedName>
    <definedName name="DataOpportunityDescription" localSheetId="22">#REF!</definedName>
    <definedName name="DataOpportunityDescription" localSheetId="23">#REF!</definedName>
    <definedName name="DataOpportunityDescription" localSheetId="51">#REF!</definedName>
    <definedName name="DataOpportunityDescription">#REF!</definedName>
    <definedName name="DataOpptyRevenue" localSheetId="22">#REF!</definedName>
    <definedName name="DataOpptyRevenue" localSheetId="23">#REF!</definedName>
    <definedName name="DataOpptyRevenue" localSheetId="51">#REF!</definedName>
    <definedName name="DataOpptyRevenue">#REF!</definedName>
    <definedName name="DataOpptySGP" localSheetId="22">#REF!</definedName>
    <definedName name="DataOpptySGP" localSheetId="23">#REF!</definedName>
    <definedName name="DataOpptySGP" localSheetId="51">#REF!</definedName>
    <definedName name="DataOpptySGP">#REF!</definedName>
    <definedName name="DataParentOppty" localSheetId="22">#REF!</definedName>
    <definedName name="DataParentOppty" localSheetId="23">#REF!</definedName>
    <definedName name="DataParentOppty" localSheetId="51">#REF!</definedName>
    <definedName name="DataParentOppty">#REF!</definedName>
    <definedName name="DataProbGrouping" localSheetId="22">#REF!</definedName>
    <definedName name="DataProbGrouping" localSheetId="23">#REF!</definedName>
    <definedName name="DataProbGrouping" localSheetId="51">#REF!</definedName>
    <definedName name="DataProbGrouping">#REF!</definedName>
    <definedName name="DataRequestedDelivery" localSheetId="22">#REF!</definedName>
    <definedName name="DataRequestedDelivery" localSheetId="23">#REF!</definedName>
    <definedName name="DataRequestedDelivery" localSheetId="51">#REF!</definedName>
    <definedName name="DataRequestedDelivery">#REF!</definedName>
    <definedName name="DataSalesStage" localSheetId="22">#REF!</definedName>
    <definedName name="DataSalesStage" localSheetId="23">#REF!</definedName>
    <definedName name="DataSalesStage" localSheetId="51">#REF!</definedName>
    <definedName name="DataSalesStage">#REF!</definedName>
    <definedName name="DataSep2001Rev" localSheetId="22">#REF!</definedName>
    <definedName name="DataSep2001Rev" localSheetId="23">#REF!</definedName>
    <definedName name="DataSep2001Rev" localSheetId="51">#REF!</definedName>
    <definedName name="DataSep2001Rev">#REF!</definedName>
    <definedName name="DataSep2001SGP" localSheetId="22">#REF!</definedName>
    <definedName name="DataSep2001SGP" localSheetId="23">#REF!</definedName>
    <definedName name="DataSep2001SGP" localSheetId="51">#REF!</definedName>
    <definedName name="DataSep2001SGP">#REF!</definedName>
    <definedName name="DataSep2002Rev" localSheetId="22">#REF!</definedName>
    <definedName name="DataSep2002Rev" localSheetId="23">#REF!</definedName>
    <definedName name="DataSep2002Rev" localSheetId="51">#REF!</definedName>
    <definedName name="DataSep2002Rev">#REF!</definedName>
    <definedName name="DataSep2002Rev1" localSheetId="22">#REF!</definedName>
    <definedName name="DataSep2002Rev1" localSheetId="23">#REF!</definedName>
    <definedName name="DataSep2002Rev1" localSheetId="51">#REF!</definedName>
    <definedName name="DataSep2002Rev1">#REF!</definedName>
    <definedName name="DataSep2002SGP" localSheetId="22">#REF!</definedName>
    <definedName name="DataSep2002SGP" localSheetId="23">#REF!</definedName>
    <definedName name="DataSep2002SGP" localSheetId="51">#REF!</definedName>
    <definedName name="DataSep2002SGP">#REF!</definedName>
    <definedName name="DataSep2003Rev" localSheetId="22">#REF!</definedName>
    <definedName name="DataSep2003Rev" localSheetId="23">#REF!</definedName>
    <definedName name="DataSep2003Rev" localSheetId="51">#REF!</definedName>
    <definedName name="DataSep2003Rev">#REF!</definedName>
    <definedName name="DataSep2003SGP" localSheetId="22">#REF!</definedName>
    <definedName name="DataSep2003SGP" localSheetId="23">#REF!</definedName>
    <definedName name="DataSep2003SGP" localSheetId="51">#REF!</definedName>
    <definedName name="DataSep2003SGP">#REF!</definedName>
    <definedName name="DataTotalFinancingRequired" localSheetId="22">#REF!</definedName>
    <definedName name="DataTotalFinancingRequired" localSheetId="23">#REF!</definedName>
    <definedName name="DataTotalFinancingRequired" localSheetId="51">#REF!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2">#REF!</definedName>
    <definedName name="ddbb" localSheetId="23">#REF!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2">#REF!</definedName>
    <definedName name="DDDDD" localSheetId="23">#REF!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2">#REF!</definedName>
    <definedName name="DebtRepaid" localSheetId="23">#REF!</definedName>
    <definedName name="DebtRepaid">#REF!</definedName>
    <definedName name="December" localSheetId="22">#REF!</definedName>
    <definedName name="December" localSheetId="23">#REF!</definedName>
    <definedName name="December">#REF!</definedName>
    <definedName name="deee" hidden="1">{#N/A,#N/A,FALSE,"资产负债表";#N/A,#N/A,FALSE,"资产负债表"}</definedName>
    <definedName name="deli" localSheetId="22">#REF!</definedName>
    <definedName name="deli" localSheetId="23">#REF!</definedName>
    <definedName name="deli">#REF!</definedName>
    <definedName name="DEMeXToEUR" localSheetId="22" hidden="1">1/EUReXToDEM</definedName>
    <definedName name="DEMeXToEUR" localSheetId="23" hidden="1">1/EUReXToDEM</definedName>
    <definedName name="DEMeXToEUR" localSheetId="51" hidden="1">1/EUReXToDEM</definedName>
    <definedName name="DEMeXToEUR" hidden="1">1/EUReXToDEM</definedName>
    <definedName name="Detailed_Lay_out_Budget" localSheetId="22">#REF!</definedName>
    <definedName name="Detailed_Lay_out_Budget" localSheetId="23">#REF!</definedName>
    <definedName name="Detailed_Lay_out_Budget">#REF!</definedName>
    <definedName name="Detailed_Lay_out_Prev_Yr" localSheetId="22">#REF!</definedName>
    <definedName name="Detailed_Lay_out_Prev_Yr" localSheetId="23">#REF!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2" hidden="1">#REF!</definedName>
    <definedName name="dhgdjhgdjdghjdhn" localSheetId="23" hidden="1">#REF!</definedName>
    <definedName name="dhgdjhgdjdghjdhn" localSheetId="51"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2">#REF!</definedName>
    <definedName name="Discount_rate_I" localSheetId="23">#REF!</definedName>
    <definedName name="Discount_rate_I">#REF!</definedName>
    <definedName name="Discount_rate_II" localSheetId="22">#REF!</definedName>
    <definedName name="Discount_rate_II" localSheetId="23">#REF!</definedName>
    <definedName name="Discount_rate_II">#REF!</definedName>
    <definedName name="DiscountRate" localSheetId="22">#REF!</definedName>
    <definedName name="DiscountRate" localSheetId="23">#REF!</definedName>
    <definedName name="DiscountRate">#REF!</definedName>
    <definedName name="Discountrates" localSheetId="22">#REF!</definedName>
    <definedName name="Discountrates" localSheetId="23">#REF!</definedName>
    <definedName name="Discountrates">#REF!</definedName>
    <definedName name="DisplaySelectedSheetsMacroButton" localSheetId="22">#REF!</definedName>
    <definedName name="DisplaySelectedSheetsMacroButton" localSheetId="23">#REF!</definedName>
    <definedName name="DisplaySelectedSheetsMacroButton">#REF!</definedName>
    <definedName name="DispoStrategy" localSheetId="22">#REF!</definedName>
    <definedName name="DispoStrategy" localSheetId="23">#REF!</definedName>
    <definedName name="DispoStrategy">#REF!</definedName>
    <definedName name="DistPU2003" localSheetId="22">#REF!</definedName>
    <definedName name="DistPU2003" localSheetId="23">#REF!</definedName>
    <definedName name="DistPU2003">#REF!</definedName>
    <definedName name="DistPU2004" localSheetId="22">#REF!</definedName>
    <definedName name="DistPU2004" localSheetId="23">#REF!</definedName>
    <definedName name="DistPU2004">#REF!</definedName>
    <definedName name="DistPU2005" localSheetId="22">#REF!</definedName>
    <definedName name="DistPU2005" localSheetId="23">#REF!</definedName>
    <definedName name="DistPU2005">#REF!</definedName>
    <definedName name="DistPU2006" localSheetId="22">#REF!</definedName>
    <definedName name="DistPU2006" localSheetId="23">#REF!</definedName>
    <definedName name="DistPU2006">#REF!</definedName>
    <definedName name="Div_Yield2003" localSheetId="22">#REF!</definedName>
    <definedName name="Div_Yield2003" localSheetId="23">#REF!</definedName>
    <definedName name="Div_Yield2003">#REF!</definedName>
    <definedName name="Div_Yield2004" localSheetId="22">#REF!</definedName>
    <definedName name="Div_Yield2004" localSheetId="23">#REF!</definedName>
    <definedName name="Div_Yield2004">#REF!</definedName>
    <definedName name="Div_Yield2005" localSheetId="22">#REF!</definedName>
    <definedName name="Div_Yield2005" localSheetId="23">#REF!</definedName>
    <definedName name="Div_Yield2005">#REF!</definedName>
    <definedName name="Div_Yield2006" localSheetId="22">#REF!</definedName>
    <definedName name="Div_Yield2006" localSheetId="23">#REF!</definedName>
    <definedName name="Div_Yield2006">#REF!</definedName>
    <definedName name="Div_Yield2007" localSheetId="22">#REF!</definedName>
    <definedName name="Div_Yield2007" localSheetId="23">#REF!</definedName>
    <definedName name="Div_Yield2007">#REF!</definedName>
    <definedName name="Div_Yield2008" localSheetId="22">#REF!</definedName>
    <definedName name="Div_Yield2008" localSheetId="23">#REF!</definedName>
    <definedName name="Div_Yield2008">#REF!</definedName>
    <definedName name="Div_Yield2009" localSheetId="22">#REF!</definedName>
    <definedName name="Div_Yield2009" localSheetId="23">#REF!</definedName>
    <definedName name="Div_Yield2009">#REF!</definedName>
    <definedName name="Div_Yield2010" localSheetId="22">#REF!</definedName>
    <definedName name="Div_Yield2010" localSheetId="23">#REF!</definedName>
    <definedName name="Div_Yield2010">#REF!</definedName>
    <definedName name="Div_Yield2011" localSheetId="22">#REF!</definedName>
    <definedName name="Div_Yield2011" localSheetId="23">#REF!</definedName>
    <definedName name="Div_Yield2011">#REF!</definedName>
    <definedName name="Dividend_2003" localSheetId="22">#REF!</definedName>
    <definedName name="Dividend_2003" localSheetId="23">#REF!</definedName>
    <definedName name="Dividend_2003">#REF!</definedName>
    <definedName name="Dividend_2004" localSheetId="22">#REF!</definedName>
    <definedName name="Dividend_2004" localSheetId="23">#REF!</definedName>
    <definedName name="Dividend_2004">#REF!</definedName>
    <definedName name="Dividend_2005" localSheetId="22">#REF!</definedName>
    <definedName name="Dividend_2005" localSheetId="23">#REF!</definedName>
    <definedName name="Dividend_2005">#REF!</definedName>
    <definedName name="Dividend_2006" localSheetId="22">#REF!</definedName>
    <definedName name="Dividend_2006" localSheetId="23">#REF!</definedName>
    <definedName name="Dividend_2006">#REF!</definedName>
    <definedName name="Dividend_2007" localSheetId="22">#REF!</definedName>
    <definedName name="Dividend_2007" localSheetId="23">#REF!</definedName>
    <definedName name="Dividend_2007">#REF!</definedName>
    <definedName name="Dividend_2008" localSheetId="22">#REF!</definedName>
    <definedName name="Dividend_2008" localSheetId="23">#REF!</definedName>
    <definedName name="Dividend_2008">#REF!</definedName>
    <definedName name="Dividend_2009" localSheetId="22">#REF!</definedName>
    <definedName name="Dividend_2009" localSheetId="23">#REF!</definedName>
    <definedName name="Dividend_2009">#REF!</definedName>
    <definedName name="Dividend_2010" localSheetId="22">#REF!</definedName>
    <definedName name="Dividend_2010" localSheetId="23">#REF!</definedName>
    <definedName name="Dividend_2010">#REF!</definedName>
    <definedName name="Dividend_2011" localSheetId="22">#REF!</definedName>
    <definedName name="Dividend_2011" localSheetId="23">#REF!</definedName>
    <definedName name="Dividend_2011">#REF!</definedName>
    <definedName name="Dividend2003" localSheetId="22">#REF!</definedName>
    <definedName name="Dividend2003" localSheetId="23">#REF!</definedName>
    <definedName name="Dividend2003">#REF!</definedName>
    <definedName name="Dividend2004" localSheetId="22">#REF!</definedName>
    <definedName name="Dividend2004" localSheetId="23">#REF!</definedName>
    <definedName name="Dividend2004">#REF!</definedName>
    <definedName name="Dividend2005" localSheetId="22">#REF!</definedName>
    <definedName name="Dividend2005" localSheetId="23">#REF!</definedName>
    <definedName name="Dividend2005">#REF!</definedName>
    <definedName name="Dividend2006" localSheetId="22">#REF!</definedName>
    <definedName name="Dividend2006" localSheetId="23">#REF!</definedName>
    <definedName name="Dividend2006">#REF!</definedName>
    <definedName name="Dividend2007" localSheetId="22">#REF!</definedName>
    <definedName name="Dividend2007" localSheetId="23">#REF!</definedName>
    <definedName name="Dividend2007">#REF!</definedName>
    <definedName name="Dividend2008" localSheetId="22">#REF!</definedName>
    <definedName name="Dividend2008" localSheetId="23">#REF!</definedName>
    <definedName name="Dividend2008">#REF!</definedName>
    <definedName name="Dividend2009" localSheetId="22">#REF!</definedName>
    <definedName name="Dividend2009" localSheetId="23">#REF!</definedName>
    <definedName name="Dividend2009">#REF!</definedName>
    <definedName name="Dividend2010" localSheetId="22">#REF!</definedName>
    <definedName name="Dividend2010" localSheetId="23">#REF!</definedName>
    <definedName name="Dividend2010">#REF!</definedName>
    <definedName name="Dividend2011" localSheetId="22">#REF!</definedName>
    <definedName name="Dividend2011" localSheetId="23">#REF!</definedName>
    <definedName name="Dividend2011">#REF!</definedName>
    <definedName name="DividYld2003" localSheetId="22">#REF!</definedName>
    <definedName name="DividYld2003" localSheetId="23">#REF!</definedName>
    <definedName name="DividYld2003">#REF!</definedName>
    <definedName name="DividYld2004" localSheetId="22">#REF!</definedName>
    <definedName name="DividYld2004" localSheetId="23">#REF!</definedName>
    <definedName name="DividYld2004">#REF!</definedName>
    <definedName name="DividYld2005" localSheetId="22">#REF!</definedName>
    <definedName name="DividYld2005" localSheetId="23">#REF!</definedName>
    <definedName name="DividYld2005">#REF!</definedName>
    <definedName name="DividYld2006" localSheetId="22">#REF!</definedName>
    <definedName name="DividYld2006" localSheetId="23">#REF!</definedName>
    <definedName name="DividYld2006">#REF!</definedName>
    <definedName name="DividYld2007" localSheetId="22">#REF!</definedName>
    <definedName name="DividYld2007" localSheetId="23">#REF!</definedName>
    <definedName name="DividYld2007">#REF!</definedName>
    <definedName name="DivYield2003" localSheetId="22">#REF!</definedName>
    <definedName name="DivYield2003" localSheetId="23">#REF!</definedName>
    <definedName name="DivYield2003">#REF!</definedName>
    <definedName name="DivYield2004" localSheetId="22">#REF!</definedName>
    <definedName name="DivYield2004" localSheetId="23">#REF!</definedName>
    <definedName name="DivYield2004">#REF!</definedName>
    <definedName name="DivYield2005" localSheetId="22">#REF!</definedName>
    <definedName name="DivYield2005" localSheetId="23">#REF!</definedName>
    <definedName name="DivYield2005">#REF!</definedName>
    <definedName name="DivYield2006" localSheetId="22">#REF!</definedName>
    <definedName name="DivYield2006" localSheetId="23">#REF!</definedName>
    <definedName name="DivYield2006">#REF!</definedName>
    <definedName name="DivYield2007" localSheetId="22">#REF!</definedName>
    <definedName name="DivYield2007" localSheetId="23">#REF!</definedName>
    <definedName name="DivYield2007">#REF!</definedName>
    <definedName name="DivYield2008" localSheetId="22">#REF!</definedName>
    <definedName name="DivYield2008" localSheetId="23">#REF!</definedName>
    <definedName name="DivYield2008">#REF!</definedName>
    <definedName name="DivYield2009" localSheetId="22">#REF!</definedName>
    <definedName name="DivYield2009" localSheetId="23">#REF!</definedName>
    <definedName name="DivYield2009">#REF!</definedName>
    <definedName name="DivYield2010" localSheetId="22">#REF!</definedName>
    <definedName name="DivYield2010" localSheetId="23">#REF!</definedName>
    <definedName name="DivYield2010">#REF!</definedName>
    <definedName name="DivYield2011" localSheetId="22">#REF!</definedName>
    <definedName name="DivYield2011" localSheetId="23">#REF!</definedName>
    <definedName name="DivYield2011">#REF!</definedName>
    <definedName name="DivYld2003" localSheetId="22">#REF!</definedName>
    <definedName name="DivYld2003" localSheetId="23">#REF!</definedName>
    <definedName name="DivYld2003">#REF!</definedName>
    <definedName name="DivYld2004" localSheetId="22">#REF!</definedName>
    <definedName name="DivYld2004" localSheetId="23">#REF!</definedName>
    <definedName name="DivYld2004">#REF!</definedName>
    <definedName name="DivYld2005" localSheetId="22">#REF!</definedName>
    <definedName name="DivYld2005" localSheetId="23">#REF!</definedName>
    <definedName name="DivYld2005">#REF!</definedName>
    <definedName name="DivYld2006" localSheetId="22">#REF!</definedName>
    <definedName name="DivYld2006" localSheetId="23">#REF!</definedName>
    <definedName name="DivYld2006">#REF!</definedName>
    <definedName name="DivYld2007" localSheetId="22">#REF!</definedName>
    <definedName name="DivYld2007" localSheetId="23">#REF!</definedName>
    <definedName name="DivYld2007">#REF!</definedName>
    <definedName name="DivYld2008" localSheetId="22">#REF!</definedName>
    <definedName name="DivYld2008" localSheetId="23">#REF!</definedName>
    <definedName name="DivYld2008">#REF!</definedName>
    <definedName name="DivYld2009" localSheetId="22">#REF!</definedName>
    <definedName name="DivYld2009" localSheetId="23">#REF!</definedName>
    <definedName name="DivYld2009">#REF!</definedName>
    <definedName name="DivYld2010" localSheetId="22">#REF!</definedName>
    <definedName name="DivYld2010" localSheetId="23">#REF!</definedName>
    <definedName name="DivYld2010">#REF!</definedName>
    <definedName name="DivYld2011" localSheetId="22">#REF!</definedName>
    <definedName name="DivYld2011" localSheetId="23">#REF!</definedName>
    <definedName name="DivYld2011">#REF!</definedName>
    <definedName name="dldmldjd" localSheetId="22">#REF!</definedName>
    <definedName name="dldmldjd" localSheetId="23">#REF!</definedName>
    <definedName name="dldmldjd">#REF!</definedName>
    <definedName name="DocType" localSheetId="22">Word</definedName>
    <definedName name="DocType" localSheetId="23">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2">#REF!</definedName>
    <definedName name="DPUnit2003" localSheetId="23">#REF!</definedName>
    <definedName name="DPUnit2003">#REF!</definedName>
    <definedName name="DPUnit2004" localSheetId="22">#REF!</definedName>
    <definedName name="DPUnit2004" localSheetId="23">#REF!</definedName>
    <definedName name="DPUnit2004">#REF!</definedName>
    <definedName name="DPUnit2005" localSheetId="22">#REF!</definedName>
    <definedName name="DPUnit2005" localSheetId="23">#REF!</definedName>
    <definedName name="DPUnit2005">#REF!</definedName>
    <definedName name="DPUnit2006" localSheetId="22">#REF!</definedName>
    <definedName name="DPUnit2006" localSheetId="23">#REF!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2">#REF!</definedName>
    <definedName name="DSADSADSADSA" localSheetId="23">#REF!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2">#REF!</definedName>
    <definedName name="dsfasfdsfdsf" localSheetId="23">#REF!</definedName>
    <definedName name="dsfasfdsfdsf">#REF!</definedName>
    <definedName name="dsfhfdsstfghgffh" localSheetId="22" hidden="1">#REF!</definedName>
    <definedName name="dsfhfdsstfghgffh" localSheetId="23" hidden="1">#REF!</definedName>
    <definedName name="dsfhfdsstfghgffh" localSheetId="51" hidden="1">#REF!</definedName>
    <definedName name="dsfhfdsstfghgffh" hidden="1">#REF!</definedName>
    <definedName name="dsfs" localSheetId="22">#REF!</definedName>
    <definedName name="dsfs" localSheetId="23">#REF!</definedName>
    <definedName name="dsfs" localSheetId="51">#REF!</definedName>
    <definedName name="dsfs">#REF!</definedName>
    <definedName name="dummy" localSheetId="22">#REF!</definedName>
    <definedName name="dummy" localSheetId="23">#REF!</definedName>
    <definedName name="dummy">#REF!</definedName>
    <definedName name="dvdgrgr" localSheetId="22" hidden="1">#REF!</definedName>
    <definedName name="dvdgrgr" localSheetId="23" hidden="1">#REF!</definedName>
    <definedName name="dvdgrgr" localSheetId="51" hidden="1">#REF!</definedName>
    <definedName name="dvdgrgr" hidden="1">#REF!</definedName>
    <definedName name="dwed" hidden="1">{#N/A,#N/A,FALSE,"资产负债表";#N/A,#N/A,FALSE,"资产负债表"}</definedName>
    <definedName name="DYield2003" localSheetId="22">#REF!</definedName>
    <definedName name="DYield2003" localSheetId="23">#REF!</definedName>
    <definedName name="DYield2003">#REF!</definedName>
    <definedName name="DYield2004" localSheetId="22">#REF!</definedName>
    <definedName name="DYield2004" localSheetId="23">#REF!</definedName>
    <definedName name="DYield2004">#REF!</definedName>
    <definedName name="DYield2005" localSheetId="22">#REF!</definedName>
    <definedName name="DYield2005" localSheetId="23">#REF!</definedName>
    <definedName name="DYield2005">#REF!</definedName>
    <definedName name="DYield2006" localSheetId="22">#REF!</definedName>
    <definedName name="DYield2006" localSheetId="23">#REF!</definedName>
    <definedName name="DYield2006">#REF!</definedName>
    <definedName name="DYield2007" localSheetId="22">#REF!</definedName>
    <definedName name="DYield2007" localSheetId="23">#REF!</definedName>
    <definedName name="DYield2007">#REF!</definedName>
    <definedName name="DYield2008" localSheetId="22">#REF!</definedName>
    <definedName name="DYield2008" localSheetId="23">#REF!</definedName>
    <definedName name="DYield2008">#REF!</definedName>
    <definedName name="DYield2009" localSheetId="22">#REF!</definedName>
    <definedName name="DYield2009" localSheetId="23">#REF!</definedName>
    <definedName name="DYield2009">#REF!</definedName>
    <definedName name="DYield2010" localSheetId="22">#REF!</definedName>
    <definedName name="DYield2010" localSheetId="23">#REF!</definedName>
    <definedName name="DYield2010">#REF!</definedName>
    <definedName name="DYield2011" localSheetId="22">#REF!</definedName>
    <definedName name="DYield2011" localSheetId="23">#REF!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2">#REF!</definedName>
    <definedName name="E23GFA" localSheetId="23">#REF!</definedName>
    <definedName name="E23GFA">#REF!</definedName>
    <definedName name="E23P" localSheetId="22">#REF!</definedName>
    <definedName name="E23P" localSheetId="23">#REF!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2" hidden="1">#REF!</definedName>
    <definedName name="ekejjjyyjtyy" localSheetId="23" hidden="1">#REF!</definedName>
    <definedName name="ekejjjyyjtyy" localSheetId="51" hidden="1">#REF!</definedName>
    <definedName name="ekejjjyyjtyy" hidden="1">#REF!</definedName>
    <definedName name="ENT_LONG_NAME" localSheetId="22">#REF!</definedName>
    <definedName name="ENT_LONG_NAME" localSheetId="23">#REF!</definedName>
    <definedName name="ENT_LONG_NAME" localSheetId="51">#REF!</definedName>
    <definedName name="ENT_LONG_NAME">#REF!</definedName>
    <definedName name="ENT_NAME" localSheetId="22">#REF!</definedName>
    <definedName name="ENT_NAME" localSheetId="23">#REF!</definedName>
    <definedName name="ENT_NAME" localSheetId="51">#REF!</definedName>
    <definedName name="ENT_NAME">#REF!</definedName>
    <definedName name="ENT_TABLE" localSheetId="22">#REF!</definedName>
    <definedName name="ENT_TABLE" localSheetId="23">#REF!</definedName>
    <definedName name="ENT_TABLE" localSheetId="51">#REF!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2">#REF!</definedName>
    <definedName name="ERR_MSG" localSheetId="23">#REF!</definedName>
    <definedName name="ERR_MSG" localSheetId="51">#REF!</definedName>
    <definedName name="ERR_MSG">#REF!</definedName>
    <definedName name="ert" hidden="1">{"'Z3-1'!$B$9:$I$29"}</definedName>
    <definedName name="ESPeXToEUR" localSheetId="22" hidden="1">1/EUReXToESP</definedName>
    <definedName name="ESPeXToEUR" localSheetId="23" hidden="1">1/EUReXToESP</definedName>
    <definedName name="ESPeXToEUR" localSheetId="51" hidden="1">1/EUReXToESP</definedName>
    <definedName name="ESPeXToEUR" hidden="1">1/EUReXToESP</definedName>
    <definedName name="EUR" localSheetId="22">#REF!</definedName>
    <definedName name="EUR" localSheetId="23">#REF!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2">#REF!</definedName>
    <definedName name="Excel_BuiltIn__FilterDatabase" localSheetId="23">#REF!</definedName>
    <definedName name="Excel_BuiltIn__FilterDatabase">#REF!</definedName>
    <definedName name="Excel_BuiltIn_Criteria_3_1" localSheetId="22">#REF!</definedName>
    <definedName name="Excel_BuiltIn_Criteria_3_1" localSheetId="23">#REF!</definedName>
    <definedName name="Excel_BuiltIn_Criteria_3_1">#REF!</definedName>
    <definedName name="Excel_BuiltIn_Print_Area" localSheetId="22">#REF!</definedName>
    <definedName name="Excel_BuiltIn_Print_Area" localSheetId="23">#REF!</definedName>
    <definedName name="Excel_BuiltIn_Print_Area">#REF!</definedName>
    <definedName name="Excel_BuiltIn_Print_Area_0">"$#REF!.$A$1:$C$491"</definedName>
    <definedName name="Excel_BuiltIn_Print_Area_0___0">"$#REF!.$A$1:$H$604"</definedName>
    <definedName name="Excel_BuiltIn_Print_Titles_3" localSheetId="22">#REF!</definedName>
    <definedName name="Excel_BuiltIn_Print_Titles_3" localSheetId="23">#REF!</definedName>
    <definedName name="Excel_BuiltIn_Print_Titles_3">#REF!</definedName>
    <definedName name="EXCEPT_FILE" localSheetId="22">#REF!</definedName>
    <definedName name="EXCEPT_FILE" localSheetId="23">#REF!</definedName>
    <definedName name="EXCEPT_FILE" localSheetId="51">#REF!</definedName>
    <definedName name="EXCEPT_FILE">#REF!</definedName>
    <definedName name="EXCEPT_REP" localSheetId="22">#REF!</definedName>
    <definedName name="EXCEPT_REP" localSheetId="23">#REF!</definedName>
    <definedName name="EXCEPT_REP" localSheetId="51">#REF!</definedName>
    <definedName name="EXCEPT_REP">#REF!</definedName>
    <definedName name="exchangerate" localSheetId="22">#REF!</definedName>
    <definedName name="exchangerate" localSheetId="23">#REF!</definedName>
    <definedName name="exchangerate">#REF!</definedName>
    <definedName name="Existing_Maint" localSheetId="22">#REF!</definedName>
    <definedName name="Existing_Maint" localSheetId="23">#REF!</definedName>
    <definedName name="Existing_Maint">#REF!</definedName>
    <definedName name="ExistLoanMat" localSheetId="22">#REF!</definedName>
    <definedName name="ExistLoanMat" localSheetId="23">#REF!</definedName>
    <definedName name="ExistLoanMat">#REF!</definedName>
    <definedName name="ExistLoanOPB" localSheetId="22">#REF!</definedName>
    <definedName name="ExistLoanOPB" localSheetId="23">#REF!</definedName>
    <definedName name="ExistLoanOPB">#REF!</definedName>
    <definedName name="ExistLoanOrig" localSheetId="22">#REF!</definedName>
    <definedName name="ExistLoanOrig" localSheetId="23">#REF!</definedName>
    <definedName name="ExistLoanOrig">#REF!</definedName>
    <definedName name="ExistLoanRate" localSheetId="22">#REF!</definedName>
    <definedName name="ExistLoanRate" localSheetId="23">#REF!</definedName>
    <definedName name="ExistLoanRate">#REF!</definedName>
    <definedName name="ExistLoanRateA" localSheetId="22">#REF!</definedName>
    <definedName name="ExistLoanRateA" localSheetId="23">#REF!</definedName>
    <definedName name="ExistLoanRateA">#REF!</definedName>
    <definedName name="exp_sh" localSheetId="22">#REF!</definedName>
    <definedName name="exp_sh" localSheetId="23">#REF!</definedName>
    <definedName name="exp_sh" localSheetId="51">#REF!</definedName>
    <definedName name="exp_sh">#REF!</definedName>
    <definedName name="ExpandOutputs">#N/A</definedName>
    <definedName name="ExpandVPeriods">#N/A</definedName>
    <definedName name="ExportDir" localSheetId="22">#REF!</definedName>
    <definedName name="ExportDir" localSheetId="23">#REF!</definedName>
    <definedName name="ExportDir" localSheetId="51">#REF!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2">[0]!JEPUMS*!H14:XEY1048565</definedName>
    <definedName name="FAF" localSheetId="23">[0]!JEPUMS*!H14:XEY1048565</definedName>
    <definedName name="FAF">[0]!JEPUMS*!H14:XEY1048565</definedName>
    <definedName name="faif" hidden="1">{#N/A,#N/A,FALSE,"资产负债表";#N/A,#N/A,FALSE,"资产负债表"}</definedName>
    <definedName name="fangan" localSheetId="22">#REF!</definedName>
    <definedName name="fangan" localSheetId="23">#REF!</definedName>
    <definedName name="fangan">#REF!</definedName>
    <definedName name="FAS" localSheetId="22">#REF!</definedName>
    <definedName name="FAS" localSheetId="23">#REF!</definedName>
    <definedName name="FAS">#REF!</definedName>
    <definedName name="FBLOCAL" localSheetId="22">#REF!</definedName>
    <definedName name="FBLOCAL" localSheetId="23">#REF!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2">#REF!</definedName>
    <definedName name="FCSTFAS1" localSheetId="23">#REF!</definedName>
    <definedName name="FCSTFAS1">#REF!</definedName>
    <definedName name="FCSTFAS2" localSheetId="22">#REF!</definedName>
    <definedName name="FCSTFAS2" localSheetId="23">#REF!</definedName>
    <definedName name="FCSTFAS2">#REF!</definedName>
    <definedName name="FCSTFAS3" localSheetId="22">#REF!</definedName>
    <definedName name="FCSTFAS3" localSheetId="23">#REF!</definedName>
    <definedName name="FCSTFAS3">#REF!</definedName>
    <definedName name="FCSTFAS4" localSheetId="22">#REF!</definedName>
    <definedName name="FCSTFAS4" localSheetId="23">#REF!</definedName>
    <definedName name="FCSTFAS4">#REF!</definedName>
    <definedName name="FCSTFAS5" localSheetId="22">#REF!</definedName>
    <definedName name="FCSTFAS5" localSheetId="23">#REF!</definedName>
    <definedName name="FCSTFAS5">#REF!</definedName>
    <definedName name="FCSTSTAT" localSheetId="22">#REF!</definedName>
    <definedName name="FCSTSTAT" localSheetId="23">#REF!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2" hidden="1">#REF!</definedName>
    <definedName name="fdgjsgfhjsrtarts" localSheetId="23" hidden="1">#REF!</definedName>
    <definedName name="fdgjsgfhjsrtarts" localSheetId="51" hidden="1">#REF!</definedName>
    <definedName name="fdgjsgfhjsrtarts" hidden="1">#REF!</definedName>
    <definedName name="fdhgfjhgjgh" localSheetId="22" hidden="1">#REF!</definedName>
    <definedName name="fdhgfjhgjgh" localSheetId="23" hidden="1">#REF!</definedName>
    <definedName name="fdhgfjhgjgh" localSheetId="51" hidden="1">#REF!</definedName>
    <definedName name="fdhgfjhgjgh" hidden="1">#REF!</definedName>
    <definedName name="FDI" localSheetId="22">#REF!</definedName>
    <definedName name="FDI" localSheetId="23">#REF!</definedName>
    <definedName name="FDI">#REF!</definedName>
    <definedName name="February" localSheetId="22">#REF!</definedName>
    <definedName name="February" localSheetId="23">#REF!</definedName>
    <definedName name="February">#REF!</definedName>
    <definedName name="fefefefefed" localSheetId="22" hidden="1">#REF!</definedName>
    <definedName name="fefefefefed" localSheetId="23" hidden="1">#REF!</definedName>
    <definedName name="fefefefefed" localSheetId="51"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2" hidden="1">#REF!</definedName>
    <definedName name="fghsfhvbxcc" localSheetId="23" hidden="1">#REF!</definedName>
    <definedName name="fghsfhvbxcc" localSheetId="51" hidden="1">#REF!</definedName>
    <definedName name="fghsfhvbxcc" hidden="1">#REF!</definedName>
    <definedName name="fgsfg" hidden="1">{"HOMEPAGE",#N/A,FALSE,"HOME";"Report1_Q1",#N/A,FALSE,"REPORT1"}</definedName>
    <definedName name="FiAcq" localSheetId="22">#REF!</definedName>
    <definedName name="FiAcq" localSheetId="23">#REF!</definedName>
    <definedName name="FiAcq">#REF!</definedName>
    <definedName name="FIMeXToEUR" localSheetId="22" hidden="1">1/EUReXToFIM</definedName>
    <definedName name="FIMeXToEUR" localSheetId="23" hidden="1">1/EUReXToFIM</definedName>
    <definedName name="FIMeXToEUR" localSheetId="51" hidden="1">1/EUReXToFIM</definedName>
    <definedName name="FIMeXToEUR" hidden="1">1/EUReXToFIM</definedName>
    <definedName name="FINAL_FS">#N/A</definedName>
    <definedName name="finalReport">#N/A</definedName>
    <definedName name="FirstYear" localSheetId="22">#REF!</definedName>
    <definedName name="FirstYear" localSheetId="23">#REF!</definedName>
    <definedName name="FirstYear" localSheetId="51">#REF!</definedName>
    <definedName name="FirstYear">#REF!</definedName>
    <definedName name="FK_YSCBBH_2">#N/A</definedName>
    <definedName name="FK_YSCBBH_3">#N/A</definedName>
    <definedName name="FK_YSCBBH_5">#N/A</definedName>
    <definedName name="ForecastDate" localSheetId="22">#REF!</definedName>
    <definedName name="ForecastDate" localSheetId="23">#REF!</definedName>
    <definedName name="ForecastDate" localSheetId="51">#REF!</definedName>
    <definedName name="ForecastDate">#REF!</definedName>
    <definedName name="FQ" localSheetId="22">#REF!</definedName>
    <definedName name="FQ" localSheetId="23">#REF!</definedName>
    <definedName name="FQ" localSheetId="51">#REF!</definedName>
    <definedName name="FQ">#REF!</definedName>
    <definedName name="FqOutSumSpecialColCount" localSheetId="22">#REF!</definedName>
    <definedName name="FqOutSumSpecialColCount" localSheetId="23">#REF!</definedName>
    <definedName name="FqOutSumSpecialColCount" localSheetId="51">#REF!</definedName>
    <definedName name="FqOutSumSpecialColCount">#REF!</definedName>
    <definedName name="FRCST" localSheetId="22">#REF!</definedName>
    <definedName name="FRCST" localSheetId="23">#REF!</definedName>
    <definedName name="FRCST">#REF!</definedName>
    <definedName name="FRCST1" localSheetId="22">#REF!</definedName>
    <definedName name="FRCST1" localSheetId="23">#REF!</definedName>
    <definedName name="FRCST1">#REF!</definedName>
    <definedName name="FRCST2" localSheetId="22">#REF!</definedName>
    <definedName name="FRCST2" localSheetId="23">#REF!</definedName>
    <definedName name="FRCST2">#REF!</definedName>
    <definedName name="FRCST3" localSheetId="22">#REF!</definedName>
    <definedName name="FRCST3" localSheetId="23">#REF!</definedName>
    <definedName name="FRCST3">#REF!</definedName>
    <definedName name="FRCST4" localSheetId="22">#REF!</definedName>
    <definedName name="FRCST4" localSheetId="23">#REF!</definedName>
    <definedName name="FRCST4">#REF!</definedName>
    <definedName name="FRCST5" localSheetId="22">#REF!</definedName>
    <definedName name="FRCST5" localSheetId="23">#REF!</definedName>
    <definedName name="FRCST5">#REF!</definedName>
    <definedName name="FRFeXToEUR" localSheetId="22" hidden="1">1/EUReXToFRF</definedName>
    <definedName name="FRFeXToEUR" localSheetId="23" hidden="1">1/EUReXToFRF</definedName>
    <definedName name="FRFeXToEUR" localSheetId="51" hidden="1">1/EUReXToFRF</definedName>
    <definedName name="FRFeXToEUR" hidden="1">1/EUReXToFRF</definedName>
    <definedName name="FRSname" localSheetId="22">#REF!</definedName>
    <definedName name="FRSname" localSheetId="23">#REF!</definedName>
    <definedName name="FRSname">#REF!</definedName>
    <definedName name="FRSnum" localSheetId="22">#REF!</definedName>
    <definedName name="FRSnum" localSheetId="23">#REF!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2">#REF!</definedName>
    <definedName name="FunBotTag" localSheetId="23">#REF!</definedName>
    <definedName name="FunBotTag" localSheetId="51">#REF!</definedName>
    <definedName name="FunBotTag">#REF!</definedName>
    <definedName name="FUND" localSheetId="22">#REF!</definedName>
    <definedName name="FUND" localSheetId="23">#REF!</definedName>
    <definedName name="FUND">#REF!</definedName>
    <definedName name="FunnelBottomWidth" localSheetId="22">#REF!</definedName>
    <definedName name="FunnelBottomWidth" localSheetId="23">#REF!</definedName>
    <definedName name="FunnelBottomWidth" localSheetId="51">#REF!</definedName>
    <definedName name="FunnelBottomWidth">#REF!</definedName>
    <definedName name="FunnelHeight" localSheetId="22">#REF!</definedName>
    <definedName name="FunnelHeight" localSheetId="23">#REF!</definedName>
    <definedName name="FunnelHeight" localSheetId="51">#REF!</definedName>
    <definedName name="FunnelHeight">#REF!</definedName>
    <definedName name="FunnelLeft" localSheetId="22">#REF!</definedName>
    <definedName name="FunnelLeft" localSheetId="23">#REF!</definedName>
    <definedName name="FunnelLeft" localSheetId="51">#REF!</definedName>
    <definedName name="FunnelLeft">#REF!</definedName>
    <definedName name="FunnelOvalRatio" localSheetId="22">#REF!</definedName>
    <definedName name="FunnelOvalRatio" localSheetId="23">#REF!</definedName>
    <definedName name="FunnelOvalRatio" localSheetId="51">#REF!</definedName>
    <definedName name="FunnelOvalRatio">#REF!</definedName>
    <definedName name="FunnelReqTotal" localSheetId="22">#REF!</definedName>
    <definedName name="FunnelReqTotal" localSheetId="23">#REF!</definedName>
    <definedName name="FunnelReqTotal" localSheetId="51">#REF!</definedName>
    <definedName name="FunnelReqTotal">#REF!</definedName>
    <definedName name="FunnelRequirement" localSheetId="22">#REF!</definedName>
    <definedName name="FunnelRequirement" localSheetId="23">#REF!</definedName>
    <definedName name="FunnelRequirement" localSheetId="51">#REF!</definedName>
    <definedName name="FunnelRequirement">#REF!</definedName>
    <definedName name="FunnelTop" localSheetId="22">#REF!</definedName>
    <definedName name="FunnelTop" localSheetId="23">#REF!</definedName>
    <definedName name="FunnelTop" localSheetId="51">#REF!</definedName>
    <definedName name="FunnelTop">#REF!</definedName>
    <definedName name="FunnelTopWidth" localSheetId="22">#REF!</definedName>
    <definedName name="FunnelTopWidth" localSheetId="23">#REF!</definedName>
    <definedName name="FunnelTopWidth" localSheetId="51">#REF!</definedName>
    <definedName name="FunnelTopWidth">#REF!</definedName>
    <definedName name="FunnelTotalDetail" localSheetId="22">#REF!</definedName>
    <definedName name="FunnelTotalDetail" localSheetId="23">#REF!</definedName>
    <definedName name="FunnelTotalDetail" localSheetId="51">#REF!</definedName>
    <definedName name="FunnelTotalDetail">#REF!</definedName>
    <definedName name="FunnelZoom" localSheetId="22">#REF!</definedName>
    <definedName name="FunnelZoom" localSheetId="23">#REF!</definedName>
    <definedName name="FunnelZoom" localSheetId="51">#REF!</definedName>
    <definedName name="FunnelZoom">#REF!</definedName>
    <definedName name="FunPctFontSize" localSheetId="22">#REF!</definedName>
    <definedName name="FunPctFontSize" localSheetId="23">#REF!</definedName>
    <definedName name="FunPctFontSize" localSheetId="51">#REF!</definedName>
    <definedName name="FunPctFontSize">#REF!</definedName>
    <definedName name="FunReqTag" localSheetId="22">#REF!</definedName>
    <definedName name="FunReqTag" localSheetId="23">#REF!</definedName>
    <definedName name="FunReqTag" localSheetId="51">#REF!</definedName>
    <definedName name="FunReqTag">#REF!</definedName>
    <definedName name="FyFunnelSpecialColCount" localSheetId="22">#REF!</definedName>
    <definedName name="FyFunnelSpecialColCount" localSheetId="23">#REF!</definedName>
    <definedName name="FyFunnelSpecialColCount" localSheetId="51">#REF!</definedName>
    <definedName name="FyFunnelSpecialColCount">#REF!</definedName>
    <definedName name="G" localSheetId="22">#REF!</definedName>
    <definedName name="G" localSheetId="23">#REF!</definedName>
    <definedName name="G">#REF!</definedName>
    <definedName name="G_F">#N/A</definedName>
    <definedName name="G0" localSheetId="22">#REF!</definedName>
    <definedName name="G0" localSheetId="23">#REF!</definedName>
    <definedName name="G0">#REF!</definedName>
    <definedName name="gagad" hidden="1">{"toptrial",#N/A,TRUE,"toptrial";"adjustment",#N/A,TRUE,"toptrial";"voucher",#N/A,TRUE,"toptrial"}</definedName>
    <definedName name="gap" localSheetId="22">#REF!</definedName>
    <definedName name="gap" localSheetId="23">#REF!</definedName>
    <definedName name="gap">#REF!</definedName>
    <definedName name="gbgggg" localSheetId="22" hidden="1">#REF!</definedName>
    <definedName name="gbgggg" localSheetId="23" hidden="1">#REF!</definedName>
    <definedName name="gbgggg" localSheetId="51"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2">#REF!</definedName>
    <definedName name="Gearing" localSheetId="23">#REF!</definedName>
    <definedName name="Gearing">#REF!</definedName>
    <definedName name="Gearinglevel" localSheetId="22">#REF!</definedName>
    <definedName name="Gearinglevel" localSheetId="23">#REF!</definedName>
    <definedName name="Gearinglevel">#REF!</definedName>
    <definedName name="general" localSheetId="22" hidden="1">#REF!</definedName>
    <definedName name="general" localSheetId="23" hidden="1">#REF!</definedName>
    <definedName name="general" localSheetId="51"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2">#REF!</definedName>
    <definedName name="ghdgrht" localSheetId="23">#REF!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2">#REF!</definedName>
    <definedName name="GNE" localSheetId="23">#REF!</definedName>
    <definedName name="GNE" localSheetId="51">#REF!</definedName>
    <definedName name="GNE">#REF!</definedName>
    <definedName name="GO" localSheetId="22">#REF!</definedName>
    <definedName name="GO" localSheetId="23">#REF!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2">#REF!</definedName>
    <definedName name="GRAPH1" localSheetId="23">#REF!</definedName>
    <definedName name="GRAPH1">#REF!</definedName>
    <definedName name="GRAPH2" localSheetId="22">#REF!</definedName>
    <definedName name="GRAPH2" localSheetId="23">#REF!</definedName>
    <definedName name="GRAPH2">#REF!</definedName>
    <definedName name="GRAPH3" localSheetId="22">#REF!</definedName>
    <definedName name="GRAPH3" localSheetId="23">#REF!</definedName>
    <definedName name="GRAPH3">#REF!</definedName>
    <definedName name="GRAPH4" localSheetId="22">#REF!</definedName>
    <definedName name="GRAPH4" localSheetId="23">#REF!</definedName>
    <definedName name="GRAPH4">#REF!</definedName>
    <definedName name="GRAPH5" localSheetId="22">#REF!</definedName>
    <definedName name="GRAPH5" localSheetId="23">#REF!</definedName>
    <definedName name="GRAPH5">#REF!</definedName>
    <definedName name="GRAPH6" localSheetId="22">#REF!</definedName>
    <definedName name="GRAPH6" localSheetId="23">#REF!</definedName>
    <definedName name="GRAPH6">#REF!</definedName>
    <definedName name="GRAPH7" localSheetId="22">#REF!</definedName>
    <definedName name="GRAPH7" localSheetId="23">#REF!</definedName>
    <definedName name="GRAPH7">#REF!</definedName>
    <definedName name="GRAPH8" localSheetId="22">#REF!</definedName>
    <definedName name="GRAPH8" localSheetId="23">#REF!</definedName>
    <definedName name="GRAPH8">#REF!</definedName>
    <definedName name="GrossAreasqm" localSheetId="22">#REF!</definedName>
    <definedName name="GrossAreasqm" localSheetId="23">#REF!</definedName>
    <definedName name="GrossAreasqm">#REF!</definedName>
    <definedName name="growth" localSheetId="22">#REF!</definedName>
    <definedName name="growth" localSheetId="23">#REF!</definedName>
    <definedName name="growth">#REF!</definedName>
    <definedName name="GrowthRateRange" localSheetId="22">#REF!</definedName>
    <definedName name="GrowthRateRange" localSheetId="23">#REF!</definedName>
    <definedName name="GrowthRateRange">#REF!</definedName>
    <definedName name="gsagfdg" hidden="1">{"toptrial",#N/A,TRUE,"toptrial";"adjustment",#N/A,TRUE,"toptrial";"voucher",#N/A,TRUE,"toptrial"}</definedName>
    <definedName name="GSEstAnnlNOI" localSheetId="22">#REF!</definedName>
    <definedName name="GSEstAnnlNOI" localSheetId="23">#REF!</definedName>
    <definedName name="GSEstAnnlNOI">#REF!</definedName>
    <definedName name="gtgtg" localSheetId="22" hidden="1">#REF!</definedName>
    <definedName name="gtgtg" localSheetId="23" hidden="1">#REF!</definedName>
    <definedName name="gtgtg" localSheetId="51" hidden="1">#REF!</definedName>
    <definedName name="gtgtg" hidden="1">#REF!</definedName>
    <definedName name="gtttttt" localSheetId="22" hidden="1">#REF!</definedName>
    <definedName name="gtttttt" localSheetId="23" hidden="1">#REF!</definedName>
    <definedName name="gtttttt" localSheetId="51" hidden="1">#REF!</definedName>
    <definedName name="gtttttt" hidden="1">#REF!</definedName>
    <definedName name="Guangzhou" localSheetId="22">#REF!</definedName>
    <definedName name="Guangzhou" localSheetId="23">#REF!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2">#REF!</definedName>
    <definedName name="hahah" localSheetId="23">#REF!</definedName>
    <definedName name="hahah">#REF!</definedName>
    <definedName name="Header_FMA" localSheetId="22">#REF!</definedName>
    <definedName name="Header_FMA" localSheetId="23">#REF!</definedName>
    <definedName name="Header_FMA" localSheetId="51">#REF!</definedName>
    <definedName name="Header_FMA">#REF!</definedName>
    <definedName name="Header_FOPDetail" localSheetId="22">#REF!</definedName>
    <definedName name="Header_FOPDetail" localSheetId="23">#REF!</definedName>
    <definedName name="Header_FOPDetail" localSheetId="51">#REF!</definedName>
    <definedName name="Header_FOPDetail">#REF!</definedName>
    <definedName name="Header_FOPStatus" localSheetId="22">#REF!</definedName>
    <definedName name="Header_FOPStatus" localSheetId="23">#REF!</definedName>
    <definedName name="Header_FOPStatus" localSheetId="51">#REF!</definedName>
    <definedName name="Header_FOPStatus">#REF!</definedName>
    <definedName name="Header_FOSOppty" localSheetId="22">#REF!</definedName>
    <definedName name="Header_FOSOppty" localSheetId="23">#REF!</definedName>
    <definedName name="Header_FOSOppty" localSheetId="51">#REF!</definedName>
    <definedName name="Header_FOSOppty">#REF!</definedName>
    <definedName name="Header_FOSSalesRep" localSheetId="22">#REF!</definedName>
    <definedName name="Header_FOSSalesRep" localSheetId="23">#REF!</definedName>
    <definedName name="Header_FOSSalesRep" localSheetId="51">#REF!</definedName>
    <definedName name="Header_FOSSalesRep">#REF!</definedName>
    <definedName name="Header_FQBacklogFunnel" localSheetId="22">#REF!</definedName>
    <definedName name="Header_FQBacklogFunnel" localSheetId="23">#REF!</definedName>
    <definedName name="Header_FQBacklogFunnel" localSheetId="51">#REF!</definedName>
    <definedName name="Header_FQBacklogFunnel">#REF!</definedName>
    <definedName name="Header_FqFunnel" localSheetId="22">#REF!</definedName>
    <definedName name="Header_FqFunnel" localSheetId="23">#REF!</definedName>
    <definedName name="Header_FqFunnel" localSheetId="51">#REF!</definedName>
    <definedName name="Header_FqFunnel">#REF!</definedName>
    <definedName name="Header_FqOutCWV" localSheetId="22">#REF!</definedName>
    <definedName name="Header_FqOutCWV" localSheetId="23">#REF!</definedName>
    <definedName name="Header_FqOutCWV" localSheetId="51">#REF!</definedName>
    <definedName name="Header_FqOutCWV">#REF!</definedName>
    <definedName name="Header_FqOutSum" localSheetId="22">#REF!</definedName>
    <definedName name="Header_FqOutSum" localSheetId="23">#REF!</definedName>
    <definedName name="Header_FqOutSum" localSheetId="51">#REF!</definedName>
    <definedName name="Header_FqOutSum">#REF!</definedName>
    <definedName name="Header_FunnelDetail" localSheetId="22">#REF!</definedName>
    <definedName name="Header_FunnelDetail" localSheetId="23">#REF!</definedName>
    <definedName name="Header_FunnelDetail" localSheetId="51">#REF!</definedName>
    <definedName name="Header_FunnelDetail">#REF!</definedName>
    <definedName name="Header_FunnelMatrix" localSheetId="22">#REF!</definedName>
    <definedName name="Header_FunnelMatrix" localSheetId="23">#REF!</definedName>
    <definedName name="Header_FunnelMatrix" localSheetId="51">#REF!</definedName>
    <definedName name="Header_FunnelMatrix">#REF!</definedName>
    <definedName name="Header_FunProb" localSheetId="22">#REF!</definedName>
    <definedName name="Header_FunProb" localSheetId="23">#REF!</definedName>
    <definedName name="Header_FunProb" localSheetId="51">#REF!</definedName>
    <definedName name="Header_FunProb">#REF!</definedName>
    <definedName name="Header_FunStage" localSheetId="22">#REF!</definedName>
    <definedName name="Header_FunStage" localSheetId="23">#REF!</definedName>
    <definedName name="Header_FunStage" localSheetId="51">#REF!</definedName>
    <definedName name="Header_FunStage">#REF!</definedName>
    <definedName name="Header_FyFunBus" localSheetId="22">#REF!</definedName>
    <definedName name="Header_FyFunBus" localSheetId="23">#REF!</definedName>
    <definedName name="Header_FyFunBus" localSheetId="51">#REF!</definedName>
    <definedName name="Header_FyFunBus">#REF!</definedName>
    <definedName name="Header_FyFunCountry" localSheetId="22">#REF!</definedName>
    <definedName name="Header_FyFunCountry" localSheetId="23">#REF!</definedName>
    <definedName name="Header_FyFunCountry" localSheetId="51">#REF!</definedName>
    <definedName name="Header_FyFunCountry">#REF!</definedName>
    <definedName name="Header_FyFunCountryAccount" localSheetId="22">#REF!</definedName>
    <definedName name="Header_FyFunCountryAccount" localSheetId="23">#REF!</definedName>
    <definedName name="Header_FyFunCountryAccount" localSheetId="51">#REF!</definedName>
    <definedName name="Header_FyFunCountryAccount">#REF!</definedName>
    <definedName name="Header_FyFunCWV" localSheetId="22">#REF!</definedName>
    <definedName name="Header_FyFunCWV" localSheetId="23">#REF!</definedName>
    <definedName name="Header_FyFunCWV" localSheetId="51">#REF!</definedName>
    <definedName name="Header_FyFunCWV">#REF!</definedName>
    <definedName name="Header_FyFunCWVCountry" localSheetId="22">#REF!</definedName>
    <definedName name="Header_FyFunCWVCountry" localSheetId="23">#REF!</definedName>
    <definedName name="Header_FyFunCWVCountry" localSheetId="51">#REF!</definedName>
    <definedName name="Header_FyFunCWVCountry">#REF!</definedName>
    <definedName name="Header_FyFunCWVCountryAccount" localSheetId="22">#REF!</definedName>
    <definedName name="Header_FyFunCWVCountryAccount" localSheetId="23">#REF!</definedName>
    <definedName name="Header_FyFunCWVCountryAccount" localSheetId="51">#REF!</definedName>
    <definedName name="Header_FyFunCWVCountryAccount">#REF!</definedName>
    <definedName name="Header_FyFunCWVProd" localSheetId="22">#REF!</definedName>
    <definedName name="Header_FyFunCWVProd" localSheetId="23">#REF!</definedName>
    <definedName name="Header_FyFunCWVProd" localSheetId="51">#REF!</definedName>
    <definedName name="Header_FyFunCWVProd">#REF!</definedName>
    <definedName name="Header_FyFunCWVProdUnitLikely" localSheetId="22">#REF!</definedName>
    <definedName name="Header_FyFunCWVProdUnitLikely" localSheetId="23">#REF!</definedName>
    <definedName name="Header_FyFunCWVProdUnitLikely" localSheetId="51">#REF!</definedName>
    <definedName name="Header_FyFunCWVProdUnitLikely">#REF!</definedName>
    <definedName name="Header_FyFunnel" localSheetId="22">#REF!</definedName>
    <definedName name="Header_FyFunnel" localSheetId="23">#REF!</definedName>
    <definedName name="Header_FyFunnel" localSheetId="51">#REF!</definedName>
    <definedName name="Header_FyFunnel">#REF!</definedName>
    <definedName name="Header_FyFunProd" localSheetId="22">#REF!</definedName>
    <definedName name="Header_FyFunProd" localSheetId="23">#REF!</definedName>
    <definedName name="Header_FyFunProd" localSheetId="51">#REF!</definedName>
    <definedName name="Header_FyFunProd">#REF!</definedName>
    <definedName name="Header_FyFunProdUnit" localSheetId="22">#REF!</definedName>
    <definedName name="Header_FyFunProdUnit" localSheetId="23">#REF!</definedName>
    <definedName name="Header_FyFunProdUnit" localSheetId="51">#REF!</definedName>
    <definedName name="Header_FyFunProdUnit">#REF!</definedName>
    <definedName name="Header_Logo" localSheetId="22">#REF!</definedName>
    <definedName name="Header_Logo" localSheetId="23">#REF!</definedName>
    <definedName name="Header_Logo" localSheetId="51">#REF!</definedName>
    <definedName name="Header_Logo">#REF!</definedName>
    <definedName name="Header_OD" localSheetId="22">#REF!</definedName>
    <definedName name="Header_OD" localSheetId="23">#REF!</definedName>
    <definedName name="Header_OD" localSheetId="51">#REF!</definedName>
    <definedName name="Header_OD">#REF!</definedName>
    <definedName name="Header_OProAct" localSheetId="22">#REF!</definedName>
    <definedName name="Header_OProAct" localSheetId="23">#REF!</definedName>
    <definedName name="Header_OProAct" localSheetId="51">#REF!</definedName>
    <definedName name="Header_OProAct">#REF!</definedName>
    <definedName name="Header_QtrRev" localSheetId="22">#REF!</definedName>
    <definedName name="Header_QtrRev" localSheetId="23">#REF!</definedName>
    <definedName name="Header_QtrRev" localSheetId="51">#REF!</definedName>
    <definedName name="Header_QtrRev">#REF!</definedName>
    <definedName name="Header_QtrSGP" localSheetId="22">#REF!</definedName>
    <definedName name="Header_QtrSGP" localSheetId="23">#REF!</definedName>
    <definedName name="Header_QtrSGP" localSheetId="51">#REF!</definedName>
    <definedName name="Header_QtrSGP">#REF!</definedName>
    <definedName name="Header_RmapAE" localSheetId="22">#REF!</definedName>
    <definedName name="Header_RmapAE" localSheetId="23">#REF!</definedName>
    <definedName name="Header_RmapAE" localSheetId="51">#REF!</definedName>
    <definedName name="Header_RmapAE">#REF!</definedName>
    <definedName name="Header_SFA_MW_Quarter" localSheetId="22">#REF!</definedName>
    <definedName name="Header_SFA_MW_Quarter" localSheetId="23">#REF!</definedName>
    <definedName name="Header_SFA_MW_Quarter" localSheetId="51">#REF!</definedName>
    <definedName name="Header_SFA_MW_Quarter">#REF!</definedName>
    <definedName name="Header_SFA_Quarter" localSheetId="22">#REF!</definedName>
    <definedName name="Header_SFA_Quarter" localSheetId="23">#REF!</definedName>
    <definedName name="Header_SFA_Quarter" localSheetId="51">#REF!</definedName>
    <definedName name="Header_SFA_Quarter">#REF!</definedName>
    <definedName name="Header_SFA_Year" localSheetId="22">#REF!</definedName>
    <definedName name="Header_SFA_Year" localSheetId="23">#REF!</definedName>
    <definedName name="Header_SFA_Year" localSheetId="51">#REF!</definedName>
    <definedName name="Header_SFA_Year">#REF!</definedName>
    <definedName name="Header_SFUNREP" localSheetId="22">#REF!</definedName>
    <definedName name="Header_SFUNREP" localSheetId="23">#REF!</definedName>
    <definedName name="Header_SFUNREP" localSheetId="51">#REF!</definedName>
    <definedName name="Header_SFUNREP">#REF!</definedName>
    <definedName name="Header_Snapshot" localSheetId="22">#REF!</definedName>
    <definedName name="Header_Snapshot" localSheetId="23">#REF!</definedName>
    <definedName name="Header_Snapshot" localSheetId="51">#REF!</definedName>
    <definedName name="Header_Snapshot">#REF!</definedName>
    <definedName name="Header_Snapshot_Detail" localSheetId="22">#REF!</definedName>
    <definedName name="Header_Snapshot_Detail" localSheetId="23">#REF!</definedName>
    <definedName name="Header_Snapshot_Detail" localSheetId="51">#REF!</definedName>
    <definedName name="Header_Snapshot_Detail">#REF!</definedName>
    <definedName name="Header_Summary" localSheetId="22">#REF!</definedName>
    <definedName name="Header_Summary" localSheetId="23">#REF!</definedName>
    <definedName name="Header_Summary" localSheetId="51">#REF!</definedName>
    <definedName name="Header_Summary">#REF!</definedName>
    <definedName name="Header_WinLoss" localSheetId="22">#REF!</definedName>
    <definedName name="Header_WinLoss" localSheetId="23">#REF!</definedName>
    <definedName name="Header_WinLoss" localSheetId="51">#REF!</definedName>
    <definedName name="Header_WinLoss">#REF!</definedName>
    <definedName name="Header_WinMore2" localSheetId="22">#REF!</definedName>
    <definedName name="Header_WinMore2" localSheetId="23">#REF!</definedName>
    <definedName name="Header_WinMore2" localSheetId="51">#REF!</definedName>
    <definedName name="Header_WinMore2">#REF!</definedName>
    <definedName name="HEADINGS" localSheetId="22">#REF!</definedName>
    <definedName name="HEADINGS" localSheetId="23">#REF!</definedName>
    <definedName name="HEADINGS">#REF!</definedName>
    <definedName name="hfhfhfhfhfhf" localSheetId="22" hidden="1">#REF!</definedName>
    <definedName name="hfhfhfhfhfhf" localSheetId="23" hidden="1">#REF!</definedName>
    <definedName name="hfhfhfhfhfhf" localSheetId="51"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2">#REF!</definedName>
    <definedName name="hh" localSheetId="23">#REF!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2">#REF!</definedName>
    <definedName name="HighColor" localSheetId="23">#REF!</definedName>
    <definedName name="HighColor" localSheetId="51">#REF!</definedName>
    <definedName name="HighColor">#REF!</definedName>
    <definedName name="HighLower" localSheetId="22">#REF!</definedName>
    <definedName name="HighLower" localSheetId="23">#REF!</definedName>
    <definedName name="HighLower" localSheetId="51">#REF!</definedName>
    <definedName name="HighLower">#REF!</definedName>
    <definedName name="HighUpper" localSheetId="22">#REF!</definedName>
    <definedName name="HighUpper" localSheetId="23">#REF!</definedName>
    <definedName name="HighUpper" localSheetId="51">#REF!</definedName>
    <definedName name="HighUpper">#REF!</definedName>
    <definedName name="hingwai" localSheetId="22">#REF!</definedName>
    <definedName name="hingwai" localSheetId="23">#REF!</definedName>
    <definedName name="hingwai">#REF!</definedName>
    <definedName name="HIRE_1" localSheetId="22">#REF!</definedName>
    <definedName name="HIRE_1" localSheetId="23">#REF!</definedName>
    <definedName name="HIRE_1">#REF!</definedName>
    <definedName name="HIRE_2" localSheetId="22">#REF!</definedName>
    <definedName name="HIRE_2" localSheetId="23">#REF!</definedName>
    <definedName name="HIRE_2">#REF!</definedName>
    <definedName name="HIRE_3" localSheetId="22">#REF!</definedName>
    <definedName name="HIRE_3" localSheetId="23">#REF!</definedName>
    <definedName name="HIRE_3">#REF!</definedName>
    <definedName name="HIRE_4" localSheetId="22">#REF!</definedName>
    <definedName name="HIRE_4" localSheetId="23">#REF!</definedName>
    <definedName name="HIRE_4">#REF!</definedName>
    <definedName name="HIRE_MAIN" localSheetId="22">#REF!</definedName>
    <definedName name="HIRE_MAIN" localSheetId="23">#REF!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2">#REF!</definedName>
    <definedName name="HoldPeriod" localSheetId="23">#REF!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2">#REF!</definedName>
    <definedName name="HP_Config_WS715_List" localSheetId="23">#REF!</definedName>
    <definedName name="HP_Config_WS715_List" localSheetId="51">#REF!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2">#REF!</definedName>
    <definedName name="I" localSheetId="23">#REF!</definedName>
    <definedName name="I">#REF!</definedName>
    <definedName name="i_?3" localSheetId="22">#REF!</definedName>
    <definedName name="i_?3" localSheetId="23">#REF!</definedName>
    <definedName name="i_?3">#REF!</definedName>
    <definedName name="i_E__.3" localSheetId="22">#REF!</definedName>
    <definedName name="i_E__.3" localSheetId="23">#REF!</definedName>
    <definedName name="i_E__.3">#REF!</definedName>
    <definedName name="i_E_O" localSheetId="22">#REF!</definedName>
    <definedName name="i_E_O" localSheetId="23">#REF!</definedName>
    <definedName name="i_E_O">#REF!</definedName>
    <definedName name="i_E_O__.3" localSheetId="22">#REF!</definedName>
    <definedName name="i_E_O__.3" localSheetId="23">#REF!</definedName>
    <definedName name="i_E_O__.3">#REF!</definedName>
    <definedName name="idididiididididididididi" localSheetId="22" hidden="1">#REF!</definedName>
    <definedName name="idididiididididididididi" localSheetId="23" hidden="1">#REF!</definedName>
    <definedName name="idididiididididididididi" localSheetId="51" hidden="1">#REF!</definedName>
    <definedName name="idididiididididididididi" hidden="1">#REF!</definedName>
    <definedName name="IE" localSheetId="22">#REF!</definedName>
    <definedName name="IE" localSheetId="23">#REF!</definedName>
    <definedName name="IE">#REF!</definedName>
    <definedName name="IEPeXToEUR" localSheetId="22" hidden="1">1/EUReXToIEP</definedName>
    <definedName name="IEPeXToEUR" localSheetId="23" hidden="1">1/EUReXToIEP</definedName>
    <definedName name="IEPeXToEUR" localSheetId="51" hidden="1">1/EUReXToIEP</definedName>
    <definedName name="IEPeXToEUR" hidden="1">1/EUReXToIEP</definedName>
    <definedName name="IEWORKSHEET" localSheetId="22">#REF!</definedName>
    <definedName name="IEWORKSHEET" localSheetId="23">#REF!</definedName>
    <definedName name="IEWORKSHEET">#REF!</definedName>
    <definedName name="if" localSheetId="22">#REF!</definedName>
    <definedName name="if" localSheetId="23">#REF!</definedName>
    <definedName name="if">#REF!</definedName>
    <definedName name="ikiikikiki" localSheetId="22" hidden="1">#REF!</definedName>
    <definedName name="ikiikikiki" localSheetId="23" hidden="1">#REF!</definedName>
    <definedName name="ikiikikiki" localSheetId="51" hidden="1">#REF!</definedName>
    <definedName name="ikiikikiki" hidden="1">#REF!</definedName>
    <definedName name="ilili" localSheetId="22" hidden="1">#REF!</definedName>
    <definedName name="ilili" localSheetId="23" hidden="1">#REF!</definedName>
    <definedName name="ilili" localSheetId="51" hidden="1">#REF!</definedName>
    <definedName name="ilili" hidden="1">#REF!</definedName>
    <definedName name="ilililili" localSheetId="22" hidden="1">#REF!</definedName>
    <definedName name="ilililili" localSheetId="23" hidden="1">#REF!</definedName>
    <definedName name="ilililili" localSheetId="51" hidden="1">#REF!</definedName>
    <definedName name="ilililili" hidden="1">#REF!</definedName>
    <definedName name="ImportFile">#N/A</definedName>
    <definedName name="Income" localSheetId="22">#REF!</definedName>
    <definedName name="Income" localSheetId="23">#REF!</definedName>
    <definedName name="Income">#REF!</definedName>
    <definedName name="index" localSheetId="22" hidden="1">#REF!</definedName>
    <definedName name="index" localSheetId="23" hidden="1">#REF!</definedName>
    <definedName name="index" localSheetId="51" hidden="1">#REF!</definedName>
    <definedName name="index" hidden="1">#REF!</definedName>
    <definedName name="index2" localSheetId="22" hidden="1">#REF!</definedName>
    <definedName name="index2" localSheetId="23" hidden="1">#REF!</definedName>
    <definedName name="index2" localSheetId="51" hidden="1">#REF!</definedName>
    <definedName name="index2" hidden="1">#REF!</definedName>
    <definedName name="ini_button_Click">#N/A</definedName>
    <definedName name="InputArea" localSheetId="22">#REF!</definedName>
    <definedName name="InputArea" localSheetId="23">#REF!</definedName>
    <definedName name="InputArea">#REF!</definedName>
    <definedName name="InputCap" localSheetId="22">#REF!</definedName>
    <definedName name="InputCap" localSheetId="23">#REF!</definedName>
    <definedName name="InputCap">#REF!</definedName>
    <definedName name="InputPrice" localSheetId="22">#REF!</definedName>
    <definedName name="InputPrice" localSheetId="23">#REF!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2" hidden="1">#REF!</definedName>
    <definedName name="IQRCOMPSE5" localSheetId="23" hidden="1">#REF!</definedName>
    <definedName name="IQRCOMPSE5" localSheetId="51" hidden="1">#REF!</definedName>
    <definedName name="IQRCOMPSE5" hidden="1">#REF!</definedName>
    <definedName name="IRR_20percentdiscount" localSheetId="22">#REF!</definedName>
    <definedName name="IRR_20percentdiscount" localSheetId="23">#REF!</definedName>
    <definedName name="IRR_20percentdiscount">#REF!</definedName>
    <definedName name="IRR_30percentdiscount" localSheetId="22">#REF!</definedName>
    <definedName name="IRR_30percentdiscount" localSheetId="23">#REF!</definedName>
    <definedName name="IRR_30percentdiscount">#REF!</definedName>
    <definedName name="IRR_30percentiscount" localSheetId="22">#REF!</definedName>
    <definedName name="IRR_30percentiscount" localSheetId="23">#REF!</definedName>
    <definedName name="IRR_30percentiscount">#REF!</definedName>
    <definedName name="IRR_35percentdiscount" localSheetId="22">#REF!</definedName>
    <definedName name="IRR_35percentdiscount" localSheetId="23">#REF!</definedName>
    <definedName name="IRR_35percentdiscount">#REF!</definedName>
    <definedName name="IRR_40percentdiscount" localSheetId="22">#REF!</definedName>
    <definedName name="IRR_40percentdiscount" localSheetId="23">#REF!</definedName>
    <definedName name="IRR_40percentdiscount">#REF!</definedName>
    <definedName name="IRR_Nodiscount" localSheetId="22">#REF!</definedName>
    <definedName name="IRR_Nodiscount" localSheetId="23">#REF!</definedName>
    <definedName name="IRR_Nodiscount">#REF!</definedName>
    <definedName name="IsColHidden">FALSE</definedName>
    <definedName name="IsLTMColHidden">FALSE</definedName>
    <definedName name="ITLeXToEUR" localSheetId="22" hidden="1">1/EUReXToITL</definedName>
    <definedName name="ITLeXToEUR" localSheetId="23" hidden="1">1/EUReXToITL</definedName>
    <definedName name="ITLeXToEUR" localSheetId="51"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2">#REF!</definedName>
    <definedName name="January" localSheetId="23">#REF!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2">#REF!</definedName>
    <definedName name="jierwt" localSheetId="23">#REF!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2" hidden="1">#REF!</definedName>
    <definedName name="jkfghkjfhfg" localSheetId="23" hidden="1">#REF!</definedName>
    <definedName name="jkfghkjfhfg" localSheetId="51" hidden="1">#REF!</definedName>
    <definedName name="jkfghkjfhfg" hidden="1">#REF!</definedName>
    <definedName name="Jully" localSheetId="22">#REF!</definedName>
    <definedName name="Jully" localSheetId="23">#REF!</definedName>
    <definedName name="Jully">#REF!</definedName>
    <definedName name="July" localSheetId="22">#REF!</definedName>
    <definedName name="July" localSheetId="23">#REF!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2" hidden="1">#REF!</definedName>
    <definedName name="kdasjfhkaldshfkljahsdlfhjkldsjkhlajkhl" localSheetId="23" hidden="1">#REF!</definedName>
    <definedName name="kdasjfhkaldshfkljahsdlfhjkldsjkhlajkhl" localSheetId="51" hidden="1">#REF!</definedName>
    <definedName name="kdasjfhkaldshfkljahsdlfhjkldsjkhlajkhl" hidden="1">#REF!</definedName>
    <definedName name="kekke" localSheetId="22" hidden="1">#REF!</definedName>
    <definedName name="kekke" localSheetId="23" hidden="1">#REF!</definedName>
    <definedName name="kekke" localSheetId="51" hidden="1">#REF!</definedName>
    <definedName name="kekke" hidden="1">#REF!</definedName>
    <definedName name="KEYY" localSheetId="22" hidden="1">#REF!</definedName>
    <definedName name="KEYY" localSheetId="23" hidden="1">#REF!</definedName>
    <definedName name="KEYY" localSheetId="51" hidden="1">#REF!</definedName>
    <definedName name="KEYY" hidden="1">#REF!</definedName>
    <definedName name="kjdfhkjsafhadshjfjasdhfkjlads" localSheetId="22" hidden="1">#REF!</definedName>
    <definedName name="kjdfhkjsafhadshjfjasdhfkjlads" localSheetId="23" hidden="1">#REF!</definedName>
    <definedName name="kjdfhkjsafhadshjfjasdhfkjlads" localSheetId="51" hidden="1">#REF!</definedName>
    <definedName name="kjdfhkjsafhadshjfjasdhfkjlads" hidden="1">#REF!</definedName>
    <definedName name="kjlsadhfdsjahfjkdshfakjlds" localSheetId="22" hidden="1">#REF!</definedName>
    <definedName name="kjlsadhfdsjahfjkdshfakjlds" localSheetId="23" hidden="1">#REF!</definedName>
    <definedName name="kjlsadhfdsjahfjkdshfakjlds" localSheetId="51"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2">#REF!</definedName>
    <definedName name="km" localSheetId="23">#REF!</definedName>
    <definedName name="km" localSheetId="51">#REF!</definedName>
    <definedName name="km">#REF!</definedName>
    <definedName name="KMB" localSheetId="22">#REF!</definedName>
    <definedName name="KMB" localSheetId="23">#REF!</definedName>
    <definedName name="KMB" localSheetId="51">#REF!</definedName>
    <definedName name="KMB">#REF!</definedName>
    <definedName name="KPMG_2" localSheetId="22">#REF!</definedName>
    <definedName name="KPMG_2" localSheetId="23">#REF!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2">#REF!</definedName>
    <definedName name="land" localSheetId="23">#REF!</definedName>
    <definedName name="land">#REF!</definedName>
    <definedName name="landareasqm" localSheetId="22">#REF!</definedName>
    <definedName name="landareasqm" localSheetId="23">#REF!</definedName>
    <definedName name="landareasqm">#REF!</definedName>
    <definedName name="LandRent_fr2019" localSheetId="22">#REF!</definedName>
    <definedName name="LandRent_fr2019" localSheetId="23">#REF!</definedName>
    <definedName name="LandRent_fr2019">#REF!</definedName>
    <definedName name="LandRent_till2019" localSheetId="22">#REF!</definedName>
    <definedName name="LandRent_till2019" localSheetId="23">#REF!</definedName>
    <definedName name="LandRent_till2019">#REF!</definedName>
    <definedName name="leadsheet" localSheetId="22">#REF!</definedName>
    <definedName name="leadsheet" localSheetId="23">#REF!</definedName>
    <definedName name="leadsheet">#REF!</definedName>
    <definedName name="LEVERQ" localSheetId="22">#REF!</definedName>
    <definedName name="LEVERQ" localSheetId="23">#REF!</definedName>
    <definedName name="LEVERQ">#REF!</definedName>
    <definedName name="lf" localSheetId="22" hidden="1">#REF!</definedName>
    <definedName name="lf" localSheetId="23" hidden="1">#REF!</definedName>
    <definedName name="lf" localSheetId="51" hidden="1">#REF!</definedName>
    <definedName name="lf" hidden="1">#REF!</definedName>
    <definedName name="liloki" localSheetId="22" hidden="1">#REF!</definedName>
    <definedName name="liloki" localSheetId="23" hidden="1">#REF!</definedName>
    <definedName name="liloki" localSheetId="51" hidden="1">#REF!</definedName>
    <definedName name="liloki" hidden="1">#REF!</definedName>
    <definedName name="limcount" hidden="1">1</definedName>
    <definedName name="list_ht" localSheetId="22">#REF!</definedName>
    <definedName name="list_ht" localSheetId="23">#REF!</definedName>
    <definedName name="list_ht">#REF!</definedName>
    <definedName name="ListOffset" hidden="1">2</definedName>
    <definedName name="ListSheetsMacroButton" localSheetId="22">#REF!</definedName>
    <definedName name="ListSheetsMacroButton" localSheetId="23">#REF!</definedName>
    <definedName name="ListSheetsMacroButton">#REF!</definedName>
    <definedName name="lkjhg" localSheetId="22" hidden="1">#REF!</definedName>
    <definedName name="lkjhg" localSheetId="23" hidden="1">#REF!</definedName>
    <definedName name="lkjhg" localSheetId="51" hidden="1">#REF!</definedName>
    <definedName name="lkjhg" hidden="1">#REF!</definedName>
    <definedName name="lkjhgfds" localSheetId="22" hidden="1">#REF!</definedName>
    <definedName name="lkjhgfds" localSheetId="23" hidden="1">#REF!</definedName>
    <definedName name="lkjhgfds" localSheetId="51"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2" hidden="1">#REF!</definedName>
    <definedName name="lo" localSheetId="23" hidden="1">#REF!</definedName>
    <definedName name="lo" localSheetId="51" hidden="1">#REF!</definedName>
    <definedName name="lo" hidden="1">#REF!</definedName>
    <definedName name="LOAD_FILES" localSheetId="22">#REF!</definedName>
    <definedName name="LOAD_FILES" localSheetId="23">#REF!</definedName>
    <definedName name="LOAD_FILES" localSheetId="51">#REF!</definedName>
    <definedName name="LOAD_FILES">#REF!</definedName>
    <definedName name="LOC">#N/A</definedName>
    <definedName name="LoginName" localSheetId="22">#REF!</definedName>
    <definedName name="LoginName" localSheetId="23">#REF!</definedName>
    <definedName name="LoginName" localSheetId="51">#REF!</definedName>
    <definedName name="LoginName">#REF!</definedName>
    <definedName name="LOOP" localSheetId="22">#REF!</definedName>
    <definedName name="LOOP" localSheetId="23">#REF!</definedName>
    <definedName name="LOOP" localSheetId="51">#REF!</definedName>
    <definedName name="LOOP">#REF!</definedName>
    <definedName name="LowColor" localSheetId="22">#REF!</definedName>
    <definedName name="LowColor" localSheetId="23">#REF!</definedName>
    <definedName name="LowColor" localSheetId="51">#REF!</definedName>
    <definedName name="LowColor">#REF!</definedName>
    <definedName name="LowLower" localSheetId="22">#REF!</definedName>
    <definedName name="LowLower" localSheetId="23">#REF!</definedName>
    <definedName name="LowLower" localSheetId="51">#REF!</definedName>
    <definedName name="LowLower">#REF!</definedName>
    <definedName name="LowUpper" localSheetId="22">#REF!</definedName>
    <definedName name="LowUpper" localSheetId="23">#REF!</definedName>
    <definedName name="LowUpper" localSheetId="51">#REF!</definedName>
    <definedName name="LowUpper">#REF!</definedName>
    <definedName name="LUFeXToEUR" localSheetId="22" hidden="1">1/EUReXToLUF</definedName>
    <definedName name="LUFeXToEUR" localSheetId="23" hidden="1">1/EUReXToLUF</definedName>
    <definedName name="LUFeXToEUR" localSheetId="51"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2">#REF!</definedName>
    <definedName name="MACROS" localSheetId="23">#REF!</definedName>
    <definedName name="MACROS" localSheetId="51">#REF!</definedName>
    <definedName name="MACROS">#REF!</definedName>
    <definedName name="main" localSheetId="22">#REF!</definedName>
    <definedName name="main" localSheetId="23">#REF!</definedName>
    <definedName name="main">#REF!</definedName>
    <definedName name="ManCapGoal" localSheetId="22">#REF!</definedName>
    <definedName name="ManCapGoal" localSheetId="23">#REF!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2">#REF!</definedName>
    <definedName name="MARKET" localSheetId="23">#REF!</definedName>
    <definedName name="MARKET">#REF!</definedName>
    <definedName name="MARKETPREMIUM" localSheetId="22">#REF!</definedName>
    <definedName name="MARKETPREMIUM" localSheetId="23">#REF!</definedName>
    <definedName name="MARKETPREMIUM">#REF!</definedName>
    <definedName name="May" localSheetId="22">#REF!</definedName>
    <definedName name="May" localSheetId="23">#REF!</definedName>
    <definedName name="May">#REF!</definedName>
    <definedName name="may.191" hidden="1">{"'Check Request'!$A$1:$BF$37"}</definedName>
    <definedName name="mdmdmdmdmdmdmdm" localSheetId="22" hidden="1">#REF!</definedName>
    <definedName name="mdmdmdmdmdmdmdm" localSheetId="23" hidden="1">#REF!</definedName>
    <definedName name="mdmdmdmdmdmdmdm" localSheetId="51" hidden="1">#REF!</definedName>
    <definedName name="mdmdmdmdmdmdmdm" hidden="1">#REF!</definedName>
    <definedName name="MediumColor" localSheetId="22">#REF!</definedName>
    <definedName name="MediumColor" localSheetId="23">#REF!</definedName>
    <definedName name="MediumColor" localSheetId="51">#REF!</definedName>
    <definedName name="MediumColor">#REF!</definedName>
    <definedName name="MediumLower" localSheetId="22">#REF!</definedName>
    <definedName name="MediumLower" localSheetId="23">#REF!</definedName>
    <definedName name="MediumLower" localSheetId="51">#REF!</definedName>
    <definedName name="MediumLower">#REF!</definedName>
    <definedName name="MediumUpper" localSheetId="22">#REF!</definedName>
    <definedName name="MediumUpper" localSheetId="23">#REF!</definedName>
    <definedName name="MediumUpper" localSheetId="51">#REF!</definedName>
    <definedName name="MediumUpper">#REF!</definedName>
    <definedName name="meivy" hidden="1">{#N/A,#N/A,FALSE,"Aging Summary";#N/A,#N/A,FALSE,"Ratio Analysis";#N/A,#N/A,FALSE,"Test 120 Day Accts";#N/A,#N/A,FALSE,"Tickmarks"}</definedName>
    <definedName name="menu_button_Click">#N/A</definedName>
    <definedName name="MEperiod" localSheetId="22">#REF!</definedName>
    <definedName name="MEperiod" localSheetId="23">#REF!</definedName>
    <definedName name="MEperiod">#REF!</definedName>
    <definedName name="mf" localSheetId="22">#REF!</definedName>
    <definedName name="mf" localSheetId="23">#REF!</definedName>
    <definedName name="mf">#REF!</definedName>
    <definedName name="MISC1" localSheetId="22">#REF!</definedName>
    <definedName name="MISC1" localSheetId="23">#REF!</definedName>
    <definedName name="MISC1">#REF!</definedName>
    <definedName name="MISC2" localSheetId="22">#REF!</definedName>
    <definedName name="MISC2" localSheetId="23">#REF!</definedName>
    <definedName name="MISC2">#REF!</definedName>
    <definedName name="MLVColor" localSheetId="22">#REF!</definedName>
    <definedName name="MLVColor" localSheetId="23">#REF!</definedName>
    <definedName name="MLVColor" localSheetId="51">#REF!</definedName>
    <definedName name="MLVColor">#REF!</definedName>
    <definedName name="MLVTotalDetail" localSheetId="22">#REF!</definedName>
    <definedName name="MLVTotalDetail" localSheetId="23">#REF!</definedName>
    <definedName name="MLVTotalDetail" localSheetId="51">#REF!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2">#REF!</definedName>
    <definedName name="MOD" localSheetId="23">#REF!</definedName>
    <definedName name="MOD">#REF!</definedName>
    <definedName name="month" localSheetId="22">#REF!</definedName>
    <definedName name="month" localSheetId="23">#REF!</definedName>
    <definedName name="month">#REF!</definedName>
    <definedName name="MONTH_B99" localSheetId="22">#REF!</definedName>
    <definedName name="MONTH_B99" localSheetId="23">#REF!</definedName>
    <definedName name="MONTH_B99">#REF!</definedName>
    <definedName name="MONTHLY_DATA" localSheetId="22">#REF!</definedName>
    <definedName name="MONTHLY_DATA" localSheetId="23">#REF!</definedName>
    <definedName name="MONTHLY_DATA">#REF!</definedName>
    <definedName name="MONTHLY_DATA_B99" localSheetId="22">#REF!</definedName>
    <definedName name="MONTHLY_DATA_B99" localSheetId="23">#REF!</definedName>
    <definedName name="MONTHLY_DATA_B99">#REF!</definedName>
    <definedName name="Months">2</definedName>
    <definedName name="Mth" localSheetId="22">#REF!</definedName>
    <definedName name="Mth" localSheetId="23">#REF!</definedName>
    <definedName name="Mth">#REF!</definedName>
    <definedName name="MustWinColor" localSheetId="22">#REF!</definedName>
    <definedName name="MustWinColor" localSheetId="23">#REF!</definedName>
    <definedName name="MustWinColor" localSheetId="51">#REF!</definedName>
    <definedName name="MustWinColor">#REF!</definedName>
    <definedName name="MustWinTotalDetail" localSheetId="22">#REF!</definedName>
    <definedName name="MustWinTotalDetail" localSheetId="23">#REF!</definedName>
    <definedName name="MustWinTotalDetail" localSheetId="51">#REF!</definedName>
    <definedName name="MustWinTotalDetail">#REF!</definedName>
    <definedName name="mux" localSheetId="22">#REF!</definedName>
    <definedName name="mux" localSheetId="23">#REF!</definedName>
    <definedName name="mux" localSheetId="51">#REF!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2">#REF!</definedName>
    <definedName name="N0" localSheetId="23">#REF!</definedName>
    <definedName name="N0">#REF!</definedName>
    <definedName name="NAME_OF_PROPERTY_项目__嘉信茂广场·雨花亭" localSheetId="22">#REF!</definedName>
    <definedName name="NAME_OF_PROPERTY_项目__嘉信茂广场·雨花亭" localSheetId="23">#REF!</definedName>
    <definedName name="NAME_OF_PROPERTY_项目__嘉信茂广场·雨花亭">#REF!</definedName>
    <definedName name="nay" localSheetId="22">#REF!</definedName>
    <definedName name="nay" localSheetId="23">#REF!</definedName>
    <definedName name="nay">#REF!</definedName>
    <definedName name="nera" localSheetId="22" hidden="1">#REF!</definedName>
    <definedName name="nera" localSheetId="23"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2">#REF!</definedName>
    <definedName name="New_Maint" localSheetId="23">#REF!</definedName>
    <definedName name="New_Maint">#REF!</definedName>
    <definedName name="NewFiMat" localSheetId="22">#REF!</definedName>
    <definedName name="NewFiMat" localSheetId="23">#REF!</definedName>
    <definedName name="NewFiMat">#REF!</definedName>
    <definedName name="NewFiOPB" localSheetId="22">#REF!</definedName>
    <definedName name="NewFiOPB" localSheetId="23">#REF!</definedName>
    <definedName name="NewFiOPB">#REF!</definedName>
    <definedName name="NewFiOption" localSheetId="22">#REF!</definedName>
    <definedName name="NewFiOption" localSheetId="23">#REF!</definedName>
    <definedName name="NewFiOption">#REF!</definedName>
    <definedName name="NewFiOrig" localSheetId="22">#REF!</definedName>
    <definedName name="NewFiOrig" localSheetId="23">#REF!</definedName>
    <definedName name="NewFiOrig">#REF!</definedName>
    <definedName name="NewFiRate" localSheetId="22">#REF!</definedName>
    <definedName name="NewFiRate" localSheetId="23">#REF!</definedName>
    <definedName name="NewFiRate">#REF!</definedName>
    <definedName name="NewFiRateA" localSheetId="22">#REF!</definedName>
    <definedName name="NewFiRateA" localSheetId="23">#REF!</definedName>
    <definedName name="NewFiRateA">#REF!</definedName>
    <definedName name="NextYrNOI" localSheetId="22">#REF!</definedName>
    <definedName name="NextYrNOI" localSheetId="23">#REF!</definedName>
    <definedName name="NextYrNOI">#REF!</definedName>
    <definedName name="ngngfnfgndfg" localSheetId="22" hidden="1">#REF!</definedName>
    <definedName name="ngngfnfgndfg" localSheetId="23" hidden="1">#REF!</definedName>
    <definedName name="ngngfnfgndfg" localSheetId="51" hidden="1">#REF!</definedName>
    <definedName name="ngngfnfgndfg" hidden="1">#REF!</definedName>
    <definedName name="NLGeXToEUR" localSheetId="22" hidden="1">1/EUReXToNLG</definedName>
    <definedName name="NLGeXToEUR" localSheetId="23" hidden="1">1/EUReXToNLG</definedName>
    <definedName name="NLGeXToEUR" localSheetId="51"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2">#REF!</definedName>
    <definedName name="no" localSheetId="23">#REF!</definedName>
    <definedName name="no">#REF!</definedName>
    <definedName name="NO_FILE" localSheetId="22">#REF!</definedName>
    <definedName name="NO_FILE" localSheetId="23">#REF!</definedName>
    <definedName name="NO_FILE" localSheetId="51">#REF!</definedName>
    <definedName name="NO_FILE">#REF!</definedName>
    <definedName name="None" localSheetId="22">Main.SAPF4Help()</definedName>
    <definedName name="None" localSheetId="23">Main.SAPF4Help()</definedName>
    <definedName name="None" localSheetId="51">Main.SAPF4Help()</definedName>
    <definedName name="None">Main.SAPF4Help()</definedName>
    <definedName name="None1" localSheetId="22">Main.SAPF4Help()</definedName>
    <definedName name="None1" localSheetId="23">Main.SAPF4Help()</definedName>
    <definedName name="None1" localSheetId="51">Main.SAPF4Help()</definedName>
    <definedName name="None1">Main.SAPF4Help()</definedName>
    <definedName name="none10" localSheetId="22">Main.SAPF4Help()</definedName>
    <definedName name="none10" localSheetId="23">Main.SAPF4Help()</definedName>
    <definedName name="none10" localSheetId="51">Main.SAPF4Help()</definedName>
    <definedName name="none10">Main.SAPF4Help()</definedName>
    <definedName name="None2" localSheetId="22">Main.SAPF4Help()</definedName>
    <definedName name="None2" localSheetId="23">Main.SAPF4Help()</definedName>
    <definedName name="None2" localSheetId="51">Main.SAPF4Help()</definedName>
    <definedName name="None2">Main.SAPF4Help()</definedName>
    <definedName name="none3" localSheetId="22">Main.SAPF4Help()</definedName>
    <definedName name="none3" localSheetId="23">Main.SAPF4Help()</definedName>
    <definedName name="none3" localSheetId="51">Main.SAPF4Help()</definedName>
    <definedName name="none3">Main.SAPF4Help()</definedName>
    <definedName name="none5" localSheetId="22">Main.SAPF4Help()</definedName>
    <definedName name="none5" localSheetId="23">Main.SAPF4Help()</definedName>
    <definedName name="none5" localSheetId="51">Main.SAPF4Help()</definedName>
    <definedName name="none5">Main.SAPF4Help()</definedName>
    <definedName name="NOTES" localSheetId="22">#REF!</definedName>
    <definedName name="NOTES" localSheetId="23">#REF!</definedName>
    <definedName name="NOTES">#REF!</definedName>
    <definedName name="November" localSheetId="22">#REF!</definedName>
    <definedName name="November" localSheetId="23">#REF!</definedName>
    <definedName name="November">#REF!</definedName>
    <definedName name="ntntnttn" localSheetId="22" hidden="1">#REF!</definedName>
    <definedName name="ntntnttn" localSheetId="23" hidden="1">#REF!</definedName>
    <definedName name="ntntnttn" localSheetId="51" hidden="1">#REF!</definedName>
    <definedName name="ntntnttn" hidden="1">#REF!</definedName>
    <definedName name="NumYears" localSheetId="22">#REF!</definedName>
    <definedName name="NumYears" localSheetId="23">#REF!</definedName>
    <definedName name="NumYears" localSheetId="51">#REF!</definedName>
    <definedName name="NumYears">#REF!</definedName>
    <definedName name="O_EBITDAP" localSheetId="22">#REF!</definedName>
    <definedName name="O_EBITDAP" localSheetId="23">#REF!</definedName>
    <definedName name="O_EBITDAP">#REF!</definedName>
    <definedName name="O_EBITDAT" localSheetId="22">#REF!</definedName>
    <definedName name="O_EBITDAT" localSheetId="23">#REF!</definedName>
    <definedName name="O_EBITDAT">#REF!</definedName>
    <definedName name="O_REOEA" localSheetId="22">#REF!</definedName>
    <definedName name="O_REOEA" localSheetId="23">#REF!</definedName>
    <definedName name="O_REOEA">#REF!</definedName>
    <definedName name="O_REOEA_DEP" localSheetId="22">#REF!</definedName>
    <definedName name="O_REOEA_DEP" localSheetId="23">#REF!</definedName>
    <definedName name="O_REOEA_DEP">#REF!</definedName>
    <definedName name="O_REORA" localSheetId="22">#REF!</definedName>
    <definedName name="O_REORA" localSheetId="23">#REF!</definedName>
    <definedName name="O_REORA">#REF!</definedName>
    <definedName name="O_ROERA_NODEP" localSheetId="22">#REF!</definedName>
    <definedName name="O_ROERA_NODEP" localSheetId="23">#REF!</definedName>
    <definedName name="O_ROERA_NODEP">#REF!</definedName>
    <definedName name="O_ROERNA" localSheetId="22">#REF!</definedName>
    <definedName name="O_ROERNA" localSheetId="23">#REF!</definedName>
    <definedName name="O_ROERNA">#REF!</definedName>
    <definedName name="O_ROERNA_DEP" localSheetId="22">#REF!</definedName>
    <definedName name="O_ROERNA_DEP" localSheetId="23">#REF!</definedName>
    <definedName name="O_ROERNA_DEP">#REF!</definedName>
    <definedName name="O_ROERNA_NODEP" localSheetId="22">#REF!</definedName>
    <definedName name="O_ROERNA_NODEP" localSheetId="23">#REF!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2">#REF!</definedName>
    <definedName name="Occupancy" localSheetId="23">#REF!</definedName>
    <definedName name="Occupancy">#REF!</definedName>
    <definedName name="October" localSheetId="22">#REF!</definedName>
    <definedName name="October" localSheetId="23">#REF!</definedName>
    <definedName name="October">#REF!</definedName>
    <definedName name="ododododooddododo" localSheetId="22" hidden="1">#REF!</definedName>
    <definedName name="ododododooddododo" localSheetId="23" hidden="1">#REF!</definedName>
    <definedName name="ododododooddododo" localSheetId="51" hidden="1">#REF!</definedName>
    <definedName name="ododododooddododo" hidden="1">#REF!</definedName>
    <definedName name="Office_Px_Rate" localSheetId="22">#REF!</definedName>
    <definedName name="Office_Px_Rate" localSheetId="23">#REF!</definedName>
    <definedName name="Office_Px_Rate">#REF!</definedName>
    <definedName name="OfficeRentalGrowth_evy2yr" localSheetId="22">#REF!</definedName>
    <definedName name="OfficeRentalGrowth_evy2yr" localSheetId="23">#REF!</definedName>
    <definedName name="OfficeRentalGrowth_evy2yr">#REF!</definedName>
    <definedName name="ohih" hidden="1">{"toptrial",#N/A,TRUE,"toptrial";"adjustment",#N/A,TRUE,"toptrial";"voucher",#N/A,TRUE,"toptrial"}</definedName>
    <definedName name="OK_FILE" localSheetId="22">#REF!</definedName>
    <definedName name="OK_FILE" localSheetId="23">#REF!</definedName>
    <definedName name="OK_FILE" localSheetId="51">#REF!</definedName>
    <definedName name="OK_FILE">#REF!</definedName>
    <definedName name="OK_MSG" localSheetId="22">#REF!</definedName>
    <definedName name="OK_MSG" localSheetId="23">#REF!</definedName>
    <definedName name="OK_MSG" localSheetId="51">#REF!</definedName>
    <definedName name="OK_MSG">#REF!</definedName>
    <definedName name="olikikuku" localSheetId="22" hidden="1">#REF!</definedName>
    <definedName name="olikikuku" localSheetId="23" hidden="1">#REF!</definedName>
    <definedName name="olikikuku" localSheetId="51" hidden="1">#REF!</definedName>
    <definedName name="olikikuku" hidden="1">#REF!</definedName>
    <definedName name="ololollo" localSheetId="22" hidden="1">#REF!</definedName>
    <definedName name="ololollo" localSheetId="23" hidden="1">#REF!</definedName>
    <definedName name="ololollo" localSheetId="51" hidden="1">#REF!</definedName>
    <definedName name="ololollo" hidden="1">#REF!</definedName>
    <definedName name="oltukituk" localSheetId="22" hidden="1">#REF!</definedName>
    <definedName name="oltukituk" localSheetId="23" hidden="1">#REF!</definedName>
    <definedName name="oltukituk" localSheetId="51" hidden="1">#REF!</definedName>
    <definedName name="oltukituk" hidden="1">#REF!</definedName>
    <definedName name="op" localSheetId="22">#REF!</definedName>
    <definedName name="op" localSheetId="23">#REF!</definedName>
    <definedName name="op">#REF!</definedName>
    <definedName name="OP2FAS" localSheetId="22">#REF!</definedName>
    <definedName name="OP2FAS" localSheetId="23">#REF!</definedName>
    <definedName name="OP2FAS">#REF!</definedName>
    <definedName name="OP2LOCAL" localSheetId="22">#REF!</definedName>
    <definedName name="OP2LOCAL" localSheetId="23">#REF!</definedName>
    <definedName name="OP2LOCAL">#REF!</definedName>
    <definedName name="OP2STAT" localSheetId="22">#REF!</definedName>
    <definedName name="OP2STAT" localSheetId="23">#REF!</definedName>
    <definedName name="OP2STAT">#REF!</definedName>
    <definedName name="Opex_Growth" localSheetId="22">#REF!</definedName>
    <definedName name="Opex_Growth" localSheetId="23">#REF!</definedName>
    <definedName name="Opex_Growth">#REF!</definedName>
    <definedName name="OpptyFontSize" localSheetId="22">#REF!</definedName>
    <definedName name="OpptyFontSize" localSheetId="23">#REF!</definedName>
    <definedName name="OpptyFontSize" localSheetId="51">#REF!</definedName>
    <definedName name="OpptyFontSize">#REF!</definedName>
    <definedName name="OpptyHeight" localSheetId="22">#REF!</definedName>
    <definedName name="OpptyHeight" localSheetId="23">#REF!</definedName>
    <definedName name="OpptyHeight" localSheetId="51">#REF!</definedName>
    <definedName name="OpptyHeight">#REF!</definedName>
    <definedName name="OpptyWidth" localSheetId="22">#REF!</definedName>
    <definedName name="OpptyWidth" localSheetId="23">#REF!</definedName>
    <definedName name="OpptyWidth" localSheetId="51">#REF!</definedName>
    <definedName name="OpptyWidth">#REF!</definedName>
    <definedName name="OptionButton21_Click">#N/A</definedName>
    <definedName name="Oracle" hidden="1">{"'Check Request'!$A$1:$BF$37"}</definedName>
    <definedName name="ORCHARD_POINT" localSheetId="22">#REF!</definedName>
    <definedName name="ORCHARD_POINT" localSheetId="23">#REF!</definedName>
    <definedName name="ORCHARD_POINT">#REF!</definedName>
    <definedName name="Other_Income_Growth" localSheetId="22">#REF!</definedName>
    <definedName name="Other_Income_Growth" localSheetId="23">#REF!</definedName>
    <definedName name="Other_Income_Growth">#REF!</definedName>
    <definedName name="Other2007" hidden="1">{"'Check Request'!$A$1:$BF$37"}</definedName>
    <definedName name="othrev" localSheetId="22">#REF!</definedName>
    <definedName name="othrev" localSheetId="23">#REF!</definedName>
    <definedName name="othrev">#REF!</definedName>
    <definedName name="OutlookColor" localSheetId="22">#REF!</definedName>
    <definedName name="OutlookColor" localSheetId="23">#REF!</definedName>
    <definedName name="OutlookColor" localSheetId="51">#REF!</definedName>
    <definedName name="OutlookColor">#REF!</definedName>
    <definedName name="OutlookTotal" localSheetId="22">#REF!</definedName>
    <definedName name="OutlookTotal" localSheetId="23">#REF!</definedName>
    <definedName name="OutlookTotal" localSheetId="51">#REF!</definedName>
    <definedName name="OutlookTotal">#REF!</definedName>
    <definedName name="OutlookTotalWeighted" localSheetId="22">#REF!</definedName>
    <definedName name="OutlookTotalWeighted" localSheetId="23">#REF!</definedName>
    <definedName name="OutlookTotalWeighted" localSheetId="51">#REF!</definedName>
    <definedName name="OutlookTotalWeighted">#REF!</definedName>
    <definedName name="OvalRatio" localSheetId="22">#REF!</definedName>
    <definedName name="OvalRatio" localSheetId="23">#REF!</definedName>
    <definedName name="OvalRatio" localSheetId="51">#REF!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2">#REF!</definedName>
    <definedName name="P_EBITDAP" localSheetId="23">#REF!</definedName>
    <definedName name="P_EBITDAP">#REF!</definedName>
    <definedName name="P_EBITDAT" localSheetId="22">#REF!</definedName>
    <definedName name="P_EBITDAT" localSheetId="23">#REF!</definedName>
    <definedName name="P_EBITDAT">#REF!</definedName>
    <definedName name="P_L" localSheetId="22">#REF!</definedName>
    <definedName name="P_L" localSheetId="23">#REF!</definedName>
    <definedName name="P_L">#REF!</definedName>
    <definedName name="P_ROERA" localSheetId="22">#REF!</definedName>
    <definedName name="P_ROERA" localSheetId="23">#REF!</definedName>
    <definedName name="P_ROERA">#REF!</definedName>
    <definedName name="P_ROERA_DEP" localSheetId="22">#REF!</definedName>
    <definedName name="P_ROERA_DEP" localSheetId="23">#REF!</definedName>
    <definedName name="P_ROERA_DEP">#REF!</definedName>
    <definedName name="P_ROERA_NODEP" localSheetId="22">#REF!</definedName>
    <definedName name="P_ROERA_NODEP" localSheetId="23">#REF!</definedName>
    <definedName name="P_ROERA_NODEP">#REF!</definedName>
    <definedName name="P_ROERNA" localSheetId="22">#REF!</definedName>
    <definedName name="P_ROERNA" localSheetId="23">#REF!</definedName>
    <definedName name="P_ROERNA">#REF!</definedName>
    <definedName name="P_ROERNA_DEP" localSheetId="22">#REF!</definedName>
    <definedName name="P_ROERNA_DEP" localSheetId="23">#REF!</definedName>
    <definedName name="P_ROERNA_DEP">#REF!</definedName>
    <definedName name="P_ROERNA_NODEP" localSheetId="22">#REF!</definedName>
    <definedName name="P_ROERNA_NODEP" localSheetId="23">#REF!</definedName>
    <definedName name="P_ROERNA_NODEP">#REF!</definedName>
    <definedName name="P1_" localSheetId="22">#REF!</definedName>
    <definedName name="P1_" localSheetId="23">#REF!</definedName>
    <definedName name="P1_">#REF!</definedName>
    <definedName name="p1_villas" localSheetId="22">#REF!</definedName>
    <definedName name="p1_villas" localSheetId="23">#REF!</definedName>
    <definedName name="p1_villas">#REF!</definedName>
    <definedName name="P2_" localSheetId="22">#REF!</definedName>
    <definedName name="P2_" localSheetId="23">#REF!</definedName>
    <definedName name="P2_">#REF!</definedName>
    <definedName name="PA" localSheetId="22">#REF!</definedName>
    <definedName name="PA" localSheetId="23">#REF!</definedName>
    <definedName name="PA" localSheetId="51">#REF!</definedName>
    <definedName name="PA">#REF!</definedName>
    <definedName name="pa____________or">"Retail Rental Growth+Sheet1!$F$21"</definedName>
    <definedName name="page_10" localSheetId="22">#REF!</definedName>
    <definedName name="page_10" localSheetId="23">#REF!</definedName>
    <definedName name="page_10">#REF!</definedName>
    <definedName name="page_11" localSheetId="22">#REF!</definedName>
    <definedName name="page_11" localSheetId="23">#REF!</definedName>
    <definedName name="page_11">#REF!</definedName>
    <definedName name="page_12" localSheetId="22">#REF!</definedName>
    <definedName name="page_12" localSheetId="23">#REF!</definedName>
    <definedName name="page_12">#REF!</definedName>
    <definedName name="page_13" localSheetId="22">#REF!</definedName>
    <definedName name="page_13" localSheetId="23">#REF!</definedName>
    <definedName name="page_13">#REF!</definedName>
    <definedName name="page_14" localSheetId="22">#REF!</definedName>
    <definedName name="page_14" localSheetId="23">#REF!</definedName>
    <definedName name="page_14">#REF!</definedName>
    <definedName name="page_7" localSheetId="22">#REF!</definedName>
    <definedName name="page_7" localSheetId="23">#REF!</definedName>
    <definedName name="page_7">#REF!</definedName>
    <definedName name="page_8" localSheetId="22">#REF!</definedName>
    <definedName name="page_8" localSheetId="23">#REF!</definedName>
    <definedName name="page_8">#REF!</definedName>
    <definedName name="page_9" localSheetId="22">#REF!</definedName>
    <definedName name="page_9" localSheetId="23">#REF!</definedName>
    <definedName name="page_9">#REF!</definedName>
    <definedName name="papapapapapa" localSheetId="22" hidden="1">#REF!</definedName>
    <definedName name="papapapapapa" localSheetId="23" hidden="1">#REF!</definedName>
    <definedName name="papapapapapa" localSheetId="51" hidden="1">#REF!</definedName>
    <definedName name="papapapapapa" hidden="1">#REF!</definedName>
    <definedName name="payable2" localSheetId="22" hidden="1">#REF!</definedName>
    <definedName name="payable2" localSheetId="23" hidden="1">#REF!</definedName>
    <definedName name="payable2" localSheetId="51" hidden="1">#REF!</definedName>
    <definedName name="payable2" hidden="1">#REF!</definedName>
    <definedName name="PB" localSheetId="22">#REF!</definedName>
    <definedName name="PB" localSheetId="23">#REF!</definedName>
    <definedName name="PB" localSheetId="51">#REF!</definedName>
    <definedName name="PB">#REF!</definedName>
    <definedName name="pbPrinterFormat">"\\nhkgc040pps1\PHKG00311 on Ne03:"</definedName>
    <definedName name="PC" localSheetId="22">#REF!</definedName>
    <definedName name="PC" localSheetId="23">#REF!</definedName>
    <definedName name="PC" localSheetId="51">#REF!</definedName>
    <definedName name="PC">#REF!</definedName>
    <definedName name="PD" localSheetId="22">#REF!</definedName>
    <definedName name="PD" localSheetId="23">#REF!</definedName>
    <definedName name="PD" localSheetId="51">#REF!</definedName>
    <definedName name="PD">#REF!</definedName>
    <definedName name="pdpdpdpdppdpdpdpdpd" localSheetId="22" hidden="1">#REF!</definedName>
    <definedName name="pdpdpdpdppdpdpdpdpd" localSheetId="23" hidden="1">#REF!</definedName>
    <definedName name="pdpdpdpdppdpdpdpdpd" localSheetId="51" hidden="1">#REF!</definedName>
    <definedName name="pdpdpdpdppdpdpdpdpd" hidden="1">#REF!</definedName>
    <definedName name="PE" localSheetId="22">#REF!</definedName>
    <definedName name="PE" localSheetId="23">#REF!</definedName>
    <definedName name="PE" localSheetId="51">#REF!</definedName>
    <definedName name="PE">#REF!</definedName>
    <definedName name="PERANAKAN_PLACE" localSheetId="22">#REF!</definedName>
    <definedName name="PERANAKAN_PLACE" localSheetId="23">#REF!</definedName>
    <definedName name="PERANAKAN_PLACE">#REF!</definedName>
    <definedName name="period" localSheetId="22">#REF!</definedName>
    <definedName name="period" localSheetId="23">#REF!</definedName>
    <definedName name="period">#REF!</definedName>
    <definedName name="PERIODS" localSheetId="22">#REF!</definedName>
    <definedName name="PERIODS" localSheetId="23">#REF!</definedName>
    <definedName name="PERIODS">#REF!</definedName>
    <definedName name="PeriodsInYear" localSheetId="22">#REF!</definedName>
    <definedName name="PeriodsInYear" localSheetId="23">#REF!</definedName>
    <definedName name="PeriodsInYear" localSheetId="51">#REF!</definedName>
    <definedName name="PeriodsInYear">#REF!</definedName>
    <definedName name="PF" localSheetId="22">#REF!</definedName>
    <definedName name="PF" localSheetId="23">#REF!</definedName>
    <definedName name="PF" localSheetId="51">#REF!</definedName>
    <definedName name="PF">#REF!</definedName>
    <definedName name="pfkfdjf" localSheetId="22" hidden="1">#REF!</definedName>
    <definedName name="pfkfdjf" localSheetId="23" hidden="1">#REF!</definedName>
    <definedName name="pfkfdjf" localSheetId="51" hidden="1">#REF!</definedName>
    <definedName name="pfkfdjf" hidden="1">#REF!</definedName>
    <definedName name="PG" localSheetId="22">#REF!</definedName>
    <definedName name="PG" localSheetId="23">#REF!</definedName>
    <definedName name="PG" localSheetId="51">#REF!</definedName>
    <definedName name="PG">#REF!</definedName>
    <definedName name="PH" localSheetId="22">#REF!</definedName>
    <definedName name="PH" localSheetId="23">#REF!</definedName>
    <definedName name="PH" localSheetId="51">#REF!</definedName>
    <definedName name="PH">#REF!</definedName>
    <definedName name="PI" localSheetId="22">#REF!</definedName>
    <definedName name="PI" localSheetId="23">#REF!</definedName>
    <definedName name="PI" localSheetId="51">#REF!</definedName>
    <definedName name="PI">#REF!</definedName>
    <definedName name="PJ" localSheetId="22">#REF!</definedName>
    <definedName name="PJ" localSheetId="23">#REF!</definedName>
    <definedName name="PJ" localSheetId="51">#REF!</definedName>
    <definedName name="PJ">#REF!</definedName>
    <definedName name="PK" localSheetId="22">#REF!</definedName>
    <definedName name="PK" localSheetId="23">#REF!</definedName>
    <definedName name="PK" localSheetId="51">#REF!</definedName>
    <definedName name="PK">#REF!</definedName>
    <definedName name="pkiojkijj" localSheetId="22" hidden="1">#REF!</definedName>
    <definedName name="pkiojkijj" localSheetId="23" hidden="1">#REF!</definedName>
    <definedName name="pkiojkijj" localSheetId="51"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2" hidden="1">#REF!</definedName>
    <definedName name="plolololo" localSheetId="23" hidden="1">#REF!</definedName>
    <definedName name="plolololo" localSheetId="51" hidden="1">#REF!</definedName>
    <definedName name="plolololo" hidden="1">#REF!</definedName>
    <definedName name="pl건설" localSheetId="22">#REF!</definedName>
    <definedName name="pl건설" localSheetId="23">#REF!</definedName>
    <definedName name="pl건설">#REF!</definedName>
    <definedName name="pl양재" localSheetId="22">#REF!</definedName>
    <definedName name="pl양재" localSheetId="23">#REF!</definedName>
    <definedName name="pl양재">#REF!</definedName>
    <definedName name="PM" localSheetId="22">#REF!</definedName>
    <definedName name="PM" localSheetId="23">#REF!</definedName>
    <definedName name="PM" localSheetId="51">#REF!</definedName>
    <definedName name="PM">#REF!</definedName>
    <definedName name="PM_Order_Output_New" localSheetId="22">#REF!</definedName>
    <definedName name="PM_Order_Output_New" localSheetId="23">#REF!</definedName>
    <definedName name="PM_Order_Output_New" localSheetId="51">#REF!</definedName>
    <definedName name="PM_Order_Output_New">#REF!</definedName>
    <definedName name="PMem" localSheetId="22">#REF!</definedName>
    <definedName name="PMem" localSheetId="23">#REF!</definedName>
    <definedName name="PMem">#REF!</definedName>
    <definedName name="PMgt" localSheetId="22">#REF!</definedName>
    <definedName name="PMgt" localSheetId="23">#REF!</definedName>
    <definedName name="PMgt">#REF!</definedName>
    <definedName name="PMISFEE" localSheetId="22">#REF!</definedName>
    <definedName name="PMISFEE" localSheetId="23">#REF!</definedName>
    <definedName name="PMISFEE">#REF!</definedName>
    <definedName name="PNL" localSheetId="22" hidden="1">#REF!</definedName>
    <definedName name="PNL" localSheetId="23" hidden="1">#REF!</definedName>
    <definedName name="PNL" hidden="1">#REF!</definedName>
    <definedName name="po" localSheetId="22">#REF!</definedName>
    <definedName name="po" localSheetId="23">#REF!</definedName>
    <definedName name="po">#REF!</definedName>
    <definedName name="Position" localSheetId="22">#REF!</definedName>
    <definedName name="Position" localSheetId="23">#REF!</definedName>
    <definedName name="Position" localSheetId="51">#REF!</definedName>
    <definedName name="Position">#REF!</definedName>
    <definedName name="pp" localSheetId="22" hidden="1">#REF!</definedName>
    <definedName name="pp" localSheetId="23" hidden="1">#REF!</definedName>
    <definedName name="pp" localSheetId="51" hidden="1">#REF!</definedName>
    <definedName name="pp" hidden="1">#REF!</definedName>
    <definedName name="ppms" localSheetId="22">#REF!</definedName>
    <definedName name="ppms" localSheetId="23">#REF!</definedName>
    <definedName name="ppms">#REF!</definedName>
    <definedName name="PRE" localSheetId="22">#REF!</definedName>
    <definedName name="PRE" localSheetId="23">#REF!</definedName>
    <definedName name="PRE">#REF!</definedName>
    <definedName name="PRent" localSheetId="22">#REF!</definedName>
    <definedName name="PRent" localSheetId="23">#REF!</definedName>
    <definedName name="PRent">#REF!</definedName>
    <definedName name="Presentation_Lay_out_Budget" localSheetId="22">#REF!</definedName>
    <definedName name="Presentation_Lay_out_Budget" localSheetId="23">#REF!</definedName>
    <definedName name="Presentation_Lay_out_Budget">#REF!</definedName>
    <definedName name="Presentation_Lay_out_Prev_Yr" localSheetId="22">#REF!</definedName>
    <definedName name="Presentation_Lay_out_Prev_Yr" localSheetId="23">#REF!</definedName>
    <definedName name="Presentation_Lay_out_Prev_Yr">#REF!</definedName>
    <definedName name="PRICE" localSheetId="22">#REF!</definedName>
    <definedName name="PRICE" localSheetId="23">#REF!</definedName>
    <definedName name="PRICE" localSheetId="51">#REF!</definedName>
    <definedName name="PRICE">#REF!</definedName>
    <definedName name="Print" localSheetId="22">#REF!</definedName>
    <definedName name="Print" localSheetId="23">#REF!</definedName>
    <definedName name="Print">#REF!</definedName>
    <definedName name="_xlnm.Print_Area" localSheetId="8">估价师及机构信息!$A$1:$F$29</definedName>
    <definedName name="_xlnm.Print_Area" localSheetId="22">#REF!</definedName>
    <definedName name="_xlnm.Print_Area" localSheetId="23">#REF!</definedName>
    <definedName name="_xlnm.Print_Area" localSheetId="30">'收益法 (元)'!$A$1:$AK$69</definedName>
    <definedName name="_xlnm.Print_Area" localSheetId="29">'收益法（办公）'!$A$1:$AK$69</definedName>
    <definedName name="_xlnm.Print_Area" localSheetId="34">'收益法（车位）'!$A$1:$AK$69</definedName>
    <definedName name="_xlnm.Print_Area" localSheetId="33">'收益法（商业）'!$A$1:$AK$69</definedName>
    <definedName name="_xlnm.Print_Area" localSheetId="14">'数据-汇总表'!$A$1:$P$32</definedName>
    <definedName name="_xlnm.Print_Area" localSheetId="51">现金流预测审核报告!$A$1:$R$77</definedName>
    <definedName name="_xlnm.Print_Area">#REF!</definedName>
    <definedName name="Print_Area_MI" localSheetId="22">#REF!</definedName>
    <definedName name="Print_Area_MI" localSheetId="23">#REF!</definedName>
    <definedName name="Print_Area_MI" localSheetId="51">#REF!</definedName>
    <definedName name="Print_Area_MI">#REF!</definedName>
    <definedName name="PRINT_AREA_MI1" localSheetId="22">#REF!</definedName>
    <definedName name="PRINT_AREA_MI1" localSheetId="23">#REF!</definedName>
    <definedName name="PRINT_AREA_MI1">#REF!</definedName>
    <definedName name="Print_Titl0es" localSheetId="22">#REF!</definedName>
    <definedName name="Print_Titl0es" localSheetId="23">#REF!</definedName>
    <definedName name="Print_Titl0es" localSheetId="51">#REF!</definedName>
    <definedName name="Print_Titl0es">#REF!</definedName>
    <definedName name="print_title" localSheetId="22">#REF!</definedName>
    <definedName name="print_title" localSheetId="23">#REF!</definedName>
    <definedName name="print_title">#REF!</definedName>
    <definedName name="_xlnm.Print_Titles" localSheetId="22">#REF!</definedName>
    <definedName name="_xlnm.Print_Titles" localSheetId="23">#REF!</definedName>
    <definedName name="_xlnm.Print_Titles">#REF!</definedName>
    <definedName name="PRINT_TITLES_MI" localSheetId="22">#REF!</definedName>
    <definedName name="PRINT_TITLES_MI" localSheetId="23">#REF!</definedName>
    <definedName name="PRINT_TITLES_MI">#REF!</definedName>
    <definedName name="PRINT_TITLES_MI1" localSheetId="22">#REF!</definedName>
    <definedName name="PRINT_TITLES_MI1" localSheetId="23">#REF!</definedName>
    <definedName name="PRINT_TITLES_MI1">#REF!</definedName>
    <definedName name="PrintArea" localSheetId="22">#REF!</definedName>
    <definedName name="PrintArea" localSheetId="23">#REF!</definedName>
    <definedName name="PrintArea">#REF!</definedName>
    <definedName name="printarea1" localSheetId="22">#REF!</definedName>
    <definedName name="printarea1" localSheetId="23">#REF!</definedName>
    <definedName name="printarea1">#REF!</definedName>
    <definedName name="PrintManagerQuery" localSheetId="22">#REF!</definedName>
    <definedName name="PrintManagerQuery" localSheetId="23">#REF!</definedName>
    <definedName name="PrintManagerQuery">#REF!</definedName>
    <definedName name="PrintSelectedSheetsMacroButton" localSheetId="22">#REF!</definedName>
    <definedName name="PrintSelectedSheetsMacroButton" localSheetId="23">#REF!</definedName>
    <definedName name="PrintSelectedSheetsMacroButton">#REF!</definedName>
    <definedName name="PROBG_Contracted" localSheetId="22">#REF!</definedName>
    <definedName name="PROBG_Contracted" localSheetId="23">#REF!</definedName>
    <definedName name="PROBG_Contracted" localSheetId="51">#REF!</definedName>
    <definedName name="PROBG_Contracted">#REF!</definedName>
    <definedName name="PROBG_High" localSheetId="22">#REF!</definedName>
    <definedName name="PROBG_High" localSheetId="23">#REF!</definedName>
    <definedName name="PROBG_High" localSheetId="51">#REF!</definedName>
    <definedName name="PROBG_High">#REF!</definedName>
    <definedName name="PROBG_Low" localSheetId="22">#REF!</definedName>
    <definedName name="PROBG_Low" localSheetId="23">#REF!</definedName>
    <definedName name="PROBG_Low" localSheetId="51">#REF!</definedName>
    <definedName name="PROBG_Low">#REF!</definedName>
    <definedName name="PROBG_Medium" localSheetId="22">#REF!</definedName>
    <definedName name="PROBG_Medium" localSheetId="23">#REF!</definedName>
    <definedName name="PROBG_Medium" localSheetId="51">#REF!</definedName>
    <definedName name="PROBG_Medium">#REF!</definedName>
    <definedName name="PROF3A" localSheetId="22">#REF!</definedName>
    <definedName name="PROF3A" localSheetId="23">#REF!</definedName>
    <definedName name="PROF3A">#REF!</definedName>
    <definedName name="PROF3B" localSheetId="22">#REF!</definedName>
    <definedName name="PROF3B" localSheetId="23">#REF!</definedName>
    <definedName name="PROF3B">#REF!</definedName>
    <definedName name="PROFILE1" localSheetId="22">#REF!</definedName>
    <definedName name="PROFILE1" localSheetId="23">#REF!</definedName>
    <definedName name="PROFILE1">#REF!</definedName>
    <definedName name="PROFILE2" localSheetId="22">#REF!</definedName>
    <definedName name="PROFILE2" localSheetId="23">#REF!</definedName>
    <definedName name="PROFILE2">#REF!</definedName>
    <definedName name="ProImportExport.ImportFile">#N/A</definedName>
    <definedName name="ProImportExport.SaveNewFile">#N/A</definedName>
    <definedName name="ProjectName">{"Client Name or Project Name"}</definedName>
    <definedName name="ProposedBid" localSheetId="22">#REF!</definedName>
    <definedName name="ProposedBid" localSheetId="23">#REF!</definedName>
    <definedName name="ProposedBid">#REF!</definedName>
    <definedName name="protection" localSheetId="22">#REF!</definedName>
    <definedName name="protection" localSheetId="23">#REF!</definedName>
    <definedName name="protection" localSheetId="51">#REF!</definedName>
    <definedName name="protection">#REF!</definedName>
    <definedName name="protectiong" localSheetId="22">#REF!</definedName>
    <definedName name="protectiong" localSheetId="23">#REF!</definedName>
    <definedName name="protectiong" localSheetId="51">#REF!</definedName>
    <definedName name="protectiong">#REF!</definedName>
    <definedName name="protectionh" localSheetId="22">#REF!</definedName>
    <definedName name="protectionh" localSheetId="23">#REF!</definedName>
    <definedName name="protectionh" localSheetId="51">#REF!</definedName>
    <definedName name="protectionh">#REF!</definedName>
    <definedName name="protectioni" localSheetId="22">#REF!</definedName>
    <definedName name="protectioni" localSheetId="23">#REF!</definedName>
    <definedName name="protectioni" localSheetId="51">#REF!</definedName>
    <definedName name="protectioni">#REF!</definedName>
    <definedName name="protectionj" localSheetId="22">#REF!</definedName>
    <definedName name="protectionj" localSheetId="23">#REF!</definedName>
    <definedName name="protectionj" localSheetId="51">#REF!</definedName>
    <definedName name="protectionj">#REF!</definedName>
    <definedName name="protectionk" localSheetId="22">#REF!</definedName>
    <definedName name="protectionk" localSheetId="23">#REF!</definedName>
    <definedName name="protectionk" localSheetId="51">#REF!</definedName>
    <definedName name="protectionk">#REF!</definedName>
    <definedName name="protectionl" localSheetId="22">#REF!</definedName>
    <definedName name="protectionl" localSheetId="23">#REF!</definedName>
    <definedName name="protectionl" localSheetId="51">#REF!</definedName>
    <definedName name="protectionl">#REF!</definedName>
    <definedName name="PRT_REP" localSheetId="22">#REF!</definedName>
    <definedName name="PRT_REP" localSheetId="23">#REF!</definedName>
    <definedName name="PRT_REP" localSheetId="51">#REF!</definedName>
    <definedName name="PRT_REP">#REF!</definedName>
    <definedName name="PRYR01" localSheetId="22">#REF!</definedName>
    <definedName name="PRYR01" localSheetId="23">#REF!</definedName>
    <definedName name="PRYR01">#REF!</definedName>
    <definedName name="PRYR02" localSheetId="22">#REF!</definedName>
    <definedName name="PRYR02" localSheetId="23">#REF!</definedName>
    <definedName name="PRYR02">#REF!</definedName>
    <definedName name="PRYR03" localSheetId="22">#REF!</definedName>
    <definedName name="PRYR03" localSheetId="23">#REF!</definedName>
    <definedName name="PRYR03">#REF!</definedName>
    <definedName name="PRYR04" localSheetId="22">#REF!</definedName>
    <definedName name="PRYR04" localSheetId="23">#REF!</definedName>
    <definedName name="PRYR04">#REF!</definedName>
    <definedName name="PRYR05" localSheetId="22">#REF!</definedName>
    <definedName name="PRYR05" localSheetId="23">#REF!</definedName>
    <definedName name="PRYR05">#REF!</definedName>
    <definedName name="PRYRBDGT" localSheetId="22">#REF!</definedName>
    <definedName name="PRYRBDGT" localSheetId="23">#REF!</definedName>
    <definedName name="PRYRBDGT">#REF!</definedName>
    <definedName name="PRYRFAS1" localSheetId="22">#REF!</definedName>
    <definedName name="PRYRFAS1" localSheetId="23">#REF!</definedName>
    <definedName name="PRYRFAS1">#REF!</definedName>
    <definedName name="PRYRFAS2" localSheetId="22">#REF!</definedName>
    <definedName name="PRYRFAS2" localSheetId="23">#REF!</definedName>
    <definedName name="PRYRFAS2">#REF!</definedName>
    <definedName name="PRYRFAS3" localSheetId="22">#REF!</definedName>
    <definedName name="PRYRFAS3" localSheetId="23">#REF!</definedName>
    <definedName name="PRYRFAS3">#REF!</definedName>
    <definedName name="PRYRFAS4" localSheetId="22">#REF!</definedName>
    <definedName name="PRYRFAS4" localSheetId="23">#REF!</definedName>
    <definedName name="PRYRFAS4">#REF!</definedName>
    <definedName name="PRYRFAS5" localSheetId="22">#REF!</definedName>
    <definedName name="PRYRFAS5" localSheetId="23">#REF!</definedName>
    <definedName name="PRYRFAS5">#REF!</definedName>
    <definedName name="PRYRSTAT" localSheetId="22">#REF!</definedName>
    <definedName name="PRYRSTAT" localSheetId="23">#REF!</definedName>
    <definedName name="PRYRSTAT">#REF!</definedName>
    <definedName name="ps" localSheetId="22">#REF!</definedName>
    <definedName name="ps" localSheetId="23">#REF!</definedName>
    <definedName name="ps">#REF!</definedName>
    <definedName name="PSMMod" localSheetId="22">#REF!</definedName>
    <definedName name="PSMMod" localSheetId="23">#REF!</definedName>
    <definedName name="PSMMod">#REF!</definedName>
    <definedName name="PT" localSheetId="22">#REF!</definedName>
    <definedName name="PT" localSheetId="23">#REF!</definedName>
    <definedName name="PT">#REF!</definedName>
    <definedName name="PTEeXToEUR" localSheetId="22" hidden="1">1/EUReXToPTE</definedName>
    <definedName name="PTEeXToEUR" localSheetId="23" hidden="1">1/EUReXToPTE</definedName>
    <definedName name="PTEeXToEUR" localSheetId="51" hidden="1">1/EUReXToPTE</definedName>
    <definedName name="PTEeXToEUR" hidden="1">1/EUReXToPTE</definedName>
    <definedName name="PUB_FileID" hidden="1">"L10003787.xls"</definedName>
    <definedName name="PUB_UserID" hidden="1">"MAYERX"</definedName>
    <definedName name="Purchase_Price" localSheetId="22">#REF!</definedName>
    <definedName name="Purchase_Price" localSheetId="23">#REF!</definedName>
    <definedName name="Purchase_Price">#REF!</definedName>
    <definedName name="PurchasePrice" localSheetId="22">#REF!</definedName>
    <definedName name="PurchasePrice" localSheetId="23">#REF!</definedName>
    <definedName name="PurchasePrice">#REF!</definedName>
    <definedName name="PurchaseStrategy" localSheetId="22">#REF!</definedName>
    <definedName name="PurchaseStrategy" localSheetId="23">#REF!</definedName>
    <definedName name="PurchaseStrategy">#REF!</definedName>
    <definedName name="pxpxpxpxpxppx" localSheetId="22" hidden="1">#REF!</definedName>
    <definedName name="pxpxpxpxpxppx" localSheetId="23" hidden="1">#REF!</definedName>
    <definedName name="pxpxpxpxpxppx" localSheetId="51" hidden="1">#REF!</definedName>
    <definedName name="pxpxpxpxpxppx" hidden="1">#REF!</definedName>
    <definedName name="PY" localSheetId="22">#REF!</definedName>
    <definedName name="PY" localSheetId="23">#REF!</definedName>
    <definedName name="PY" localSheetId="51">#REF!</definedName>
    <definedName name="PY">#REF!</definedName>
    <definedName name="pykygukuygkgjh" localSheetId="22" hidden="1">#REF!</definedName>
    <definedName name="pykygukuygkgjh" localSheetId="23" hidden="1">#REF!</definedName>
    <definedName name="pykygukuygkgjh" localSheetId="51" hidden="1">#REF!</definedName>
    <definedName name="pykygukuygkgjh" hidden="1">#REF!</definedName>
    <definedName name="PZ" localSheetId="22">#REF!</definedName>
    <definedName name="PZ" localSheetId="23">#REF!</definedName>
    <definedName name="PZ" localSheetId="51">#REF!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2">#REF!</definedName>
    <definedName name="Q_실적2" localSheetId="23">#REF!</definedName>
    <definedName name="Q_실적2">#REF!</definedName>
    <definedName name="QDRQ_2">#N/A</definedName>
    <definedName name="QDRQ_3">#N/A</definedName>
    <definedName name="QDRQ_5">#N/A</definedName>
    <definedName name="qeqw" localSheetId="22" hidden="1">#REF!</definedName>
    <definedName name="qeqw" localSheetId="23" hidden="1">#REF!</definedName>
    <definedName name="qeqw" localSheetId="51"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2">#REF!</definedName>
    <definedName name="qqq" localSheetId="23">#REF!</definedName>
    <definedName name="qqq">#REF!</definedName>
    <definedName name="qqqqq" localSheetId="22" hidden="1">#REF!</definedName>
    <definedName name="qqqqq" localSheetId="23" hidden="1">#REF!</definedName>
    <definedName name="qqqqq" localSheetId="51" hidden="1">#REF!</definedName>
    <definedName name="qqqqq" hidden="1">#REF!</definedName>
    <definedName name="qqqqqqq" localSheetId="22">#REF!</definedName>
    <definedName name="qqqqqqq" localSheetId="23">#REF!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2" hidden="1">#REF!</definedName>
    <definedName name="qrqrqrqrrqra" localSheetId="23" hidden="1">#REF!</definedName>
    <definedName name="qrqrqrqrrqra" localSheetId="51" hidden="1">#REF!</definedName>
    <definedName name="qrqrqrqrrqra" hidden="1">#REF!</definedName>
    <definedName name="QTD" hidden="1">{"'Check Request'!$A$1:$BF$37"}</definedName>
    <definedName name="QtrActualTotal" localSheetId="22">#REF!</definedName>
    <definedName name="QtrActualTotal" localSheetId="23">#REF!</definedName>
    <definedName name="QtrActualTotal" localSheetId="51">#REF!</definedName>
    <definedName name="QtrActualTotal">#REF!</definedName>
    <definedName name="QtrActualTotalDetail" localSheetId="22">#REF!</definedName>
    <definedName name="QtrActualTotalDetail" localSheetId="23">#REF!</definedName>
    <definedName name="QtrActualTotalDetail" localSheetId="51">#REF!</definedName>
    <definedName name="QtrActualTotalDetail">#REF!</definedName>
    <definedName name="QtrCAOTotal" localSheetId="22">#REF!</definedName>
    <definedName name="QtrCAOTotal" localSheetId="23">#REF!</definedName>
    <definedName name="QtrCAOTotal" localSheetId="51">#REF!</definedName>
    <definedName name="QtrCAOTotal">#REF!</definedName>
    <definedName name="QtrCAOTotalDetail" localSheetId="22">#REF!</definedName>
    <definedName name="QtrCAOTotalDetail" localSheetId="23">#REF!</definedName>
    <definedName name="QtrCAOTotalDetail" localSheetId="51">#REF!</definedName>
    <definedName name="QtrCAOTotalDetail">#REF!</definedName>
    <definedName name="QtrCWVTotal" localSheetId="22">#REF!</definedName>
    <definedName name="QtrCWVTotal" localSheetId="23">#REF!</definedName>
    <definedName name="QtrCWVTotal" localSheetId="51">#REF!</definedName>
    <definedName name="QtrCWVTotal">#REF!</definedName>
    <definedName name="QtrCWVTotalDetail" localSheetId="22">#REF!</definedName>
    <definedName name="QtrCWVTotalDetail" localSheetId="23">#REF!</definedName>
    <definedName name="QtrCWVTotalDetail" localSheetId="51">#REF!</definedName>
    <definedName name="QtrCWVTotalDetail">#REF!</definedName>
    <definedName name="QtrFunnelTotalDetail" localSheetId="22">#REF!</definedName>
    <definedName name="QtrFunnelTotalDetail" localSheetId="23">#REF!</definedName>
    <definedName name="QtrFunnelTotalDetail" localSheetId="51">#REF!</definedName>
    <definedName name="QtrFunnelTotalDetail">#REF!</definedName>
    <definedName name="QtrMLVTotalDetail" localSheetId="22">#REF!</definedName>
    <definedName name="QtrMLVTotalDetail" localSheetId="23">#REF!</definedName>
    <definedName name="QtrMLVTotalDetail" localSheetId="51">#REF!</definedName>
    <definedName name="QtrMLVTotalDetail">#REF!</definedName>
    <definedName name="QtrMustWinTotalDetail" localSheetId="22">#REF!</definedName>
    <definedName name="QtrMustWinTotalDetail" localSheetId="23">#REF!</definedName>
    <definedName name="QtrMustWinTotalDetail" localSheetId="51">#REF!</definedName>
    <definedName name="QtrMustWinTotalDetail">#REF!</definedName>
    <definedName name="QtrOutlookTotal" localSheetId="22">#REF!</definedName>
    <definedName name="QtrOutlookTotal" localSheetId="23">#REF!</definedName>
    <definedName name="QtrOutlookTotal" localSheetId="51">#REF!</definedName>
    <definedName name="QtrOutlookTotal">#REF!</definedName>
    <definedName name="QtrRange" localSheetId="22">#REF!</definedName>
    <definedName name="QtrRange" localSheetId="23">#REF!</definedName>
    <definedName name="QtrRange" localSheetId="51">#REF!</definedName>
    <definedName name="QtrRange">#REF!</definedName>
    <definedName name="Query1" localSheetId="22">#REF!</definedName>
    <definedName name="Query1" localSheetId="23">#REF!</definedName>
    <definedName name="Query1">#REF!</definedName>
    <definedName name="Question3" localSheetId="22">#REF!</definedName>
    <definedName name="Question3" localSheetId="23">#REF!</definedName>
    <definedName name="Question3" localSheetId="51">#REF!</definedName>
    <definedName name="Question3">#REF!</definedName>
    <definedName name="quit_button_Click">#N/A</definedName>
    <definedName name="qwe" localSheetId="22">#REF!</definedName>
    <definedName name="qwe" localSheetId="23">#REF!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2">#REF!</definedName>
    <definedName name="rack" localSheetId="23">#REF!</definedName>
    <definedName name="rack" localSheetId="51">#REF!</definedName>
    <definedName name="rack">#REF!</definedName>
    <definedName name="RATE1" localSheetId="22">#REF!</definedName>
    <definedName name="RATE1" localSheetId="23">#REF!</definedName>
    <definedName name="RATE1">#REF!</definedName>
    <definedName name="RATE2" localSheetId="22">#REF!</definedName>
    <definedName name="RATE2" localSheetId="23">#REF!</definedName>
    <definedName name="RATE2">#REF!</definedName>
    <definedName name="RATE3" localSheetId="22">#REF!</definedName>
    <definedName name="RATE3" localSheetId="23">#REF!</definedName>
    <definedName name="RATE3">#REF!</definedName>
    <definedName name="RATE4" localSheetId="22">#REF!</definedName>
    <definedName name="RATE4" localSheetId="23">#REF!</definedName>
    <definedName name="RATE4">#REF!</definedName>
    <definedName name="RATE6" localSheetId="22">#REF!</definedName>
    <definedName name="RATE6" localSheetId="23">#REF!</definedName>
    <definedName name="RATE6">#REF!</definedName>
    <definedName name="RATE7" localSheetId="22">#REF!</definedName>
    <definedName name="RATE7" localSheetId="23">#REF!</definedName>
    <definedName name="RATE7">#REF!</definedName>
    <definedName name="RATE9" localSheetId="22">#REF!</definedName>
    <definedName name="RATE9" localSheetId="23">#REF!</definedName>
    <definedName name="RATE9">#REF!</definedName>
    <definedName name="RATEA" localSheetId="22">#REF!</definedName>
    <definedName name="RATEA" localSheetId="23">#REF!</definedName>
    <definedName name="RATEA">#REF!</definedName>
    <definedName name="re" localSheetId="22" hidden="1">#REF!</definedName>
    <definedName name="re" localSheetId="23"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2">#REF!</definedName>
    <definedName name="Ref_1" localSheetId="23">#REF!</definedName>
    <definedName name="Ref_1">#REF!</definedName>
    <definedName name="Ref_10" localSheetId="22">#REF!</definedName>
    <definedName name="Ref_10" localSheetId="23">#REF!</definedName>
    <definedName name="Ref_10">#REF!</definedName>
    <definedName name="Ref_11" localSheetId="22">#REF!</definedName>
    <definedName name="Ref_11" localSheetId="23">#REF!</definedName>
    <definedName name="Ref_11">#REF!</definedName>
    <definedName name="Ref_12" localSheetId="22">#REF!</definedName>
    <definedName name="Ref_12" localSheetId="23">#REF!</definedName>
    <definedName name="Ref_12">#REF!</definedName>
    <definedName name="Ref_13" localSheetId="22">#REF!</definedName>
    <definedName name="Ref_13" localSheetId="23">#REF!</definedName>
    <definedName name="Ref_13">#REF!</definedName>
    <definedName name="Ref_14" localSheetId="22">#REF!</definedName>
    <definedName name="Ref_14" localSheetId="23">#REF!</definedName>
    <definedName name="Ref_14">#REF!</definedName>
    <definedName name="Ref_15" localSheetId="22">#REF!</definedName>
    <definedName name="Ref_15" localSheetId="23">#REF!</definedName>
    <definedName name="Ref_15">#REF!</definedName>
    <definedName name="Ref_2" localSheetId="22">#REF!</definedName>
    <definedName name="Ref_2" localSheetId="23">#REF!</definedName>
    <definedName name="Ref_2">#REF!</definedName>
    <definedName name="Ref_3" localSheetId="22">#REF!</definedName>
    <definedName name="Ref_3" localSheetId="23">#REF!</definedName>
    <definedName name="Ref_3">#REF!</definedName>
    <definedName name="Ref_4" localSheetId="22">#REF!</definedName>
    <definedName name="Ref_4" localSheetId="23">#REF!</definedName>
    <definedName name="Ref_4">#REF!</definedName>
    <definedName name="Ref_5" localSheetId="22">#REF!</definedName>
    <definedName name="Ref_5" localSheetId="23">#REF!</definedName>
    <definedName name="Ref_5">#REF!</definedName>
    <definedName name="Ref_6" localSheetId="22">#REF!</definedName>
    <definedName name="Ref_6" localSheetId="23">#REF!</definedName>
    <definedName name="Ref_6">#REF!</definedName>
    <definedName name="Ref_7" localSheetId="22">#REF!</definedName>
    <definedName name="Ref_7" localSheetId="23">#REF!</definedName>
    <definedName name="Ref_7">#REF!</definedName>
    <definedName name="Ref_8" localSheetId="22">#REF!</definedName>
    <definedName name="Ref_8" localSheetId="23">#REF!</definedName>
    <definedName name="Ref_8">#REF!</definedName>
    <definedName name="Ref_9" localSheetId="22">#REF!</definedName>
    <definedName name="Ref_9" localSheetId="23">#REF!</definedName>
    <definedName name="Ref_9">#REF!</definedName>
    <definedName name="ReFiDate" localSheetId="22">#REF!</definedName>
    <definedName name="ReFiDate" localSheetId="23">#REF!</definedName>
    <definedName name="ReFiDate">#REF!</definedName>
    <definedName name="ReFiExist" localSheetId="22">#REF!</definedName>
    <definedName name="ReFiExist" localSheetId="23">#REF!</definedName>
    <definedName name="ReFiExist">#REF!</definedName>
    <definedName name="ReFiOption" localSheetId="22">#REF!</definedName>
    <definedName name="ReFiOption" localSheetId="23">#REF!</definedName>
    <definedName name="ReFiOption">#REF!</definedName>
    <definedName name="RefNOI" localSheetId="22">#REF!</definedName>
    <definedName name="RefNOI" localSheetId="23">#REF!</definedName>
    <definedName name="RefNOI">#REF!</definedName>
    <definedName name="RefYear" localSheetId="22">#REF!</definedName>
    <definedName name="RefYear" localSheetId="23">#REF!</definedName>
    <definedName name="RefYear">#REF!</definedName>
    <definedName name="rel" localSheetId="22">#REF!</definedName>
    <definedName name="rel" localSheetId="23">#REF!</definedName>
    <definedName name="rel" localSheetId="51">#REF!</definedName>
    <definedName name="rel">#REF!</definedName>
    <definedName name="rent" localSheetId="22">#REF!</definedName>
    <definedName name="rent" localSheetId="23">#REF!</definedName>
    <definedName name="rent">#REF!</definedName>
    <definedName name="Rent_Roll" localSheetId="22">#REF!</definedName>
    <definedName name="Rent_Roll" localSheetId="23">#REF!</definedName>
    <definedName name="Rent_Roll">#REF!</definedName>
    <definedName name="Report" localSheetId="22">#REF!</definedName>
    <definedName name="Report" localSheetId="23">#REF!</definedName>
    <definedName name="Report">#REF!</definedName>
    <definedName name="REPORT1" localSheetId="22">#REF!</definedName>
    <definedName name="REPORT1" localSheetId="23">#REF!</definedName>
    <definedName name="REPORT1">#REF!</definedName>
    <definedName name="REPORT2" localSheetId="22">#REF!</definedName>
    <definedName name="REPORT2" localSheetId="23">#REF!</definedName>
    <definedName name="REPORT2">#REF!</definedName>
    <definedName name="ReportCreated">TRUE</definedName>
    <definedName name="ReportFooter1" localSheetId="22">#REF!</definedName>
    <definedName name="ReportFooter1" localSheetId="23">#REF!</definedName>
    <definedName name="ReportFooter1" localSheetId="51">#REF!</definedName>
    <definedName name="ReportFooter1">#REF!</definedName>
    <definedName name="ReportFooter2" localSheetId="22">#REF!</definedName>
    <definedName name="ReportFooter2" localSheetId="23">#REF!</definedName>
    <definedName name="ReportFooter2" localSheetId="51">#REF!</definedName>
    <definedName name="ReportFooter2">#REF!</definedName>
    <definedName name="ReportFooter3" localSheetId="22">#REF!</definedName>
    <definedName name="ReportFooter3" localSheetId="23">#REF!</definedName>
    <definedName name="ReportFooter3" localSheetId="51">#REF!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2">#REF!</definedName>
    <definedName name="RetailRentalGrowth_evy3yr" localSheetId="23">#REF!</definedName>
    <definedName name="RetailRentalGrowth_evy3yr">#REF!</definedName>
    <definedName name="RevDCurSuffix" localSheetId="22">#REF!</definedName>
    <definedName name="RevDCurSuffix" localSheetId="23">#REF!</definedName>
    <definedName name="RevDCurSuffix" localSheetId="51">#REF!</definedName>
    <definedName name="RevDCurSuffix">#REF!</definedName>
    <definedName name="RevDCurSym" localSheetId="22">#REF!</definedName>
    <definedName name="RevDCurSym" localSheetId="23">#REF!</definedName>
    <definedName name="RevDCurSym" localSheetId="51">#REF!</definedName>
    <definedName name="RevDCurSym">#REF!</definedName>
    <definedName name="RevDSuffix" localSheetId="22">#REF!</definedName>
    <definedName name="RevDSuffix" localSheetId="23">#REF!</definedName>
    <definedName name="RevDSuffix" localSheetId="51">#REF!</definedName>
    <definedName name="RevDSuffix">#REF!</definedName>
    <definedName name="RevDSym" localSheetId="22">#REF!</definedName>
    <definedName name="RevDSym" localSheetId="23">#REF!</definedName>
    <definedName name="RevDSym" localSheetId="51">#REF!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2">#REF!</definedName>
    <definedName name="RevenueDenominator" localSheetId="23">#REF!</definedName>
    <definedName name="RevenueDenominator" localSheetId="51">#REF!</definedName>
    <definedName name="RevenueDenominator">#REF!</definedName>
    <definedName name="RevenueLimit" localSheetId="22">#REF!</definedName>
    <definedName name="RevenueLimit" localSheetId="23">#REF!</definedName>
    <definedName name="RevenueLimit" localSheetId="51">#REF!</definedName>
    <definedName name="RevenueLimit">#REF!</definedName>
    <definedName name="RevenueLimitHeading" localSheetId="22">#REF!</definedName>
    <definedName name="RevenueLimitHeading" localSheetId="23">#REF!</definedName>
    <definedName name="RevenueLimitHeading" localSheetId="51">#REF!</definedName>
    <definedName name="RevenueLimitHeading">#REF!</definedName>
    <definedName name="Revision" localSheetId="22">#REF!</definedName>
    <definedName name="Revision" localSheetId="23">#REF!</definedName>
    <definedName name="Revision" localSheetId="51">#REF!</definedName>
    <definedName name="Revision">#REF!</definedName>
    <definedName name="rgbrbwsd" localSheetId="22" hidden="1">#REF!</definedName>
    <definedName name="rgbrbwsd" localSheetId="23" hidden="1">#REF!</definedName>
    <definedName name="rgbrbwsd" localSheetId="51"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2">#REF!</definedName>
    <definedName name="Riacove" localSheetId="23">#REF!</definedName>
    <definedName name="Riacove">#REF!</definedName>
    <definedName name="Rights_Issue_Price_for_IMM" localSheetId="22">#REF!</definedName>
    <definedName name="Rights_Issue_Price_for_IMM" localSheetId="23">#REF!</definedName>
    <definedName name="Rights_Issue_Price_for_IMM">#REF!</definedName>
    <definedName name="Rights_Issue_Price_Per_Unit_for_IMM" localSheetId="22">#REF!</definedName>
    <definedName name="Rights_Issue_Price_Per_Unit_for_IMM" localSheetId="23">#REF!</definedName>
    <definedName name="Rights_Issue_Price_Per_Unit_for_IMM">#REF!</definedName>
    <definedName name="RightsPrice" localSheetId="22">#REF!</definedName>
    <definedName name="RightsPrice" localSheetId="23">#REF!</definedName>
    <definedName name="RightsPrice">#REF!</definedName>
    <definedName name="RightsPx" localSheetId="22">#REF!</definedName>
    <definedName name="RightsPx" localSheetId="23">#REF!</definedName>
    <definedName name="RightsPx">#REF!</definedName>
    <definedName name="RISKFREERATE" localSheetId="22">#REF!</definedName>
    <definedName name="RISKFREERATE" localSheetId="23">#REF!</definedName>
    <definedName name="RISKFREERATE">#REF!</definedName>
    <definedName name="RK" localSheetId="22">BlankMacro1</definedName>
    <definedName name="RK" localSheetId="23">BlankMacro1</definedName>
    <definedName name="RK">BlankMacro1</definedName>
    <definedName name="RmapAE_CTWINN" localSheetId="22">#REF!</definedName>
    <definedName name="RmapAE_CTWINN" localSheetId="23">#REF!</definedName>
    <definedName name="RmapAE_CTWINN" localSheetId="51">#REF!</definedName>
    <definedName name="RmapAE_CTWINN">#REF!</definedName>
    <definedName name="RmapAE_DROLFE" localSheetId="22">#REF!</definedName>
    <definedName name="RmapAE_DROLFE" localSheetId="23">#REF!</definedName>
    <definedName name="RmapAE_DROLFE" localSheetId="51">#REF!</definedName>
    <definedName name="RmapAE_DROLFE">#REF!</definedName>
    <definedName name="RmapAE_DUDLEYJOHNSON" localSheetId="22">#REF!</definedName>
    <definedName name="RmapAE_DUDLEYJOHNSON" localSheetId="23">#REF!</definedName>
    <definedName name="RmapAE_DUDLEYJOHNSON" localSheetId="51">#REF!</definedName>
    <definedName name="RmapAE_DUDLEYJOHNSON">#REF!</definedName>
    <definedName name="RmapAE_JIMDWYER" localSheetId="22">#REF!</definedName>
    <definedName name="RmapAE_JIMDWYER" localSheetId="23">#REF!</definedName>
    <definedName name="RmapAE_JIMDWYER" localSheetId="51">#REF!</definedName>
    <definedName name="RmapAE_JIMDWYER">#REF!</definedName>
    <definedName name="RmapAE_MVODONOGHUE" localSheetId="22">#REF!</definedName>
    <definedName name="RmapAE_MVODONOGHUE" localSheetId="23">#REF!</definedName>
    <definedName name="RmapAE_MVODONOGHUE" localSheetId="51">#REF!</definedName>
    <definedName name="RmapAE_MVODONOGHUE">#REF!</definedName>
    <definedName name="RmapAE_PASCOE" localSheetId="22">#REF!</definedName>
    <definedName name="RmapAE_PASCOE" localSheetId="23">#REF!</definedName>
    <definedName name="RmapAE_PASCOE" localSheetId="51">#REF!</definedName>
    <definedName name="RmapAE_PASCOE">#REF!</definedName>
    <definedName name="RmapAE_RSPALDING" localSheetId="22">#REF!</definedName>
    <definedName name="RmapAE_RSPALDING" localSheetId="23">#REF!</definedName>
    <definedName name="RmapAE_RSPALDING" localSheetId="51">#REF!</definedName>
    <definedName name="RmapAE_RSPALDING">#REF!</definedName>
    <definedName name="RmapAE_THIRU" localSheetId="22">#REF!</definedName>
    <definedName name="RmapAE_THIRU" localSheetId="23">#REF!</definedName>
    <definedName name="RmapAE_THIRU" localSheetId="51">#REF!</definedName>
    <definedName name="RmapAE_THIRU">#REF!</definedName>
    <definedName name="RMCOptions">"*100000000000000"</definedName>
    <definedName name="RND" localSheetId="22">#REF!</definedName>
    <definedName name="RND" localSheetId="23">#REF!</definedName>
    <definedName name="RND">#REF!</definedName>
    <definedName name="round">1</definedName>
    <definedName name="rr" localSheetId="22" hidden="1">#REF!</definedName>
    <definedName name="rr" localSheetId="23" hidden="1">#REF!</definedName>
    <definedName name="rr" localSheetId="51" hidden="1">#REF!</definedName>
    <definedName name="rr" hidden="1">#REF!</definedName>
    <definedName name="rs" localSheetId="22">#REF!</definedName>
    <definedName name="rs" localSheetId="23">#REF!</definedName>
    <definedName name="rs">#REF!</definedName>
    <definedName name="RunDate" localSheetId="22">#REF!</definedName>
    <definedName name="RunDate" localSheetId="23">#REF!</definedName>
    <definedName name="RunDate" localSheetId="51">#REF!</definedName>
    <definedName name="RunDate">#REF!</definedName>
    <definedName name="RunHorzHeader" localSheetId="22">#REF!</definedName>
    <definedName name="RunHorzHeader" localSheetId="23">#REF!</definedName>
    <definedName name="RunHorzHeader">#REF!</definedName>
    <definedName name="RunResults" localSheetId="22">#REF!</definedName>
    <definedName name="RunResults" localSheetId="23">#REF!</definedName>
    <definedName name="RunResults">#REF!</definedName>
    <definedName name="RunVertHeader" localSheetId="22">#REF!</definedName>
    <definedName name="RunVertHeader" localSheetId="23">#REF!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2">#REF!</definedName>
    <definedName name="S2GFA" localSheetId="23">#REF!</definedName>
    <definedName name="S2GFA">#REF!</definedName>
    <definedName name="S2P" localSheetId="22">#REF!</definedName>
    <definedName name="S2P" localSheetId="23">#REF!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2">#REF!</definedName>
    <definedName name="Sale" localSheetId="23">#REF!</definedName>
    <definedName name="Sale">#REF!</definedName>
    <definedName name="SaleCap" localSheetId="22">#REF!</definedName>
    <definedName name="SaleCap" localSheetId="23">#REF!</definedName>
    <definedName name="SaleCap">#REF!</definedName>
    <definedName name="Sales_Stage_01_Color" localSheetId="22">#REF!</definedName>
    <definedName name="Sales_Stage_01_Color" localSheetId="23">#REF!</definedName>
    <definedName name="Sales_Stage_01_Color" localSheetId="51">#REF!</definedName>
    <definedName name="Sales_Stage_01_Color">#REF!</definedName>
    <definedName name="Sales_Stage_02_Color" localSheetId="22">#REF!</definedName>
    <definedName name="Sales_Stage_02_Color" localSheetId="23">#REF!</definedName>
    <definedName name="Sales_Stage_02_Color" localSheetId="51">#REF!</definedName>
    <definedName name="Sales_Stage_02_Color">#REF!</definedName>
    <definedName name="Sales_Stage_03_Color" localSheetId="22">#REF!</definedName>
    <definedName name="Sales_Stage_03_Color" localSheetId="23">#REF!</definedName>
    <definedName name="Sales_Stage_03_Color" localSheetId="51">#REF!</definedName>
    <definedName name="Sales_Stage_03_Color">#REF!</definedName>
    <definedName name="Sales_Stage_04_Color" localSheetId="22">#REF!</definedName>
    <definedName name="Sales_Stage_04_Color" localSheetId="23">#REF!</definedName>
    <definedName name="Sales_Stage_04_Color" localSheetId="51">#REF!</definedName>
    <definedName name="Sales_Stage_04_Color">#REF!</definedName>
    <definedName name="Sales_Stage_05_Color" localSheetId="22">#REF!</definedName>
    <definedName name="Sales_Stage_05_Color" localSheetId="23">#REF!</definedName>
    <definedName name="Sales_Stage_05_Color" localSheetId="51">#REF!</definedName>
    <definedName name="Sales_Stage_05_Color">#REF!</definedName>
    <definedName name="Sales_Stage_06_Color" localSheetId="22">#REF!</definedName>
    <definedName name="Sales_Stage_06_Color" localSheetId="23">#REF!</definedName>
    <definedName name="Sales_Stage_06_Color" localSheetId="51">#REF!</definedName>
    <definedName name="Sales_Stage_06_Color">#REF!</definedName>
    <definedName name="Sales_Stage_07_Color" localSheetId="22">#REF!</definedName>
    <definedName name="Sales_Stage_07_Color" localSheetId="23">#REF!</definedName>
    <definedName name="Sales_Stage_07_Color" localSheetId="51">#REF!</definedName>
    <definedName name="Sales_Stage_07_Color">#REF!</definedName>
    <definedName name="SalesFunnelIndirectKey" localSheetId="22">#REF!</definedName>
    <definedName name="SalesFunnelIndirectKey" localSheetId="23">#REF!</definedName>
    <definedName name="SalesFunnelIndirectKey" localSheetId="51">#REF!</definedName>
    <definedName name="SalesFunnelIndirectKey">#REF!</definedName>
    <definedName name="SAM" localSheetId="22">#REF!</definedName>
    <definedName name="SAM" localSheetId="23">#REF!</definedName>
    <definedName name="SAM">#REF!</definedName>
    <definedName name="SAMPLES" localSheetId="22">#REF!</definedName>
    <definedName name="SAMPLES" localSheetId="23">#REF!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2">Main.SAPF4Help()</definedName>
    <definedName name="SAPFuncF4Help" localSheetId="23">Main.SAPF4Help()</definedName>
    <definedName name="SAPFuncF4Help" localSheetId="51">Main.SAPF4Help()</definedName>
    <definedName name="SAPFuncF4Help">Main.SAPF4Help()</definedName>
    <definedName name="SAPsysID" hidden="1">"708C5W7SBKP804JT78WJ0JNKI"</definedName>
    <definedName name="SAPwbID" hidden="1">"ARS"</definedName>
    <definedName name="SaveNewFile">#N/A</definedName>
    <definedName name="SCA" localSheetId="22">#REF!</definedName>
    <definedName name="SCA" localSheetId="23">#REF!</definedName>
    <definedName name="SCA" localSheetId="51">#REF!</definedName>
    <definedName name="SCA">#REF!</definedName>
    <definedName name="SCHED" localSheetId="22">#REF!</definedName>
    <definedName name="SCHED" localSheetId="23">#REF!</definedName>
    <definedName name="SCHED" localSheetId="51">#REF!</definedName>
    <definedName name="SCHED">#REF!</definedName>
    <definedName name="SChonsei" localSheetId="22">#REF!</definedName>
    <definedName name="SChonsei" localSheetId="23">#REF!</definedName>
    <definedName name="SChonsei">#REF!</definedName>
    <definedName name="SCREEN_OFF" localSheetId="22">#REF!</definedName>
    <definedName name="SCREEN_OFF" localSheetId="23">#REF!</definedName>
    <definedName name="SCREEN_OFF" localSheetId="51">#REF!</definedName>
    <definedName name="SCREEN_OFF">#REF!</definedName>
    <definedName name="SCREEN_ON" localSheetId="22">#REF!</definedName>
    <definedName name="SCREEN_ON" localSheetId="23">#REF!</definedName>
    <definedName name="SCREEN_ON" localSheetId="51">#REF!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2">#REF!</definedName>
    <definedName name="SecondYear" localSheetId="23">#REF!</definedName>
    <definedName name="SecondYear" localSheetId="51">#REF!</definedName>
    <definedName name="SecondYear">#REF!</definedName>
    <definedName name="SelectedYear" localSheetId="22">#REF!</definedName>
    <definedName name="SelectedYear" localSheetId="23">#REF!</definedName>
    <definedName name="SelectedYear" localSheetId="51">#REF!</definedName>
    <definedName name="SelectedYear">#REF!</definedName>
    <definedName name="Sell_price" localSheetId="22">#REF!</definedName>
    <definedName name="Sell_price" localSheetId="23">#REF!</definedName>
    <definedName name="Sell_price">#REF!</definedName>
    <definedName name="sencount" hidden="1">1</definedName>
    <definedName name="September" localSheetId="22">#REF!</definedName>
    <definedName name="September" localSheetId="23">#REF!</definedName>
    <definedName name="September">#REF!</definedName>
    <definedName name="SetCategory" localSheetId="22">#REF!</definedName>
    <definedName name="SetCategory" localSheetId="23">#REF!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2">#REF!</definedName>
    <definedName name="Sheet1" localSheetId="23">#REF!</definedName>
    <definedName name="Sheet1" localSheetId="51">#REF!</definedName>
    <definedName name="Sheet1">#REF!</definedName>
    <definedName name="Sheet12" localSheetId="22">#REF!</definedName>
    <definedName name="Sheet12" localSheetId="23">#REF!</definedName>
    <definedName name="Sheet12" localSheetId="51">#REF!</definedName>
    <definedName name="Sheet12">#REF!</definedName>
    <definedName name="Sheet13" localSheetId="22">#REF!</definedName>
    <definedName name="Sheet13" localSheetId="23">#REF!</definedName>
    <definedName name="Sheet13" localSheetId="51">#REF!</definedName>
    <definedName name="Sheet13">#REF!</definedName>
    <definedName name="SheetHeaderRowCount" localSheetId="22">#REF!</definedName>
    <definedName name="SheetHeaderRowCount" localSheetId="23">#REF!</definedName>
    <definedName name="SheetHeaderRowCount" localSheetId="51">#REF!</definedName>
    <definedName name="SheetHeaderRowCount">#REF!</definedName>
    <definedName name="SheetName" localSheetId="22">#REF!</definedName>
    <definedName name="SheetName" localSheetId="23">#REF!</definedName>
    <definedName name="SheetName" localSheetId="51">#REF!</definedName>
    <definedName name="SheetName">#REF!</definedName>
    <definedName name="SheetRightmostCol" localSheetId="22">#REF!</definedName>
    <definedName name="SheetRightmostCol" localSheetId="23">#REF!</definedName>
    <definedName name="SheetRightmostCol" localSheetId="51">#REF!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2">#REF!</definedName>
    <definedName name="SMA_HOUSE" localSheetId="23">#REF!</definedName>
    <definedName name="SMA_HOUSE">#REF!</definedName>
    <definedName name="small_ch" localSheetId="22">#REF!</definedName>
    <definedName name="small_ch" localSheetId="23">#REF!</definedName>
    <definedName name="small_ch">#REF!</definedName>
    <definedName name="SMC_overview" localSheetId="22">#REF!</definedName>
    <definedName name="SMC_overview" localSheetId="23">#REF!</definedName>
    <definedName name="SMC_overview" localSheetId="51">#REF!</definedName>
    <definedName name="SMC_overview">#REF!</definedName>
    <definedName name="SnapshotChartData" localSheetId="22">#REF!</definedName>
    <definedName name="SnapshotChartData" localSheetId="23">#REF!</definedName>
    <definedName name="SnapshotChartData" localSheetId="51">#REF!</definedName>
    <definedName name="SnapshotChartData">#REF!</definedName>
    <definedName name="SnapshotChartData_Weighted" localSheetId="22">#REF!</definedName>
    <definedName name="SnapshotChartData_Weighted" localSheetId="23">#REF!</definedName>
    <definedName name="SnapshotChartData_Weighted" localSheetId="51">#REF!</definedName>
    <definedName name="SnapshotChartData_Weighted">#REF!</definedName>
    <definedName name="SnapshotChartDataDetail" localSheetId="22">#REF!</definedName>
    <definedName name="SnapshotChartDataDetail" localSheetId="23">#REF!</definedName>
    <definedName name="SnapshotChartDataDetail" localSheetId="51">#REF!</definedName>
    <definedName name="SnapshotChartDataDetail">#REF!</definedName>
    <definedName name="SnapshotChartQtrData" localSheetId="22">#REF!</definedName>
    <definedName name="SnapshotChartQtrData" localSheetId="23">#REF!</definedName>
    <definedName name="SnapshotChartQtrData" localSheetId="51">#REF!</definedName>
    <definedName name="SnapshotChartQtrData">#REF!</definedName>
    <definedName name="SnapshotChartQtrDataDetail" localSheetId="22">#REF!</definedName>
    <definedName name="SnapshotChartQtrDataDetail" localSheetId="23">#REF!</definedName>
    <definedName name="SnapshotChartQtrDataDetail" localSheetId="51">#REF!</definedName>
    <definedName name="SnapshotChartQtrDataDetail">#REF!</definedName>
    <definedName name="SnapshotQuarterChartDataDetail" localSheetId="22">#REF!</definedName>
    <definedName name="SnapshotQuarterChartDataDetail" localSheetId="23">#REF!</definedName>
    <definedName name="SnapshotQuarterChartDataDetail" localSheetId="51">#REF!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2" hidden="1">#REF!</definedName>
    <definedName name="solver_adj" localSheetId="23" hidden="1">#REF!</definedName>
    <definedName name="solver_adj" localSheetId="51"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2" hidden="1">#REF!</definedName>
    <definedName name="solver_lhs1" localSheetId="23"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2" hidden="1">#REF!</definedName>
    <definedName name="solver_opt" localSheetId="23" hidden="1">#REF!</definedName>
    <definedName name="solver_opt" localSheetId="51" hidden="1">#REF!</definedName>
    <definedName name="solver_opt" hidden="1">#REF!</definedName>
    <definedName name="solver_pre" hidden="1">0.000001</definedName>
    <definedName name="solver_rel1" hidden="1">1</definedName>
    <definedName name="solver_rhs1" localSheetId="22" hidden="1">#REF!*1.5</definedName>
    <definedName name="solver_rhs1" localSheetId="23"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2">#REF!</definedName>
    <definedName name="Spec" localSheetId="23">#REF!</definedName>
    <definedName name="Spec">#REF!</definedName>
    <definedName name="spot" localSheetId="22">#REF!</definedName>
    <definedName name="spot" localSheetId="23">#REF!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2">#REF!</definedName>
    <definedName name="standard" localSheetId="23">#REF!</definedName>
    <definedName name="standard" localSheetId="51">#REF!</definedName>
    <definedName name="standard">#REF!</definedName>
    <definedName name="StartingYear" localSheetId="22">#REF!</definedName>
    <definedName name="StartingYear" localSheetId="23">#REF!</definedName>
    <definedName name="StartingYear" localSheetId="51">#REF!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2">#REF!</definedName>
    <definedName name="Summary_Budget_Form_For_Development_Expenditure" localSheetId="23">#REF!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2">#REF!</definedName>
    <definedName name="SummaryBLG" localSheetId="23">#REF!</definedName>
    <definedName name="SummaryBLG" localSheetId="51">#REF!</definedName>
    <definedName name="SummaryBLG">#REF!</definedName>
    <definedName name="SummaryDR" localSheetId="22">#REF!</definedName>
    <definedName name="SummaryDR" localSheetId="23">#REF!</definedName>
    <definedName name="SummaryDR" localSheetId="51">#REF!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2">#REF!</definedName>
    <definedName name="SY" localSheetId="23">#REF!</definedName>
    <definedName name="SY">#REF!</definedName>
    <definedName name="T_Borr" localSheetId="22">#REF!</definedName>
    <definedName name="T_Borr" localSheetId="23">#REF!</definedName>
    <definedName name="T_Borr">#REF!</definedName>
    <definedName name="T_Pay" localSheetId="22">#REF!</definedName>
    <definedName name="T_Pay" localSheetId="23">#REF!</definedName>
    <definedName name="T_Pay">#REF!</definedName>
    <definedName name="tax" localSheetId="22">#REF!</definedName>
    <definedName name="tax" localSheetId="23">#REF!</definedName>
    <definedName name="tax">#REF!</definedName>
    <definedName name="TB" localSheetId="22">#REF!</definedName>
    <definedName name="TB" localSheetId="23">#REF!</definedName>
    <definedName name="TB">#REF!</definedName>
    <definedName name="TBTOP" localSheetId="22">#REF!</definedName>
    <definedName name="TBTOP" localSheetId="23">#REF!</definedName>
    <definedName name="TBTOP">#REF!</definedName>
    <definedName name="tc" localSheetId="22">#REF!</definedName>
    <definedName name="tc" localSheetId="23">#REF!</definedName>
    <definedName name="tc">#REF!</definedName>
    <definedName name="TChonsei" localSheetId="22">#REF!</definedName>
    <definedName name="TChonsei" localSheetId="23">#REF!</definedName>
    <definedName name="TChonsei">#REF!</definedName>
    <definedName name="TDeposit" localSheetId="22">#REF!</definedName>
    <definedName name="TDeposit" localSheetId="23">#REF!</definedName>
    <definedName name="TDeposit">#REF!</definedName>
    <definedName name="TDM" localSheetId="22">#REF!</definedName>
    <definedName name="TDM" localSheetId="23">#REF!</definedName>
    <definedName name="TDM" localSheetId="51">#REF!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2">#REF!</definedName>
    <definedName name="Tenant_Type" localSheetId="23">#REF!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2">#REF!</definedName>
    <definedName name="TEST0" localSheetId="23">#REF!</definedName>
    <definedName name="TEST0" localSheetId="51">#REF!</definedName>
    <definedName name="TEST0">#REF!</definedName>
    <definedName name="test1" hidden="1">{#N/A,#N/A,TRUE,"MAIN FT TERM";#N/A,#N/A,TRUE,"MCI  FT TERM ";#N/A,#N/A,TRUE,"OC12 EQV"}</definedName>
    <definedName name="TESTHKEY" localSheetId="22">#REF!</definedName>
    <definedName name="TESTHKEY" localSheetId="23">#REF!</definedName>
    <definedName name="TESTHKEY" localSheetId="51">#REF!</definedName>
    <definedName name="TESTHKEY">#REF!</definedName>
    <definedName name="TESTKEYS" localSheetId="22">#REF!</definedName>
    <definedName name="TESTKEYS" localSheetId="23">#REF!</definedName>
    <definedName name="TESTKEYS" localSheetId="51">#REF!</definedName>
    <definedName name="TESTKEYS">#REF!</definedName>
    <definedName name="TESTVKEY" localSheetId="22">#REF!</definedName>
    <definedName name="TESTVKEY" localSheetId="23">#REF!</definedName>
    <definedName name="TESTVKEY" localSheetId="51">#REF!</definedName>
    <definedName name="TESTVKEY">#REF!</definedName>
    <definedName name="TextRefCopy100" localSheetId="22">#REF!</definedName>
    <definedName name="TextRefCopy100" localSheetId="23">#REF!</definedName>
    <definedName name="TextRefCopy100">#REF!</definedName>
    <definedName name="TextRefCopy102" localSheetId="22">#REF!</definedName>
    <definedName name="TextRefCopy102" localSheetId="23">#REF!</definedName>
    <definedName name="TextRefCopy102">#REF!</definedName>
    <definedName name="TextRefCopy103" localSheetId="22">#REF!</definedName>
    <definedName name="TextRefCopy103" localSheetId="23">#REF!</definedName>
    <definedName name="TextRefCopy103">#REF!</definedName>
    <definedName name="TextRefCopy104" localSheetId="22">#REF!</definedName>
    <definedName name="TextRefCopy104" localSheetId="23">#REF!</definedName>
    <definedName name="TextRefCopy104">#REF!</definedName>
    <definedName name="TextRefCopy105" localSheetId="22">#REF!</definedName>
    <definedName name="TextRefCopy105" localSheetId="23">#REF!</definedName>
    <definedName name="TextRefCopy105">#REF!</definedName>
    <definedName name="TextRefCopy106" localSheetId="22">#REF!</definedName>
    <definedName name="TextRefCopy106" localSheetId="23">#REF!</definedName>
    <definedName name="TextRefCopy106">#REF!</definedName>
    <definedName name="TextRefCopy107" localSheetId="22">#REF!</definedName>
    <definedName name="TextRefCopy107" localSheetId="23">#REF!</definedName>
    <definedName name="TextRefCopy107">#REF!</definedName>
    <definedName name="TextRefCopy109" localSheetId="22">#REF!</definedName>
    <definedName name="TextRefCopy109" localSheetId="23">#REF!</definedName>
    <definedName name="TextRefCopy109">#REF!</definedName>
    <definedName name="TextRefCopy12" localSheetId="22">#REF!</definedName>
    <definedName name="TextRefCopy12" localSheetId="23">#REF!</definedName>
    <definedName name="TextRefCopy12" localSheetId="51">#REF!</definedName>
    <definedName name="TextRefCopy12">#REF!</definedName>
    <definedName name="TextRefCopy128" localSheetId="22">#REF!</definedName>
    <definedName name="TextRefCopy128" localSheetId="23">#REF!</definedName>
    <definedName name="TextRefCopy128">#REF!</definedName>
    <definedName name="TextRefCopy129" localSheetId="22">#REF!</definedName>
    <definedName name="TextRefCopy129" localSheetId="23">#REF!</definedName>
    <definedName name="TextRefCopy129" localSheetId="51">#REF!</definedName>
    <definedName name="TextRefCopy129">#REF!</definedName>
    <definedName name="TextRefCopy130" localSheetId="22">#REF!</definedName>
    <definedName name="TextRefCopy130" localSheetId="23">#REF!</definedName>
    <definedName name="TextRefCopy130">#REF!</definedName>
    <definedName name="TextRefCopy131" localSheetId="22">#REF!</definedName>
    <definedName name="TextRefCopy131" localSheetId="23">#REF!</definedName>
    <definedName name="TextRefCopy131">#REF!</definedName>
    <definedName name="TextRefCopy132" localSheetId="22">#REF!</definedName>
    <definedName name="TextRefCopy132" localSheetId="23">#REF!</definedName>
    <definedName name="TextRefCopy132">#REF!</definedName>
    <definedName name="TextRefCopy133" localSheetId="22">#REF!</definedName>
    <definedName name="TextRefCopy133" localSheetId="23">#REF!</definedName>
    <definedName name="TextRefCopy133">#REF!</definedName>
    <definedName name="TextRefCopy134" localSheetId="22">#REF!</definedName>
    <definedName name="TextRefCopy134" localSheetId="23">#REF!</definedName>
    <definedName name="TextRefCopy134">#REF!</definedName>
    <definedName name="TextRefCopy135" localSheetId="22">#REF!</definedName>
    <definedName name="TextRefCopy135" localSheetId="23">#REF!</definedName>
    <definedName name="TextRefCopy135">#REF!</definedName>
    <definedName name="TextRefCopy136" localSheetId="22">#REF!</definedName>
    <definedName name="TextRefCopy136" localSheetId="23">#REF!</definedName>
    <definedName name="TextRefCopy136">#REF!</definedName>
    <definedName name="TextRefCopy137" localSheetId="22">#REF!</definedName>
    <definedName name="TextRefCopy137" localSheetId="23">#REF!</definedName>
    <definedName name="TextRefCopy137">#REF!</definedName>
    <definedName name="TextRefCopy138" localSheetId="22">#REF!</definedName>
    <definedName name="TextRefCopy138" localSheetId="23">#REF!</definedName>
    <definedName name="TextRefCopy138">#REF!</definedName>
    <definedName name="TextRefCopy139" localSheetId="22">#REF!</definedName>
    <definedName name="TextRefCopy139" localSheetId="23">#REF!</definedName>
    <definedName name="TextRefCopy139">#REF!</definedName>
    <definedName name="TextRefCopy140" localSheetId="22">#REF!</definedName>
    <definedName name="TextRefCopy140" localSheetId="23">#REF!</definedName>
    <definedName name="TextRefCopy140">#REF!</definedName>
    <definedName name="TextRefCopy141" localSheetId="22">#REF!</definedName>
    <definedName name="TextRefCopy141" localSheetId="23">#REF!</definedName>
    <definedName name="TextRefCopy141">#REF!</definedName>
    <definedName name="TextRefCopy142" localSheetId="22">#REF!</definedName>
    <definedName name="TextRefCopy142" localSheetId="23">#REF!</definedName>
    <definedName name="TextRefCopy142">#REF!</definedName>
    <definedName name="TextRefCopy143" localSheetId="22">#REF!</definedName>
    <definedName name="TextRefCopy143" localSheetId="23">#REF!</definedName>
    <definedName name="TextRefCopy143">#REF!</definedName>
    <definedName name="TextRefCopy144" localSheetId="22">#REF!</definedName>
    <definedName name="TextRefCopy144" localSheetId="23">#REF!</definedName>
    <definedName name="TextRefCopy144">#REF!</definedName>
    <definedName name="TextRefCopy145" localSheetId="22">#REF!</definedName>
    <definedName name="TextRefCopy145" localSheetId="23">#REF!</definedName>
    <definedName name="TextRefCopy145">#REF!</definedName>
    <definedName name="TextRefCopy146" localSheetId="22">#REF!</definedName>
    <definedName name="TextRefCopy146" localSheetId="23">#REF!</definedName>
    <definedName name="TextRefCopy146">#REF!</definedName>
    <definedName name="TextRefCopy147" localSheetId="22">#REF!</definedName>
    <definedName name="TextRefCopy147" localSheetId="23">#REF!</definedName>
    <definedName name="TextRefCopy147">#REF!</definedName>
    <definedName name="TextRefCopy148" localSheetId="22">#REF!</definedName>
    <definedName name="TextRefCopy148" localSheetId="23">#REF!</definedName>
    <definedName name="TextRefCopy148">#REF!</definedName>
    <definedName name="TextRefCopy151" localSheetId="22">#REF!</definedName>
    <definedName name="TextRefCopy151" localSheetId="23">#REF!</definedName>
    <definedName name="TextRefCopy151">#REF!</definedName>
    <definedName name="TextRefCopy152" localSheetId="22">#REF!</definedName>
    <definedName name="TextRefCopy152" localSheetId="23">#REF!</definedName>
    <definedName name="TextRefCopy152">#REF!</definedName>
    <definedName name="TextRefCopy153" localSheetId="22">#REF!</definedName>
    <definedName name="TextRefCopy153" localSheetId="23">#REF!</definedName>
    <definedName name="TextRefCopy153">#REF!</definedName>
    <definedName name="TextRefCopy154" localSheetId="22">#REF!</definedName>
    <definedName name="TextRefCopy154" localSheetId="23">#REF!</definedName>
    <definedName name="TextRefCopy154">#REF!</definedName>
    <definedName name="TextRefCopy159" localSheetId="22">#REF!</definedName>
    <definedName name="TextRefCopy159" localSheetId="23">#REF!</definedName>
    <definedName name="TextRefCopy159">#REF!</definedName>
    <definedName name="TextRefCopy160" localSheetId="22">#REF!</definedName>
    <definedName name="TextRefCopy160" localSheetId="23">#REF!</definedName>
    <definedName name="TextRefCopy160">#REF!</definedName>
    <definedName name="TextRefCopy162" localSheetId="22">#REF!</definedName>
    <definedName name="TextRefCopy162" localSheetId="23">#REF!</definedName>
    <definedName name="TextRefCopy162">#REF!</definedName>
    <definedName name="TextRefCopy163" localSheetId="22">#REF!</definedName>
    <definedName name="TextRefCopy163" localSheetId="23">#REF!</definedName>
    <definedName name="TextRefCopy163">#REF!</definedName>
    <definedName name="TextRefCopy164" localSheetId="22">#REF!</definedName>
    <definedName name="TextRefCopy164" localSheetId="23">#REF!</definedName>
    <definedName name="TextRefCopy164">#REF!</definedName>
    <definedName name="TextRefCopy165" localSheetId="22">#REF!</definedName>
    <definedName name="TextRefCopy165" localSheetId="23">#REF!</definedName>
    <definedName name="TextRefCopy165">#REF!</definedName>
    <definedName name="TextRefCopy166" localSheetId="22">#REF!</definedName>
    <definedName name="TextRefCopy166" localSheetId="23">#REF!</definedName>
    <definedName name="TextRefCopy166">#REF!</definedName>
    <definedName name="TextRefCopy169" localSheetId="22">#REF!</definedName>
    <definedName name="TextRefCopy169" localSheetId="23">#REF!</definedName>
    <definedName name="TextRefCopy169">#REF!</definedName>
    <definedName name="TextRefCopy17" localSheetId="22">#REF!</definedName>
    <definedName name="TextRefCopy17" localSheetId="23">#REF!</definedName>
    <definedName name="TextRefCopy17" localSheetId="51">#REF!</definedName>
    <definedName name="TextRefCopy17">#REF!</definedName>
    <definedName name="TextRefCopy170" localSheetId="22">#REF!</definedName>
    <definedName name="TextRefCopy170" localSheetId="23">#REF!</definedName>
    <definedName name="TextRefCopy170">#REF!</definedName>
    <definedName name="TextRefCopy171" localSheetId="22">#REF!</definedName>
    <definedName name="TextRefCopy171" localSheetId="23">#REF!</definedName>
    <definedName name="TextRefCopy171">#REF!</definedName>
    <definedName name="TextRefCopy172" localSheetId="22">#REF!</definedName>
    <definedName name="TextRefCopy172" localSheetId="23">#REF!</definedName>
    <definedName name="TextRefCopy172">#REF!</definedName>
    <definedName name="TextRefCopy184" localSheetId="22">#REF!</definedName>
    <definedName name="TextRefCopy184" localSheetId="23">#REF!</definedName>
    <definedName name="TextRefCopy184" localSheetId="51">#REF!</definedName>
    <definedName name="TextRefCopy184">#REF!</definedName>
    <definedName name="TextRefCopy186" localSheetId="22">#REF!</definedName>
    <definedName name="TextRefCopy186" localSheetId="23">#REF!</definedName>
    <definedName name="TextRefCopy186" localSheetId="51">#REF!</definedName>
    <definedName name="TextRefCopy186">#REF!</definedName>
    <definedName name="TextRefCopy187" localSheetId="22">#REF!</definedName>
    <definedName name="TextRefCopy187" localSheetId="23">#REF!</definedName>
    <definedName name="TextRefCopy187" localSheetId="51">#REF!</definedName>
    <definedName name="TextRefCopy187">#REF!</definedName>
    <definedName name="TextRefCopy188" localSheetId="22">#REF!</definedName>
    <definedName name="TextRefCopy188" localSheetId="23">#REF!</definedName>
    <definedName name="TextRefCopy188" localSheetId="51">#REF!</definedName>
    <definedName name="TextRefCopy188">#REF!</definedName>
    <definedName name="TextRefCopy189" localSheetId="22">#REF!</definedName>
    <definedName name="TextRefCopy189" localSheetId="23">#REF!</definedName>
    <definedName name="TextRefCopy189" localSheetId="51">#REF!</definedName>
    <definedName name="TextRefCopy189">#REF!</definedName>
    <definedName name="TextRefCopy2" localSheetId="22">#REF!</definedName>
    <definedName name="TextRefCopy2" localSheetId="23">#REF!</definedName>
    <definedName name="TextRefCopy2" localSheetId="51">#REF!</definedName>
    <definedName name="TextRefCopy2">#REF!</definedName>
    <definedName name="TextRefCopy21" localSheetId="22">#REF!</definedName>
    <definedName name="TextRefCopy21" localSheetId="23">#REF!</definedName>
    <definedName name="TextRefCopy21" localSheetId="51">#REF!</definedName>
    <definedName name="TextRefCopy21">#REF!</definedName>
    <definedName name="TextRefCopy22" localSheetId="22">#REF!</definedName>
    <definedName name="TextRefCopy22" localSheetId="23">#REF!</definedName>
    <definedName name="TextRefCopy22" localSheetId="51">#REF!</definedName>
    <definedName name="TextRefCopy22">#REF!</definedName>
    <definedName name="TextRefCopy23" localSheetId="22">#REF!</definedName>
    <definedName name="TextRefCopy23" localSheetId="23">#REF!</definedName>
    <definedName name="TextRefCopy23" localSheetId="51">#REF!</definedName>
    <definedName name="TextRefCopy23">#REF!</definedName>
    <definedName name="TextRefCopy24" localSheetId="22">#REF!</definedName>
    <definedName name="TextRefCopy24" localSheetId="23">#REF!</definedName>
    <definedName name="TextRefCopy24" localSheetId="51">#REF!</definedName>
    <definedName name="TextRefCopy24">#REF!</definedName>
    <definedName name="TextRefCopy26" localSheetId="22">#REF!</definedName>
    <definedName name="TextRefCopy26" localSheetId="23">#REF!</definedName>
    <definedName name="TextRefCopy26" localSheetId="51">#REF!</definedName>
    <definedName name="TextRefCopy26">#REF!</definedName>
    <definedName name="TextRefCopy262" localSheetId="22">#REF!</definedName>
    <definedName name="TextRefCopy262" localSheetId="23">#REF!</definedName>
    <definedName name="TextRefCopy262" localSheetId="51">#REF!</definedName>
    <definedName name="TextRefCopy262">#REF!</definedName>
    <definedName name="TextRefCopy263" localSheetId="22">#REF!</definedName>
    <definedName name="TextRefCopy263" localSheetId="23">#REF!</definedName>
    <definedName name="TextRefCopy263" localSheetId="51">#REF!</definedName>
    <definedName name="TextRefCopy263">#REF!</definedName>
    <definedName name="TextRefCopy264" localSheetId="22">#REF!</definedName>
    <definedName name="TextRefCopy264" localSheetId="23">#REF!</definedName>
    <definedName name="TextRefCopy264" localSheetId="51">#REF!</definedName>
    <definedName name="TextRefCopy264">#REF!</definedName>
    <definedName name="TextRefCopy265" localSheetId="22">#REF!</definedName>
    <definedName name="TextRefCopy265" localSheetId="23">#REF!</definedName>
    <definedName name="TextRefCopy265" localSheetId="51">#REF!</definedName>
    <definedName name="TextRefCopy265">#REF!</definedName>
    <definedName name="TextRefCopy266" localSheetId="22">#REF!</definedName>
    <definedName name="TextRefCopy266" localSheetId="23">#REF!</definedName>
    <definedName name="TextRefCopy266" localSheetId="51">#REF!</definedName>
    <definedName name="TextRefCopy266">#REF!</definedName>
    <definedName name="TextRefCopy267" localSheetId="22">#REF!</definedName>
    <definedName name="TextRefCopy267" localSheetId="23">#REF!</definedName>
    <definedName name="TextRefCopy267" localSheetId="51">#REF!</definedName>
    <definedName name="TextRefCopy267">#REF!</definedName>
    <definedName name="TextRefCopy268" localSheetId="22">#REF!</definedName>
    <definedName name="TextRefCopy268" localSheetId="23">#REF!</definedName>
    <definedName name="TextRefCopy268" localSheetId="51">#REF!</definedName>
    <definedName name="TextRefCopy268">#REF!</definedName>
    <definedName name="TextRefCopy269" localSheetId="22">#REF!</definedName>
    <definedName name="TextRefCopy269" localSheetId="23">#REF!</definedName>
    <definedName name="TextRefCopy269" localSheetId="51">#REF!</definedName>
    <definedName name="TextRefCopy269">#REF!</definedName>
    <definedName name="TextRefCopy27" localSheetId="22">#REF!</definedName>
    <definedName name="TextRefCopy27" localSheetId="23">#REF!</definedName>
    <definedName name="TextRefCopy27" localSheetId="51">#REF!</definedName>
    <definedName name="TextRefCopy27">#REF!</definedName>
    <definedName name="TextRefCopy270" localSheetId="22">#REF!</definedName>
    <definedName name="TextRefCopy270" localSheetId="23">#REF!</definedName>
    <definedName name="TextRefCopy270" localSheetId="51">#REF!</definedName>
    <definedName name="TextRefCopy270">#REF!</definedName>
    <definedName name="TextRefCopy273" localSheetId="22">#REF!</definedName>
    <definedName name="TextRefCopy273" localSheetId="23">#REF!</definedName>
    <definedName name="TextRefCopy273" localSheetId="51">#REF!</definedName>
    <definedName name="TextRefCopy273">#REF!</definedName>
    <definedName name="TextRefCopy28" localSheetId="22">#REF!</definedName>
    <definedName name="TextRefCopy28" localSheetId="23">#REF!</definedName>
    <definedName name="TextRefCopy28" localSheetId="51">#REF!</definedName>
    <definedName name="TextRefCopy28">#REF!</definedName>
    <definedName name="TextRefCopy294" localSheetId="22">#REF!</definedName>
    <definedName name="TextRefCopy294" localSheetId="23">#REF!</definedName>
    <definedName name="TextRefCopy294" localSheetId="51">#REF!</definedName>
    <definedName name="TextRefCopy294">#REF!</definedName>
    <definedName name="TextRefCopy295" localSheetId="22">#REF!</definedName>
    <definedName name="TextRefCopy295" localSheetId="23">#REF!</definedName>
    <definedName name="TextRefCopy295" localSheetId="51">#REF!</definedName>
    <definedName name="TextRefCopy295">#REF!</definedName>
    <definedName name="TextRefCopy296" localSheetId="22">#REF!</definedName>
    <definedName name="TextRefCopy296" localSheetId="23">#REF!</definedName>
    <definedName name="TextRefCopy296" localSheetId="51">#REF!</definedName>
    <definedName name="TextRefCopy296">#REF!</definedName>
    <definedName name="TextRefCopy297" localSheetId="22">#REF!</definedName>
    <definedName name="TextRefCopy297" localSheetId="23">#REF!</definedName>
    <definedName name="TextRefCopy297" localSheetId="51">#REF!</definedName>
    <definedName name="TextRefCopy297">#REF!</definedName>
    <definedName name="TextRefCopy298" localSheetId="22">#REF!</definedName>
    <definedName name="TextRefCopy298" localSheetId="23">#REF!</definedName>
    <definedName name="TextRefCopy298" localSheetId="51">#REF!</definedName>
    <definedName name="TextRefCopy298">#REF!</definedName>
    <definedName name="TextRefCopy299" localSheetId="22">#REF!</definedName>
    <definedName name="TextRefCopy299" localSheetId="23">#REF!</definedName>
    <definedName name="TextRefCopy299" localSheetId="51">#REF!</definedName>
    <definedName name="TextRefCopy299">#REF!</definedName>
    <definedName name="TextRefCopy300" localSheetId="22">#REF!</definedName>
    <definedName name="TextRefCopy300" localSheetId="23">#REF!</definedName>
    <definedName name="TextRefCopy300" localSheetId="51">#REF!</definedName>
    <definedName name="TextRefCopy300">#REF!</definedName>
    <definedName name="TextRefCopy302" localSheetId="22">#REF!</definedName>
    <definedName name="TextRefCopy302" localSheetId="23">#REF!</definedName>
    <definedName name="TextRefCopy302" localSheetId="51">#REF!</definedName>
    <definedName name="TextRefCopy302">#REF!</definedName>
    <definedName name="TextRefCopy306" localSheetId="22">#REF!</definedName>
    <definedName name="TextRefCopy306" localSheetId="23">#REF!</definedName>
    <definedName name="TextRefCopy306" localSheetId="51">#REF!</definedName>
    <definedName name="TextRefCopy306">#REF!</definedName>
    <definedName name="TextRefCopy307" localSheetId="22">#REF!</definedName>
    <definedName name="TextRefCopy307" localSheetId="23">#REF!</definedName>
    <definedName name="TextRefCopy307" localSheetId="51">#REF!</definedName>
    <definedName name="TextRefCopy307">#REF!</definedName>
    <definedName name="TextRefCopy308" localSheetId="22">#REF!</definedName>
    <definedName name="TextRefCopy308" localSheetId="23">#REF!</definedName>
    <definedName name="TextRefCopy308" localSheetId="51">#REF!</definedName>
    <definedName name="TextRefCopy308">#REF!</definedName>
    <definedName name="TextRefCopy311" localSheetId="22">#REF!</definedName>
    <definedName name="TextRefCopy311" localSheetId="23">#REF!</definedName>
    <definedName name="TextRefCopy311" localSheetId="51">#REF!</definedName>
    <definedName name="TextRefCopy311">#REF!</definedName>
    <definedName name="TextRefCopy312" localSheetId="22">#REF!</definedName>
    <definedName name="TextRefCopy312" localSheetId="23">#REF!</definedName>
    <definedName name="TextRefCopy312" localSheetId="51">#REF!</definedName>
    <definedName name="TextRefCopy312">#REF!</definedName>
    <definedName name="TextRefCopy313" localSheetId="22">#REF!</definedName>
    <definedName name="TextRefCopy313" localSheetId="23">#REF!</definedName>
    <definedName name="TextRefCopy313" localSheetId="51">#REF!</definedName>
    <definedName name="TextRefCopy313">#REF!</definedName>
    <definedName name="TextRefCopy314" localSheetId="22">#REF!</definedName>
    <definedName name="TextRefCopy314" localSheetId="23">#REF!</definedName>
    <definedName name="TextRefCopy314" localSheetId="51">#REF!</definedName>
    <definedName name="TextRefCopy314">#REF!</definedName>
    <definedName name="TextRefCopy335" localSheetId="22">#REF!</definedName>
    <definedName name="TextRefCopy335" localSheetId="23">#REF!</definedName>
    <definedName name="TextRefCopy335" localSheetId="51">#REF!</definedName>
    <definedName name="TextRefCopy335">#REF!</definedName>
    <definedName name="TextRefCopy345" localSheetId="22">#REF!</definedName>
    <definedName name="TextRefCopy345" localSheetId="23">#REF!</definedName>
    <definedName name="TextRefCopy345" localSheetId="51">#REF!</definedName>
    <definedName name="TextRefCopy345">#REF!</definedName>
    <definedName name="TextRefCopy346" localSheetId="22">#REF!</definedName>
    <definedName name="TextRefCopy346" localSheetId="23">#REF!</definedName>
    <definedName name="TextRefCopy346" localSheetId="51">#REF!</definedName>
    <definedName name="TextRefCopy346">#REF!</definedName>
    <definedName name="TextRefCopy347" localSheetId="22">#REF!</definedName>
    <definedName name="TextRefCopy347" localSheetId="23">#REF!</definedName>
    <definedName name="TextRefCopy347" localSheetId="51">#REF!</definedName>
    <definedName name="TextRefCopy347">#REF!</definedName>
    <definedName name="TextRefCopy348" localSheetId="22">#REF!</definedName>
    <definedName name="TextRefCopy348" localSheetId="23">#REF!</definedName>
    <definedName name="TextRefCopy348" localSheetId="51">#REF!</definedName>
    <definedName name="TextRefCopy348">#REF!</definedName>
    <definedName name="TextRefCopy349" localSheetId="22">#REF!</definedName>
    <definedName name="TextRefCopy349" localSheetId="23">#REF!</definedName>
    <definedName name="TextRefCopy349" localSheetId="51">#REF!</definedName>
    <definedName name="TextRefCopy349">#REF!</definedName>
    <definedName name="TextRefCopy350" localSheetId="22">#REF!</definedName>
    <definedName name="TextRefCopy350" localSheetId="23">#REF!</definedName>
    <definedName name="TextRefCopy350" localSheetId="51">#REF!</definedName>
    <definedName name="TextRefCopy350">#REF!</definedName>
    <definedName name="TextRefCopy351" localSheetId="22">#REF!</definedName>
    <definedName name="TextRefCopy351" localSheetId="23">#REF!</definedName>
    <definedName name="TextRefCopy351" localSheetId="51">#REF!</definedName>
    <definedName name="TextRefCopy351">#REF!</definedName>
    <definedName name="TextRefCopy352" localSheetId="22">#REF!</definedName>
    <definedName name="TextRefCopy352" localSheetId="23">#REF!</definedName>
    <definedName name="TextRefCopy352" localSheetId="51">#REF!</definedName>
    <definedName name="TextRefCopy352">#REF!</definedName>
    <definedName name="TextRefCopy36" localSheetId="22">#REF!</definedName>
    <definedName name="TextRefCopy36" localSheetId="23">#REF!</definedName>
    <definedName name="TextRefCopy36">#REF!</definedName>
    <definedName name="TextRefCopy368" localSheetId="22">#REF!</definedName>
    <definedName name="TextRefCopy368" localSheetId="23">#REF!</definedName>
    <definedName name="TextRefCopy368" localSheetId="51">#REF!</definedName>
    <definedName name="TextRefCopy368">#REF!</definedName>
    <definedName name="TextRefCopy6" localSheetId="22">#REF!</definedName>
    <definedName name="TextRefCopy6" localSheetId="23">#REF!</definedName>
    <definedName name="TextRefCopy6" localSheetId="51">#REF!</definedName>
    <definedName name="TextRefCopy6">#REF!</definedName>
    <definedName name="TextRefCopy66" localSheetId="22">#REF!</definedName>
    <definedName name="TextRefCopy66" localSheetId="23">#REF!</definedName>
    <definedName name="TextRefCopy66">#REF!</definedName>
    <definedName name="TextRefCopy7" localSheetId="22">#REF!</definedName>
    <definedName name="TextRefCopy7" localSheetId="23">#REF!</definedName>
    <definedName name="TextRefCopy7" localSheetId="51">#REF!</definedName>
    <definedName name="TextRefCopy7">#REF!</definedName>
    <definedName name="TextRefCopy71" localSheetId="22">#REF!</definedName>
    <definedName name="TextRefCopy71" localSheetId="23">#REF!</definedName>
    <definedName name="TextRefCopy71">#REF!</definedName>
    <definedName name="TextRefCopy72" localSheetId="22">#REF!</definedName>
    <definedName name="TextRefCopy72" localSheetId="23">#REF!</definedName>
    <definedName name="TextRefCopy72">#REF!</definedName>
    <definedName name="TextRefCopy73" localSheetId="22">#REF!</definedName>
    <definedName name="TextRefCopy73" localSheetId="23">#REF!</definedName>
    <definedName name="TextRefCopy73">#REF!</definedName>
    <definedName name="TextRefCopy74" localSheetId="22">#REF!</definedName>
    <definedName name="TextRefCopy74" localSheetId="23">#REF!</definedName>
    <definedName name="TextRefCopy74">#REF!</definedName>
    <definedName name="TextRefCopy75" localSheetId="22">#REF!</definedName>
    <definedName name="TextRefCopy75" localSheetId="23">#REF!</definedName>
    <definedName name="TextRefCopy75">#REF!</definedName>
    <definedName name="TextRefCopy76" localSheetId="22">#REF!</definedName>
    <definedName name="TextRefCopy76" localSheetId="23">#REF!</definedName>
    <definedName name="TextRefCopy76">#REF!</definedName>
    <definedName name="TextRefCopy77" localSheetId="22">#REF!</definedName>
    <definedName name="TextRefCopy77" localSheetId="23">#REF!</definedName>
    <definedName name="TextRefCopy77">#REF!</definedName>
    <definedName name="TextRefCopy78" localSheetId="22">#REF!</definedName>
    <definedName name="TextRefCopy78" localSheetId="23">#REF!</definedName>
    <definedName name="TextRefCopy78">#REF!</definedName>
    <definedName name="TextRefCopy8" localSheetId="22">#REF!</definedName>
    <definedName name="TextRefCopy8" localSheetId="23">#REF!</definedName>
    <definedName name="TextRefCopy8" localSheetId="51">#REF!</definedName>
    <definedName name="TextRefCopy8">#REF!</definedName>
    <definedName name="TextRefCopy80" localSheetId="22">#REF!</definedName>
    <definedName name="TextRefCopy80" localSheetId="23">#REF!</definedName>
    <definedName name="TextRefCopy80">#REF!</definedName>
    <definedName name="TextRefCopy81" localSheetId="22">#REF!</definedName>
    <definedName name="TextRefCopy81" localSheetId="23">#REF!</definedName>
    <definedName name="TextRefCopy81">#REF!</definedName>
    <definedName name="TextRefCopy82" localSheetId="22">#REF!</definedName>
    <definedName name="TextRefCopy82" localSheetId="23">#REF!</definedName>
    <definedName name="TextRefCopy82">#REF!</definedName>
    <definedName name="TextRefCopy83" localSheetId="22">#REF!</definedName>
    <definedName name="TextRefCopy83" localSheetId="23">#REF!</definedName>
    <definedName name="TextRefCopy83">#REF!</definedName>
    <definedName name="TextRefCopy85" localSheetId="22">#REF!</definedName>
    <definedName name="TextRefCopy85" localSheetId="23">#REF!</definedName>
    <definedName name="TextRefCopy85">#REF!</definedName>
    <definedName name="TextRefCopy86" localSheetId="22">#REF!</definedName>
    <definedName name="TextRefCopy86" localSheetId="23">#REF!</definedName>
    <definedName name="TextRefCopy86">#REF!</definedName>
    <definedName name="TextRefCopy93" localSheetId="22">#REF!</definedName>
    <definedName name="TextRefCopy93" localSheetId="23">#REF!</definedName>
    <definedName name="TextRefCopy93">#REF!</definedName>
    <definedName name="TextRefCopy99" localSheetId="22">#REF!</definedName>
    <definedName name="TextRefCopy99" localSheetId="23">#REF!</definedName>
    <definedName name="TextRefCopy99">#REF!</definedName>
    <definedName name="TextRefCopyRangeCount" hidden="1">4</definedName>
    <definedName name="ThirdYear" localSheetId="22">#REF!</definedName>
    <definedName name="ThirdYear" localSheetId="23">#REF!</definedName>
    <definedName name="ThirdYear" localSheetId="51">#REF!</definedName>
    <definedName name="ThirdYear">#REF!</definedName>
    <definedName name="timing" localSheetId="22">#REF!</definedName>
    <definedName name="timing" localSheetId="23">#REF!</definedName>
    <definedName name="timing" localSheetId="51">#REF!</definedName>
    <definedName name="timing">#REF!</definedName>
    <definedName name="TitleFontSize" localSheetId="22">#REF!</definedName>
    <definedName name="TitleFontSize" localSheetId="23">#REF!</definedName>
    <definedName name="TitleFontSize" localSheetId="51">#REF!</definedName>
    <definedName name="TitleFontSize">#REF!</definedName>
    <definedName name="TitleLine1" localSheetId="22">#REF!</definedName>
    <definedName name="TitleLine1" localSheetId="23">#REF!</definedName>
    <definedName name="TitleLine1" localSheetId="51">#REF!</definedName>
    <definedName name="TitleLine1">#REF!</definedName>
    <definedName name="TitleLine2" localSheetId="22">#REF!</definedName>
    <definedName name="TitleLine2" localSheetId="23">#REF!</definedName>
    <definedName name="TitleLine2" localSheetId="51">#REF!</definedName>
    <definedName name="TitleLine2">#REF!</definedName>
    <definedName name="TitleLine3" localSheetId="22">#REF!</definedName>
    <definedName name="TitleLine3" localSheetId="23">#REF!</definedName>
    <definedName name="TitleLine3" localSheetId="51">#REF!</definedName>
    <definedName name="TitleLine3">#REF!</definedName>
    <definedName name="TitleLine4" localSheetId="22">#REF!</definedName>
    <definedName name="TitleLine4" localSheetId="23">#REF!</definedName>
    <definedName name="TitleLine4" localSheetId="51">#REF!</definedName>
    <definedName name="TitleLine4">#REF!</definedName>
    <definedName name="TitleLine5" localSheetId="22">#REF!</definedName>
    <definedName name="TitleLine5" localSheetId="23">#REF!</definedName>
    <definedName name="TitleLine5" localSheetId="51">#REF!</definedName>
    <definedName name="TitleLine5">#REF!</definedName>
    <definedName name="TLBB" hidden="1">{"'Check Request'!$A$1:$BF$37"}</definedName>
    <definedName name="tobacco" localSheetId="22">#REF!</definedName>
    <definedName name="tobacco" localSheetId="23">#REF!</definedName>
    <definedName name="tobacco">#REF!</definedName>
    <definedName name="token" hidden="1">{"'page 1'!$K$13","'page 1'!$A$1:$V$50"}</definedName>
    <definedName name="TOL">#N/A</definedName>
    <definedName name="Total_Debt" localSheetId="22">#REF!+#REF!</definedName>
    <definedName name="Total_Debt" localSheetId="23">#REF!+#REF!</definedName>
    <definedName name="Total_Debt">#REF!+#REF!</definedName>
    <definedName name="TotalCMTGearing2003" localSheetId="22">#REF!</definedName>
    <definedName name="TotalCMTGearing2003" localSheetId="23">#REF!</definedName>
    <definedName name="TotalCMTGearing2003">#REF!</definedName>
    <definedName name="TotalFunnelColor" localSheetId="22">#REF!</definedName>
    <definedName name="TotalFunnelColor" localSheetId="23">#REF!</definedName>
    <definedName name="TotalFunnelColor" localSheetId="51">#REF!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2" hidden="1">#REF!</definedName>
    <definedName name="TREND1" localSheetId="23" hidden="1">#REF!</definedName>
    <definedName name="TREND1" localSheetId="51" hidden="1">#REF!</definedName>
    <definedName name="TREND1" hidden="1">#REF!</definedName>
    <definedName name="TREND10" localSheetId="22" hidden="1">#REF!</definedName>
    <definedName name="TREND10" localSheetId="23" hidden="1">#REF!</definedName>
    <definedName name="TREND10" localSheetId="51" hidden="1">#REF!</definedName>
    <definedName name="TREND10" hidden="1">#REF!</definedName>
    <definedName name="TREND11" localSheetId="22" hidden="1">#REF!</definedName>
    <definedName name="TREND11" localSheetId="23" hidden="1">#REF!</definedName>
    <definedName name="TREND11" localSheetId="51" hidden="1">#REF!</definedName>
    <definedName name="TREND11" hidden="1">#REF!</definedName>
    <definedName name="TREND2" localSheetId="22" hidden="1">#REF!</definedName>
    <definedName name="TREND2" localSheetId="23" hidden="1">#REF!</definedName>
    <definedName name="TREND2" localSheetId="51" hidden="1">#REF!</definedName>
    <definedName name="TREND2" hidden="1">#REF!</definedName>
    <definedName name="TREND3" localSheetId="22" hidden="1">#REF!</definedName>
    <definedName name="TREND3" localSheetId="23" hidden="1">#REF!</definedName>
    <definedName name="TREND3" localSheetId="51" hidden="1">#REF!</definedName>
    <definedName name="TREND3" hidden="1">#REF!</definedName>
    <definedName name="TREND4" localSheetId="22" hidden="1">#REF!</definedName>
    <definedName name="TREND4" localSheetId="23" hidden="1">#REF!</definedName>
    <definedName name="TREND4" localSheetId="51" hidden="1">#REF!</definedName>
    <definedName name="TREND4" hidden="1">#REF!</definedName>
    <definedName name="TREND5" localSheetId="22" hidden="1">#REF!</definedName>
    <definedName name="TREND5" localSheetId="23" hidden="1">#REF!</definedName>
    <definedName name="TREND5" localSheetId="51" hidden="1">#REF!</definedName>
    <definedName name="TREND5" hidden="1">#REF!</definedName>
    <definedName name="TREND6" localSheetId="22" hidden="1">#REF!</definedName>
    <definedName name="TREND6" localSheetId="23" hidden="1">#REF!</definedName>
    <definedName name="TREND6" localSheetId="51" hidden="1">#REF!</definedName>
    <definedName name="TREND6" hidden="1">#REF!</definedName>
    <definedName name="TREND7" localSheetId="22" hidden="1">#REF!</definedName>
    <definedName name="TREND7" localSheetId="23" hidden="1">#REF!</definedName>
    <definedName name="TREND7" localSheetId="51" hidden="1">#REF!</definedName>
    <definedName name="TREND7" hidden="1">#REF!</definedName>
    <definedName name="trend8" localSheetId="22" hidden="1">#REF!</definedName>
    <definedName name="trend8" localSheetId="23" hidden="1">#REF!</definedName>
    <definedName name="trend8" localSheetId="51" hidden="1">#REF!</definedName>
    <definedName name="trend8" hidden="1">#REF!</definedName>
    <definedName name="TREND9" localSheetId="22" hidden="1">#REF!</definedName>
    <definedName name="TREND9" localSheetId="23" hidden="1">#REF!</definedName>
    <definedName name="TREND9" localSheetId="51" hidden="1">#REF!</definedName>
    <definedName name="TREND9" hidden="1">#REF!</definedName>
    <definedName name="TRent" localSheetId="22">#REF!</definedName>
    <definedName name="TRent" localSheetId="23">#REF!</definedName>
    <definedName name="TRent">#REF!</definedName>
    <definedName name="TSALES" localSheetId="22">#REF!</definedName>
    <definedName name="TSALES" localSheetId="23">#REF!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2">#REF!</definedName>
    <definedName name="tttt2222222" localSheetId="23">#REF!</definedName>
    <definedName name="tttt2222222">#REF!</definedName>
    <definedName name="ttxxxx" localSheetId="22">#REF!</definedName>
    <definedName name="ttxxxx" localSheetId="23">#REF!</definedName>
    <definedName name="ttxxxx">#REF!</definedName>
    <definedName name="ttxxxxx" localSheetId="22">#REF!</definedName>
    <definedName name="ttxxxxx" localSheetId="23">#REF!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2" hidden="1">#REF!</definedName>
    <definedName name="ucucucucucu" localSheetId="23" hidden="1">#REF!</definedName>
    <definedName name="ucucucucucu" localSheetId="51"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2">#REF!</definedName>
    <definedName name="UFPrn20021021133940" localSheetId="23">#REF!</definedName>
    <definedName name="UFPrn20021021133940" localSheetId="51">#REF!</definedName>
    <definedName name="UFPrn20021021133940">#REF!</definedName>
    <definedName name="UFPrn20040313123513" localSheetId="22">#REF!</definedName>
    <definedName name="UFPrn20040313123513" localSheetId="23">#REF!</definedName>
    <definedName name="UFPrn20040313123513" localSheetId="51">#REF!</definedName>
    <definedName name="UFPrn20040313123513">#REF!</definedName>
    <definedName name="UFPrn20040313123541" localSheetId="22">#REF!</definedName>
    <definedName name="UFPrn20040313123541" localSheetId="23">#REF!</definedName>
    <definedName name="UFPrn20040313123541" localSheetId="51">#REF!</definedName>
    <definedName name="UFPrn20040313123541">#REF!</definedName>
    <definedName name="UFPrn20040330183527" localSheetId="22">#REF!</definedName>
    <definedName name="UFPrn20040330183527" localSheetId="23">#REF!</definedName>
    <definedName name="UFPrn20040330183527" localSheetId="51">#REF!</definedName>
    <definedName name="UFPrn20040330183527">#REF!</definedName>
    <definedName name="UFPrn20040806192158" localSheetId="22">#REF!</definedName>
    <definedName name="UFPrn20040806192158" localSheetId="23">#REF!</definedName>
    <definedName name="UFPrn20040806192158">#REF!</definedName>
    <definedName name="UFPrn20050125150746" localSheetId="22">#REF!</definedName>
    <definedName name="UFPrn20050125150746" localSheetId="23">#REF!</definedName>
    <definedName name="UFPrn20050125150746" localSheetId="51">#REF!</definedName>
    <definedName name="UFPrn20050125150746">#REF!</definedName>
    <definedName name="UFPrn20060217172025" localSheetId="22">#REF!</definedName>
    <definedName name="UFPrn20060217172025" localSheetId="23">#REF!</definedName>
    <definedName name="UFPrn20060217172025" localSheetId="51">#REF!</definedName>
    <definedName name="UFPrn20060217172025">#REF!</definedName>
    <definedName name="UFPrn20060217173233" localSheetId="22">#REF!</definedName>
    <definedName name="UFPrn20060217173233" localSheetId="23">#REF!</definedName>
    <definedName name="UFPrn20060217173233" localSheetId="51">#REF!</definedName>
    <definedName name="UFPrn20060217173233">#REF!</definedName>
    <definedName name="UFPrn20060217173451" localSheetId="22">#REF!</definedName>
    <definedName name="UFPrn20060217173451" localSheetId="23">#REF!</definedName>
    <definedName name="UFPrn20060217173451" localSheetId="51">#REF!</definedName>
    <definedName name="UFPrn20060217173451">#REF!</definedName>
    <definedName name="UFPrn20060321142051" localSheetId="22">#REF!</definedName>
    <definedName name="UFPrn20060321142051" localSheetId="23">#REF!</definedName>
    <definedName name="UFPrn20060321142051" localSheetId="51">#REF!</definedName>
    <definedName name="UFPrn20060321142051">#REF!</definedName>
    <definedName name="UFPrn20060321142218" localSheetId="22">#REF!</definedName>
    <definedName name="UFPrn20060321142218" localSheetId="23">#REF!</definedName>
    <definedName name="UFPrn20060321142218" localSheetId="51">#REF!</definedName>
    <definedName name="UFPrn20060321142218">#REF!</definedName>
    <definedName name="UFPrn20060321142239" localSheetId="22">#REF!</definedName>
    <definedName name="UFPrn20060321142239" localSheetId="23">#REF!</definedName>
    <definedName name="UFPrn20060321142239" localSheetId="51">#REF!</definedName>
    <definedName name="UFPrn20060321142239">#REF!</definedName>
    <definedName name="UFPrn20060407162520" localSheetId="22">#REF!</definedName>
    <definedName name="UFPrn20060407162520" localSheetId="23">#REF!</definedName>
    <definedName name="UFPrn20060407162520" localSheetId="51">#REF!</definedName>
    <definedName name="UFPrn20060407162520">#REF!</definedName>
    <definedName name="UFPrn20060407163451" localSheetId="22">#REF!</definedName>
    <definedName name="UFPrn20060407163451" localSheetId="23">#REF!</definedName>
    <definedName name="UFPrn20060407163451" localSheetId="51">#REF!</definedName>
    <definedName name="UFPrn20060407163451">#REF!</definedName>
    <definedName name="UFPrn20060407163501" localSheetId="22">#REF!</definedName>
    <definedName name="UFPrn20060407163501" localSheetId="23">#REF!</definedName>
    <definedName name="UFPrn20060407163501" localSheetId="51">#REF!</definedName>
    <definedName name="UFPrn20060407163501">#REF!</definedName>
    <definedName name="UFPrn20060407163512" localSheetId="22">#REF!</definedName>
    <definedName name="UFPrn20060407163512" localSheetId="23">#REF!</definedName>
    <definedName name="UFPrn20060407163512" localSheetId="51">#REF!</definedName>
    <definedName name="UFPrn20060407163512">#REF!</definedName>
    <definedName name="UFPrn20060412165425" localSheetId="22">#REF!</definedName>
    <definedName name="UFPrn20060412165425" localSheetId="23">#REF!</definedName>
    <definedName name="UFPrn20060412165425">#REF!</definedName>
    <definedName name="UFPrn20060420165121" localSheetId="22">#REF!</definedName>
    <definedName name="UFPrn20060420165121" localSheetId="23">#REF!</definedName>
    <definedName name="UFPrn20060420165121" localSheetId="51">#REF!</definedName>
    <definedName name="UFPrn20060420165121">#REF!</definedName>
    <definedName name="UFPrn20060429170330" localSheetId="22">#REF!</definedName>
    <definedName name="UFPrn20060429170330" localSheetId="23">#REF!</definedName>
    <definedName name="UFPrn20060429170330" localSheetId="51">#REF!</definedName>
    <definedName name="UFPrn20060429170330">#REF!</definedName>
    <definedName name="UFPrn20060809121159" localSheetId="22">#REF!</definedName>
    <definedName name="UFPrn20060809121159" localSheetId="23">#REF!</definedName>
    <definedName name="UFPrn20060809121159">#REF!</definedName>
    <definedName name="UFPrn20061017171437" localSheetId="22">#REF!</definedName>
    <definedName name="UFPrn20061017171437" localSheetId="23">#REF!</definedName>
    <definedName name="UFPrn20061017171437" localSheetId="51">#REF!</definedName>
    <definedName name="UFPrn20061017171437">#REF!</definedName>
    <definedName name="UFPrn20061020083749" localSheetId="22">#REF!</definedName>
    <definedName name="UFPrn20061020083749" localSheetId="23">#REF!</definedName>
    <definedName name="UFPrn20061020083749" localSheetId="51">#REF!</definedName>
    <definedName name="UFPrn20061020083749">#REF!</definedName>
    <definedName name="UFPrn20081216115043" localSheetId="22">#REF!</definedName>
    <definedName name="UFPrn20081216115043" localSheetId="23">#REF!</definedName>
    <definedName name="UFPrn20081216115043">#REF!</definedName>
    <definedName name="UFPrn20081216120053" localSheetId="22">#REF!</definedName>
    <definedName name="UFPrn20081216120053" localSheetId="23">#REF!</definedName>
    <definedName name="UFPrn20081216120053">#REF!</definedName>
    <definedName name="UFPrn20081216120925" localSheetId="22">#REF!</definedName>
    <definedName name="UFPrn20081216120925" localSheetId="23">#REF!</definedName>
    <definedName name="UFPrn20081216120925">#REF!</definedName>
    <definedName name="UFPrn20081216121510" localSheetId="22">#REF!</definedName>
    <definedName name="UFPrn20081216121510" localSheetId="23">#REF!</definedName>
    <definedName name="UFPrn20081216121510">#REF!</definedName>
    <definedName name="UFPrn20081216121837" localSheetId="22">#REF!</definedName>
    <definedName name="UFPrn20081216121837" localSheetId="23">#REF!</definedName>
    <definedName name="UFPrn20081216121837">#REF!</definedName>
    <definedName name="UFPrn20081216122615" localSheetId="22">#REF!</definedName>
    <definedName name="UFPrn20081216122615" localSheetId="23">#REF!</definedName>
    <definedName name="UFPrn20081216122615">#REF!</definedName>
    <definedName name="UFPrn20081216123055" localSheetId="22">#REF!</definedName>
    <definedName name="UFPrn20081216123055" localSheetId="23">#REF!</definedName>
    <definedName name="UFPrn20081216123055">#REF!</definedName>
    <definedName name="UFPrn20081216123335" localSheetId="22">#REF!</definedName>
    <definedName name="UFPrn20081216123335" localSheetId="23">#REF!</definedName>
    <definedName name="UFPrn20081216123335">#REF!</definedName>
    <definedName name="UFPrn20081216123843" localSheetId="22">#REF!</definedName>
    <definedName name="UFPrn20081216123843" localSheetId="23">#REF!</definedName>
    <definedName name="UFPrn20081216123843">#REF!</definedName>
    <definedName name="UFPrn20081216124245" localSheetId="22">#REF!</definedName>
    <definedName name="UFPrn20081216124245" localSheetId="23">#REF!</definedName>
    <definedName name="UFPrn20081216124245">#REF!</definedName>
    <definedName name="UFPrn20081216124427" localSheetId="22">#REF!</definedName>
    <definedName name="UFPrn20081216124427" localSheetId="23">#REF!</definedName>
    <definedName name="UFPrn20081216124427">#REF!</definedName>
    <definedName name="UFPrn20081216125352" localSheetId="22">#REF!</definedName>
    <definedName name="UFPrn20081216125352" localSheetId="23">#REF!</definedName>
    <definedName name="UFPrn20081216125352">#REF!</definedName>
    <definedName name="UFPrn20081216125725" localSheetId="22">#REF!</definedName>
    <definedName name="UFPrn20081216125725" localSheetId="23">#REF!</definedName>
    <definedName name="UFPrn20081216125725">#REF!</definedName>
    <definedName name="UFPrn20081216130157" localSheetId="22">#REF!</definedName>
    <definedName name="UFPrn20081216130157" localSheetId="23">#REF!</definedName>
    <definedName name="UFPrn20081216130157">#REF!</definedName>
    <definedName name="UFPrn20081216130943" localSheetId="22">#REF!</definedName>
    <definedName name="UFPrn20081216130943" localSheetId="23">#REF!</definedName>
    <definedName name="UFPrn20081216130943">#REF!</definedName>
    <definedName name="UFPrn20081216180002" localSheetId="22">#REF!</definedName>
    <definedName name="UFPrn20081216180002" localSheetId="23">#REF!</definedName>
    <definedName name="UFPrn20081216180002">#REF!</definedName>
    <definedName name="UFPrn20081217091353" localSheetId="22">#REF!</definedName>
    <definedName name="UFPrn20081217091353" localSheetId="23">#REF!</definedName>
    <definedName name="UFPrn20081217091353">#REF!</definedName>
    <definedName name="UFPrn20081217091619" localSheetId="22">#REF!</definedName>
    <definedName name="UFPrn20081217091619" localSheetId="23">#REF!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2">#REF!</definedName>
    <definedName name="uit" localSheetId="23">#REF!</definedName>
    <definedName name="uit">#REF!</definedName>
    <definedName name="ululululu" localSheetId="22" hidden="1">#REF!</definedName>
    <definedName name="ululululu" localSheetId="23" hidden="1">#REF!</definedName>
    <definedName name="ululululu" localSheetId="51" hidden="1">#REF!</definedName>
    <definedName name="ululululu" hidden="1">#REF!</definedName>
    <definedName name="UMTS" localSheetId="22">Main.SAPF4Help()</definedName>
    <definedName name="UMTS" localSheetId="23">Main.SAPF4Help()</definedName>
    <definedName name="UMTS" localSheetId="51">Main.SAPF4Help()</definedName>
    <definedName name="UMTS">Main.SAPF4Help()</definedName>
    <definedName name="upgr" localSheetId="22">#REF!</definedName>
    <definedName name="upgr" localSheetId="23">#REF!</definedName>
    <definedName name="upgr" localSheetId="51">#REF!</definedName>
    <definedName name="upgr">#REF!</definedName>
    <definedName name="ups" hidden="1">{"'Sheet1'!$A$1:$J$57","'Sheet1'!$F$32:$F$35","'Sheet1'!$F$32:$F$36"}</definedName>
    <definedName name="User_Bytes" localSheetId="22">#REF!</definedName>
    <definedName name="User_Bytes" localSheetId="23">#REF!</definedName>
    <definedName name="User_Bytes" localSheetId="51">#REF!</definedName>
    <definedName name="User_Bytes">#REF!</definedName>
    <definedName name="UserName" localSheetId="22">#REF!</definedName>
    <definedName name="UserName" localSheetId="23">#REF!</definedName>
    <definedName name="UserName" localSheetId="51">#REF!</definedName>
    <definedName name="UserName">#REF!</definedName>
    <definedName name="uy" localSheetId="22">#REF!</definedName>
    <definedName name="uy" localSheetId="23">#REF!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2">#REF!</definedName>
    <definedName name="v2222222222222222" localSheetId="23">#REF!</definedName>
    <definedName name="v2222222222222222">#REF!</definedName>
    <definedName name="ValRule" localSheetId="22">#REF!</definedName>
    <definedName name="ValRule" localSheetId="23">#REF!</definedName>
    <definedName name="ValRule">#REF!</definedName>
    <definedName name="ValuationOffset" localSheetId="22">#REF!</definedName>
    <definedName name="ValuationOffset" localSheetId="23">#REF!</definedName>
    <definedName name="ValuationOffset">#REF!</definedName>
    <definedName name="value">3</definedName>
    <definedName name="VAT_Paid" localSheetId="22">#REF!</definedName>
    <definedName name="VAT_Paid" localSheetId="23">#REF!</definedName>
    <definedName name="VAT_Paid">#REF!</definedName>
    <definedName name="vb" hidden="1">{"HOMEPAGE",#N/A,FALSE,"HOME";"Report1_Q1",#N/A,FALSE,"REPORT1"}</definedName>
    <definedName name="versionno">1</definedName>
    <definedName name="vfvfvxf" localSheetId="22" hidden="1">#REF!</definedName>
    <definedName name="vfvfvxf" localSheetId="23" hidden="1">#REF!</definedName>
    <definedName name="vfvfvxf" localSheetId="51"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2">#REF!</definedName>
    <definedName name="Walsei_Rent" localSheetId="23">#REF!</definedName>
    <definedName name="Walsei_Rent">#REF!</definedName>
    <definedName name="Walsei_Table" localSheetId="22">#REF!</definedName>
    <definedName name="Walsei_Table" localSheetId="23">#REF!</definedName>
    <definedName name="Walsei_Table">#REF!</definedName>
    <definedName name="WarehseRentalGrowth_evy2yr" localSheetId="22">#REF!</definedName>
    <definedName name="WarehseRentalGrowth_evy2yr" localSheetId="23">#REF!</definedName>
    <definedName name="WarehseRentalGrowth_evy2yr">#REF!</definedName>
    <definedName name="wendywan_4_final" localSheetId="22">#REF!</definedName>
    <definedName name="wendywan_4_final" localSheetId="23">#REF!</definedName>
    <definedName name="wendywan_4_final" localSheetId="51">#REF!</definedName>
    <definedName name="wendywan_4_final">#REF!</definedName>
    <definedName name="wendywan_fins_final" localSheetId="22">#REF!</definedName>
    <definedName name="wendywan_fins_final" localSheetId="23">#REF!</definedName>
    <definedName name="wendywan_fins_final" localSheetId="51">#REF!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2" hidden="1">#REF!</definedName>
    <definedName name="wfcwfwfwfw" localSheetId="23" hidden="1">#REF!</definedName>
    <definedName name="wfcwfwfwfw" localSheetId="51" hidden="1">#REF!</definedName>
    <definedName name="wfcwfwfwfw" hidden="1">#REF!</definedName>
    <definedName name="WinStar_RSPALDING" localSheetId="22">#REF!</definedName>
    <definedName name="WinStar_RSPALDING" localSheetId="23">#REF!</definedName>
    <definedName name="WinStar_RSPALDING" localSheetId="51">#REF!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2">#REF!</definedName>
    <definedName name="wuchung" localSheetId="23">#REF!</definedName>
    <definedName name="wuchung">#REF!</definedName>
    <definedName name="Wuxi" localSheetId="22">#REF!</definedName>
    <definedName name="Wuxi" localSheetId="23">#REF!</definedName>
    <definedName name="Wuxi">#REF!</definedName>
    <definedName name="WUXI1" localSheetId="22" hidden="1">#REF!</definedName>
    <definedName name="WUXI1" localSheetId="23" hidden="1">#REF!</definedName>
    <definedName name="WUXI1" hidden="1">#REF!</definedName>
    <definedName name="wuyebili" localSheetId="22">#REF!,#REF!,#REF!,#REF!,#REF!,#REF!,#REF!,#REF!,#REF!</definedName>
    <definedName name="wuyebili" localSheetId="23">#REF!,#REF!,#REF!,#REF!,#REF!,#REF!,#REF!,#REF!,#REF!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2" hidden="1">#REF!</definedName>
    <definedName name="XREF_COLUMN_2" localSheetId="23" hidden="1">#REF!</definedName>
    <definedName name="XREF_COLUMN_2" localSheetId="51" hidden="1">#REF!</definedName>
    <definedName name="XREF_COLUMN_2" hidden="1">#REF!</definedName>
    <definedName name="XREF_COLUMN_26" localSheetId="22" hidden="1">#REF!</definedName>
    <definedName name="XREF_COLUMN_26" localSheetId="23" hidden="1">#REF!</definedName>
    <definedName name="XREF_COLUMN_26" localSheetId="51" hidden="1">#REF!</definedName>
    <definedName name="XREF_COLUMN_26" hidden="1">#REF!</definedName>
    <definedName name="XREF_COLUMN_29" localSheetId="22" hidden="1">#REF!</definedName>
    <definedName name="XREF_COLUMN_29" localSheetId="23" hidden="1">#REF!</definedName>
    <definedName name="XREF_COLUMN_29" localSheetId="51" hidden="1">#REF!</definedName>
    <definedName name="XREF_COLUMN_29" hidden="1">#REF!</definedName>
    <definedName name="XREF_COLUMN_3" localSheetId="22" hidden="1">#REF!</definedName>
    <definedName name="XREF_COLUMN_3" localSheetId="23" hidden="1">#REF!</definedName>
    <definedName name="XREF_COLUMN_3" localSheetId="51" hidden="1">#REF!</definedName>
    <definedName name="XREF_COLUMN_3" hidden="1">#REF!</definedName>
    <definedName name="XREF_COLUMN_32" localSheetId="22" hidden="1">#REF!</definedName>
    <definedName name="XREF_COLUMN_32" localSheetId="23" hidden="1">#REF!</definedName>
    <definedName name="XREF_COLUMN_32" localSheetId="51" hidden="1">#REF!</definedName>
    <definedName name="XREF_COLUMN_32" hidden="1">#REF!</definedName>
    <definedName name="XREF_COLUMN_34" localSheetId="22" hidden="1">#REF!</definedName>
    <definedName name="XREF_COLUMN_34" localSheetId="23" hidden="1">#REF!</definedName>
    <definedName name="XREF_COLUMN_34" localSheetId="51" hidden="1">#REF!</definedName>
    <definedName name="XREF_COLUMN_34" hidden="1">#REF!</definedName>
    <definedName name="XREF_COLUMN_35" localSheetId="22" hidden="1">#REF!</definedName>
    <definedName name="XREF_COLUMN_35" localSheetId="23" hidden="1">#REF!</definedName>
    <definedName name="XREF_COLUMN_35" localSheetId="51" hidden="1">#REF!</definedName>
    <definedName name="XREF_COLUMN_35" hidden="1">#REF!</definedName>
    <definedName name="XREF_COLUMN_36" localSheetId="22" hidden="1">#REF!</definedName>
    <definedName name="XREF_COLUMN_36" localSheetId="23" hidden="1">#REF!</definedName>
    <definedName name="XREF_COLUMN_36" localSheetId="51" hidden="1">#REF!</definedName>
    <definedName name="XREF_COLUMN_36" hidden="1">#REF!</definedName>
    <definedName name="XREF_COLUMN_4" localSheetId="22" hidden="1">#REF!</definedName>
    <definedName name="XREF_COLUMN_4" localSheetId="23" hidden="1">#REF!</definedName>
    <definedName name="XREF_COLUMN_4" localSheetId="51" hidden="1">#REF!</definedName>
    <definedName name="XREF_COLUMN_4" hidden="1">#REF!</definedName>
    <definedName name="XREF_COLUMN_5" localSheetId="22" hidden="1">#REF!</definedName>
    <definedName name="XREF_COLUMN_5" localSheetId="23" hidden="1">#REF!</definedName>
    <definedName name="XREF_COLUMN_5" localSheetId="51" hidden="1">#REF!</definedName>
    <definedName name="XREF_COLUMN_5" hidden="1">#REF!</definedName>
    <definedName name="XREF_COLUMN_6" localSheetId="22" hidden="1">#REF!</definedName>
    <definedName name="XREF_COLUMN_6" localSheetId="23" hidden="1">#REF!</definedName>
    <definedName name="XREF_COLUMN_6" localSheetId="51" hidden="1">#REF!</definedName>
    <definedName name="XREF_COLUMN_6" hidden="1">#REF!</definedName>
    <definedName name="XRefActiveRow" localSheetId="22" hidden="1">#REF!</definedName>
    <definedName name="XRefActiveRow" localSheetId="23" hidden="1">#REF!</definedName>
    <definedName name="XRefActiveRow" localSheetId="51" hidden="1">#REF!</definedName>
    <definedName name="XRefActiveRow" hidden="1">#REF!</definedName>
    <definedName name="XRefColumnsCount" hidden="1">1</definedName>
    <definedName name="XRefCopy10" localSheetId="22" hidden="1">#REF!</definedName>
    <definedName name="XRefCopy10" localSheetId="23" hidden="1">#REF!</definedName>
    <definedName name="XRefCopy10" localSheetId="51" hidden="1">#REF!</definedName>
    <definedName name="XRefCopy10" hidden="1">#REF!</definedName>
    <definedName name="XRefCopy100Row" localSheetId="22" hidden="1">#REF!</definedName>
    <definedName name="XRefCopy100Row" localSheetId="23" hidden="1">#REF!</definedName>
    <definedName name="XRefCopy100Row" localSheetId="51" hidden="1">#REF!</definedName>
    <definedName name="XRefCopy100Row" hidden="1">#REF!</definedName>
    <definedName name="XRefCopy102Row" localSheetId="22" hidden="1">#REF!</definedName>
    <definedName name="XRefCopy102Row" localSheetId="23" hidden="1">#REF!</definedName>
    <definedName name="XRefCopy102Row" localSheetId="51" hidden="1">#REF!</definedName>
    <definedName name="XRefCopy102Row" hidden="1">#REF!</definedName>
    <definedName name="XRefCopy103Row" localSheetId="22" hidden="1">#REF!</definedName>
    <definedName name="XRefCopy103Row" localSheetId="23" hidden="1">#REF!</definedName>
    <definedName name="XRefCopy103Row" localSheetId="51" hidden="1">#REF!</definedName>
    <definedName name="XRefCopy103Row" hidden="1">#REF!</definedName>
    <definedName name="XRefCopy104Row" localSheetId="22" hidden="1">#REF!</definedName>
    <definedName name="XRefCopy104Row" localSheetId="23" hidden="1">#REF!</definedName>
    <definedName name="XRefCopy104Row" localSheetId="51" hidden="1">#REF!</definedName>
    <definedName name="XRefCopy104Row" hidden="1">#REF!</definedName>
    <definedName name="XRefCopy105Row" localSheetId="22" hidden="1">#REF!</definedName>
    <definedName name="XRefCopy105Row" localSheetId="23" hidden="1">#REF!</definedName>
    <definedName name="XRefCopy105Row" localSheetId="51" hidden="1">#REF!</definedName>
    <definedName name="XRefCopy105Row" hidden="1">#REF!</definedName>
    <definedName name="XRefCopy106Row" localSheetId="22" hidden="1">#REF!</definedName>
    <definedName name="XRefCopy106Row" localSheetId="23" hidden="1">#REF!</definedName>
    <definedName name="XRefCopy106Row" localSheetId="51" hidden="1">#REF!</definedName>
    <definedName name="XRefCopy106Row" hidden="1">#REF!</definedName>
    <definedName name="XRefCopy107Row" localSheetId="22" hidden="1">#REF!</definedName>
    <definedName name="XRefCopy107Row" localSheetId="23" hidden="1">#REF!</definedName>
    <definedName name="XRefCopy107Row" localSheetId="51" hidden="1">#REF!</definedName>
    <definedName name="XRefCopy107Row" hidden="1">#REF!</definedName>
    <definedName name="XRefCopy108Row" localSheetId="22" hidden="1">#REF!</definedName>
    <definedName name="XRefCopy108Row" localSheetId="23" hidden="1">#REF!</definedName>
    <definedName name="XRefCopy108Row" localSheetId="51" hidden="1">#REF!</definedName>
    <definedName name="XRefCopy108Row" hidden="1">#REF!</definedName>
    <definedName name="XRefCopy109Row" localSheetId="22" hidden="1">#REF!</definedName>
    <definedName name="XRefCopy109Row" localSheetId="23" hidden="1">#REF!</definedName>
    <definedName name="XRefCopy109Row" localSheetId="51" hidden="1">#REF!</definedName>
    <definedName name="XRefCopy109Row" hidden="1">#REF!</definedName>
    <definedName name="XRefCopy10Row" localSheetId="22" hidden="1">#REF!</definedName>
    <definedName name="XRefCopy10Row" localSheetId="23" hidden="1">#REF!</definedName>
    <definedName name="XRefCopy10Row" localSheetId="51" hidden="1">#REF!</definedName>
    <definedName name="XRefCopy10Row" hidden="1">#REF!</definedName>
    <definedName name="XRefCopy111Row" localSheetId="22" hidden="1">#REF!</definedName>
    <definedName name="XRefCopy111Row" localSheetId="23" hidden="1">#REF!</definedName>
    <definedName name="XRefCopy111Row" localSheetId="51" hidden="1">#REF!</definedName>
    <definedName name="XRefCopy111Row" hidden="1">#REF!</definedName>
    <definedName name="XRefCopy112Row" localSheetId="22" hidden="1">#REF!</definedName>
    <definedName name="XRefCopy112Row" localSheetId="23" hidden="1">#REF!</definedName>
    <definedName name="XRefCopy112Row" localSheetId="51" hidden="1">#REF!</definedName>
    <definedName name="XRefCopy112Row" hidden="1">#REF!</definedName>
    <definedName name="XRefCopy113Row" localSheetId="22" hidden="1">#REF!</definedName>
    <definedName name="XRefCopy113Row" localSheetId="23" hidden="1">#REF!</definedName>
    <definedName name="XRefCopy113Row" localSheetId="51" hidden="1">#REF!</definedName>
    <definedName name="XRefCopy113Row" hidden="1">#REF!</definedName>
    <definedName name="XRefCopy114Row" localSheetId="22" hidden="1">#REF!</definedName>
    <definedName name="XRefCopy114Row" localSheetId="23" hidden="1">#REF!</definedName>
    <definedName name="XRefCopy114Row" localSheetId="51" hidden="1">#REF!</definedName>
    <definedName name="XRefCopy114Row" hidden="1">#REF!</definedName>
    <definedName name="XRefCopy115Row" localSheetId="22" hidden="1">#REF!</definedName>
    <definedName name="XRefCopy115Row" localSheetId="23" hidden="1">#REF!</definedName>
    <definedName name="XRefCopy115Row" localSheetId="51" hidden="1">#REF!</definedName>
    <definedName name="XRefCopy115Row" hidden="1">#REF!</definedName>
    <definedName name="XRefCopy116Row" localSheetId="22" hidden="1">#REF!</definedName>
    <definedName name="XRefCopy116Row" localSheetId="23" hidden="1">#REF!</definedName>
    <definedName name="XRefCopy116Row" localSheetId="51" hidden="1">#REF!</definedName>
    <definedName name="XRefCopy116Row" hidden="1">#REF!</definedName>
    <definedName name="XRefCopy117Row" localSheetId="22" hidden="1">#REF!</definedName>
    <definedName name="XRefCopy117Row" localSheetId="23" hidden="1">#REF!</definedName>
    <definedName name="XRefCopy117Row" localSheetId="51" hidden="1">#REF!</definedName>
    <definedName name="XRefCopy117Row" hidden="1">#REF!</definedName>
    <definedName name="XRefCopy119Row" localSheetId="22" hidden="1">#REF!</definedName>
    <definedName name="XRefCopy119Row" localSheetId="23" hidden="1">#REF!</definedName>
    <definedName name="XRefCopy119Row" localSheetId="51" hidden="1">#REF!</definedName>
    <definedName name="XRefCopy119Row" hidden="1">#REF!</definedName>
    <definedName name="XRefCopy11Row" localSheetId="22" hidden="1">#REF!</definedName>
    <definedName name="XRefCopy11Row" localSheetId="23" hidden="1">#REF!</definedName>
    <definedName name="XRefCopy11Row" localSheetId="51" hidden="1">#REF!</definedName>
    <definedName name="XRefCopy11Row" hidden="1">#REF!</definedName>
    <definedName name="XRefCopy12" localSheetId="22" hidden="1">#REF!</definedName>
    <definedName name="XRefCopy12" localSheetId="23" hidden="1">#REF!</definedName>
    <definedName name="XRefCopy12" localSheetId="51" hidden="1">#REF!</definedName>
    <definedName name="XRefCopy12" hidden="1">#REF!</definedName>
    <definedName name="XRefCopy120Row" localSheetId="22" hidden="1">#REF!</definedName>
    <definedName name="XRefCopy120Row" localSheetId="23" hidden="1">#REF!</definedName>
    <definedName name="XRefCopy120Row" localSheetId="51" hidden="1">#REF!</definedName>
    <definedName name="XRefCopy120Row" hidden="1">#REF!</definedName>
    <definedName name="XRefCopy121Row" localSheetId="22" hidden="1">#REF!</definedName>
    <definedName name="XRefCopy121Row" localSheetId="23" hidden="1">#REF!</definedName>
    <definedName name="XRefCopy121Row" localSheetId="51" hidden="1">#REF!</definedName>
    <definedName name="XRefCopy121Row" hidden="1">#REF!</definedName>
    <definedName name="XRefCopy122Row" localSheetId="22" hidden="1">#REF!</definedName>
    <definedName name="XRefCopy122Row" localSheetId="23" hidden="1">#REF!</definedName>
    <definedName name="XRefCopy122Row" localSheetId="51" hidden="1">#REF!</definedName>
    <definedName name="XRefCopy122Row" hidden="1">#REF!</definedName>
    <definedName name="XRefCopy123Row" localSheetId="22" hidden="1">#REF!</definedName>
    <definedName name="XRefCopy123Row" localSheetId="23" hidden="1">#REF!</definedName>
    <definedName name="XRefCopy123Row" localSheetId="51" hidden="1">#REF!</definedName>
    <definedName name="XRefCopy123Row" hidden="1">#REF!</definedName>
    <definedName name="XRefCopy124Row" localSheetId="22" hidden="1">#REF!</definedName>
    <definedName name="XRefCopy124Row" localSheetId="23" hidden="1">#REF!</definedName>
    <definedName name="XRefCopy124Row" localSheetId="51" hidden="1">#REF!</definedName>
    <definedName name="XRefCopy124Row" hidden="1">#REF!</definedName>
    <definedName name="XRefCopy125Row" localSheetId="22" hidden="1">#REF!</definedName>
    <definedName name="XRefCopy125Row" localSheetId="23" hidden="1">#REF!</definedName>
    <definedName name="XRefCopy125Row" localSheetId="51" hidden="1">#REF!</definedName>
    <definedName name="XRefCopy125Row" hidden="1">#REF!</definedName>
    <definedName name="XRefCopy126Row" localSheetId="22" hidden="1">#REF!</definedName>
    <definedName name="XRefCopy126Row" localSheetId="23" hidden="1">#REF!</definedName>
    <definedName name="XRefCopy126Row" localSheetId="51" hidden="1">#REF!</definedName>
    <definedName name="XRefCopy126Row" hidden="1">#REF!</definedName>
    <definedName name="XRefCopy127Row" localSheetId="22" hidden="1">#REF!</definedName>
    <definedName name="XRefCopy127Row" localSheetId="23" hidden="1">#REF!</definedName>
    <definedName name="XRefCopy127Row" localSheetId="51" hidden="1">#REF!</definedName>
    <definedName name="XRefCopy127Row" hidden="1">#REF!</definedName>
    <definedName name="XRefCopy128Row" localSheetId="22" hidden="1">#REF!</definedName>
    <definedName name="XRefCopy128Row" localSheetId="23" hidden="1">#REF!</definedName>
    <definedName name="XRefCopy128Row" localSheetId="51" hidden="1">#REF!</definedName>
    <definedName name="XRefCopy128Row" hidden="1">#REF!</definedName>
    <definedName name="XRefCopy129Row" localSheetId="22" hidden="1">#REF!</definedName>
    <definedName name="XRefCopy129Row" localSheetId="23" hidden="1">#REF!</definedName>
    <definedName name="XRefCopy129Row" localSheetId="51" hidden="1">#REF!</definedName>
    <definedName name="XRefCopy129Row" hidden="1">#REF!</definedName>
    <definedName name="XRefCopy130Row" localSheetId="22" hidden="1">#REF!</definedName>
    <definedName name="XRefCopy130Row" localSheetId="23" hidden="1">#REF!</definedName>
    <definedName name="XRefCopy130Row" localSheetId="51" hidden="1">#REF!</definedName>
    <definedName name="XRefCopy130Row" hidden="1">#REF!</definedName>
    <definedName name="XRefCopy131Row" localSheetId="22" hidden="1">#REF!</definedName>
    <definedName name="XRefCopy131Row" localSheetId="23" hidden="1">#REF!</definedName>
    <definedName name="XRefCopy131Row" localSheetId="51" hidden="1">#REF!</definedName>
    <definedName name="XRefCopy131Row" hidden="1">#REF!</definedName>
    <definedName name="XRefCopy132Row" localSheetId="22" hidden="1">#REF!</definedName>
    <definedName name="XRefCopy132Row" localSheetId="23" hidden="1">#REF!</definedName>
    <definedName name="XRefCopy132Row" localSheetId="51" hidden="1">#REF!</definedName>
    <definedName name="XRefCopy132Row" hidden="1">#REF!</definedName>
    <definedName name="XRefCopy133Row" localSheetId="22" hidden="1">#REF!</definedName>
    <definedName name="XRefCopy133Row" localSheetId="23" hidden="1">#REF!</definedName>
    <definedName name="XRefCopy133Row" localSheetId="51" hidden="1">#REF!</definedName>
    <definedName name="XRefCopy133Row" hidden="1">#REF!</definedName>
    <definedName name="XRefCopy134Row" localSheetId="22" hidden="1">#REF!</definedName>
    <definedName name="XRefCopy134Row" localSheetId="23" hidden="1">#REF!</definedName>
    <definedName name="XRefCopy134Row" localSheetId="51" hidden="1">#REF!</definedName>
    <definedName name="XRefCopy134Row" hidden="1">#REF!</definedName>
    <definedName name="XRefCopy136Row" localSheetId="22" hidden="1">#REF!</definedName>
    <definedName name="XRefCopy136Row" localSheetId="23" hidden="1">#REF!</definedName>
    <definedName name="XRefCopy136Row" localSheetId="51" hidden="1">#REF!</definedName>
    <definedName name="XRefCopy136Row" hidden="1">#REF!</definedName>
    <definedName name="XRefCopy137Row" localSheetId="22" hidden="1">#REF!</definedName>
    <definedName name="XRefCopy137Row" localSheetId="23" hidden="1">#REF!</definedName>
    <definedName name="XRefCopy137Row" localSheetId="51" hidden="1">#REF!</definedName>
    <definedName name="XRefCopy137Row" hidden="1">#REF!</definedName>
    <definedName name="XRefCopy138Row" localSheetId="22" hidden="1">#REF!</definedName>
    <definedName name="XRefCopy138Row" localSheetId="23" hidden="1">#REF!</definedName>
    <definedName name="XRefCopy138Row" localSheetId="51" hidden="1">#REF!</definedName>
    <definedName name="XRefCopy138Row" hidden="1">#REF!</definedName>
    <definedName name="XRefCopy139Row" localSheetId="22" hidden="1">#REF!</definedName>
    <definedName name="XRefCopy139Row" localSheetId="23" hidden="1">#REF!</definedName>
    <definedName name="XRefCopy139Row" localSheetId="51" hidden="1">#REF!</definedName>
    <definedName name="XRefCopy139Row" hidden="1">#REF!</definedName>
    <definedName name="XRefCopy13Row" localSheetId="22" hidden="1">#REF!</definedName>
    <definedName name="XRefCopy13Row" localSheetId="23" hidden="1">#REF!</definedName>
    <definedName name="XRefCopy13Row" localSheetId="51" hidden="1">#REF!</definedName>
    <definedName name="XRefCopy13Row" hidden="1">#REF!</definedName>
    <definedName name="XRefCopy14" localSheetId="22" hidden="1">#REF!</definedName>
    <definedName name="XRefCopy14" localSheetId="23" hidden="1">#REF!</definedName>
    <definedName name="XRefCopy14" localSheetId="51" hidden="1">#REF!</definedName>
    <definedName name="XRefCopy14" hidden="1">#REF!</definedName>
    <definedName name="XRefCopy141Row" localSheetId="22" hidden="1">#REF!</definedName>
    <definedName name="XRefCopy141Row" localSheetId="23" hidden="1">#REF!</definedName>
    <definedName name="XRefCopy141Row" localSheetId="51" hidden="1">#REF!</definedName>
    <definedName name="XRefCopy141Row" hidden="1">#REF!</definedName>
    <definedName name="XRefCopy142Row" localSheetId="22" hidden="1">#REF!</definedName>
    <definedName name="XRefCopy142Row" localSheetId="23" hidden="1">#REF!</definedName>
    <definedName name="XRefCopy142Row" localSheetId="51" hidden="1">#REF!</definedName>
    <definedName name="XRefCopy142Row" hidden="1">#REF!</definedName>
    <definedName name="XRefCopy143Row" localSheetId="22" hidden="1">#REF!</definedName>
    <definedName name="XRefCopy143Row" localSheetId="23" hidden="1">#REF!</definedName>
    <definedName name="XRefCopy143Row" localSheetId="51" hidden="1">#REF!</definedName>
    <definedName name="XRefCopy143Row" hidden="1">#REF!</definedName>
    <definedName name="XRefCopy144Row" localSheetId="22" hidden="1">#REF!</definedName>
    <definedName name="XRefCopy144Row" localSheetId="23" hidden="1">#REF!</definedName>
    <definedName name="XRefCopy144Row" localSheetId="51" hidden="1">#REF!</definedName>
    <definedName name="XRefCopy144Row" hidden="1">#REF!</definedName>
    <definedName name="XRefCopy145Row" localSheetId="22" hidden="1">#REF!</definedName>
    <definedName name="XRefCopy145Row" localSheetId="23" hidden="1">#REF!</definedName>
    <definedName name="XRefCopy145Row" localSheetId="51" hidden="1">#REF!</definedName>
    <definedName name="XRefCopy145Row" hidden="1">#REF!</definedName>
    <definedName name="XRefCopy146Row" localSheetId="22" hidden="1">#REF!</definedName>
    <definedName name="XRefCopy146Row" localSheetId="23" hidden="1">#REF!</definedName>
    <definedName name="XRefCopy146Row" localSheetId="51" hidden="1">#REF!</definedName>
    <definedName name="XRefCopy146Row" hidden="1">#REF!</definedName>
    <definedName name="XRefCopy148Row" localSheetId="22" hidden="1">#REF!</definedName>
    <definedName name="XRefCopy148Row" localSheetId="23" hidden="1">#REF!</definedName>
    <definedName name="XRefCopy148Row" localSheetId="51" hidden="1">#REF!</definedName>
    <definedName name="XRefCopy148Row" hidden="1">#REF!</definedName>
    <definedName name="XRefCopy14Row" localSheetId="22" hidden="1">#REF!</definedName>
    <definedName name="XRefCopy14Row" localSheetId="23" hidden="1">#REF!</definedName>
    <definedName name="XRefCopy14Row" localSheetId="51" hidden="1">#REF!</definedName>
    <definedName name="XRefCopy14Row" hidden="1">#REF!</definedName>
    <definedName name="XRefCopy150Row" localSheetId="22" hidden="1">#REF!</definedName>
    <definedName name="XRefCopy150Row" localSheetId="23" hidden="1">#REF!</definedName>
    <definedName name="XRefCopy150Row" localSheetId="51" hidden="1">#REF!</definedName>
    <definedName name="XRefCopy150Row" hidden="1">#REF!</definedName>
    <definedName name="XRefCopy151Row" localSheetId="22" hidden="1">#REF!</definedName>
    <definedName name="XRefCopy151Row" localSheetId="23" hidden="1">#REF!</definedName>
    <definedName name="XRefCopy151Row" localSheetId="51" hidden="1">#REF!</definedName>
    <definedName name="XRefCopy151Row" hidden="1">#REF!</definedName>
    <definedName name="XRefCopy152Row" localSheetId="22" hidden="1">#REF!</definedName>
    <definedName name="XRefCopy152Row" localSheetId="23" hidden="1">#REF!</definedName>
    <definedName name="XRefCopy152Row" localSheetId="51" hidden="1">#REF!</definedName>
    <definedName name="XRefCopy152Row" hidden="1">#REF!</definedName>
    <definedName name="XRefCopy153Row" localSheetId="22" hidden="1">#REF!</definedName>
    <definedName name="XRefCopy153Row" localSheetId="23" hidden="1">#REF!</definedName>
    <definedName name="XRefCopy153Row" localSheetId="51" hidden="1">#REF!</definedName>
    <definedName name="XRefCopy153Row" hidden="1">#REF!</definedName>
    <definedName name="XRefCopy154Row" localSheetId="22" hidden="1">#REF!</definedName>
    <definedName name="XRefCopy154Row" localSheetId="23" hidden="1">#REF!</definedName>
    <definedName name="XRefCopy154Row" localSheetId="51" hidden="1">#REF!</definedName>
    <definedName name="XRefCopy154Row" hidden="1">#REF!</definedName>
    <definedName name="XRefCopy155Row" localSheetId="22" hidden="1">#REF!</definedName>
    <definedName name="XRefCopy155Row" localSheetId="23" hidden="1">#REF!</definedName>
    <definedName name="XRefCopy155Row" localSheetId="51" hidden="1">#REF!</definedName>
    <definedName name="XRefCopy155Row" hidden="1">#REF!</definedName>
    <definedName name="XRefCopy156Row" localSheetId="22" hidden="1">#REF!</definedName>
    <definedName name="XRefCopy156Row" localSheetId="23" hidden="1">#REF!</definedName>
    <definedName name="XRefCopy156Row" localSheetId="51" hidden="1">#REF!</definedName>
    <definedName name="XRefCopy156Row" hidden="1">#REF!</definedName>
    <definedName name="XRefCopy157Row" localSheetId="22" hidden="1">#REF!</definedName>
    <definedName name="XRefCopy157Row" localSheetId="23" hidden="1">#REF!</definedName>
    <definedName name="XRefCopy157Row" localSheetId="51" hidden="1">#REF!</definedName>
    <definedName name="XRefCopy157Row" hidden="1">#REF!</definedName>
    <definedName name="XRefCopy158Row" localSheetId="22" hidden="1">#REF!</definedName>
    <definedName name="XRefCopy158Row" localSheetId="23" hidden="1">#REF!</definedName>
    <definedName name="XRefCopy158Row" localSheetId="51" hidden="1">#REF!</definedName>
    <definedName name="XRefCopy158Row" hidden="1">#REF!</definedName>
    <definedName name="XRefCopy159Row" localSheetId="22" hidden="1">#REF!</definedName>
    <definedName name="XRefCopy159Row" localSheetId="23" hidden="1">#REF!</definedName>
    <definedName name="XRefCopy159Row" localSheetId="51" hidden="1">#REF!</definedName>
    <definedName name="XRefCopy159Row" hidden="1">#REF!</definedName>
    <definedName name="XRefCopy15Row" localSheetId="22" hidden="1">#REF!</definedName>
    <definedName name="XRefCopy15Row" localSheetId="23" hidden="1">#REF!</definedName>
    <definedName name="XRefCopy15Row" localSheetId="51" hidden="1">#REF!</definedName>
    <definedName name="XRefCopy15Row" hidden="1">#REF!</definedName>
    <definedName name="XRefCopy160Row" localSheetId="22" hidden="1">#REF!</definedName>
    <definedName name="XRefCopy160Row" localSheetId="23" hidden="1">#REF!</definedName>
    <definedName name="XRefCopy160Row" localSheetId="51" hidden="1">#REF!</definedName>
    <definedName name="XRefCopy160Row" hidden="1">#REF!</definedName>
    <definedName name="XRefCopy161Row" localSheetId="22" hidden="1">#REF!</definedName>
    <definedName name="XRefCopy161Row" localSheetId="23" hidden="1">#REF!</definedName>
    <definedName name="XRefCopy161Row" localSheetId="51" hidden="1">#REF!</definedName>
    <definedName name="XRefCopy161Row" hidden="1">#REF!</definedName>
    <definedName name="XRefCopy162Row" localSheetId="22" hidden="1">#REF!</definedName>
    <definedName name="XRefCopy162Row" localSheetId="23" hidden="1">#REF!</definedName>
    <definedName name="XRefCopy162Row" localSheetId="51" hidden="1">#REF!</definedName>
    <definedName name="XRefCopy162Row" hidden="1">#REF!</definedName>
    <definedName name="XRefCopy163Row" localSheetId="22" hidden="1">#REF!</definedName>
    <definedName name="XRefCopy163Row" localSheetId="23" hidden="1">#REF!</definedName>
    <definedName name="XRefCopy163Row" localSheetId="51" hidden="1">#REF!</definedName>
    <definedName name="XRefCopy163Row" hidden="1">#REF!</definedName>
    <definedName name="XRefCopy164Row" localSheetId="22" hidden="1">#REF!</definedName>
    <definedName name="XRefCopy164Row" localSheetId="23" hidden="1">#REF!</definedName>
    <definedName name="XRefCopy164Row" localSheetId="51" hidden="1">#REF!</definedName>
    <definedName name="XRefCopy164Row" hidden="1">#REF!</definedName>
    <definedName name="XRefCopy165Row" localSheetId="22" hidden="1">#REF!</definedName>
    <definedName name="XRefCopy165Row" localSheetId="23" hidden="1">#REF!</definedName>
    <definedName name="XRefCopy165Row" localSheetId="51" hidden="1">#REF!</definedName>
    <definedName name="XRefCopy165Row" hidden="1">#REF!</definedName>
    <definedName name="XRefCopy166Row" localSheetId="22" hidden="1">#REF!</definedName>
    <definedName name="XRefCopy166Row" localSheetId="23" hidden="1">#REF!</definedName>
    <definedName name="XRefCopy166Row" localSheetId="51" hidden="1">#REF!</definedName>
    <definedName name="XRefCopy166Row" hidden="1">#REF!</definedName>
    <definedName name="XRefCopy167Row" localSheetId="22" hidden="1">#REF!</definedName>
    <definedName name="XRefCopy167Row" localSheetId="23" hidden="1">#REF!</definedName>
    <definedName name="XRefCopy167Row" localSheetId="51" hidden="1">#REF!</definedName>
    <definedName name="XRefCopy167Row" hidden="1">#REF!</definedName>
    <definedName name="XRefCopy168Row" localSheetId="22" hidden="1">#REF!</definedName>
    <definedName name="XRefCopy168Row" localSheetId="23" hidden="1">#REF!</definedName>
    <definedName name="XRefCopy168Row" localSheetId="51" hidden="1">#REF!</definedName>
    <definedName name="XRefCopy168Row" hidden="1">#REF!</definedName>
    <definedName name="XRefCopy169Row" localSheetId="22" hidden="1">#REF!</definedName>
    <definedName name="XRefCopy169Row" localSheetId="23" hidden="1">#REF!</definedName>
    <definedName name="XRefCopy169Row" localSheetId="51" hidden="1">#REF!</definedName>
    <definedName name="XRefCopy169Row" hidden="1">#REF!</definedName>
    <definedName name="XRefCopy16Row" localSheetId="22" hidden="1">#REF!</definedName>
    <definedName name="XRefCopy16Row" localSheetId="23" hidden="1">#REF!</definedName>
    <definedName name="XRefCopy16Row" localSheetId="51" hidden="1">#REF!</definedName>
    <definedName name="XRefCopy16Row" hidden="1">#REF!</definedName>
    <definedName name="XRefCopy17" localSheetId="22" hidden="1">#REF!</definedName>
    <definedName name="XRefCopy17" localSheetId="23" hidden="1">#REF!</definedName>
    <definedName name="XRefCopy17" localSheetId="51" hidden="1">#REF!</definedName>
    <definedName name="XRefCopy17" hidden="1">#REF!</definedName>
    <definedName name="XRefCopy171Row" localSheetId="22" hidden="1">#REF!</definedName>
    <definedName name="XRefCopy171Row" localSheetId="23" hidden="1">#REF!</definedName>
    <definedName name="XRefCopy171Row" localSheetId="51" hidden="1">#REF!</definedName>
    <definedName name="XRefCopy171Row" hidden="1">#REF!</definedName>
    <definedName name="XRefCopy172Row" localSheetId="22" hidden="1">#REF!</definedName>
    <definedName name="XRefCopy172Row" localSheetId="23" hidden="1">#REF!</definedName>
    <definedName name="XRefCopy172Row" localSheetId="51" hidden="1">#REF!</definedName>
    <definedName name="XRefCopy172Row" hidden="1">#REF!</definedName>
    <definedName name="XRefCopy173Row" localSheetId="22" hidden="1">#REF!</definedName>
    <definedName name="XRefCopy173Row" localSheetId="23" hidden="1">#REF!</definedName>
    <definedName name="XRefCopy173Row" localSheetId="51" hidden="1">#REF!</definedName>
    <definedName name="XRefCopy173Row" hidden="1">#REF!</definedName>
    <definedName name="XRefCopy175Row" localSheetId="22" hidden="1">#REF!</definedName>
    <definedName name="XRefCopy175Row" localSheetId="23" hidden="1">#REF!</definedName>
    <definedName name="XRefCopy175Row" localSheetId="51" hidden="1">#REF!</definedName>
    <definedName name="XRefCopy175Row" hidden="1">#REF!</definedName>
    <definedName name="XRefCopy176Row" localSheetId="22" hidden="1">#REF!</definedName>
    <definedName name="XRefCopy176Row" localSheetId="23" hidden="1">#REF!</definedName>
    <definedName name="XRefCopy176Row" localSheetId="51" hidden="1">#REF!</definedName>
    <definedName name="XRefCopy176Row" hidden="1">#REF!</definedName>
    <definedName name="XRefCopy177Row" localSheetId="22" hidden="1">#REF!</definedName>
    <definedName name="XRefCopy177Row" localSheetId="23" hidden="1">#REF!</definedName>
    <definedName name="XRefCopy177Row" localSheetId="51" hidden="1">#REF!</definedName>
    <definedName name="XRefCopy177Row" hidden="1">#REF!</definedName>
    <definedName name="XRefCopy178Row" localSheetId="22" hidden="1">#REF!</definedName>
    <definedName name="XRefCopy178Row" localSheetId="23" hidden="1">#REF!</definedName>
    <definedName name="XRefCopy178Row" localSheetId="51" hidden="1">#REF!</definedName>
    <definedName name="XRefCopy178Row" hidden="1">#REF!</definedName>
    <definedName name="XRefCopy179Row" localSheetId="22" hidden="1">#REF!</definedName>
    <definedName name="XRefCopy179Row" localSheetId="23" hidden="1">#REF!</definedName>
    <definedName name="XRefCopy179Row" localSheetId="51" hidden="1">#REF!</definedName>
    <definedName name="XRefCopy179Row" hidden="1">#REF!</definedName>
    <definedName name="XRefCopy17Row" localSheetId="22" hidden="1">#REF!</definedName>
    <definedName name="XRefCopy17Row" localSheetId="23" hidden="1">#REF!</definedName>
    <definedName name="XRefCopy17Row" localSheetId="51" hidden="1">#REF!</definedName>
    <definedName name="XRefCopy17Row" hidden="1">#REF!</definedName>
    <definedName name="XRefCopy180Row" localSheetId="22" hidden="1">#REF!</definedName>
    <definedName name="XRefCopy180Row" localSheetId="23" hidden="1">#REF!</definedName>
    <definedName name="XRefCopy180Row" localSheetId="51" hidden="1">#REF!</definedName>
    <definedName name="XRefCopy180Row" hidden="1">#REF!</definedName>
    <definedName name="XRefCopy182Row" localSheetId="22" hidden="1">#REF!</definedName>
    <definedName name="XRefCopy182Row" localSheetId="23" hidden="1">#REF!</definedName>
    <definedName name="XRefCopy182Row" localSheetId="51" hidden="1">#REF!</definedName>
    <definedName name="XRefCopy182Row" hidden="1">#REF!</definedName>
    <definedName name="XRefCopy183Row" localSheetId="22" hidden="1">#REF!</definedName>
    <definedName name="XRefCopy183Row" localSheetId="23" hidden="1">#REF!</definedName>
    <definedName name="XRefCopy183Row" localSheetId="51" hidden="1">#REF!</definedName>
    <definedName name="XRefCopy183Row" hidden="1">#REF!</definedName>
    <definedName name="XRefCopy184Row" localSheetId="22" hidden="1">#REF!</definedName>
    <definedName name="XRefCopy184Row" localSheetId="23" hidden="1">#REF!</definedName>
    <definedName name="XRefCopy184Row" localSheetId="51" hidden="1">#REF!</definedName>
    <definedName name="XRefCopy184Row" hidden="1">#REF!</definedName>
    <definedName name="XRefCopy185Row" localSheetId="22" hidden="1">#REF!</definedName>
    <definedName name="XRefCopy185Row" localSheetId="23" hidden="1">#REF!</definedName>
    <definedName name="XRefCopy185Row" localSheetId="51" hidden="1">#REF!</definedName>
    <definedName name="XRefCopy185Row" hidden="1">#REF!</definedName>
    <definedName name="XRefCopy186Row" localSheetId="22" hidden="1">#REF!</definedName>
    <definedName name="XRefCopy186Row" localSheetId="23" hidden="1">#REF!</definedName>
    <definedName name="XRefCopy186Row" localSheetId="51" hidden="1">#REF!</definedName>
    <definedName name="XRefCopy186Row" hidden="1">#REF!</definedName>
    <definedName name="XRefCopy187Row" localSheetId="22" hidden="1">#REF!</definedName>
    <definedName name="XRefCopy187Row" localSheetId="23" hidden="1">#REF!</definedName>
    <definedName name="XRefCopy187Row" localSheetId="51" hidden="1">#REF!</definedName>
    <definedName name="XRefCopy187Row" hidden="1">#REF!</definedName>
    <definedName name="XRefCopy188Row" localSheetId="22" hidden="1">#REF!</definedName>
    <definedName name="XRefCopy188Row" localSheetId="23" hidden="1">#REF!</definedName>
    <definedName name="XRefCopy188Row" localSheetId="51" hidden="1">#REF!</definedName>
    <definedName name="XRefCopy188Row" hidden="1">#REF!</definedName>
    <definedName name="XRefCopy189Row" localSheetId="22" hidden="1">#REF!</definedName>
    <definedName name="XRefCopy189Row" localSheetId="23" hidden="1">#REF!</definedName>
    <definedName name="XRefCopy189Row" localSheetId="51" hidden="1">#REF!</definedName>
    <definedName name="XRefCopy189Row" hidden="1">#REF!</definedName>
    <definedName name="XRefCopy18Row" localSheetId="22" hidden="1">#REF!</definedName>
    <definedName name="XRefCopy18Row" localSheetId="23" hidden="1">#REF!</definedName>
    <definedName name="XRefCopy18Row" localSheetId="51" hidden="1">#REF!</definedName>
    <definedName name="XRefCopy18Row" hidden="1">#REF!</definedName>
    <definedName name="XRefCopy190Row" localSheetId="22" hidden="1">#REF!</definedName>
    <definedName name="XRefCopy190Row" localSheetId="23" hidden="1">#REF!</definedName>
    <definedName name="XRefCopy190Row" localSheetId="51" hidden="1">#REF!</definedName>
    <definedName name="XRefCopy190Row" hidden="1">#REF!</definedName>
    <definedName name="XRefCopy191Row" localSheetId="22" hidden="1">#REF!</definedName>
    <definedName name="XRefCopy191Row" localSheetId="23" hidden="1">#REF!</definedName>
    <definedName name="XRefCopy191Row" localSheetId="51" hidden="1">#REF!</definedName>
    <definedName name="XRefCopy191Row" hidden="1">#REF!</definedName>
    <definedName name="XRefCopy192Row" localSheetId="22" hidden="1">#REF!</definedName>
    <definedName name="XRefCopy192Row" localSheetId="23" hidden="1">#REF!</definedName>
    <definedName name="XRefCopy192Row" localSheetId="51" hidden="1">#REF!</definedName>
    <definedName name="XRefCopy192Row" hidden="1">#REF!</definedName>
    <definedName name="XRefCopy194Row" localSheetId="22" hidden="1">#REF!</definedName>
    <definedName name="XRefCopy194Row" localSheetId="23" hidden="1">#REF!</definedName>
    <definedName name="XRefCopy194Row" localSheetId="51" hidden="1">#REF!</definedName>
    <definedName name="XRefCopy194Row" hidden="1">#REF!</definedName>
    <definedName name="XRefCopy195Row" localSheetId="22" hidden="1">#REF!</definedName>
    <definedName name="XRefCopy195Row" localSheetId="23" hidden="1">#REF!</definedName>
    <definedName name="XRefCopy195Row" localSheetId="51" hidden="1">#REF!</definedName>
    <definedName name="XRefCopy195Row" hidden="1">#REF!</definedName>
    <definedName name="XRefCopy196Row" localSheetId="22" hidden="1">#REF!</definedName>
    <definedName name="XRefCopy196Row" localSheetId="23" hidden="1">#REF!</definedName>
    <definedName name="XRefCopy196Row" localSheetId="51" hidden="1">#REF!</definedName>
    <definedName name="XRefCopy196Row" hidden="1">#REF!</definedName>
    <definedName name="XRefCopy197Row" localSheetId="22" hidden="1">#REF!</definedName>
    <definedName name="XRefCopy197Row" localSheetId="23" hidden="1">#REF!</definedName>
    <definedName name="XRefCopy197Row" localSheetId="51" hidden="1">#REF!</definedName>
    <definedName name="XRefCopy197Row" hidden="1">#REF!</definedName>
    <definedName name="XRefCopy198Row" localSheetId="22" hidden="1">#REF!</definedName>
    <definedName name="XRefCopy198Row" localSheetId="23" hidden="1">#REF!</definedName>
    <definedName name="XRefCopy198Row" localSheetId="51" hidden="1">#REF!</definedName>
    <definedName name="XRefCopy198Row" hidden="1">#REF!</definedName>
    <definedName name="XRefCopy199Row" localSheetId="22" hidden="1">#REF!</definedName>
    <definedName name="XRefCopy199Row" localSheetId="23" hidden="1">#REF!</definedName>
    <definedName name="XRefCopy199Row" localSheetId="51" hidden="1">#REF!</definedName>
    <definedName name="XRefCopy199Row" hidden="1">#REF!</definedName>
    <definedName name="XRefCopy19Row" localSheetId="22" hidden="1">#REF!</definedName>
    <definedName name="XRefCopy19Row" localSheetId="23" hidden="1">#REF!</definedName>
    <definedName name="XRefCopy19Row" localSheetId="51" hidden="1">#REF!</definedName>
    <definedName name="XRefCopy19Row" hidden="1">#REF!</definedName>
    <definedName name="XRefCopy1Row" localSheetId="22" hidden="1">#REF!</definedName>
    <definedName name="XRefCopy1Row" localSheetId="23" hidden="1">#REF!</definedName>
    <definedName name="XRefCopy1Row" localSheetId="51" hidden="1">#REF!</definedName>
    <definedName name="XRefCopy1Row" hidden="1">#REF!</definedName>
    <definedName name="XRefCopy2" localSheetId="22" hidden="1">#REF!</definedName>
    <definedName name="XRefCopy2" localSheetId="23" hidden="1">#REF!</definedName>
    <definedName name="XRefCopy2" localSheetId="51" hidden="1">#REF!</definedName>
    <definedName name="XRefCopy2" hidden="1">#REF!</definedName>
    <definedName name="XRefCopy20" localSheetId="22" hidden="1">#REF!</definedName>
    <definedName name="XRefCopy20" localSheetId="23" hidden="1">#REF!</definedName>
    <definedName name="XRefCopy20" localSheetId="51" hidden="1">#REF!</definedName>
    <definedName name="XRefCopy20" hidden="1">#REF!</definedName>
    <definedName name="XRefCopy200Row" localSheetId="22" hidden="1">#REF!</definedName>
    <definedName name="XRefCopy200Row" localSheetId="23" hidden="1">#REF!</definedName>
    <definedName name="XRefCopy200Row" localSheetId="51" hidden="1">#REF!</definedName>
    <definedName name="XRefCopy200Row" hidden="1">#REF!</definedName>
    <definedName name="XRefCopy201Row" localSheetId="22" hidden="1">#REF!</definedName>
    <definedName name="XRefCopy201Row" localSheetId="23" hidden="1">#REF!</definedName>
    <definedName name="XRefCopy201Row" localSheetId="51" hidden="1">#REF!</definedName>
    <definedName name="XRefCopy201Row" hidden="1">#REF!</definedName>
    <definedName name="XRefCopy203Row" localSheetId="22" hidden="1">#REF!</definedName>
    <definedName name="XRefCopy203Row" localSheetId="23" hidden="1">#REF!</definedName>
    <definedName name="XRefCopy203Row" localSheetId="51" hidden="1">#REF!</definedName>
    <definedName name="XRefCopy203Row" hidden="1">#REF!</definedName>
    <definedName name="XRefCopy204Row" localSheetId="22" hidden="1">#REF!</definedName>
    <definedName name="XRefCopy204Row" localSheetId="23" hidden="1">#REF!</definedName>
    <definedName name="XRefCopy204Row" localSheetId="51" hidden="1">#REF!</definedName>
    <definedName name="XRefCopy204Row" hidden="1">#REF!</definedName>
    <definedName name="XRefCopy205Row" localSheetId="22" hidden="1">#REF!</definedName>
    <definedName name="XRefCopy205Row" localSheetId="23" hidden="1">#REF!</definedName>
    <definedName name="XRefCopy205Row" localSheetId="51" hidden="1">#REF!</definedName>
    <definedName name="XRefCopy205Row" hidden="1">#REF!</definedName>
    <definedName name="XRefCopy206Row" localSheetId="22" hidden="1">#REF!</definedName>
    <definedName name="XRefCopy206Row" localSheetId="23" hidden="1">#REF!</definedName>
    <definedName name="XRefCopy206Row" localSheetId="51" hidden="1">#REF!</definedName>
    <definedName name="XRefCopy206Row" hidden="1">#REF!</definedName>
    <definedName name="XRefCopy207Row" localSheetId="22" hidden="1">#REF!</definedName>
    <definedName name="XRefCopy207Row" localSheetId="23" hidden="1">#REF!</definedName>
    <definedName name="XRefCopy207Row" localSheetId="51" hidden="1">#REF!</definedName>
    <definedName name="XRefCopy207Row" hidden="1">#REF!</definedName>
    <definedName name="XRefCopy208Row" localSheetId="22" hidden="1">#REF!</definedName>
    <definedName name="XRefCopy208Row" localSheetId="23" hidden="1">#REF!</definedName>
    <definedName name="XRefCopy208Row" localSheetId="51" hidden="1">#REF!</definedName>
    <definedName name="XRefCopy208Row" hidden="1">#REF!</definedName>
    <definedName name="XRefCopy209Row" localSheetId="22" hidden="1">#REF!</definedName>
    <definedName name="XRefCopy209Row" localSheetId="23" hidden="1">#REF!</definedName>
    <definedName name="XRefCopy209Row" localSheetId="51" hidden="1">#REF!</definedName>
    <definedName name="XRefCopy209Row" hidden="1">#REF!</definedName>
    <definedName name="XRefCopy20Row" localSheetId="22" hidden="1">#REF!</definedName>
    <definedName name="XRefCopy20Row" localSheetId="23" hidden="1">#REF!</definedName>
    <definedName name="XRefCopy20Row" localSheetId="51" hidden="1">#REF!</definedName>
    <definedName name="XRefCopy20Row" hidden="1">#REF!</definedName>
    <definedName name="XRefCopy210Row" localSheetId="22" hidden="1">#REF!</definedName>
    <definedName name="XRefCopy210Row" localSheetId="23" hidden="1">#REF!</definedName>
    <definedName name="XRefCopy210Row" localSheetId="51" hidden="1">#REF!</definedName>
    <definedName name="XRefCopy210Row" hidden="1">#REF!</definedName>
    <definedName name="XRefCopy211Row" localSheetId="22" hidden="1">#REF!</definedName>
    <definedName name="XRefCopy211Row" localSheetId="23" hidden="1">#REF!</definedName>
    <definedName name="XRefCopy211Row" localSheetId="51" hidden="1">#REF!</definedName>
    <definedName name="XRefCopy211Row" hidden="1">#REF!</definedName>
    <definedName name="XRefCopy212Row" localSheetId="22" hidden="1">#REF!</definedName>
    <definedName name="XRefCopy212Row" localSheetId="23" hidden="1">#REF!</definedName>
    <definedName name="XRefCopy212Row" localSheetId="51" hidden="1">#REF!</definedName>
    <definedName name="XRefCopy212Row" hidden="1">#REF!</definedName>
    <definedName name="XRefCopy213Row" localSheetId="22" hidden="1">#REF!</definedName>
    <definedName name="XRefCopy213Row" localSheetId="23" hidden="1">#REF!</definedName>
    <definedName name="XRefCopy213Row" localSheetId="51" hidden="1">#REF!</definedName>
    <definedName name="XRefCopy213Row" hidden="1">#REF!</definedName>
    <definedName name="XRefCopy214Row" localSheetId="22" hidden="1">#REF!</definedName>
    <definedName name="XRefCopy214Row" localSheetId="23" hidden="1">#REF!</definedName>
    <definedName name="XRefCopy214Row" localSheetId="51" hidden="1">#REF!</definedName>
    <definedName name="XRefCopy214Row" hidden="1">#REF!</definedName>
    <definedName name="XRefCopy215Row" localSheetId="22" hidden="1">#REF!</definedName>
    <definedName name="XRefCopy215Row" localSheetId="23" hidden="1">#REF!</definedName>
    <definedName name="XRefCopy215Row" localSheetId="51" hidden="1">#REF!</definedName>
    <definedName name="XRefCopy215Row" hidden="1">#REF!</definedName>
    <definedName name="XRefCopy21Row" localSheetId="22" hidden="1">#REF!</definedName>
    <definedName name="XRefCopy21Row" localSheetId="23" hidden="1">#REF!</definedName>
    <definedName name="XRefCopy21Row" localSheetId="51" hidden="1">#REF!</definedName>
    <definedName name="XRefCopy21Row" hidden="1">#REF!</definedName>
    <definedName name="XRefCopy22" localSheetId="22" hidden="1">#REF!</definedName>
    <definedName name="XRefCopy22" localSheetId="23" hidden="1">#REF!</definedName>
    <definedName name="XRefCopy22" localSheetId="51" hidden="1">#REF!</definedName>
    <definedName name="XRefCopy22" hidden="1">#REF!</definedName>
    <definedName name="XRefCopy221Row" localSheetId="22" hidden="1">#REF!</definedName>
    <definedName name="XRefCopy221Row" localSheetId="23" hidden="1">#REF!</definedName>
    <definedName name="XRefCopy221Row" localSheetId="51" hidden="1">#REF!</definedName>
    <definedName name="XRefCopy221Row" hidden="1">#REF!</definedName>
    <definedName name="XRefCopy222Row" localSheetId="22" hidden="1">#REF!</definedName>
    <definedName name="XRefCopy222Row" localSheetId="23" hidden="1">#REF!</definedName>
    <definedName name="XRefCopy222Row" localSheetId="51" hidden="1">#REF!</definedName>
    <definedName name="XRefCopy222Row" hidden="1">#REF!</definedName>
    <definedName name="XRefCopy223Row" localSheetId="22" hidden="1">#REF!</definedName>
    <definedName name="XRefCopy223Row" localSheetId="23" hidden="1">#REF!</definedName>
    <definedName name="XRefCopy223Row" localSheetId="51" hidden="1">#REF!</definedName>
    <definedName name="XRefCopy223Row" hidden="1">#REF!</definedName>
    <definedName name="XRefCopy224Row" localSheetId="22" hidden="1">#REF!</definedName>
    <definedName name="XRefCopy224Row" localSheetId="23" hidden="1">#REF!</definedName>
    <definedName name="XRefCopy224Row" localSheetId="51" hidden="1">#REF!</definedName>
    <definedName name="XRefCopy224Row" hidden="1">#REF!</definedName>
    <definedName name="XRefCopy225Row" localSheetId="22" hidden="1">#REF!</definedName>
    <definedName name="XRefCopy225Row" localSheetId="23" hidden="1">#REF!</definedName>
    <definedName name="XRefCopy225Row" localSheetId="51" hidden="1">#REF!</definedName>
    <definedName name="XRefCopy225Row" hidden="1">#REF!</definedName>
    <definedName name="XRefCopy226Row" localSheetId="22" hidden="1">#REF!</definedName>
    <definedName name="XRefCopy226Row" localSheetId="23" hidden="1">#REF!</definedName>
    <definedName name="XRefCopy226Row" localSheetId="51" hidden="1">#REF!</definedName>
    <definedName name="XRefCopy226Row" hidden="1">#REF!</definedName>
    <definedName name="XRefCopy227Row" localSheetId="22" hidden="1">#REF!</definedName>
    <definedName name="XRefCopy227Row" localSheetId="23" hidden="1">#REF!</definedName>
    <definedName name="XRefCopy227Row" localSheetId="51" hidden="1">#REF!</definedName>
    <definedName name="XRefCopy227Row" hidden="1">#REF!</definedName>
    <definedName name="XRefCopy229Row" localSheetId="22" hidden="1">#REF!</definedName>
    <definedName name="XRefCopy229Row" localSheetId="23" hidden="1">#REF!</definedName>
    <definedName name="XRefCopy229Row" localSheetId="51" hidden="1">#REF!</definedName>
    <definedName name="XRefCopy229Row" hidden="1">#REF!</definedName>
    <definedName name="XRefCopy22Row" localSheetId="22" hidden="1">#REF!</definedName>
    <definedName name="XRefCopy22Row" localSheetId="23" hidden="1">#REF!</definedName>
    <definedName name="XRefCopy22Row" localSheetId="51" hidden="1">#REF!</definedName>
    <definedName name="XRefCopy22Row" hidden="1">#REF!</definedName>
    <definedName name="XRefCopy23" localSheetId="22" hidden="1">#REF!</definedName>
    <definedName name="XRefCopy23" localSheetId="23" hidden="1">#REF!</definedName>
    <definedName name="XRefCopy23" localSheetId="51" hidden="1">#REF!</definedName>
    <definedName name="XRefCopy23" hidden="1">#REF!</definedName>
    <definedName name="XRefCopy230Row" localSheetId="22" hidden="1">#REF!</definedName>
    <definedName name="XRefCopy230Row" localSheetId="23" hidden="1">#REF!</definedName>
    <definedName name="XRefCopy230Row" localSheetId="51" hidden="1">#REF!</definedName>
    <definedName name="XRefCopy230Row" hidden="1">#REF!</definedName>
    <definedName name="XRefCopy231Row" localSheetId="22" hidden="1">#REF!</definedName>
    <definedName name="XRefCopy231Row" localSheetId="23" hidden="1">#REF!</definedName>
    <definedName name="XRefCopy231Row" localSheetId="51" hidden="1">#REF!</definedName>
    <definedName name="XRefCopy231Row" hidden="1">#REF!</definedName>
    <definedName name="XRefCopy232Row" localSheetId="22" hidden="1">#REF!</definedName>
    <definedName name="XRefCopy232Row" localSheetId="23" hidden="1">#REF!</definedName>
    <definedName name="XRefCopy232Row" localSheetId="51" hidden="1">#REF!</definedName>
    <definedName name="XRefCopy232Row" hidden="1">#REF!</definedName>
    <definedName name="XRefCopy233Row" localSheetId="22" hidden="1">#REF!</definedName>
    <definedName name="XRefCopy233Row" localSheetId="23" hidden="1">#REF!</definedName>
    <definedName name="XRefCopy233Row" localSheetId="51" hidden="1">#REF!</definedName>
    <definedName name="XRefCopy233Row" hidden="1">#REF!</definedName>
    <definedName name="XRefCopy234Row" localSheetId="22" hidden="1">#REF!</definedName>
    <definedName name="XRefCopy234Row" localSheetId="23" hidden="1">#REF!</definedName>
    <definedName name="XRefCopy234Row" localSheetId="51" hidden="1">#REF!</definedName>
    <definedName name="XRefCopy234Row" hidden="1">#REF!</definedName>
    <definedName name="XRefCopy23Row" localSheetId="22" hidden="1">#REF!</definedName>
    <definedName name="XRefCopy23Row" localSheetId="23" hidden="1">#REF!</definedName>
    <definedName name="XRefCopy23Row" localSheetId="51" hidden="1">#REF!</definedName>
    <definedName name="XRefCopy23Row" hidden="1">#REF!</definedName>
    <definedName name="XRefCopy242Row" localSheetId="22" hidden="1">#REF!</definedName>
    <definedName name="XRefCopy242Row" localSheetId="23" hidden="1">#REF!</definedName>
    <definedName name="XRefCopy242Row" localSheetId="51" hidden="1">#REF!</definedName>
    <definedName name="XRefCopy242Row" hidden="1">#REF!</definedName>
    <definedName name="XRefCopy243Row" localSheetId="22" hidden="1">#REF!</definedName>
    <definedName name="XRefCopy243Row" localSheetId="23" hidden="1">#REF!</definedName>
    <definedName name="XRefCopy243Row" localSheetId="51" hidden="1">#REF!</definedName>
    <definedName name="XRefCopy243Row" hidden="1">#REF!</definedName>
    <definedName name="XRefCopy244Row" localSheetId="22" hidden="1">#REF!</definedName>
    <definedName name="XRefCopy244Row" localSheetId="23" hidden="1">#REF!</definedName>
    <definedName name="XRefCopy244Row" localSheetId="51" hidden="1">#REF!</definedName>
    <definedName name="XRefCopy244Row" hidden="1">#REF!</definedName>
    <definedName name="XRefCopy245Row" localSheetId="22" hidden="1">#REF!</definedName>
    <definedName name="XRefCopy245Row" localSheetId="23" hidden="1">#REF!</definedName>
    <definedName name="XRefCopy245Row" localSheetId="51" hidden="1">#REF!</definedName>
    <definedName name="XRefCopy245Row" hidden="1">#REF!</definedName>
    <definedName name="XRefCopy246Row" localSheetId="22" hidden="1">#REF!</definedName>
    <definedName name="XRefCopy246Row" localSheetId="23" hidden="1">#REF!</definedName>
    <definedName name="XRefCopy246Row" localSheetId="51" hidden="1">#REF!</definedName>
    <definedName name="XRefCopy246Row" hidden="1">#REF!</definedName>
    <definedName name="XRefCopy247Row" localSheetId="22" hidden="1">#REF!</definedName>
    <definedName name="XRefCopy247Row" localSheetId="23" hidden="1">#REF!</definedName>
    <definedName name="XRefCopy247Row" localSheetId="51" hidden="1">#REF!</definedName>
    <definedName name="XRefCopy247Row" hidden="1">#REF!</definedName>
    <definedName name="XRefCopy248Row" localSheetId="22" hidden="1">#REF!</definedName>
    <definedName name="XRefCopy248Row" localSheetId="23" hidden="1">#REF!</definedName>
    <definedName name="XRefCopy248Row" localSheetId="51" hidden="1">#REF!</definedName>
    <definedName name="XRefCopy248Row" hidden="1">#REF!</definedName>
    <definedName name="XRefCopy24Row" localSheetId="22" hidden="1">#REF!</definedName>
    <definedName name="XRefCopy24Row" localSheetId="23" hidden="1">#REF!</definedName>
    <definedName name="XRefCopy24Row" localSheetId="51" hidden="1">#REF!</definedName>
    <definedName name="XRefCopy24Row" hidden="1">#REF!</definedName>
    <definedName name="XRefCopy25" localSheetId="22" hidden="1">#REF!</definedName>
    <definedName name="XRefCopy25" localSheetId="23" hidden="1">#REF!</definedName>
    <definedName name="XRefCopy25" localSheetId="51" hidden="1">#REF!</definedName>
    <definedName name="XRefCopy25" hidden="1">#REF!</definedName>
    <definedName name="XRefCopy250Row" localSheetId="22" hidden="1">#REF!</definedName>
    <definedName name="XRefCopy250Row" localSheetId="23" hidden="1">#REF!</definedName>
    <definedName name="XRefCopy250Row" localSheetId="51" hidden="1">#REF!</definedName>
    <definedName name="XRefCopy250Row" hidden="1">#REF!</definedName>
    <definedName name="XRefCopy251Row" localSheetId="22" hidden="1">#REF!</definedName>
    <definedName name="XRefCopy251Row" localSheetId="23" hidden="1">#REF!</definedName>
    <definedName name="XRefCopy251Row" localSheetId="51" hidden="1">#REF!</definedName>
    <definedName name="XRefCopy251Row" hidden="1">#REF!</definedName>
    <definedName name="XRefCopy252Row" localSheetId="22" hidden="1">#REF!</definedName>
    <definedName name="XRefCopy252Row" localSheetId="23" hidden="1">#REF!</definedName>
    <definedName name="XRefCopy252Row" localSheetId="51" hidden="1">#REF!</definedName>
    <definedName name="XRefCopy252Row" hidden="1">#REF!</definedName>
    <definedName name="XRefCopy254Row" localSheetId="22" hidden="1">#REF!</definedName>
    <definedName name="XRefCopy254Row" localSheetId="23" hidden="1">#REF!</definedName>
    <definedName name="XRefCopy254Row" localSheetId="51" hidden="1">#REF!</definedName>
    <definedName name="XRefCopy254Row" hidden="1">#REF!</definedName>
    <definedName name="XRefCopy255Row" localSheetId="22" hidden="1">#REF!</definedName>
    <definedName name="XRefCopy255Row" localSheetId="23" hidden="1">#REF!</definedName>
    <definedName name="XRefCopy255Row" localSheetId="51" hidden="1">#REF!</definedName>
    <definedName name="XRefCopy255Row" hidden="1">#REF!</definedName>
    <definedName name="XRefCopy256Row" localSheetId="22" hidden="1">#REF!</definedName>
    <definedName name="XRefCopy256Row" localSheetId="23" hidden="1">#REF!</definedName>
    <definedName name="XRefCopy256Row" localSheetId="51" hidden="1">#REF!</definedName>
    <definedName name="XRefCopy256Row" hidden="1">#REF!</definedName>
    <definedName name="XRefCopy257Row" localSheetId="22" hidden="1">#REF!</definedName>
    <definedName name="XRefCopy257Row" localSheetId="23" hidden="1">#REF!</definedName>
    <definedName name="XRefCopy257Row" localSheetId="51" hidden="1">#REF!</definedName>
    <definedName name="XRefCopy257Row" hidden="1">#REF!</definedName>
    <definedName name="XRefCopy258Row" localSheetId="22" hidden="1">#REF!</definedName>
    <definedName name="XRefCopy258Row" localSheetId="23" hidden="1">#REF!</definedName>
    <definedName name="XRefCopy258Row" localSheetId="51" hidden="1">#REF!</definedName>
    <definedName name="XRefCopy258Row" hidden="1">#REF!</definedName>
    <definedName name="XRefCopy259Row" localSheetId="22" hidden="1">#REF!</definedName>
    <definedName name="XRefCopy259Row" localSheetId="23" hidden="1">#REF!</definedName>
    <definedName name="XRefCopy259Row" localSheetId="51" hidden="1">#REF!</definedName>
    <definedName name="XRefCopy259Row" hidden="1">#REF!</definedName>
    <definedName name="XRefCopy25Row" localSheetId="22" hidden="1">#REF!</definedName>
    <definedName name="XRefCopy25Row" localSheetId="23" hidden="1">#REF!</definedName>
    <definedName name="XRefCopy25Row" localSheetId="51" hidden="1">#REF!</definedName>
    <definedName name="XRefCopy25Row" hidden="1">#REF!</definedName>
    <definedName name="XRefCopy26" localSheetId="22" hidden="1">#REF!</definedName>
    <definedName name="XRefCopy26" localSheetId="23" hidden="1">#REF!</definedName>
    <definedName name="XRefCopy26" localSheetId="51" hidden="1">#REF!</definedName>
    <definedName name="XRefCopy26" hidden="1">#REF!</definedName>
    <definedName name="XRefCopy260Row" localSheetId="22" hidden="1">#REF!</definedName>
    <definedName name="XRefCopy260Row" localSheetId="23" hidden="1">#REF!</definedName>
    <definedName name="XRefCopy260Row" localSheetId="51" hidden="1">#REF!</definedName>
    <definedName name="XRefCopy260Row" hidden="1">#REF!</definedName>
    <definedName name="XRefCopy261Row" localSheetId="22" hidden="1">#REF!</definedName>
    <definedName name="XRefCopy261Row" localSheetId="23" hidden="1">#REF!</definedName>
    <definedName name="XRefCopy261Row" localSheetId="51" hidden="1">#REF!</definedName>
    <definedName name="XRefCopy261Row" hidden="1">#REF!</definedName>
    <definedName name="XRefCopy262Row" localSheetId="22" hidden="1">#REF!</definedName>
    <definedName name="XRefCopy262Row" localSheetId="23" hidden="1">#REF!</definedName>
    <definedName name="XRefCopy262Row" localSheetId="51" hidden="1">#REF!</definedName>
    <definedName name="XRefCopy262Row" hidden="1">#REF!</definedName>
    <definedName name="XRefCopy263Row" localSheetId="22" hidden="1">#REF!</definedName>
    <definedName name="XRefCopy263Row" localSheetId="23" hidden="1">#REF!</definedName>
    <definedName name="XRefCopy263Row" localSheetId="51" hidden="1">#REF!</definedName>
    <definedName name="XRefCopy263Row" hidden="1">#REF!</definedName>
    <definedName name="XRefCopy264Row" localSheetId="22" hidden="1">#REF!</definedName>
    <definedName name="XRefCopy264Row" localSheetId="23" hidden="1">#REF!</definedName>
    <definedName name="XRefCopy264Row" localSheetId="51" hidden="1">#REF!</definedName>
    <definedName name="XRefCopy264Row" hidden="1">#REF!</definedName>
    <definedName name="XRefCopy26Row" localSheetId="22" hidden="1">#REF!</definedName>
    <definedName name="XRefCopy26Row" localSheetId="23" hidden="1">#REF!</definedName>
    <definedName name="XRefCopy26Row" localSheetId="51" hidden="1">#REF!</definedName>
    <definedName name="XRefCopy26Row" hidden="1">#REF!</definedName>
    <definedName name="XRefCopy27Row" localSheetId="22" hidden="1">#REF!</definedName>
    <definedName name="XRefCopy27Row" localSheetId="23" hidden="1">#REF!</definedName>
    <definedName name="XRefCopy27Row" localSheetId="51" hidden="1">#REF!</definedName>
    <definedName name="XRefCopy27Row" hidden="1">#REF!</definedName>
    <definedName name="XRefCopy28Row" localSheetId="22" hidden="1">#REF!</definedName>
    <definedName name="XRefCopy28Row" localSheetId="23" hidden="1">#REF!</definedName>
    <definedName name="XRefCopy28Row" localSheetId="51" hidden="1">#REF!</definedName>
    <definedName name="XRefCopy28Row" hidden="1">#REF!</definedName>
    <definedName name="XRefCopy29Row" localSheetId="22" hidden="1">#REF!</definedName>
    <definedName name="XRefCopy29Row" localSheetId="23" hidden="1">#REF!</definedName>
    <definedName name="XRefCopy29Row" localSheetId="51" hidden="1">#REF!</definedName>
    <definedName name="XRefCopy29Row" hidden="1">#REF!</definedName>
    <definedName name="XRefCopy2Row" localSheetId="22" hidden="1">#REF!</definedName>
    <definedName name="XRefCopy2Row" localSheetId="23" hidden="1">#REF!</definedName>
    <definedName name="XRefCopy2Row" localSheetId="51" hidden="1">#REF!</definedName>
    <definedName name="XRefCopy2Row" hidden="1">#REF!</definedName>
    <definedName name="XRefCopy3" localSheetId="22" hidden="1">#REF!</definedName>
    <definedName name="XRefCopy3" localSheetId="23" hidden="1">#REF!</definedName>
    <definedName name="XRefCopy3" localSheetId="51" hidden="1">#REF!</definedName>
    <definedName name="XRefCopy3" hidden="1">#REF!</definedName>
    <definedName name="XRefCopy30Row" localSheetId="22" hidden="1">#REF!</definedName>
    <definedName name="XRefCopy30Row" localSheetId="23" hidden="1">#REF!</definedName>
    <definedName name="XRefCopy30Row" localSheetId="51" hidden="1">#REF!</definedName>
    <definedName name="XRefCopy30Row" hidden="1">#REF!</definedName>
    <definedName name="XRefCopy31Row" localSheetId="22" hidden="1">#REF!</definedName>
    <definedName name="XRefCopy31Row" localSheetId="23" hidden="1">#REF!</definedName>
    <definedName name="XRefCopy31Row" localSheetId="51" hidden="1">#REF!</definedName>
    <definedName name="XRefCopy31Row" hidden="1">#REF!</definedName>
    <definedName name="XRefCopy32Row" localSheetId="22" hidden="1">#REF!</definedName>
    <definedName name="XRefCopy32Row" localSheetId="23" hidden="1">#REF!</definedName>
    <definedName name="XRefCopy32Row" localSheetId="51" hidden="1">#REF!</definedName>
    <definedName name="XRefCopy32Row" hidden="1">#REF!</definedName>
    <definedName name="XRefCopy34" localSheetId="22" hidden="1">#REF!</definedName>
    <definedName name="XRefCopy34" localSheetId="23" hidden="1">#REF!</definedName>
    <definedName name="XRefCopy34" localSheetId="51" hidden="1">#REF!</definedName>
    <definedName name="XRefCopy34" hidden="1">#REF!</definedName>
    <definedName name="XRefCopy34Row" localSheetId="22" hidden="1">#REF!</definedName>
    <definedName name="XRefCopy34Row" localSheetId="23" hidden="1">#REF!</definedName>
    <definedName name="XRefCopy34Row" localSheetId="51" hidden="1">#REF!</definedName>
    <definedName name="XRefCopy34Row" hidden="1">#REF!</definedName>
    <definedName name="XRefCopy35Row" localSheetId="22" hidden="1">#REF!</definedName>
    <definedName name="XRefCopy35Row" localSheetId="23" hidden="1">#REF!</definedName>
    <definedName name="XRefCopy35Row" localSheetId="51" hidden="1">#REF!</definedName>
    <definedName name="XRefCopy35Row" hidden="1">#REF!</definedName>
    <definedName name="XRefCopy36Row" localSheetId="22" hidden="1">#REF!</definedName>
    <definedName name="XRefCopy36Row" localSheetId="23" hidden="1">#REF!</definedName>
    <definedName name="XRefCopy36Row" localSheetId="51" hidden="1">#REF!</definedName>
    <definedName name="XRefCopy36Row" hidden="1">#REF!</definedName>
    <definedName name="XRefCopy37Row" localSheetId="22" hidden="1">#REF!</definedName>
    <definedName name="XRefCopy37Row" localSheetId="23" hidden="1">#REF!</definedName>
    <definedName name="XRefCopy37Row" localSheetId="51" hidden="1">#REF!</definedName>
    <definedName name="XRefCopy37Row" hidden="1">#REF!</definedName>
    <definedName name="XRefCopy38Row" localSheetId="22" hidden="1">#REF!</definedName>
    <definedName name="XRefCopy38Row" localSheetId="23" hidden="1">#REF!</definedName>
    <definedName name="XRefCopy38Row" localSheetId="51" hidden="1">#REF!</definedName>
    <definedName name="XRefCopy38Row" hidden="1">#REF!</definedName>
    <definedName name="XRefCopy3Row" localSheetId="22" hidden="1">#REF!</definedName>
    <definedName name="XRefCopy3Row" localSheetId="23" hidden="1">#REF!</definedName>
    <definedName name="XRefCopy3Row" localSheetId="51" hidden="1">#REF!</definedName>
    <definedName name="XRefCopy3Row" hidden="1">#REF!</definedName>
    <definedName name="XRefCopy4" localSheetId="22" hidden="1">#REF!</definedName>
    <definedName name="XRefCopy4" localSheetId="23" hidden="1">#REF!</definedName>
    <definedName name="XRefCopy4" localSheetId="51" hidden="1">#REF!</definedName>
    <definedName name="XRefCopy4" hidden="1">#REF!</definedName>
    <definedName name="XRefCopy41Row" localSheetId="22" hidden="1">#REF!</definedName>
    <definedName name="XRefCopy41Row" localSheetId="23" hidden="1">#REF!</definedName>
    <definedName name="XRefCopy41Row" localSheetId="51" hidden="1">#REF!</definedName>
    <definedName name="XRefCopy41Row" hidden="1">#REF!</definedName>
    <definedName name="XRefCopy42Row" localSheetId="22" hidden="1">#REF!</definedName>
    <definedName name="XRefCopy42Row" localSheetId="23" hidden="1">#REF!</definedName>
    <definedName name="XRefCopy42Row" localSheetId="51" hidden="1">#REF!</definedName>
    <definedName name="XRefCopy42Row" hidden="1">#REF!</definedName>
    <definedName name="XRefCopy43Row" localSheetId="22" hidden="1">#REF!</definedName>
    <definedName name="XRefCopy43Row" localSheetId="23" hidden="1">#REF!</definedName>
    <definedName name="XRefCopy43Row" localSheetId="51" hidden="1">#REF!</definedName>
    <definedName name="XRefCopy43Row" hidden="1">#REF!</definedName>
    <definedName name="XRefCopy44Row" localSheetId="22" hidden="1">#REF!</definedName>
    <definedName name="XRefCopy44Row" localSheetId="23" hidden="1">#REF!</definedName>
    <definedName name="XRefCopy44Row" localSheetId="51" hidden="1">#REF!</definedName>
    <definedName name="XRefCopy44Row" hidden="1">#REF!</definedName>
    <definedName name="XRefCopy46Row" localSheetId="22" hidden="1">#REF!</definedName>
    <definedName name="XRefCopy46Row" localSheetId="23" hidden="1">#REF!</definedName>
    <definedName name="XRefCopy46Row" localSheetId="51" hidden="1">#REF!</definedName>
    <definedName name="XRefCopy46Row" hidden="1">#REF!</definedName>
    <definedName name="XRefCopy47Row" localSheetId="22" hidden="1">#REF!</definedName>
    <definedName name="XRefCopy47Row" localSheetId="23" hidden="1">#REF!</definedName>
    <definedName name="XRefCopy47Row" localSheetId="51" hidden="1">#REF!</definedName>
    <definedName name="XRefCopy47Row" hidden="1">#REF!</definedName>
    <definedName name="XRefCopy48Row" localSheetId="22" hidden="1">#REF!</definedName>
    <definedName name="XRefCopy48Row" localSheetId="23" hidden="1">#REF!</definedName>
    <definedName name="XRefCopy48Row" localSheetId="51" hidden="1">#REF!</definedName>
    <definedName name="XRefCopy48Row" hidden="1">#REF!</definedName>
    <definedName name="XRefCopy49Row" localSheetId="22" hidden="1">#REF!</definedName>
    <definedName name="XRefCopy49Row" localSheetId="23" hidden="1">#REF!</definedName>
    <definedName name="XRefCopy49Row" localSheetId="51" hidden="1">#REF!</definedName>
    <definedName name="XRefCopy49Row" hidden="1">#REF!</definedName>
    <definedName name="XRefCopy4Row" localSheetId="22" hidden="1">#REF!</definedName>
    <definedName name="XRefCopy4Row" localSheetId="23" hidden="1">#REF!</definedName>
    <definedName name="XRefCopy4Row" localSheetId="51" hidden="1">#REF!</definedName>
    <definedName name="XRefCopy4Row" hidden="1">#REF!</definedName>
    <definedName name="XRefCopy5" localSheetId="22" hidden="1">#REF!</definedName>
    <definedName name="XRefCopy5" localSheetId="23" hidden="1">#REF!</definedName>
    <definedName name="XRefCopy5" localSheetId="51" hidden="1">#REF!</definedName>
    <definedName name="XRefCopy5" hidden="1">#REF!</definedName>
    <definedName name="XRefCopy50Row" localSheetId="22" hidden="1">#REF!</definedName>
    <definedName name="XRefCopy50Row" localSheetId="23" hidden="1">#REF!</definedName>
    <definedName name="XRefCopy50Row" localSheetId="51" hidden="1">#REF!</definedName>
    <definedName name="XRefCopy50Row" hidden="1">#REF!</definedName>
    <definedName name="XRefCopy52Row" localSheetId="22" hidden="1">#REF!</definedName>
    <definedName name="XRefCopy52Row" localSheetId="23" hidden="1">#REF!</definedName>
    <definedName name="XRefCopy52Row" localSheetId="51" hidden="1">#REF!</definedName>
    <definedName name="XRefCopy52Row" hidden="1">#REF!</definedName>
    <definedName name="XRefCopy53Row" localSheetId="22" hidden="1">#REF!</definedName>
    <definedName name="XRefCopy53Row" localSheetId="23" hidden="1">#REF!</definedName>
    <definedName name="XRefCopy53Row" localSheetId="51" hidden="1">#REF!</definedName>
    <definedName name="XRefCopy53Row" hidden="1">#REF!</definedName>
    <definedName name="XRefCopy54Row" localSheetId="22" hidden="1">#REF!</definedName>
    <definedName name="XRefCopy54Row" localSheetId="23" hidden="1">#REF!</definedName>
    <definedName name="XRefCopy54Row" localSheetId="51" hidden="1">#REF!</definedName>
    <definedName name="XRefCopy54Row" hidden="1">#REF!</definedName>
    <definedName name="XRefCopy55Row" localSheetId="22" hidden="1">#REF!</definedName>
    <definedName name="XRefCopy55Row" localSheetId="23" hidden="1">#REF!</definedName>
    <definedName name="XRefCopy55Row" localSheetId="51" hidden="1">#REF!</definedName>
    <definedName name="XRefCopy55Row" hidden="1">#REF!</definedName>
    <definedName name="XRefCopy56Row" localSheetId="22" hidden="1">#REF!</definedName>
    <definedName name="XRefCopy56Row" localSheetId="23" hidden="1">#REF!</definedName>
    <definedName name="XRefCopy56Row" localSheetId="51" hidden="1">#REF!</definedName>
    <definedName name="XRefCopy56Row" hidden="1">#REF!</definedName>
    <definedName name="XRefCopy58Row" localSheetId="22" hidden="1">#REF!</definedName>
    <definedName name="XRefCopy58Row" localSheetId="23" hidden="1">#REF!</definedName>
    <definedName name="XRefCopy58Row" localSheetId="51" hidden="1">#REF!</definedName>
    <definedName name="XRefCopy58Row" hidden="1">#REF!</definedName>
    <definedName name="XRefCopy59Row" localSheetId="22" hidden="1">#REF!</definedName>
    <definedName name="XRefCopy59Row" localSheetId="23" hidden="1">#REF!</definedName>
    <definedName name="XRefCopy59Row" localSheetId="51" hidden="1">#REF!</definedName>
    <definedName name="XRefCopy59Row" hidden="1">#REF!</definedName>
    <definedName name="XRefCopy5Row" localSheetId="22" hidden="1">#REF!</definedName>
    <definedName name="XRefCopy5Row" localSheetId="23" hidden="1">#REF!</definedName>
    <definedName name="XRefCopy5Row" localSheetId="51" hidden="1">#REF!</definedName>
    <definedName name="XRefCopy5Row" hidden="1">#REF!</definedName>
    <definedName name="XRefCopy6" localSheetId="22" hidden="1">#REF!</definedName>
    <definedName name="XRefCopy6" localSheetId="23" hidden="1">#REF!</definedName>
    <definedName name="XRefCopy6" localSheetId="51" hidden="1">#REF!</definedName>
    <definedName name="XRefCopy6" hidden="1">#REF!</definedName>
    <definedName name="XRefCopy60Row" localSheetId="22" hidden="1">#REF!</definedName>
    <definedName name="XRefCopy60Row" localSheetId="23" hidden="1">#REF!</definedName>
    <definedName name="XRefCopy60Row" localSheetId="51" hidden="1">#REF!</definedName>
    <definedName name="XRefCopy60Row" hidden="1">#REF!</definedName>
    <definedName name="XRefCopy62Row" localSheetId="22" hidden="1">#REF!</definedName>
    <definedName name="XRefCopy62Row" localSheetId="23" hidden="1">#REF!</definedName>
    <definedName name="XRefCopy62Row" localSheetId="51" hidden="1">#REF!</definedName>
    <definedName name="XRefCopy62Row" hidden="1">#REF!</definedName>
    <definedName name="XRefCopy63Row" localSheetId="22" hidden="1">#REF!</definedName>
    <definedName name="XRefCopy63Row" localSheetId="23" hidden="1">#REF!</definedName>
    <definedName name="XRefCopy63Row" localSheetId="51" hidden="1">#REF!</definedName>
    <definedName name="XRefCopy63Row" hidden="1">#REF!</definedName>
    <definedName name="XRefCopy64Row" localSheetId="22" hidden="1">#REF!</definedName>
    <definedName name="XRefCopy64Row" localSheetId="23" hidden="1">#REF!</definedName>
    <definedName name="XRefCopy64Row" localSheetId="51" hidden="1">#REF!</definedName>
    <definedName name="XRefCopy64Row" hidden="1">#REF!</definedName>
    <definedName name="XRefCopy65Row" localSheetId="22" hidden="1">#REF!</definedName>
    <definedName name="XRefCopy65Row" localSheetId="23" hidden="1">#REF!</definedName>
    <definedName name="XRefCopy65Row" localSheetId="51" hidden="1">#REF!</definedName>
    <definedName name="XRefCopy65Row" hidden="1">#REF!</definedName>
    <definedName name="XRefCopy66Row" localSheetId="22" hidden="1">#REF!</definedName>
    <definedName name="XRefCopy66Row" localSheetId="23" hidden="1">#REF!</definedName>
    <definedName name="XRefCopy66Row" localSheetId="51" hidden="1">#REF!</definedName>
    <definedName name="XRefCopy66Row" hidden="1">#REF!</definedName>
    <definedName name="XRefCopy67" localSheetId="22" hidden="1">#REF!</definedName>
    <definedName name="XRefCopy67" localSheetId="23" hidden="1">#REF!</definedName>
    <definedName name="XRefCopy67" localSheetId="51" hidden="1">#REF!</definedName>
    <definedName name="XRefCopy67" hidden="1">#REF!</definedName>
    <definedName name="XRefCopy68Row" localSheetId="22" hidden="1">#REF!</definedName>
    <definedName name="XRefCopy68Row" localSheetId="23" hidden="1">#REF!</definedName>
    <definedName name="XRefCopy68Row" localSheetId="51" hidden="1">#REF!</definedName>
    <definedName name="XRefCopy68Row" hidden="1">#REF!</definedName>
    <definedName name="XRefCopy69Row" localSheetId="22" hidden="1">#REF!</definedName>
    <definedName name="XRefCopy69Row" localSheetId="23" hidden="1">#REF!</definedName>
    <definedName name="XRefCopy69Row" localSheetId="51" hidden="1">#REF!</definedName>
    <definedName name="XRefCopy69Row" hidden="1">#REF!</definedName>
    <definedName name="XRefCopy6Row" localSheetId="22" hidden="1">#REF!</definedName>
    <definedName name="XRefCopy6Row" localSheetId="23" hidden="1">#REF!</definedName>
    <definedName name="XRefCopy6Row" localSheetId="51" hidden="1">#REF!</definedName>
    <definedName name="XRefCopy6Row" hidden="1">#REF!</definedName>
    <definedName name="XRefCopy7" localSheetId="22" hidden="1">#REF!</definedName>
    <definedName name="XRefCopy7" localSheetId="23" hidden="1">#REF!</definedName>
    <definedName name="XRefCopy7" localSheetId="51" hidden="1">#REF!</definedName>
    <definedName name="XRefCopy7" hidden="1">#REF!</definedName>
    <definedName name="XRefCopy70Row" localSheetId="22" hidden="1">#REF!</definedName>
    <definedName name="XRefCopy70Row" localSheetId="23" hidden="1">#REF!</definedName>
    <definedName name="XRefCopy70Row" localSheetId="51" hidden="1">#REF!</definedName>
    <definedName name="XRefCopy70Row" hidden="1">#REF!</definedName>
    <definedName name="XRefCopy71Row" localSheetId="22" hidden="1">#REF!</definedName>
    <definedName name="XRefCopy71Row" localSheetId="23" hidden="1">#REF!</definedName>
    <definedName name="XRefCopy71Row" localSheetId="51" hidden="1">#REF!</definedName>
    <definedName name="XRefCopy71Row" hidden="1">#REF!</definedName>
    <definedName name="XRefCopy73" localSheetId="22" hidden="1">#REF!</definedName>
    <definedName name="XRefCopy73" localSheetId="23" hidden="1">#REF!</definedName>
    <definedName name="XRefCopy73" localSheetId="51" hidden="1">#REF!</definedName>
    <definedName name="XRefCopy73" hidden="1">#REF!</definedName>
    <definedName name="XRefCopy73Row" localSheetId="22" hidden="1">#REF!</definedName>
    <definedName name="XRefCopy73Row" localSheetId="23" hidden="1">#REF!</definedName>
    <definedName name="XRefCopy73Row" localSheetId="51" hidden="1">#REF!</definedName>
    <definedName name="XRefCopy73Row" hidden="1">#REF!</definedName>
    <definedName name="XRefCopy74Row" localSheetId="22" hidden="1">#REF!</definedName>
    <definedName name="XRefCopy74Row" localSheetId="23" hidden="1">#REF!</definedName>
    <definedName name="XRefCopy74Row" localSheetId="51" hidden="1">#REF!</definedName>
    <definedName name="XRefCopy74Row" hidden="1">#REF!</definedName>
    <definedName name="XRefCopy75Row" localSheetId="22" hidden="1">#REF!</definedName>
    <definedName name="XRefCopy75Row" localSheetId="23" hidden="1">#REF!</definedName>
    <definedName name="XRefCopy75Row" localSheetId="51" hidden="1">#REF!</definedName>
    <definedName name="XRefCopy75Row" hidden="1">#REF!</definedName>
    <definedName name="XRefCopy76Row" localSheetId="22" hidden="1">#REF!</definedName>
    <definedName name="XRefCopy76Row" localSheetId="23" hidden="1">#REF!</definedName>
    <definedName name="XRefCopy76Row" localSheetId="51" hidden="1">#REF!</definedName>
    <definedName name="XRefCopy76Row" hidden="1">#REF!</definedName>
    <definedName name="XRefCopy77Row" localSheetId="22" hidden="1">#REF!</definedName>
    <definedName name="XRefCopy77Row" localSheetId="23" hidden="1">#REF!</definedName>
    <definedName name="XRefCopy77Row" localSheetId="51" hidden="1">#REF!</definedName>
    <definedName name="XRefCopy77Row" hidden="1">#REF!</definedName>
    <definedName name="XRefCopy78Row" localSheetId="22" hidden="1">#REF!</definedName>
    <definedName name="XRefCopy78Row" localSheetId="23" hidden="1">#REF!</definedName>
    <definedName name="XRefCopy78Row" localSheetId="51" hidden="1">#REF!</definedName>
    <definedName name="XRefCopy78Row" hidden="1">#REF!</definedName>
    <definedName name="XRefCopy79Row" localSheetId="22" hidden="1">#REF!</definedName>
    <definedName name="XRefCopy79Row" localSheetId="23" hidden="1">#REF!</definedName>
    <definedName name="XRefCopy79Row" localSheetId="51" hidden="1">#REF!</definedName>
    <definedName name="XRefCopy79Row" hidden="1">#REF!</definedName>
    <definedName name="XRefCopy7Row" localSheetId="22" hidden="1">#REF!</definedName>
    <definedName name="XRefCopy7Row" localSheetId="23" hidden="1">#REF!</definedName>
    <definedName name="XRefCopy7Row" localSheetId="51" hidden="1">#REF!</definedName>
    <definedName name="XRefCopy7Row" hidden="1">#REF!</definedName>
    <definedName name="XRefCopy8" localSheetId="22" hidden="1">#REF!</definedName>
    <definedName name="XRefCopy8" localSheetId="23" hidden="1">#REF!</definedName>
    <definedName name="XRefCopy8" localSheetId="51" hidden="1">#REF!</definedName>
    <definedName name="XRefCopy8" hidden="1">#REF!</definedName>
    <definedName name="XRefCopy80Row" localSheetId="22" hidden="1">#REF!</definedName>
    <definedName name="XRefCopy80Row" localSheetId="23" hidden="1">#REF!</definedName>
    <definedName name="XRefCopy80Row" localSheetId="51" hidden="1">#REF!</definedName>
    <definedName name="XRefCopy80Row" hidden="1">#REF!</definedName>
    <definedName name="XRefCopy81Row" localSheetId="22" hidden="1">#REF!</definedName>
    <definedName name="XRefCopy81Row" localSheetId="23" hidden="1">#REF!</definedName>
    <definedName name="XRefCopy81Row" localSheetId="51" hidden="1">#REF!</definedName>
    <definedName name="XRefCopy81Row" hidden="1">#REF!</definedName>
    <definedName name="XRefCopy82Row" localSheetId="22" hidden="1">#REF!</definedName>
    <definedName name="XRefCopy82Row" localSheetId="23" hidden="1">#REF!</definedName>
    <definedName name="XRefCopy82Row" localSheetId="51" hidden="1">#REF!</definedName>
    <definedName name="XRefCopy82Row" hidden="1">#REF!</definedName>
    <definedName name="XRefCopy84Row" localSheetId="22" hidden="1">#REF!</definedName>
    <definedName name="XRefCopy84Row" localSheetId="23" hidden="1">#REF!</definedName>
    <definedName name="XRefCopy84Row" localSheetId="51" hidden="1">#REF!</definedName>
    <definedName name="XRefCopy84Row" hidden="1">#REF!</definedName>
    <definedName name="XRefCopy85Row" localSheetId="22" hidden="1">#REF!</definedName>
    <definedName name="XRefCopy85Row" localSheetId="23" hidden="1">#REF!</definedName>
    <definedName name="XRefCopy85Row" localSheetId="51" hidden="1">#REF!</definedName>
    <definedName name="XRefCopy85Row" hidden="1">#REF!</definedName>
    <definedName name="XRefCopy86Row" localSheetId="22" hidden="1">#REF!</definedName>
    <definedName name="XRefCopy86Row" localSheetId="23" hidden="1">#REF!</definedName>
    <definedName name="XRefCopy86Row" localSheetId="51" hidden="1">#REF!</definedName>
    <definedName name="XRefCopy86Row" hidden="1">#REF!</definedName>
    <definedName name="XRefCopy87Row" localSheetId="22" hidden="1">#REF!</definedName>
    <definedName name="XRefCopy87Row" localSheetId="23" hidden="1">#REF!</definedName>
    <definedName name="XRefCopy87Row" localSheetId="51" hidden="1">#REF!</definedName>
    <definedName name="XRefCopy87Row" hidden="1">#REF!</definedName>
    <definedName name="XRefCopy88Row" localSheetId="22" hidden="1">#REF!</definedName>
    <definedName name="XRefCopy88Row" localSheetId="23" hidden="1">#REF!</definedName>
    <definedName name="XRefCopy88Row" localSheetId="51" hidden="1">#REF!</definedName>
    <definedName name="XRefCopy88Row" hidden="1">#REF!</definedName>
    <definedName name="XRefCopy89Row" localSheetId="22" hidden="1">#REF!</definedName>
    <definedName name="XRefCopy89Row" localSheetId="23" hidden="1">#REF!</definedName>
    <definedName name="XRefCopy89Row" localSheetId="51" hidden="1">#REF!</definedName>
    <definedName name="XRefCopy89Row" hidden="1">#REF!</definedName>
    <definedName name="XRefCopy8Row" localSheetId="22" hidden="1">#REF!</definedName>
    <definedName name="XRefCopy8Row" localSheetId="23" hidden="1">#REF!</definedName>
    <definedName name="XRefCopy8Row" localSheetId="51" hidden="1">#REF!</definedName>
    <definedName name="XRefCopy8Row" hidden="1">#REF!</definedName>
    <definedName name="XRefCopy9" localSheetId="22" hidden="1">#REF!</definedName>
    <definedName name="XRefCopy9" localSheetId="23" hidden="1">#REF!</definedName>
    <definedName name="XRefCopy9" localSheetId="51" hidden="1">#REF!</definedName>
    <definedName name="XRefCopy9" hidden="1">#REF!</definedName>
    <definedName name="XRefCopy90Row" localSheetId="22" hidden="1">#REF!</definedName>
    <definedName name="XRefCopy90Row" localSheetId="23" hidden="1">#REF!</definedName>
    <definedName name="XRefCopy90Row" localSheetId="51" hidden="1">#REF!</definedName>
    <definedName name="XRefCopy90Row" hidden="1">#REF!</definedName>
    <definedName name="XRefCopy91Row" localSheetId="22" hidden="1">#REF!</definedName>
    <definedName name="XRefCopy91Row" localSheetId="23" hidden="1">#REF!</definedName>
    <definedName name="XRefCopy91Row" localSheetId="51" hidden="1">#REF!</definedName>
    <definedName name="XRefCopy91Row" hidden="1">#REF!</definedName>
    <definedName name="XRefCopy92Row" localSheetId="22" hidden="1">#REF!</definedName>
    <definedName name="XRefCopy92Row" localSheetId="23" hidden="1">#REF!</definedName>
    <definedName name="XRefCopy92Row" localSheetId="51" hidden="1">#REF!</definedName>
    <definedName name="XRefCopy92Row" hidden="1">#REF!</definedName>
    <definedName name="XRefCopy93Row" localSheetId="22" hidden="1">#REF!</definedName>
    <definedName name="XRefCopy93Row" localSheetId="23" hidden="1">#REF!</definedName>
    <definedName name="XRefCopy93Row" localSheetId="51" hidden="1">#REF!</definedName>
    <definedName name="XRefCopy93Row" hidden="1">#REF!</definedName>
    <definedName name="XRefCopy94Row" localSheetId="22" hidden="1">#REF!</definedName>
    <definedName name="XRefCopy94Row" localSheetId="23" hidden="1">#REF!</definedName>
    <definedName name="XRefCopy94Row" localSheetId="51" hidden="1">#REF!</definedName>
    <definedName name="XRefCopy94Row" hidden="1">#REF!</definedName>
    <definedName name="XRefCopy95Row" localSheetId="22" hidden="1">#REF!</definedName>
    <definedName name="XRefCopy95Row" localSheetId="23" hidden="1">#REF!</definedName>
    <definedName name="XRefCopy95Row" localSheetId="51" hidden="1">#REF!</definedName>
    <definedName name="XRefCopy95Row" hidden="1">#REF!</definedName>
    <definedName name="XRefCopy96Row" localSheetId="22" hidden="1">#REF!</definedName>
    <definedName name="XRefCopy96Row" localSheetId="23" hidden="1">#REF!</definedName>
    <definedName name="XRefCopy96Row" localSheetId="51" hidden="1">#REF!</definedName>
    <definedName name="XRefCopy96Row" hidden="1">#REF!</definedName>
    <definedName name="XRefCopy99Row" localSheetId="22" hidden="1">#REF!</definedName>
    <definedName name="XRefCopy99Row" localSheetId="23" hidden="1">#REF!</definedName>
    <definedName name="XRefCopy99Row" localSheetId="51" hidden="1">#REF!</definedName>
    <definedName name="XRefCopy99Row" hidden="1">#REF!</definedName>
    <definedName name="XRefCopy9Row" localSheetId="22" hidden="1">#REF!</definedName>
    <definedName name="XRefCopy9Row" localSheetId="23" hidden="1">#REF!</definedName>
    <definedName name="XRefCopy9Row" localSheetId="51" hidden="1">#REF!</definedName>
    <definedName name="XRefCopy9Row" hidden="1">#REF!</definedName>
    <definedName name="XRefCopyRangeCount" hidden="1">1</definedName>
    <definedName name="XRefPaste1" localSheetId="22" hidden="1">#REF!</definedName>
    <definedName name="XRefPaste1" localSheetId="23" hidden="1">#REF!</definedName>
    <definedName name="XRefPaste1" localSheetId="51" hidden="1">#REF!</definedName>
    <definedName name="XRefPaste1" hidden="1">#REF!</definedName>
    <definedName name="XRefPaste100Row" localSheetId="22" hidden="1">#REF!</definedName>
    <definedName name="XRefPaste100Row" localSheetId="23" hidden="1">#REF!</definedName>
    <definedName name="XRefPaste100Row" localSheetId="51" hidden="1">#REF!</definedName>
    <definedName name="XRefPaste100Row" hidden="1">#REF!</definedName>
    <definedName name="XRefPaste101Row" localSheetId="22" hidden="1">#REF!</definedName>
    <definedName name="XRefPaste101Row" localSheetId="23" hidden="1">#REF!</definedName>
    <definedName name="XRefPaste101Row" localSheetId="51" hidden="1">#REF!</definedName>
    <definedName name="XRefPaste101Row" hidden="1">#REF!</definedName>
    <definedName name="XRefPaste102Row" localSheetId="22" hidden="1">#REF!</definedName>
    <definedName name="XRefPaste102Row" localSheetId="23" hidden="1">#REF!</definedName>
    <definedName name="XRefPaste102Row" localSheetId="51" hidden="1">#REF!</definedName>
    <definedName name="XRefPaste102Row" hidden="1">#REF!</definedName>
    <definedName name="XRefPaste103Row" localSheetId="22" hidden="1">#REF!</definedName>
    <definedName name="XRefPaste103Row" localSheetId="23" hidden="1">#REF!</definedName>
    <definedName name="XRefPaste103Row" localSheetId="51" hidden="1">#REF!</definedName>
    <definedName name="XRefPaste103Row" hidden="1">#REF!</definedName>
    <definedName name="XRefPaste104Row" localSheetId="22" hidden="1">#REF!</definedName>
    <definedName name="XRefPaste104Row" localSheetId="23" hidden="1">#REF!</definedName>
    <definedName name="XRefPaste104Row" localSheetId="51" hidden="1">#REF!</definedName>
    <definedName name="XRefPaste104Row" hidden="1">#REF!</definedName>
    <definedName name="XRefPaste105Row" localSheetId="22" hidden="1">#REF!</definedName>
    <definedName name="XRefPaste105Row" localSheetId="23" hidden="1">#REF!</definedName>
    <definedName name="XRefPaste105Row" localSheetId="51" hidden="1">#REF!</definedName>
    <definedName name="XRefPaste105Row" hidden="1">#REF!</definedName>
    <definedName name="XRefPaste106Row" localSheetId="22" hidden="1">#REF!</definedName>
    <definedName name="XRefPaste106Row" localSheetId="23" hidden="1">#REF!</definedName>
    <definedName name="XRefPaste106Row" localSheetId="51" hidden="1">#REF!</definedName>
    <definedName name="XRefPaste106Row" hidden="1">#REF!</definedName>
    <definedName name="XRefPaste107Row" localSheetId="22" hidden="1">#REF!</definedName>
    <definedName name="XRefPaste107Row" localSheetId="23" hidden="1">#REF!</definedName>
    <definedName name="XRefPaste107Row" localSheetId="51" hidden="1">#REF!</definedName>
    <definedName name="XRefPaste107Row" hidden="1">#REF!</definedName>
    <definedName name="XRefPaste108Row" localSheetId="22" hidden="1">#REF!</definedName>
    <definedName name="XRefPaste108Row" localSheetId="23" hidden="1">#REF!</definedName>
    <definedName name="XRefPaste108Row" localSheetId="51" hidden="1">#REF!</definedName>
    <definedName name="XRefPaste108Row" hidden="1">#REF!</definedName>
    <definedName name="XRefPaste109Row" localSheetId="22" hidden="1">#REF!</definedName>
    <definedName name="XRefPaste109Row" localSheetId="23" hidden="1">#REF!</definedName>
    <definedName name="XRefPaste109Row" localSheetId="51" hidden="1">#REF!</definedName>
    <definedName name="XRefPaste109Row" hidden="1">#REF!</definedName>
    <definedName name="XRefPaste110Row" localSheetId="22" hidden="1">#REF!</definedName>
    <definedName name="XRefPaste110Row" localSheetId="23" hidden="1">#REF!</definedName>
    <definedName name="XRefPaste110Row" localSheetId="51" hidden="1">#REF!</definedName>
    <definedName name="XRefPaste110Row" hidden="1">#REF!</definedName>
    <definedName name="XRefPaste111Row" localSheetId="22" hidden="1">#REF!</definedName>
    <definedName name="XRefPaste111Row" localSheetId="23" hidden="1">#REF!</definedName>
    <definedName name="XRefPaste111Row" localSheetId="51" hidden="1">#REF!</definedName>
    <definedName name="XRefPaste111Row" hidden="1">#REF!</definedName>
    <definedName name="XRefPaste112Row" localSheetId="22" hidden="1">#REF!</definedName>
    <definedName name="XRefPaste112Row" localSheetId="23" hidden="1">#REF!</definedName>
    <definedName name="XRefPaste112Row" localSheetId="51" hidden="1">#REF!</definedName>
    <definedName name="XRefPaste112Row" hidden="1">#REF!</definedName>
    <definedName name="XRefPaste113Row" localSheetId="22" hidden="1">#REF!</definedName>
    <definedName name="XRefPaste113Row" localSheetId="23" hidden="1">#REF!</definedName>
    <definedName name="XRefPaste113Row" localSheetId="51" hidden="1">#REF!</definedName>
    <definedName name="XRefPaste113Row" hidden="1">#REF!</definedName>
    <definedName name="XRefPaste114Row" localSheetId="22" hidden="1">#REF!</definedName>
    <definedName name="XRefPaste114Row" localSheetId="23" hidden="1">#REF!</definedName>
    <definedName name="XRefPaste114Row" localSheetId="51" hidden="1">#REF!</definedName>
    <definedName name="XRefPaste114Row" hidden="1">#REF!</definedName>
    <definedName name="XRefPaste115Row" localSheetId="22" hidden="1">#REF!</definedName>
    <definedName name="XRefPaste115Row" localSheetId="23" hidden="1">#REF!</definedName>
    <definedName name="XRefPaste115Row" localSheetId="51" hidden="1">#REF!</definedName>
    <definedName name="XRefPaste115Row" hidden="1">#REF!</definedName>
    <definedName name="XRefPaste117Row" localSheetId="22" hidden="1">#REF!</definedName>
    <definedName name="XRefPaste117Row" localSheetId="23" hidden="1">#REF!</definedName>
    <definedName name="XRefPaste117Row" localSheetId="51" hidden="1">#REF!</definedName>
    <definedName name="XRefPaste117Row" hidden="1">#REF!</definedName>
    <definedName name="XRefPaste120Row" localSheetId="22" hidden="1">#REF!</definedName>
    <definedName name="XRefPaste120Row" localSheetId="23" hidden="1">#REF!</definedName>
    <definedName name="XRefPaste120Row" localSheetId="51" hidden="1">#REF!</definedName>
    <definedName name="XRefPaste120Row" hidden="1">#REF!</definedName>
    <definedName name="XRefPaste122Row" localSheetId="22" hidden="1">#REF!</definedName>
    <definedName name="XRefPaste122Row" localSheetId="23" hidden="1">#REF!</definedName>
    <definedName name="XRefPaste122Row" localSheetId="51" hidden="1">#REF!</definedName>
    <definedName name="XRefPaste122Row" hidden="1">#REF!</definedName>
    <definedName name="XRefPaste123Row" localSheetId="22" hidden="1">#REF!</definedName>
    <definedName name="XRefPaste123Row" localSheetId="23" hidden="1">#REF!</definedName>
    <definedName name="XRefPaste123Row" localSheetId="51" hidden="1">#REF!</definedName>
    <definedName name="XRefPaste123Row" hidden="1">#REF!</definedName>
    <definedName name="XRefPaste125Row" localSheetId="22" hidden="1">#REF!</definedName>
    <definedName name="XRefPaste125Row" localSheetId="23" hidden="1">#REF!</definedName>
    <definedName name="XRefPaste125Row" localSheetId="51" hidden="1">#REF!</definedName>
    <definedName name="XRefPaste125Row" hidden="1">#REF!</definedName>
    <definedName name="XRefPaste126Row" localSheetId="22" hidden="1">#REF!</definedName>
    <definedName name="XRefPaste126Row" localSheetId="23" hidden="1">#REF!</definedName>
    <definedName name="XRefPaste126Row" localSheetId="51" hidden="1">#REF!</definedName>
    <definedName name="XRefPaste126Row" hidden="1">#REF!</definedName>
    <definedName name="XRefPaste127Row" localSheetId="22" hidden="1">#REF!</definedName>
    <definedName name="XRefPaste127Row" localSheetId="23" hidden="1">#REF!</definedName>
    <definedName name="XRefPaste127Row" localSheetId="51" hidden="1">#REF!</definedName>
    <definedName name="XRefPaste127Row" hidden="1">#REF!</definedName>
    <definedName name="XRefPaste129Row" localSheetId="22" hidden="1">#REF!</definedName>
    <definedName name="XRefPaste129Row" localSheetId="23" hidden="1">#REF!</definedName>
    <definedName name="XRefPaste129Row" localSheetId="51" hidden="1">#REF!</definedName>
    <definedName name="XRefPaste129Row" hidden="1">#REF!</definedName>
    <definedName name="XRefPaste131Row" localSheetId="22" hidden="1">#REF!</definedName>
    <definedName name="XRefPaste131Row" localSheetId="23" hidden="1">#REF!</definedName>
    <definedName name="XRefPaste131Row" localSheetId="51" hidden="1">#REF!</definedName>
    <definedName name="XRefPaste131Row" hidden="1">#REF!</definedName>
    <definedName name="XRefPaste132Row" localSheetId="22" hidden="1">#REF!</definedName>
    <definedName name="XRefPaste132Row" localSheetId="23" hidden="1">#REF!</definedName>
    <definedName name="XRefPaste132Row" localSheetId="51" hidden="1">#REF!</definedName>
    <definedName name="XRefPaste132Row" hidden="1">#REF!</definedName>
    <definedName name="XRefPaste134" localSheetId="22" hidden="1">#REF!</definedName>
    <definedName name="XRefPaste134" localSheetId="23" hidden="1">#REF!</definedName>
    <definedName name="XRefPaste134" localSheetId="51" hidden="1">#REF!</definedName>
    <definedName name="XRefPaste134" hidden="1">#REF!</definedName>
    <definedName name="XRefPaste134Row" localSheetId="22" hidden="1">#REF!</definedName>
    <definedName name="XRefPaste134Row" localSheetId="23" hidden="1">#REF!</definedName>
    <definedName name="XRefPaste134Row" localSheetId="51" hidden="1">#REF!</definedName>
    <definedName name="XRefPaste134Row" hidden="1">#REF!</definedName>
    <definedName name="XRefPaste136Row" localSheetId="22" hidden="1">#REF!</definedName>
    <definedName name="XRefPaste136Row" localSheetId="23" hidden="1">#REF!</definedName>
    <definedName name="XRefPaste136Row" localSheetId="51" hidden="1">#REF!</definedName>
    <definedName name="XRefPaste136Row" hidden="1">#REF!</definedName>
    <definedName name="XRefPaste138Row" localSheetId="22" hidden="1">#REF!</definedName>
    <definedName name="XRefPaste138Row" localSheetId="23" hidden="1">#REF!</definedName>
    <definedName name="XRefPaste138Row" localSheetId="51" hidden="1">#REF!</definedName>
    <definedName name="XRefPaste138Row" hidden="1">#REF!</definedName>
    <definedName name="XRefPaste144" localSheetId="22" hidden="1">#REF!</definedName>
    <definedName name="XRefPaste144" localSheetId="23" hidden="1">#REF!</definedName>
    <definedName name="XRefPaste144" localSheetId="51" hidden="1">#REF!</definedName>
    <definedName name="XRefPaste144" hidden="1">#REF!</definedName>
    <definedName name="XRefPaste144Row" localSheetId="22" hidden="1">#REF!</definedName>
    <definedName name="XRefPaste144Row" localSheetId="23" hidden="1">#REF!</definedName>
    <definedName name="XRefPaste144Row" localSheetId="51" hidden="1">#REF!</definedName>
    <definedName name="XRefPaste144Row" hidden="1">#REF!</definedName>
    <definedName name="XRefPaste145Row" localSheetId="22" hidden="1">#REF!</definedName>
    <definedName name="XRefPaste145Row" localSheetId="23" hidden="1">#REF!</definedName>
    <definedName name="XRefPaste145Row" localSheetId="51" hidden="1">#REF!</definedName>
    <definedName name="XRefPaste145Row" hidden="1">#REF!</definedName>
    <definedName name="XRefPaste148Row" localSheetId="22" hidden="1">#REF!</definedName>
    <definedName name="XRefPaste148Row" localSheetId="23" hidden="1">#REF!</definedName>
    <definedName name="XRefPaste148Row" localSheetId="51" hidden="1">#REF!</definedName>
    <definedName name="XRefPaste148Row" hidden="1">#REF!</definedName>
    <definedName name="XRefPaste150Row" localSheetId="22" hidden="1">#REF!</definedName>
    <definedName name="XRefPaste150Row" localSheetId="23" hidden="1">#REF!</definedName>
    <definedName name="XRefPaste150Row" localSheetId="51" hidden="1">#REF!</definedName>
    <definedName name="XRefPaste150Row" hidden="1">#REF!</definedName>
    <definedName name="XRefPaste151Row" localSheetId="22" hidden="1">#REF!</definedName>
    <definedName name="XRefPaste151Row" localSheetId="23" hidden="1">#REF!</definedName>
    <definedName name="XRefPaste151Row" localSheetId="51" hidden="1">#REF!</definedName>
    <definedName name="XRefPaste151Row" hidden="1">#REF!</definedName>
    <definedName name="XRefPaste152Row" localSheetId="22" hidden="1">#REF!</definedName>
    <definedName name="XRefPaste152Row" localSheetId="23" hidden="1">#REF!</definedName>
    <definedName name="XRefPaste152Row" localSheetId="51" hidden="1">#REF!</definedName>
    <definedName name="XRefPaste152Row" hidden="1">#REF!</definedName>
    <definedName name="XRefPaste153Row" localSheetId="22" hidden="1">#REF!</definedName>
    <definedName name="XRefPaste153Row" localSheetId="23" hidden="1">#REF!</definedName>
    <definedName name="XRefPaste153Row" localSheetId="51" hidden="1">#REF!</definedName>
    <definedName name="XRefPaste153Row" hidden="1">#REF!</definedName>
    <definedName name="XRefPaste154Row" localSheetId="22" hidden="1">#REF!</definedName>
    <definedName name="XRefPaste154Row" localSheetId="23" hidden="1">#REF!</definedName>
    <definedName name="XRefPaste154Row" localSheetId="51" hidden="1">#REF!</definedName>
    <definedName name="XRefPaste154Row" hidden="1">#REF!</definedName>
    <definedName name="XRefPaste155Row" localSheetId="22" hidden="1">#REF!</definedName>
    <definedName name="XRefPaste155Row" localSheetId="23" hidden="1">#REF!</definedName>
    <definedName name="XRefPaste155Row" localSheetId="51" hidden="1">#REF!</definedName>
    <definedName name="XRefPaste155Row" hidden="1">#REF!</definedName>
    <definedName name="XRefPaste157Row" localSheetId="22" hidden="1">#REF!</definedName>
    <definedName name="XRefPaste157Row" localSheetId="23" hidden="1">#REF!</definedName>
    <definedName name="XRefPaste157Row" localSheetId="51" hidden="1">#REF!</definedName>
    <definedName name="XRefPaste157Row" hidden="1">#REF!</definedName>
    <definedName name="XRefPaste158Row" localSheetId="22" hidden="1">#REF!</definedName>
    <definedName name="XRefPaste158Row" localSheetId="23" hidden="1">#REF!</definedName>
    <definedName name="XRefPaste158Row" localSheetId="51" hidden="1">#REF!</definedName>
    <definedName name="XRefPaste158Row" hidden="1">#REF!</definedName>
    <definedName name="XRefPaste159Row" localSheetId="22" hidden="1">#REF!</definedName>
    <definedName name="XRefPaste159Row" localSheetId="23" hidden="1">#REF!</definedName>
    <definedName name="XRefPaste159Row" localSheetId="51" hidden="1">#REF!</definedName>
    <definedName name="XRefPaste159Row" hidden="1">#REF!</definedName>
    <definedName name="XRefPaste16" localSheetId="22" hidden="1">#REF!</definedName>
    <definedName name="XRefPaste16" localSheetId="23" hidden="1">#REF!</definedName>
    <definedName name="XRefPaste16" localSheetId="51" hidden="1">#REF!</definedName>
    <definedName name="XRefPaste16" hidden="1">#REF!</definedName>
    <definedName name="XRefPaste160Row" localSheetId="22" hidden="1">#REF!</definedName>
    <definedName name="XRefPaste160Row" localSheetId="23" hidden="1">#REF!</definedName>
    <definedName name="XRefPaste160Row" localSheetId="51" hidden="1">#REF!</definedName>
    <definedName name="XRefPaste160Row" hidden="1">#REF!</definedName>
    <definedName name="XRefPaste162Row" localSheetId="22" hidden="1">#REF!</definedName>
    <definedName name="XRefPaste162Row" localSheetId="23" hidden="1">#REF!</definedName>
    <definedName name="XRefPaste162Row" localSheetId="51" hidden="1">#REF!</definedName>
    <definedName name="XRefPaste162Row" hidden="1">#REF!</definedName>
    <definedName name="XRefPaste163Row" localSheetId="22" hidden="1">#REF!</definedName>
    <definedName name="XRefPaste163Row" localSheetId="23" hidden="1">#REF!</definedName>
    <definedName name="XRefPaste163Row" localSheetId="51" hidden="1">#REF!</definedName>
    <definedName name="XRefPaste163Row" hidden="1">#REF!</definedName>
    <definedName name="XRefPaste164Row" localSheetId="22" hidden="1">#REF!</definedName>
    <definedName name="XRefPaste164Row" localSheetId="23" hidden="1">#REF!</definedName>
    <definedName name="XRefPaste164Row" localSheetId="51" hidden="1">#REF!</definedName>
    <definedName name="XRefPaste164Row" hidden="1">#REF!</definedName>
    <definedName name="XRefPaste165Row" localSheetId="22" hidden="1">#REF!</definedName>
    <definedName name="XRefPaste165Row" localSheetId="23" hidden="1">#REF!</definedName>
    <definedName name="XRefPaste165Row" localSheetId="51" hidden="1">#REF!</definedName>
    <definedName name="XRefPaste165Row" hidden="1">#REF!</definedName>
    <definedName name="XRefPaste166Row" localSheetId="22" hidden="1">#REF!</definedName>
    <definedName name="XRefPaste166Row" localSheetId="23" hidden="1">#REF!</definedName>
    <definedName name="XRefPaste166Row" localSheetId="51" hidden="1">#REF!</definedName>
    <definedName name="XRefPaste166Row" hidden="1">#REF!</definedName>
    <definedName name="XRefPaste167Row" localSheetId="22" hidden="1">#REF!</definedName>
    <definedName name="XRefPaste167Row" localSheetId="23" hidden="1">#REF!</definedName>
    <definedName name="XRefPaste167Row" localSheetId="51" hidden="1">#REF!</definedName>
    <definedName name="XRefPaste167Row" hidden="1">#REF!</definedName>
    <definedName name="XRefPaste168" localSheetId="22" hidden="1">#REF!</definedName>
    <definedName name="XRefPaste168" localSheetId="23" hidden="1">#REF!</definedName>
    <definedName name="XRefPaste168" localSheetId="51" hidden="1">#REF!</definedName>
    <definedName name="XRefPaste168" hidden="1">#REF!</definedName>
    <definedName name="XRefPaste168Row" localSheetId="22" hidden="1">#REF!</definedName>
    <definedName name="XRefPaste168Row" localSheetId="23" hidden="1">#REF!</definedName>
    <definedName name="XRefPaste168Row" localSheetId="51" hidden="1">#REF!</definedName>
    <definedName name="XRefPaste168Row" hidden="1">#REF!</definedName>
    <definedName name="XRefPaste16Row" localSheetId="22" hidden="1">#REF!</definedName>
    <definedName name="XRefPaste16Row" localSheetId="23" hidden="1">#REF!</definedName>
    <definedName name="XRefPaste16Row" localSheetId="51" hidden="1">#REF!</definedName>
    <definedName name="XRefPaste16Row" hidden="1">#REF!</definedName>
    <definedName name="XRefPaste17" localSheetId="22" hidden="1">#REF!</definedName>
    <definedName name="XRefPaste17" localSheetId="23" hidden="1">#REF!</definedName>
    <definedName name="XRefPaste17" localSheetId="51" hidden="1">#REF!</definedName>
    <definedName name="XRefPaste17" hidden="1">#REF!</definedName>
    <definedName name="XRefPaste19" localSheetId="22" hidden="1">#REF!</definedName>
    <definedName name="XRefPaste19" localSheetId="23" hidden="1">#REF!</definedName>
    <definedName name="XRefPaste19" localSheetId="51" hidden="1">#REF!</definedName>
    <definedName name="XRefPaste19" hidden="1">#REF!</definedName>
    <definedName name="XRefPaste1Row" localSheetId="22" hidden="1">#REF!</definedName>
    <definedName name="XRefPaste1Row" localSheetId="23" hidden="1">#REF!</definedName>
    <definedName name="XRefPaste1Row" localSheetId="51" hidden="1">#REF!</definedName>
    <definedName name="XRefPaste1Row" hidden="1">#REF!</definedName>
    <definedName name="XRefPaste2" localSheetId="22" hidden="1">#REF!</definedName>
    <definedName name="XRefPaste2" localSheetId="23" hidden="1">#REF!</definedName>
    <definedName name="XRefPaste2" localSheetId="51" hidden="1">#REF!</definedName>
    <definedName name="XRefPaste2" hidden="1">#REF!</definedName>
    <definedName name="XRefPaste22" localSheetId="22" hidden="1">#REF!</definedName>
    <definedName name="XRefPaste22" localSheetId="23" hidden="1">#REF!</definedName>
    <definedName name="XRefPaste22" localSheetId="51" hidden="1">#REF!</definedName>
    <definedName name="XRefPaste22" hidden="1">#REF!</definedName>
    <definedName name="XRefPaste22Row" localSheetId="22" hidden="1">#REF!</definedName>
    <definedName name="XRefPaste22Row" localSheetId="23" hidden="1">#REF!</definedName>
    <definedName name="XRefPaste22Row" localSheetId="51" hidden="1">#REF!</definedName>
    <definedName name="XRefPaste22Row" hidden="1">#REF!</definedName>
    <definedName name="XRefPaste24" localSheetId="22" hidden="1">#REF!</definedName>
    <definedName name="XRefPaste24" localSheetId="23" hidden="1">#REF!</definedName>
    <definedName name="XRefPaste24" localSheetId="51" hidden="1">#REF!</definedName>
    <definedName name="XRefPaste24" hidden="1">#REF!</definedName>
    <definedName name="XRefPaste25" localSheetId="22" hidden="1">#REF!</definedName>
    <definedName name="XRefPaste25" localSheetId="23" hidden="1">#REF!</definedName>
    <definedName name="XRefPaste25" localSheetId="51" hidden="1">#REF!</definedName>
    <definedName name="XRefPaste25" hidden="1">#REF!</definedName>
    <definedName name="XRefPaste26" localSheetId="22" hidden="1">#REF!</definedName>
    <definedName name="XRefPaste26" localSheetId="23" hidden="1">#REF!</definedName>
    <definedName name="XRefPaste26" localSheetId="51" hidden="1">#REF!</definedName>
    <definedName name="XRefPaste26" hidden="1">#REF!</definedName>
    <definedName name="XRefPaste27" localSheetId="22" hidden="1">#REF!</definedName>
    <definedName name="XRefPaste27" localSheetId="23" hidden="1">#REF!</definedName>
    <definedName name="XRefPaste27" localSheetId="51" hidden="1">#REF!</definedName>
    <definedName name="XRefPaste27" hidden="1">#REF!</definedName>
    <definedName name="XRefPaste28" localSheetId="22" hidden="1">#REF!</definedName>
    <definedName name="XRefPaste28" localSheetId="23" hidden="1">#REF!</definedName>
    <definedName name="XRefPaste28" localSheetId="51" hidden="1">#REF!</definedName>
    <definedName name="XRefPaste28" hidden="1">#REF!</definedName>
    <definedName name="XRefPaste29" localSheetId="22" hidden="1">#REF!</definedName>
    <definedName name="XRefPaste29" localSheetId="23" hidden="1">#REF!</definedName>
    <definedName name="XRefPaste29" localSheetId="51" hidden="1">#REF!</definedName>
    <definedName name="XRefPaste29" hidden="1">#REF!</definedName>
    <definedName name="XRefPaste29Row" localSheetId="22" hidden="1">#REF!</definedName>
    <definedName name="XRefPaste29Row" localSheetId="23" hidden="1">#REF!</definedName>
    <definedName name="XRefPaste29Row" localSheetId="51" hidden="1">#REF!</definedName>
    <definedName name="XRefPaste29Row" hidden="1">#REF!</definedName>
    <definedName name="XRefPaste3" localSheetId="22" hidden="1">#REF!</definedName>
    <definedName name="XRefPaste3" localSheetId="23" hidden="1">#REF!</definedName>
    <definedName name="XRefPaste3" localSheetId="51" hidden="1">#REF!</definedName>
    <definedName name="XRefPaste3" hidden="1">#REF!</definedName>
    <definedName name="XRefPaste30" localSheetId="22" hidden="1">#REF!</definedName>
    <definedName name="XRefPaste30" localSheetId="23" hidden="1">#REF!</definedName>
    <definedName name="XRefPaste30" localSheetId="51" hidden="1">#REF!</definedName>
    <definedName name="XRefPaste30" hidden="1">#REF!</definedName>
    <definedName name="XRefPaste31" localSheetId="22" hidden="1">#REF!</definedName>
    <definedName name="XRefPaste31" localSheetId="23" hidden="1">#REF!</definedName>
    <definedName name="XRefPaste31" localSheetId="51" hidden="1">#REF!</definedName>
    <definedName name="XRefPaste31" hidden="1">#REF!</definedName>
    <definedName name="XRefPaste38Row" localSheetId="22" hidden="1">#REF!</definedName>
    <definedName name="XRefPaste38Row" localSheetId="23" hidden="1">#REF!</definedName>
    <definedName name="XRefPaste38Row" localSheetId="51" hidden="1">#REF!</definedName>
    <definedName name="XRefPaste38Row" hidden="1">#REF!</definedName>
    <definedName name="XRefPaste3Row" localSheetId="22" hidden="1">#REF!</definedName>
    <definedName name="XRefPaste3Row" localSheetId="23" hidden="1">#REF!</definedName>
    <definedName name="XRefPaste3Row" localSheetId="51" hidden="1">#REF!</definedName>
    <definedName name="XRefPaste3Row" hidden="1">#REF!</definedName>
    <definedName name="XRefPaste4" localSheetId="22" hidden="1">#REF!</definedName>
    <definedName name="XRefPaste4" localSheetId="23" hidden="1">#REF!</definedName>
    <definedName name="XRefPaste4" localSheetId="51" hidden="1">#REF!</definedName>
    <definedName name="XRefPaste4" hidden="1">#REF!</definedName>
    <definedName name="XRefPaste45Row" localSheetId="22" hidden="1">#REF!</definedName>
    <definedName name="XRefPaste45Row" localSheetId="23" hidden="1">#REF!</definedName>
    <definedName name="XRefPaste45Row" localSheetId="51" hidden="1">#REF!</definedName>
    <definedName name="XRefPaste45Row" hidden="1">#REF!</definedName>
    <definedName name="XRefPaste51Row" localSheetId="22" hidden="1">#REF!</definedName>
    <definedName name="XRefPaste51Row" localSheetId="23" hidden="1">#REF!</definedName>
    <definedName name="XRefPaste51Row" localSheetId="51" hidden="1">#REF!</definedName>
    <definedName name="XRefPaste51Row" hidden="1">#REF!</definedName>
    <definedName name="XRefPaste56Row" localSheetId="22" hidden="1">#REF!</definedName>
    <definedName name="XRefPaste56Row" localSheetId="23" hidden="1">#REF!</definedName>
    <definedName name="XRefPaste56Row" localSheetId="51" hidden="1">#REF!</definedName>
    <definedName name="XRefPaste56Row" hidden="1">#REF!</definedName>
    <definedName name="XRefPaste57Row" localSheetId="22" hidden="1">#REF!</definedName>
    <definedName name="XRefPaste57Row" localSheetId="23" hidden="1">#REF!</definedName>
    <definedName name="XRefPaste57Row" localSheetId="51" hidden="1">#REF!</definedName>
    <definedName name="XRefPaste57Row" hidden="1">#REF!</definedName>
    <definedName name="XRefPaste5Row" localSheetId="22" hidden="1">#REF!</definedName>
    <definedName name="XRefPaste5Row" localSheetId="23" hidden="1">#REF!</definedName>
    <definedName name="XRefPaste5Row" localSheetId="51" hidden="1">#REF!</definedName>
    <definedName name="XRefPaste5Row" hidden="1">#REF!</definedName>
    <definedName name="XRefPaste6" localSheetId="22" hidden="1">#REF!</definedName>
    <definedName name="XRefPaste6" localSheetId="23" hidden="1">#REF!</definedName>
    <definedName name="XRefPaste6" localSheetId="51" hidden="1">#REF!</definedName>
    <definedName name="XRefPaste6" hidden="1">#REF!</definedName>
    <definedName name="XRefPaste61Row" localSheetId="22" hidden="1">#REF!</definedName>
    <definedName name="XRefPaste61Row" localSheetId="23" hidden="1">#REF!</definedName>
    <definedName name="XRefPaste61Row" localSheetId="51" hidden="1">#REF!</definedName>
    <definedName name="XRefPaste61Row" hidden="1">#REF!</definedName>
    <definedName name="XRefPaste63Row" localSheetId="22" hidden="1">#REF!</definedName>
    <definedName name="XRefPaste63Row" localSheetId="23" hidden="1">#REF!</definedName>
    <definedName name="XRefPaste63Row" localSheetId="51" hidden="1">#REF!</definedName>
    <definedName name="XRefPaste63Row" hidden="1">#REF!</definedName>
    <definedName name="XRefPaste64Row" localSheetId="22" hidden="1">#REF!</definedName>
    <definedName name="XRefPaste64Row" localSheetId="23" hidden="1">#REF!</definedName>
    <definedName name="XRefPaste64Row" localSheetId="51" hidden="1">#REF!</definedName>
    <definedName name="XRefPaste64Row" hidden="1">#REF!</definedName>
    <definedName name="XRefPaste67Row" localSheetId="22" hidden="1">#REF!</definedName>
    <definedName name="XRefPaste67Row" localSheetId="23" hidden="1">#REF!</definedName>
    <definedName name="XRefPaste67Row" localSheetId="51" hidden="1">#REF!</definedName>
    <definedName name="XRefPaste67Row" hidden="1">#REF!</definedName>
    <definedName name="XRefPaste68Row" localSheetId="22" hidden="1">#REF!</definedName>
    <definedName name="XRefPaste68Row" localSheetId="23" hidden="1">#REF!</definedName>
    <definedName name="XRefPaste68Row" localSheetId="51" hidden="1">#REF!</definedName>
    <definedName name="XRefPaste68Row" hidden="1">#REF!</definedName>
    <definedName name="XRefPaste69Row" localSheetId="22" hidden="1">#REF!</definedName>
    <definedName name="XRefPaste69Row" localSheetId="23" hidden="1">#REF!</definedName>
    <definedName name="XRefPaste69Row" localSheetId="51" hidden="1">#REF!</definedName>
    <definedName name="XRefPaste69Row" hidden="1">#REF!</definedName>
    <definedName name="XRefPaste6Row" localSheetId="22" hidden="1">#REF!</definedName>
    <definedName name="XRefPaste6Row" localSheetId="23" hidden="1">#REF!</definedName>
    <definedName name="XRefPaste6Row" localSheetId="51" hidden="1">#REF!</definedName>
    <definedName name="XRefPaste6Row" hidden="1">#REF!</definedName>
    <definedName name="XRefPaste7" localSheetId="22" hidden="1">#REF!</definedName>
    <definedName name="XRefPaste7" localSheetId="23" hidden="1">#REF!</definedName>
    <definedName name="XRefPaste7" localSheetId="51" hidden="1">#REF!</definedName>
    <definedName name="XRefPaste7" hidden="1">#REF!</definedName>
    <definedName name="XRefPaste71Row" localSheetId="22" hidden="1">#REF!</definedName>
    <definedName name="XRefPaste71Row" localSheetId="23" hidden="1">#REF!</definedName>
    <definedName name="XRefPaste71Row" localSheetId="51" hidden="1">#REF!</definedName>
    <definedName name="XRefPaste71Row" hidden="1">#REF!</definedName>
    <definedName name="XRefPaste72Row" localSheetId="22" hidden="1">#REF!</definedName>
    <definedName name="XRefPaste72Row" localSheetId="23" hidden="1">#REF!</definedName>
    <definedName name="XRefPaste72Row" localSheetId="51" hidden="1">#REF!</definedName>
    <definedName name="XRefPaste72Row" hidden="1">#REF!</definedName>
    <definedName name="XRefPaste73Row" localSheetId="22" hidden="1">#REF!</definedName>
    <definedName name="XRefPaste73Row" localSheetId="23" hidden="1">#REF!</definedName>
    <definedName name="XRefPaste73Row" localSheetId="51" hidden="1">#REF!</definedName>
    <definedName name="XRefPaste73Row" hidden="1">#REF!</definedName>
    <definedName name="XRefPaste74Row" localSheetId="22" hidden="1">#REF!</definedName>
    <definedName name="XRefPaste74Row" localSheetId="23" hidden="1">#REF!</definedName>
    <definedName name="XRefPaste74Row" localSheetId="51" hidden="1">#REF!</definedName>
    <definedName name="XRefPaste74Row" hidden="1">#REF!</definedName>
    <definedName name="XRefPaste75Row" localSheetId="22" hidden="1">#REF!</definedName>
    <definedName name="XRefPaste75Row" localSheetId="23" hidden="1">#REF!</definedName>
    <definedName name="XRefPaste75Row" localSheetId="51" hidden="1">#REF!</definedName>
    <definedName name="XRefPaste75Row" hidden="1">#REF!</definedName>
    <definedName name="XRefPaste76Row" localSheetId="22" hidden="1">#REF!</definedName>
    <definedName name="XRefPaste76Row" localSheetId="23" hidden="1">#REF!</definedName>
    <definedName name="XRefPaste76Row" localSheetId="51" hidden="1">#REF!</definedName>
    <definedName name="XRefPaste76Row" hidden="1">#REF!</definedName>
    <definedName name="XRefPaste77Row" localSheetId="22" hidden="1">#REF!</definedName>
    <definedName name="XRefPaste77Row" localSheetId="23" hidden="1">#REF!</definedName>
    <definedName name="XRefPaste77Row" localSheetId="51" hidden="1">#REF!</definedName>
    <definedName name="XRefPaste77Row" hidden="1">#REF!</definedName>
    <definedName name="XRefPaste78Row" localSheetId="22" hidden="1">#REF!</definedName>
    <definedName name="XRefPaste78Row" localSheetId="23" hidden="1">#REF!</definedName>
    <definedName name="XRefPaste78Row" localSheetId="51" hidden="1">#REF!</definedName>
    <definedName name="XRefPaste78Row" hidden="1">#REF!</definedName>
    <definedName name="XRefPaste79Row" localSheetId="22" hidden="1">#REF!</definedName>
    <definedName name="XRefPaste79Row" localSheetId="23" hidden="1">#REF!</definedName>
    <definedName name="XRefPaste79Row" localSheetId="51" hidden="1">#REF!</definedName>
    <definedName name="XRefPaste79Row" hidden="1">#REF!</definedName>
    <definedName name="XRefPaste7Row" localSheetId="22" hidden="1">#REF!</definedName>
    <definedName name="XRefPaste7Row" localSheetId="23" hidden="1">#REF!</definedName>
    <definedName name="XRefPaste7Row" localSheetId="51" hidden="1">#REF!</definedName>
    <definedName name="XRefPaste7Row" hidden="1">#REF!</definedName>
    <definedName name="XRefPaste8" localSheetId="22" hidden="1">#REF!</definedName>
    <definedName name="XRefPaste8" localSheetId="23" hidden="1">#REF!</definedName>
    <definedName name="XRefPaste8" localSheetId="51" hidden="1">#REF!</definedName>
    <definedName name="XRefPaste8" hidden="1">#REF!</definedName>
    <definedName name="XRefPaste80Row" localSheetId="22" hidden="1">#REF!</definedName>
    <definedName name="XRefPaste80Row" localSheetId="23" hidden="1">#REF!</definedName>
    <definedName name="XRefPaste80Row" localSheetId="51" hidden="1">#REF!</definedName>
    <definedName name="XRefPaste80Row" hidden="1">#REF!</definedName>
    <definedName name="XRefPaste82Row" localSheetId="22" hidden="1">#REF!</definedName>
    <definedName name="XRefPaste82Row" localSheetId="23" hidden="1">#REF!</definedName>
    <definedName name="XRefPaste82Row" localSheetId="51" hidden="1">#REF!</definedName>
    <definedName name="XRefPaste82Row" hidden="1">#REF!</definedName>
    <definedName name="XRefPaste83Row" localSheetId="22" hidden="1">#REF!</definedName>
    <definedName name="XRefPaste83Row" localSheetId="23" hidden="1">#REF!</definedName>
    <definedName name="XRefPaste83Row" localSheetId="51" hidden="1">#REF!</definedName>
    <definedName name="XRefPaste83Row" hidden="1">#REF!</definedName>
    <definedName name="XRefPaste84Row" localSheetId="22" hidden="1">#REF!</definedName>
    <definedName name="XRefPaste84Row" localSheetId="23" hidden="1">#REF!</definedName>
    <definedName name="XRefPaste84Row" localSheetId="51" hidden="1">#REF!</definedName>
    <definedName name="XRefPaste84Row" hidden="1">#REF!</definedName>
    <definedName name="XRefPaste86Row" localSheetId="22" hidden="1">#REF!</definedName>
    <definedName name="XRefPaste86Row" localSheetId="23" hidden="1">#REF!</definedName>
    <definedName name="XRefPaste86Row" localSheetId="51" hidden="1">#REF!</definedName>
    <definedName name="XRefPaste86Row" hidden="1">#REF!</definedName>
    <definedName name="XRefPaste87Row" localSheetId="22" hidden="1">#REF!</definedName>
    <definedName name="XRefPaste87Row" localSheetId="23" hidden="1">#REF!</definedName>
    <definedName name="XRefPaste87Row" localSheetId="51" hidden="1">#REF!</definedName>
    <definedName name="XRefPaste87Row" hidden="1">#REF!</definedName>
    <definedName name="XRefPaste88Row" localSheetId="22" hidden="1">#REF!</definedName>
    <definedName name="XRefPaste88Row" localSheetId="23" hidden="1">#REF!</definedName>
    <definedName name="XRefPaste88Row" localSheetId="51" hidden="1">#REF!</definedName>
    <definedName name="XRefPaste88Row" hidden="1">#REF!</definedName>
    <definedName name="XRefPaste89Row" localSheetId="22" hidden="1">#REF!</definedName>
    <definedName name="XRefPaste89Row" localSheetId="23" hidden="1">#REF!</definedName>
    <definedName name="XRefPaste89Row" localSheetId="51" hidden="1">#REF!</definedName>
    <definedName name="XRefPaste89Row" hidden="1">#REF!</definedName>
    <definedName name="XRefPaste8Row" localSheetId="22" hidden="1">#REF!</definedName>
    <definedName name="XRefPaste8Row" localSheetId="23" hidden="1">#REF!</definedName>
    <definedName name="XRefPaste8Row" localSheetId="51" hidden="1">#REF!</definedName>
    <definedName name="XRefPaste8Row" hidden="1">#REF!</definedName>
    <definedName name="XRefPaste9" localSheetId="22" hidden="1">#REF!</definedName>
    <definedName name="XRefPaste9" localSheetId="23" hidden="1">#REF!</definedName>
    <definedName name="XRefPaste9" localSheetId="51" hidden="1">#REF!</definedName>
    <definedName name="XRefPaste9" hidden="1">#REF!</definedName>
    <definedName name="XRefPaste90Row" localSheetId="22" hidden="1">#REF!</definedName>
    <definedName name="XRefPaste90Row" localSheetId="23" hidden="1">#REF!</definedName>
    <definedName name="XRefPaste90Row" localSheetId="51" hidden="1">#REF!</definedName>
    <definedName name="XRefPaste90Row" hidden="1">#REF!</definedName>
    <definedName name="XRefPaste91Row" localSheetId="22" hidden="1">#REF!</definedName>
    <definedName name="XRefPaste91Row" localSheetId="23" hidden="1">#REF!</definedName>
    <definedName name="XRefPaste91Row" localSheetId="51" hidden="1">#REF!</definedName>
    <definedName name="XRefPaste91Row" hidden="1">#REF!</definedName>
    <definedName name="XRefPaste93Row" localSheetId="22" hidden="1">#REF!</definedName>
    <definedName name="XRefPaste93Row" localSheetId="23" hidden="1">#REF!</definedName>
    <definedName name="XRefPaste93Row" localSheetId="51" hidden="1">#REF!</definedName>
    <definedName name="XRefPaste93Row" hidden="1">#REF!</definedName>
    <definedName name="XRefPaste94Row" localSheetId="22" hidden="1">#REF!</definedName>
    <definedName name="XRefPaste94Row" localSheetId="23" hidden="1">#REF!</definedName>
    <definedName name="XRefPaste94Row" localSheetId="51" hidden="1">#REF!</definedName>
    <definedName name="XRefPaste94Row" hidden="1">#REF!</definedName>
    <definedName name="XRefPaste95Row" localSheetId="22" hidden="1">#REF!</definedName>
    <definedName name="XRefPaste95Row" localSheetId="23" hidden="1">#REF!</definedName>
    <definedName name="XRefPaste95Row" localSheetId="51" hidden="1">#REF!</definedName>
    <definedName name="XRefPaste95Row" hidden="1">#REF!</definedName>
    <definedName name="XRefPaste96Row" localSheetId="22" hidden="1">#REF!</definedName>
    <definedName name="XRefPaste96Row" localSheetId="23" hidden="1">#REF!</definedName>
    <definedName name="XRefPaste96Row" localSheetId="51" hidden="1">#REF!</definedName>
    <definedName name="XRefPaste96Row" hidden="1">#REF!</definedName>
    <definedName name="XRefPaste97Row" localSheetId="22" hidden="1">#REF!</definedName>
    <definedName name="XRefPaste97Row" localSheetId="23" hidden="1">#REF!</definedName>
    <definedName name="XRefPaste97Row" localSheetId="51" hidden="1">#REF!</definedName>
    <definedName name="XRefPaste97Row" hidden="1">#REF!</definedName>
    <definedName name="XRefPaste99Row" localSheetId="22" hidden="1">#REF!</definedName>
    <definedName name="XRefPaste99Row" localSheetId="23" hidden="1">#REF!</definedName>
    <definedName name="XRefPaste99Row" localSheetId="51"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2">#REF!</definedName>
    <definedName name="xxm合同付款清单_0703_" localSheetId="23">#REF!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2" hidden="1">#REF!</definedName>
    <definedName name="Y" localSheetId="23" hidden="1">#REF!</definedName>
    <definedName name="Y" localSheetId="51" hidden="1">#REF!</definedName>
    <definedName name="Y" hidden="1">#REF!</definedName>
    <definedName name="YB" localSheetId="22">#REF!</definedName>
    <definedName name="YB" localSheetId="23">#REF!</definedName>
    <definedName name="YB" localSheetId="51">#REF!</definedName>
    <definedName name="YB">#REF!</definedName>
    <definedName name="year" localSheetId="22">#REF!</definedName>
    <definedName name="year" localSheetId="23">#REF!</definedName>
    <definedName name="year">#REF!</definedName>
    <definedName name="Year_Of__Assessment_2003" localSheetId="22">'结果表 (1)'!year</definedName>
    <definedName name="Year_Of__Assessment_2003" localSheetId="23">'结果表 (2) '!year</definedName>
    <definedName name="Year_Of__Assessment_2003">year</definedName>
    <definedName name="Year1" localSheetId="22">#REF!</definedName>
    <definedName name="Year1" localSheetId="23">#REF!</definedName>
    <definedName name="Year1" localSheetId="51">#REF!</definedName>
    <definedName name="Year1">#REF!</definedName>
    <definedName name="Year2" localSheetId="22">#REF!</definedName>
    <definedName name="Year2" localSheetId="23">#REF!</definedName>
    <definedName name="Year2" localSheetId="51">#REF!</definedName>
    <definedName name="Year2">#REF!</definedName>
    <definedName name="Year3" localSheetId="22">#REF!</definedName>
    <definedName name="Year3" localSheetId="23">#REF!</definedName>
    <definedName name="Year3" localSheetId="51">#REF!</definedName>
    <definedName name="Year3">#REF!</definedName>
    <definedName name="YearRange" localSheetId="22">#REF!</definedName>
    <definedName name="YearRange" localSheetId="23">#REF!</definedName>
    <definedName name="YearRange" localSheetId="51">#REF!</definedName>
    <definedName name="YearRange">#REF!</definedName>
    <definedName name="yf" localSheetId="22">#REF!</definedName>
    <definedName name="yf" localSheetId="23">#REF!</definedName>
    <definedName name="yf" localSheetId="51">#REF!</definedName>
    <definedName name="yf">#REF!</definedName>
    <definedName name="yjyjytyjety" localSheetId="22" hidden="1">#REF!</definedName>
    <definedName name="yjyjytyjety" localSheetId="23" hidden="1">#REF!</definedName>
    <definedName name="yjyjytyjety" localSheetId="51" hidden="1">#REF!</definedName>
    <definedName name="yjyjytyjety" hidden="1">#REF!</definedName>
    <definedName name="yjyjyyyy" localSheetId="22" hidden="1">#REF!</definedName>
    <definedName name="yjyjyyyy" localSheetId="23" hidden="1">#REF!</definedName>
    <definedName name="yjyjyyyy" localSheetId="51"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2" hidden="1">#REF!</definedName>
    <definedName name="yoyyiyyi" localSheetId="23" hidden="1">#REF!</definedName>
    <definedName name="yoyyiyyi" localSheetId="51" hidden="1">#REF!</definedName>
    <definedName name="yoyyiyyi" hidden="1">#REF!</definedName>
    <definedName name="YQ_HTBH" localSheetId="22">#REF!&amp;IF(AND(#REF!="",#REF!=""),"","-")&amp;IF(AND(#REF!&lt;&gt;"",#REF!&lt;&gt;""),#REF!&amp;"-"&amp;#REF!,IF(#REF!="",#REF!,#REF!))</definedName>
    <definedName name="YQ_HTBH" localSheetId="23">#REF!&amp;IF(AND(#REF!="",#REF!=""),"","-")&amp;IF(AND(#REF!&lt;&gt;"",#REF!&lt;&gt;""),#REF!&amp;"-"&amp;#REF!,IF(#REF!="",#REF!,#REF!))</definedName>
    <definedName name="YQ_HTBH">#REF!&amp;IF(AND(#REF!="",#REF!=""),"","-")&amp;IF(AND(#REF!&lt;&gt;"",#REF!&lt;&gt;""),#REF!&amp;"-"&amp;#REF!,IF(#REF!="",#REF!,#REF!))</definedName>
    <definedName name="YRH" localSheetId="22">#REF!</definedName>
    <definedName name="YRH" localSheetId="23">#REF!</definedName>
    <definedName name="YRH" localSheetId="51">#REF!</definedName>
    <definedName name="YRH">#REF!</definedName>
    <definedName name="ys" localSheetId="22">#REF!</definedName>
    <definedName name="ys" localSheetId="23">#REF!</definedName>
    <definedName name="ys" localSheetId="51">#REF!</definedName>
    <definedName name="ys">#REF!</definedName>
    <definedName name="yukfjfghkdhgjhdggdj" localSheetId="22" hidden="1">#REF!</definedName>
    <definedName name="yukfjfghkdhgjhdggdj" localSheetId="23" hidden="1">#REF!</definedName>
    <definedName name="yukfjfghkdhgjhdggdj" localSheetId="51"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2" hidden="1">#REF!</definedName>
    <definedName name="Z" localSheetId="23" hidden="1">#REF!</definedName>
    <definedName name="Z" localSheetId="51"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2" hidden="1">#REF!</definedName>
    <definedName name="Z_47D4C474_81EA_4562_A03B_66488F80C527_.wvu.FilterData" localSheetId="23" hidden="1">#REF!</definedName>
    <definedName name="Z_47D4C474_81EA_4562_A03B_66488F80C527_.wvu.FilterData" localSheetId="51" hidden="1">#REF!</definedName>
    <definedName name="Z_47D4C474_81EA_4562_A03B_66488F80C527_.wvu.FilterData" hidden="1">#REF!</definedName>
    <definedName name="Z_69236D49_722D_40B7_A111_ABD2A8204911_.wvu.PrintTitles" localSheetId="22" hidden="1">#REF!</definedName>
    <definedName name="Z_69236D49_722D_40B7_A111_ABD2A8204911_.wvu.PrintTitles" localSheetId="23" hidden="1">#REF!</definedName>
    <definedName name="Z_69236D49_722D_40B7_A111_ABD2A8204911_.wvu.PrintTitles" localSheetId="51" hidden="1">#REF!</definedName>
    <definedName name="Z_69236D49_722D_40B7_A111_ABD2A8204911_.wvu.PrintTitles" hidden="1">#REF!</definedName>
    <definedName name="Z_69236D49_722D_40B7_A111_ABD2A8204911_.wvu.Rows" localSheetId="22" hidden="1">#REF!,#REF!</definedName>
    <definedName name="Z_69236D49_722D_40B7_A111_ABD2A8204911_.wvu.Rows" localSheetId="23" hidden="1">#REF!,#REF!</definedName>
    <definedName name="Z_69236D49_722D_40B7_A111_ABD2A8204911_.wvu.Rows" localSheetId="51" hidden="1">#REF!,#REF!</definedName>
    <definedName name="Z_69236D49_722D_40B7_A111_ABD2A8204911_.wvu.Rows" hidden="1">#REF!,#REF!</definedName>
    <definedName name="Z_85E7D15F_9559_4B54_A2EE_DCCECE011EC4_.wvu.Cols" localSheetId="22" hidden="1">#REF!</definedName>
    <definedName name="Z_85E7D15F_9559_4B54_A2EE_DCCECE011EC4_.wvu.Cols" localSheetId="23" hidden="1">#REF!</definedName>
    <definedName name="Z_85E7D15F_9559_4B54_A2EE_DCCECE011EC4_.wvu.Cols" localSheetId="51" hidden="1">#REF!</definedName>
    <definedName name="Z_85E7D15F_9559_4B54_A2EE_DCCECE011EC4_.wvu.Cols" hidden="1">#REF!</definedName>
    <definedName name="Z_8DFF34A6_717E_47BE_B868_D1681DBE72CD_.wvu.Cols" localSheetId="22" hidden="1">#REF!</definedName>
    <definedName name="Z_8DFF34A6_717E_47BE_B868_D1681DBE72CD_.wvu.Cols" localSheetId="23" hidden="1">#REF!</definedName>
    <definedName name="Z_8DFF34A6_717E_47BE_B868_D1681DBE72CD_.wvu.Cols" localSheetId="51" hidden="1">#REF!</definedName>
    <definedName name="Z_8DFF34A6_717E_47BE_B868_D1681DBE72CD_.wvu.Cols" hidden="1">#REF!</definedName>
    <definedName name="Z_B8A42129_8AFC_4C88_A4BF_631F42E72A3A_.wvu.Cols" localSheetId="22" hidden="1">#REF!,#REF!,#REF!,#REF!,#REF!</definedName>
    <definedName name="Z_B8A42129_8AFC_4C88_A4BF_631F42E72A3A_.wvu.Cols" localSheetId="23" hidden="1">#REF!,#REF!,#REF!,#REF!,#REF!</definedName>
    <definedName name="Z_B8A42129_8AFC_4C88_A4BF_631F42E72A3A_.wvu.Cols" localSheetId="51" hidden="1">#REF!,#REF!,#REF!,#REF!,#REF!</definedName>
    <definedName name="Z_B8A42129_8AFC_4C88_A4BF_631F42E72A3A_.wvu.Cols" hidden="1">#REF!,#REF!,#REF!,#REF!,#REF!</definedName>
    <definedName name="Z_E738B51C_56AE_4F9F_8D8A_36AD6137B90D_.wvu.Cols" localSheetId="22" hidden="1">#REF!</definedName>
    <definedName name="Z_E738B51C_56AE_4F9F_8D8A_36AD6137B90D_.wvu.Cols" localSheetId="23" hidden="1">#REF!</definedName>
    <definedName name="Z_E738B51C_56AE_4F9F_8D8A_36AD6137B90D_.wvu.Cols" localSheetId="51" hidden="1">#REF!</definedName>
    <definedName name="Z_E738B51C_56AE_4F9F_8D8A_36AD6137B90D_.wvu.Cols" hidden="1">#REF!</definedName>
    <definedName name="Z_E738B51C_56AE_4F9F_8D8A_36AD6137B90D_.wvu.PrintArea" localSheetId="22" hidden="1">#REF!</definedName>
    <definedName name="Z_E738B51C_56AE_4F9F_8D8A_36AD6137B90D_.wvu.PrintArea" localSheetId="23" hidden="1">#REF!</definedName>
    <definedName name="Z_E738B51C_56AE_4F9F_8D8A_36AD6137B90D_.wvu.PrintArea" localSheetId="51" hidden="1">#REF!</definedName>
    <definedName name="Z_E738B51C_56AE_4F9F_8D8A_36AD6137B90D_.wvu.PrintArea" hidden="1">#REF!</definedName>
    <definedName name="Z_E738B51C_56AE_4F9F_8D8A_36AD6137B90D_.wvu.PrintTitles" localSheetId="22" hidden="1">#REF!,#REF!</definedName>
    <definedName name="Z_E738B51C_56AE_4F9F_8D8A_36AD6137B90D_.wvu.PrintTitles" localSheetId="23" hidden="1">#REF!,#REF!</definedName>
    <definedName name="Z_E738B51C_56AE_4F9F_8D8A_36AD6137B90D_.wvu.PrintTitles" localSheetId="51" hidden="1">#REF!,#REF!</definedName>
    <definedName name="Z_E738B51C_56AE_4F9F_8D8A_36AD6137B90D_.wvu.PrintTitles" hidden="1">#REF!,#REF!</definedName>
    <definedName name="Z_E738B51C_56AE_4F9F_8D8A_36AD6137B90D_.wvu.Rows" localSheetId="22" hidden="1">#REF!</definedName>
    <definedName name="Z_E738B51C_56AE_4F9F_8D8A_36AD6137B90D_.wvu.Rows" localSheetId="23" hidden="1">#REF!</definedName>
    <definedName name="Z_E738B51C_56AE_4F9F_8D8A_36AD6137B90D_.wvu.Rows" localSheetId="51" hidden="1">#REF!</definedName>
    <definedName name="Z_E738B51C_56AE_4F9F_8D8A_36AD6137B90D_.wvu.Rows" hidden="1">#REF!</definedName>
    <definedName name="zczczz" localSheetId="22" hidden="1">#REF!</definedName>
    <definedName name="zczczz" localSheetId="23" hidden="1">#REF!</definedName>
    <definedName name="zczczz" localSheetId="51"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2" hidden="1">#REF!</definedName>
    <definedName name="zzzzzzzz" localSheetId="23" hidden="1">#REF!</definedName>
    <definedName name="zzzzzzzz" localSheetId="51" hidden="1">#REF!</definedName>
    <definedName name="zzzzzzzz" hidden="1">#REF!</definedName>
    <definedName name="㌦ﾚｰﾄ" localSheetId="22">#REF!</definedName>
    <definedName name="㌦ﾚｰﾄ" localSheetId="23">#REF!</definedName>
    <definedName name="㌦ﾚｰﾄ">#REF!</definedName>
    <definedName name="啊" localSheetId="22">#REF!</definedName>
    <definedName name="啊" localSheetId="23">#REF!</definedName>
    <definedName name="啊" localSheetId="51">#REF!</definedName>
    <definedName name="啊">#REF!</definedName>
    <definedName name="啊啊" localSheetId="22" hidden="1">#REF!</definedName>
    <definedName name="啊啊" localSheetId="23" hidden="1">#REF!</definedName>
    <definedName name="啊啊" hidden="1">#REF!</definedName>
    <definedName name="가나" localSheetId="22">[0]!JEPUMS*!H14:XEY1048565</definedName>
    <definedName name="가나" localSheetId="23">[0]!JEPUMS*!H14:XEY1048565</definedName>
    <definedName name="가나">[0]!JEPUMS*!H14:XEY1048565</definedName>
    <definedName name="八级">区片价!$O$1:$O$40</definedName>
    <definedName name="把" hidden="1">{#N/A,#N/A,FALSE,"Virgin Flightdeck"}</definedName>
    <definedName name="把_1" hidden="1">{#N/A,#N/A,FALSE,"Virgin Flightdeck"}</definedName>
    <definedName name="把_1_1" hidden="1">{#N/A,#N/A,FALSE,"Virgin Flightdeck"}</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2">#REF!</definedName>
    <definedName name="办增1" localSheetId="23">#REF!</definedName>
    <definedName name="办增1">#REF!</definedName>
    <definedName name="办增10" localSheetId="22">#REF!</definedName>
    <definedName name="办增10" localSheetId="23">#REF!</definedName>
    <definedName name="办增10">#REF!</definedName>
    <definedName name="办增2" localSheetId="22">#REF!</definedName>
    <definedName name="办增2" localSheetId="23">#REF!</definedName>
    <definedName name="办增2">#REF!</definedName>
    <definedName name="办增3" localSheetId="22">#REF!</definedName>
    <definedName name="办增3" localSheetId="23">#REF!</definedName>
    <definedName name="办增3">#REF!</definedName>
    <definedName name="办增4" localSheetId="22">#REF!</definedName>
    <definedName name="办增4" localSheetId="23">#REF!</definedName>
    <definedName name="办增4">#REF!</definedName>
    <definedName name="办增5" localSheetId="22">#REF!</definedName>
    <definedName name="办增5" localSheetId="23">#REF!</definedName>
    <definedName name="办增5">#REF!</definedName>
    <definedName name="办增6" localSheetId="22">#REF!</definedName>
    <definedName name="办增6" localSheetId="23">#REF!</definedName>
    <definedName name="办增6">#REF!</definedName>
    <definedName name="办增7" localSheetId="22">#REF!</definedName>
    <definedName name="办增7" localSheetId="23">#REF!</definedName>
    <definedName name="办增7">#REF!</definedName>
    <definedName name="办增8" localSheetId="22">#REF!</definedName>
    <definedName name="办增8" localSheetId="23">#REF!</definedName>
    <definedName name="办增8">#REF!</definedName>
    <definedName name="办增9" localSheetId="22">#REF!</definedName>
    <definedName name="办增9" localSheetId="23">#REF!</definedName>
    <definedName name="办增9">#REF!</definedName>
    <definedName name="报表" localSheetId="22">#REF!</definedName>
    <definedName name="报表" localSheetId="23">#REF!</definedName>
    <definedName name="报表" localSheetId="51">#REF!</definedName>
    <definedName name="报表">#REF!</definedName>
    <definedName name="本年利润" localSheetId="22">#REF!</definedName>
    <definedName name="本年利润" localSheetId="23">#REF!</definedName>
    <definedName name="本年利润" localSheetId="51">#REF!</definedName>
    <definedName name="本年利润">#REF!</definedName>
    <definedName name="比例" localSheetId="22">#REF!</definedName>
    <definedName name="比例" localSheetId="23">#REF!</definedName>
    <definedName name="比例">#REF!</definedName>
    <definedName name="编号" localSheetId="22">#REF!</definedName>
    <definedName name="编号" localSheetId="23">#REF!</definedName>
    <definedName name="编号">#REF!</definedName>
    <definedName name="编号2" localSheetId="22">#REF!</definedName>
    <definedName name="编号2" localSheetId="23">#REF!</definedName>
    <definedName name="编号2">#REF!</definedName>
    <definedName name="变动率" localSheetId="22">#REF!</definedName>
    <definedName name="变动率" localSheetId="23">#REF!</definedName>
    <definedName name="变动率">#REF!</definedName>
    <definedName name="标杆" localSheetId="22">#REF!</definedName>
    <definedName name="标杆" localSheetId="23">#REF!</definedName>
    <definedName name="标杆">#REF!</definedName>
    <definedName name="表p" localSheetId="22">#REF!</definedName>
    <definedName name="表p" localSheetId="23">#REF!</definedName>
    <definedName name="表p">#REF!</definedName>
    <definedName name="表头" localSheetId="22">#REF!,#REF!,#REF!,#REF!</definedName>
    <definedName name="表头" localSheetId="23">#REF!,#REF!,#REF!,#REF!</definedName>
    <definedName name="表头">#REF!,#REF!,#REF!,#REF!</definedName>
    <definedName name="别增1" localSheetId="22">#REF!</definedName>
    <definedName name="别增1" localSheetId="23">#REF!</definedName>
    <definedName name="别增1">#REF!</definedName>
    <definedName name="别增10" localSheetId="22">#REF!</definedName>
    <definedName name="别增10" localSheetId="23">#REF!</definedName>
    <definedName name="别增10">#REF!</definedName>
    <definedName name="别增2" localSheetId="22">#REF!</definedName>
    <definedName name="别增2" localSheetId="23">#REF!</definedName>
    <definedName name="别增2">#REF!</definedName>
    <definedName name="别增3" localSheetId="22">#REF!</definedName>
    <definedName name="别增3" localSheetId="23">#REF!</definedName>
    <definedName name="别增3">#REF!</definedName>
    <definedName name="别增4" localSheetId="22">#REF!</definedName>
    <definedName name="别增4" localSheetId="23">#REF!</definedName>
    <definedName name="别增4">#REF!</definedName>
    <definedName name="别增5" localSheetId="22">#REF!</definedName>
    <definedName name="别增5" localSheetId="23">#REF!</definedName>
    <definedName name="别增5">#REF!</definedName>
    <definedName name="别增6" localSheetId="22">#REF!</definedName>
    <definedName name="别增6" localSheetId="23">#REF!</definedName>
    <definedName name="别增6">#REF!</definedName>
    <definedName name="别增7" localSheetId="22">#REF!</definedName>
    <definedName name="别增7" localSheetId="23">#REF!</definedName>
    <definedName name="别增7">#REF!</definedName>
    <definedName name="别增8" localSheetId="22">#REF!</definedName>
    <definedName name="别增8" localSheetId="23">#REF!</definedName>
    <definedName name="别增8">#REF!</definedName>
    <definedName name="别增9" localSheetId="22">#REF!</definedName>
    <definedName name="别增9" localSheetId="23">#REF!</definedName>
    <definedName name="别增9">#REF!</definedName>
    <definedName name="공간" hidden="1">5</definedName>
    <definedName name="공기구" localSheetId="22">[0]!JEPUMS*!H14:XEY1048565</definedName>
    <definedName name="공기구" localSheetId="23">[0]!JEPUMS*!H14:XEY1048565</definedName>
    <definedName name="공기구">[0]!JEPUMS*!H14:XEY1048565</definedName>
    <definedName name="部门" localSheetId="22">#REF!</definedName>
    <definedName name="部门" localSheetId="23">#REF!</definedName>
    <definedName name="部门">#REF!</definedName>
    <definedName name="财务费用" localSheetId="22">#REF!</definedName>
    <definedName name="财务费用" localSheetId="23">#REF!</definedName>
    <definedName name="财务费用" localSheetId="51">#REF!</definedName>
    <definedName name="财务费用">#REF!</definedName>
    <definedName name="财务费用费率" localSheetId="22">#REF!</definedName>
    <definedName name="财务费用费率" localSheetId="23">#REF!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拆迁费用" localSheetId="22">#REF!</definedName>
    <definedName name="拆迁费用" localSheetId="23">#REF!</definedName>
    <definedName name="拆迁费用">#REF!</definedName>
    <definedName name="구조지수" localSheetId="22">#REF!</definedName>
    <definedName name="구조지수" localSheetId="23">#REF!</definedName>
    <definedName name="구조지수">#REF!</definedName>
    <definedName name="产业集聚程度">定义!$N$1:$N$6</definedName>
    <definedName name="償却単価" localSheetId="22">#REF!</definedName>
    <definedName name="償却単価" localSheetId="23">#REF!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2">#REF!</definedName>
    <definedName name="成本变动率" localSheetId="23">#REF!</definedName>
    <definedName name="成本变动率">#REF!</definedName>
    <definedName name="成本差" localSheetId="22" hidden="1">#REF!</definedName>
    <definedName name="成本差" localSheetId="23" hidden="1">#REF!</definedName>
    <definedName name="成本差" localSheetId="51" hidden="1">#REF!</definedName>
    <definedName name="成本差" hidden="1">#REF!</definedName>
    <definedName name="成本科目" localSheetId="22">#REF!</definedName>
    <definedName name="成本科目" localSheetId="23">#REF!</definedName>
    <definedName name="成本科目">#REF!</definedName>
    <definedName name="城建税" localSheetId="22">#REF!</definedName>
    <definedName name="城建税" localSheetId="23">#REF!</definedName>
    <definedName name="城建税">#REF!</definedName>
    <definedName name="城镇土地纳税等级分级范围">'数据-取费表'!$A$53:$A$63</definedName>
    <definedName name="筹建期间汇兑收益" localSheetId="22">#REF!</definedName>
    <definedName name="筹建期间汇兑收益" localSheetId="23">#REF!</definedName>
    <definedName name="筹建期间汇兑收益" localSheetId="51">#REF!</definedName>
    <definedName name="筹建期间汇兑收益">#REF!</definedName>
    <definedName name="筹建期间汇兑损失" localSheetId="22">#REF!</definedName>
    <definedName name="筹建期间汇兑损失" localSheetId="23">#REF!</definedName>
    <definedName name="筹建期间汇兑损失" localSheetId="51">#REF!</definedName>
    <definedName name="筹建期间汇兑损失">#REF!</definedName>
    <definedName name="出口成本" localSheetId="22">#REF!</definedName>
    <definedName name="出口成本" localSheetId="23">#REF!</definedName>
    <definedName name="出口成本" localSheetId="51">#REF!</definedName>
    <definedName name="出口成本">#REF!</definedName>
    <definedName name="出口收入" localSheetId="22">#REF!</definedName>
    <definedName name="出口收入" localSheetId="23">#REF!</definedName>
    <definedName name="出口收入" localSheetId="51">#REF!</definedName>
    <definedName name="出口收入">#REF!</definedName>
    <definedName name="初期１" localSheetId="22">#REF!</definedName>
    <definedName name="初期１" localSheetId="23">#REF!</definedName>
    <definedName name="初期１">#REF!</definedName>
    <definedName name="初期２" localSheetId="22">#REF!</definedName>
    <definedName name="初期２" localSheetId="23">#REF!</definedName>
    <definedName name="初期２">#REF!</definedName>
    <definedName name="初期３" localSheetId="22">#REF!</definedName>
    <definedName name="初期３" localSheetId="23">#REF!</definedName>
    <definedName name="初期３">#REF!</definedName>
    <definedName name="初期４" localSheetId="22">#REF!</definedName>
    <definedName name="初期４" localSheetId="23">#REF!</definedName>
    <definedName name="初期４">#REF!</definedName>
    <definedName name="금융상거래출자비율" localSheetId="22">#REF!</definedName>
    <definedName name="금융상거래출자비율" localSheetId="23">#REF!</definedName>
    <definedName name="금융상거래출자비율">#REF!</definedName>
    <definedName name="금호채권" localSheetId="22">#REF!</definedName>
    <definedName name="금호채권" localSheetId="23">#REF!</definedName>
    <definedName name="금호채권">#REF!</definedName>
    <definedName name="存货" localSheetId="22">#REF!</definedName>
    <definedName name="存货" localSheetId="23">#REF!</definedName>
    <definedName name="存货" localSheetId="51">#REF!</definedName>
    <definedName name="存货">#REF!</definedName>
    <definedName name="存货变现损失准备" localSheetId="22">#REF!</definedName>
    <definedName name="存货变现损失准备" localSheetId="23">#REF!</definedName>
    <definedName name="存货变现损失准备" localSheetId="51">#REF!</definedName>
    <definedName name="存货变现损失准备">#REF!</definedName>
    <definedName name="大配套费" localSheetId="22">#REF!</definedName>
    <definedName name="大配套费" localSheetId="23">#REF!</definedName>
    <definedName name="大配套费">#REF!</definedName>
    <definedName name="贷款印花税" localSheetId="22">#REF!</definedName>
    <definedName name="贷款印花税" localSheetId="23">#REF!</definedName>
    <definedName name="贷款印花税">#REF!</definedName>
    <definedName name="贷款营业税" localSheetId="22">#REF!</definedName>
    <definedName name="贷款营业税" localSheetId="23">#REF!</definedName>
    <definedName name="贷款营业税">#REF!</definedName>
    <definedName name="待处理固定资产净损失" localSheetId="22">#REF!</definedName>
    <definedName name="待处理固定资产净损失" localSheetId="23">#REF!</definedName>
    <definedName name="待处理固定资产净损失" localSheetId="51">#REF!</definedName>
    <definedName name="待处理固定资产净损失">#REF!</definedName>
    <definedName name="待处理流动资产净损失" localSheetId="22">#REF!</definedName>
    <definedName name="待处理流动资产净损失" localSheetId="23">#REF!</definedName>
    <definedName name="待处理流动资产净损失" localSheetId="51">#REF!</definedName>
    <definedName name="待处理流动资产净损失">#REF!</definedName>
    <definedName name="待摊费用" localSheetId="22">#REF!</definedName>
    <definedName name="待摊费用" localSheetId="23">#REF!</definedName>
    <definedName name="待摊费用" localSheetId="51">#REF!</definedName>
    <definedName name="待摊费用">#REF!</definedName>
    <definedName name="待转销汇兑收益" localSheetId="22">#REF!</definedName>
    <definedName name="待转销汇兑收益" localSheetId="23">#REF!</definedName>
    <definedName name="待转销汇兑收益" localSheetId="51">#REF!</definedName>
    <definedName name="待转销汇兑收益">#REF!</definedName>
    <definedName name="单价内涵">定义!$V$1:$V$3</definedName>
    <definedName name="当前明细帐" localSheetId="22">#REF!</definedName>
    <definedName name="当前明细帐" localSheetId="23">#REF!</definedName>
    <definedName name="当前明细帐">#REF!</definedName>
    <definedName name="堤围费" localSheetId="22">#REF!</definedName>
    <definedName name="堤围费" localSheetId="23">#REF!</definedName>
    <definedName name="堤围费">#REF!</definedName>
    <definedName name="地对地导弹" localSheetId="22">#REF!</definedName>
    <definedName name="地对地导弹" localSheetId="23">#REF!</definedName>
    <definedName name="地对地导弹">#REF!</definedName>
    <definedName name="地类判定">定义!$H$1:$H$9</definedName>
    <definedName name="地下室总建面" localSheetId="22">#REF!</definedName>
    <definedName name="地下室总建面" localSheetId="23">#REF!</definedName>
    <definedName name="地下室总建面">#REF!</definedName>
    <definedName name="递延税款贷项" localSheetId="22">#REF!</definedName>
    <definedName name="递延税款贷项" localSheetId="23">#REF!</definedName>
    <definedName name="递延税款贷项" localSheetId="51">#REF!</definedName>
    <definedName name="递延税款贷项">#REF!</definedName>
    <definedName name="递延税款借项" localSheetId="22">#REF!</definedName>
    <definedName name="递延税款借项" localSheetId="23">#REF!</definedName>
    <definedName name="递延税款借项" localSheetId="51">#REF!</definedName>
    <definedName name="递延税款借项">#REF!</definedName>
    <definedName name="递延投资收益" localSheetId="22">#REF!</definedName>
    <definedName name="递延投资收益" localSheetId="23">#REF!</definedName>
    <definedName name="递延投资收益" localSheetId="51">#REF!</definedName>
    <definedName name="递延投资收益">#REF!</definedName>
    <definedName name="递延投资损失" localSheetId="22">#REF!</definedName>
    <definedName name="递延投资损失" localSheetId="23">#REF!</definedName>
    <definedName name="递延投资损失" localSheetId="51">#REF!</definedName>
    <definedName name="递延投资损失">#REF!</definedName>
    <definedName name="递延资产" localSheetId="22">#REF!</definedName>
    <definedName name="递延资产" localSheetId="23">#REF!</definedName>
    <definedName name="递延资产" localSheetId="51">#REF!</definedName>
    <definedName name="递延资产">#REF!</definedName>
    <definedName name="店舗" localSheetId="22">#REF!</definedName>
    <definedName name="店舗" localSheetId="23">#REF!</definedName>
    <definedName name="店舗">#REF!</definedName>
    <definedName name="短期借款" localSheetId="22">#REF!</definedName>
    <definedName name="短期借款" localSheetId="23">#REF!</definedName>
    <definedName name="短期借款" localSheetId="51">#REF!</definedName>
    <definedName name="短期借款">#REF!</definedName>
    <definedName name="短期投资" localSheetId="22">#REF!</definedName>
    <definedName name="短期投资" localSheetId="23">#REF!</definedName>
    <definedName name="短期投资" localSheetId="51">#REF!</definedName>
    <definedName name="短期投资">#REF!</definedName>
    <definedName name="对方单位" localSheetId="22">#REF!</definedName>
    <definedName name="对方单位" localSheetId="23">#REF!</definedName>
    <definedName name="对方单位">#REF!</definedName>
    <definedName name="尔" hidden="1">{"'Z3-1'!$B$9:$I$29"}</definedName>
    <definedName name="二级">区片价!$I$1:$I$20</definedName>
    <definedName name="二级分类">修正!$C$17:$C$39</definedName>
    <definedName name="二期" localSheetId="22">#REF!</definedName>
    <definedName name="二期" localSheetId="23">#REF!</definedName>
    <definedName name="二期">#REF!</definedName>
    <definedName name="二期装修" localSheetId="22">#REF!</definedName>
    <definedName name="二期装修" localSheetId="23">#REF!</definedName>
    <definedName name="二期装修">#REF!</definedName>
    <definedName name="法定最高年限">定义!$G$1:$G$4</definedName>
    <definedName name="法人税" localSheetId="22">#REF!</definedName>
    <definedName name="法人税" localSheetId="23">#REF!</definedName>
    <definedName name="法人税">#REF!</definedName>
    <definedName name="泛华余额05" localSheetId="22">#REF!</definedName>
    <definedName name="泛华余额05" localSheetId="23">#REF!</definedName>
    <definedName name="泛华余额05" localSheetId="51">#REF!</definedName>
    <definedName name="泛华余额05">#REF!</definedName>
    <definedName name="费用" localSheetId="22" hidden="1">#REF!</definedName>
    <definedName name="费用" localSheetId="23" hidden="1">#REF!</definedName>
    <definedName name="费用" localSheetId="51" hidden="1">#REF!</definedName>
    <definedName name="费用" hidden="1">#REF!</definedName>
    <definedName name="分１" localSheetId="22">#REF!</definedName>
    <definedName name="分１" localSheetId="23">#REF!</definedName>
    <definedName name="分１">#REF!</definedName>
    <definedName name="分２" localSheetId="22">#REF!</definedName>
    <definedName name="分２" localSheetId="23">#REF!</definedName>
    <definedName name="分２">#REF!</definedName>
    <definedName name="分考課" localSheetId="22">#REF!</definedName>
    <definedName name="分考課" localSheetId="23">#REF!</definedName>
    <definedName name="分考課">#REF!</definedName>
    <definedName name="分仲介" localSheetId="22">#REF!</definedName>
    <definedName name="分仲介" localSheetId="23">#REF!</definedName>
    <definedName name="分仲介">#REF!</definedName>
    <definedName name="富民余额" localSheetId="22">#REF!</definedName>
    <definedName name="富民余额" localSheetId="23">#REF!</definedName>
    <definedName name="富民余额" localSheetId="51">#REF!</definedName>
    <definedName name="富民余额">#REF!</definedName>
    <definedName name="改良投资" localSheetId="22">#REF!</definedName>
    <definedName name="改良投资" localSheetId="23">#REF!</definedName>
    <definedName name="改良投资">#REF!</definedName>
    <definedName name="个" localSheetId="22">#REF!</definedName>
    <definedName name="个" localSheetId="23">#REF!</definedName>
    <definedName name="个">#REF!</definedName>
    <definedName name="工程" localSheetId="22">#REF!</definedName>
    <definedName name="工程" localSheetId="23">#REF!</definedName>
    <definedName name="工程">#REF!</definedName>
    <definedName name="工会经费Book" localSheetId="22">#REF!</definedName>
    <definedName name="工会经费Book" localSheetId="23">#REF!</definedName>
    <definedName name="工会经费Book" localSheetId="51">#REF!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2">#REF!</definedName>
    <definedName name="公益金" localSheetId="23">#REF!</definedName>
    <definedName name="公益金" localSheetId="51">#REF!</definedName>
    <definedName name="公益金">#REF!</definedName>
    <definedName name="公寓成本分摊" hidden="1">{"已付情况表",#N/A,FALSE,"成本测算 (3)";"折算各货币成本",#N/A,FALSE,"成本测算 (3)"}</definedName>
    <definedName name="公寓出租" localSheetId="22">#REF!</definedName>
    <definedName name="公寓出租" localSheetId="23">#REF!</definedName>
    <definedName name="公寓出租">#REF!</definedName>
    <definedName name="购入价" localSheetId="22">#REF!</definedName>
    <definedName name="购入价" localSheetId="23">#REF!</definedName>
    <definedName name="购入价">#REF!</definedName>
    <definedName name="估价方法">定义!$B$1:$B$50</definedName>
    <definedName name="股本" localSheetId="22">#REF!</definedName>
    <definedName name="股本" localSheetId="23">#REF!</definedName>
    <definedName name="股本" localSheetId="51">#REF!</definedName>
    <definedName name="股本">#REF!</definedName>
    <definedName name="股权交易印花税" localSheetId="22">#REF!</definedName>
    <definedName name="股权交易印花税" localSheetId="23">#REF!</definedName>
    <definedName name="股权交易印花税">#REF!</definedName>
    <definedName name="固定资产清单" localSheetId="22">#REF!</definedName>
    <definedName name="固定资产清单" localSheetId="23">#REF!</definedName>
    <definedName name="固定资产清单" localSheetId="51">#REF!</definedName>
    <definedName name="固定资产清单">#REF!</definedName>
    <definedName name="固定资产清理" localSheetId="22">#REF!</definedName>
    <definedName name="固定资产清理" localSheetId="23">#REF!</definedName>
    <definedName name="固定资产清理" localSheetId="51">#REF!</definedName>
    <definedName name="固定资产清理">#REF!</definedName>
    <definedName name="固定资产原值" localSheetId="22">#REF!</definedName>
    <definedName name="固定资产原值" localSheetId="23">#REF!</definedName>
    <definedName name="固定资产原值" localSheetId="51">#REF!</definedName>
    <definedName name="固定资产原值">#REF!</definedName>
    <definedName name="管理" localSheetId="22">#REF!</definedName>
    <definedName name="管理" localSheetId="23">#REF!</definedName>
    <definedName name="管理">#REF!</definedName>
    <definedName name="管理费用" localSheetId="22">#REF!</definedName>
    <definedName name="管理费用" localSheetId="23">#REF!</definedName>
    <definedName name="管理费用" localSheetId="51">#REF!</definedName>
    <definedName name="管理费用">#REF!</definedName>
    <definedName name="管理费用费率" localSheetId="22">#REF!</definedName>
    <definedName name="管理费用费率" localSheetId="23">#REF!</definedName>
    <definedName name="管理费用费率">#REF!</definedName>
    <definedName name="管理费用年末" localSheetId="22">#REF!</definedName>
    <definedName name="管理费用年末" localSheetId="23">#REF!</definedName>
    <definedName name="管理费用年末" localSheetId="51">#REF!</definedName>
    <definedName name="管理费用年末">#REF!</definedName>
    <definedName name="ㄴㄹㅇㄹㅇㄴ" hidden="1">{#N/A,#N/A,FALSE,"Aging Summary";#N/A,#N/A,FALSE,"Ratio Analysis";#N/A,#N/A,FALSE,"Test 120 Day Accts";#N/A,#N/A,FALSE,"Tickmarks"}</definedName>
    <definedName name="나도몰라" localSheetId="22">#REF!</definedName>
    <definedName name="나도몰라" localSheetId="23">#REF!</definedName>
    <definedName name="나도몰라">#REF!</definedName>
    <definedName name="光熱" localSheetId="22">#REF!</definedName>
    <definedName name="光熱" localSheetId="23">#REF!</definedName>
    <definedName name="光熱">#REF!</definedName>
    <definedName name="広告" localSheetId="22">#REF!</definedName>
    <definedName name="広告" localSheetId="23">#REF!</definedName>
    <definedName name="広告">#REF!</definedName>
    <definedName name="毫毫毫" hidden="1">{"'毛利比较'!$A$4:$P$26"}</definedName>
    <definedName name="合同编号" localSheetId="22">#REF!</definedName>
    <definedName name="合同编号" localSheetId="23">#REF!</definedName>
    <definedName name="合同编号">#REF!</definedName>
    <definedName name="合同付款情况清单" localSheetId="22">#REF!</definedName>
    <definedName name="合同付款情况清单" localSheetId="23">#REF!</definedName>
    <definedName name="合同付款情况清单">#REF!</definedName>
    <definedName name="合同累计付款金额" localSheetId="22">#REF!</definedName>
    <definedName name="合同累计付款金额" localSheetId="23">#REF!</definedName>
    <definedName name="合同累计付款金额">#REF!</definedName>
    <definedName name="合同名称_2">#N/A</definedName>
    <definedName name="合同名称_3">#N/A</definedName>
    <definedName name="合同名称_5">#N/A</definedName>
    <definedName name="合同未付款金额" localSheetId="22">#REF!</definedName>
    <definedName name="合同未付款金额" localSheetId="23">#REF!</definedName>
    <definedName name="合同未付款金额">#REF!</definedName>
    <definedName name="宏">"CommandButton1"</definedName>
    <definedName name="戸平均" localSheetId="22">#REF!</definedName>
    <definedName name="戸平均" localSheetId="23">#REF!</definedName>
    <definedName name="戸平均">#REF!</definedName>
    <definedName name="坏帐准备" localSheetId="22">#REF!</definedName>
    <definedName name="坏帐准备" localSheetId="23">#REF!</definedName>
    <definedName name="坏帐准备" localSheetId="51">#REF!</definedName>
    <definedName name="坏帐准备">#REF!</definedName>
    <definedName name="环境">定义!$S$1:$S$6</definedName>
    <definedName name="汇兑损失" localSheetId="22">#REF!</definedName>
    <definedName name="汇兑损失" localSheetId="23">#REF!</definedName>
    <definedName name="汇兑损失" localSheetId="51">#REF!</definedName>
    <definedName name="汇兑损失">#REF!</definedName>
    <definedName name="活动总结" localSheetId="22" hidden="1">#REF!</definedName>
    <definedName name="活动总结" localSheetId="23" hidden="1">#REF!</definedName>
    <definedName name="活动总结" localSheetId="51" hidden="1">#REF!</definedName>
    <definedName name="活动总结" hidden="1">#REF!</definedName>
    <definedName name="货币资金" localSheetId="22">#REF!</definedName>
    <definedName name="货币资金" localSheetId="23">#REF!</definedName>
    <definedName name="货币资金" localSheetId="51">#REF!</definedName>
    <definedName name="货币资金">#REF!</definedName>
    <definedName name="基础设施水平">定义!$R$1:$R$6</definedName>
    <definedName name="基数" localSheetId="22">#REF!</definedName>
    <definedName name="基数" localSheetId="23">#REF!</definedName>
    <definedName name="基数">#REF!</definedName>
    <definedName name="基准收益" localSheetId="22">#REF!</definedName>
    <definedName name="基准收益" localSheetId="23">#REF!</definedName>
    <definedName name="基准收益">#REF!</definedName>
    <definedName name="集团往来余额表" localSheetId="22">#REF!</definedName>
    <definedName name="集团往来余额表" localSheetId="23">#REF!</definedName>
    <definedName name="集团往来余额表" localSheetId="51">#REF!</definedName>
    <definedName name="集团往来余额表">#REF!</definedName>
    <definedName name="计容面积" localSheetId="22">#REF!</definedName>
    <definedName name="计容面积" localSheetId="23">#REF!</definedName>
    <definedName name="计容面积">#REF!</definedName>
    <definedName name="计提坏帐准备" localSheetId="22">#REF!</definedName>
    <definedName name="计提坏帐准备" localSheetId="23">#REF!</definedName>
    <definedName name="计提坏帐准备" localSheetId="51">#REF!</definedName>
    <definedName name="计提坏帐准备">#REF!</definedName>
    <definedName name="季度">基准地价修正!$Q$19:$AD$19</definedName>
    <definedName name="家具" localSheetId="22">#REF!</definedName>
    <definedName name="家具" localSheetId="23">#REF!</definedName>
    <definedName name="家具">#REF!</definedName>
    <definedName name="价格变动率" localSheetId="22">#REF!</definedName>
    <definedName name="价格变动率" localSheetId="23">#REF!</definedName>
    <definedName name="价格变动率">#REF!</definedName>
    <definedName name="价值类型2">定义!$B$54:$B$56</definedName>
    <definedName name="建面原価" localSheetId="22">#REF!</definedName>
    <definedName name="建面原価" localSheetId="23">#REF!</definedName>
    <definedName name="建面原価">#REF!</definedName>
    <definedName name="建築面積" localSheetId="22">#REF!</definedName>
    <definedName name="建築面積" localSheetId="23">#REF!</definedName>
    <definedName name="建築面積">#REF!</definedName>
    <definedName name="交际应酬费" localSheetId="22">#REF!</definedName>
    <definedName name="交际应酬费" localSheetId="23">#REF!</definedName>
    <definedName name="交际应酬费" localSheetId="51">#REF!</definedName>
    <definedName name="交际应酬费">#REF!</definedName>
    <definedName name="交际应酬费计税调整数" localSheetId="22">#REF!</definedName>
    <definedName name="交际应酬费计税调整数" localSheetId="23">#REF!</definedName>
    <definedName name="交际应酬费计税调整数" localSheetId="51">#REF!</definedName>
    <definedName name="交际应酬费计税调整数">#REF!</definedName>
    <definedName name="交际应酬费实际发生额" localSheetId="22">#REF!</definedName>
    <definedName name="交际应酬费实际发生额" localSheetId="23">#REF!</definedName>
    <definedName name="交际应酬费实际发生额" localSheetId="51">#REF!</definedName>
    <definedName name="交际应酬费实际发生额">#REF!</definedName>
    <definedName name="交通便捷度">定义!$O$1:$O$6</definedName>
    <definedName name="节点计划" localSheetId="22">#REF!</definedName>
    <definedName name="节点计划" localSheetId="23">#REF!</definedName>
    <definedName name="节点计划">#REF!</definedName>
    <definedName name="金利１" localSheetId="22">#REF!</definedName>
    <definedName name="金利１" localSheetId="23">#REF!</definedName>
    <definedName name="金利１">#REF!</definedName>
    <definedName name="金利２" localSheetId="22">#REF!</definedName>
    <definedName name="金利２" localSheetId="23">#REF!</definedName>
    <definedName name="金利２">#REF!</definedName>
    <definedName name="金利３" localSheetId="22">#REF!</definedName>
    <definedName name="金利３" localSheetId="23">#REF!</definedName>
    <definedName name="金利３">#REF!</definedName>
    <definedName name="金利４" localSheetId="22">#REF!</definedName>
    <definedName name="金利４" localSheetId="23">#REF!</definedName>
    <definedName name="金利４">#REF!</definedName>
    <definedName name="经济" localSheetId="22">#REF!</definedName>
    <definedName name="经济" localSheetId="23">#REF!</definedName>
    <definedName name="经济">#REF!</definedName>
    <definedName name="竟品" localSheetId="22" hidden="1">#REF!</definedName>
    <definedName name="竟品" localSheetId="23" hidden="1">#REF!</definedName>
    <definedName name="竟品" localSheetId="51" hidden="1">#REF!</definedName>
    <definedName name="竟品" hidden="1">#REF!</definedName>
    <definedName name="淨額差" localSheetId="22" hidden="1">#REF!</definedName>
    <definedName name="淨額差" localSheetId="23" hidden="1">#REF!</definedName>
    <definedName name="淨額差" localSheetId="51" hidden="1">#REF!</definedName>
    <definedName name="淨額差" hidden="1">#REF!</definedName>
    <definedName name="九级">区片价!$P$1:$P$46</definedName>
    <definedName name="居住社区成熟度">定义!$K$1:$K$6</definedName>
    <definedName name="开办费" localSheetId="22">#REF!</definedName>
    <definedName name="开办费" localSheetId="23">#REF!</definedName>
    <definedName name="开办费" localSheetId="51">#REF!</definedName>
    <definedName name="开办费">#REF!</definedName>
    <definedName name="开发" localSheetId="22">#REF!</definedName>
    <definedName name="开发" localSheetId="23">#REF!</definedName>
    <definedName name="开发">#REF!</definedName>
    <definedName name="开发开发" localSheetId="22">#REF!</definedName>
    <definedName name="开发开发" localSheetId="23">#REF!</definedName>
    <definedName name="开发开发">#REF!</definedName>
    <definedName name="开间费" localSheetId="22">#REF!</definedName>
    <definedName name="开间费" localSheetId="23">#REF!</definedName>
    <definedName name="开间费">#REF!</definedName>
    <definedName name="科" localSheetId="22">#REF!</definedName>
    <definedName name="科" localSheetId="23">#REF!</definedName>
    <definedName name="科" localSheetId="51">#REF!</definedName>
    <definedName name="科">#REF!</definedName>
    <definedName name="科技楼总建面" localSheetId="22">#REF!</definedName>
    <definedName name="科技楼总建面" localSheetId="23">#REF!</definedName>
    <definedName name="科技楼总建面">#REF!</definedName>
    <definedName name="科目编码" localSheetId="22">#REF!</definedName>
    <definedName name="科目编码" localSheetId="23">#REF!</definedName>
    <definedName name="科目编码">#REF!</definedName>
    <definedName name="科目余额表" localSheetId="22">#REF!</definedName>
    <definedName name="科目余额表" localSheetId="23">#REF!</definedName>
    <definedName name="科目余额表" localSheetId="51">#REF!</definedName>
    <definedName name="科目余额表">#REF!</definedName>
    <definedName name="可销售面积" localSheetId="22">#REF!</definedName>
    <definedName name="可销售面积" localSheetId="23">#REF!</definedName>
    <definedName name="可销售面积">#REF!</definedName>
    <definedName name="枯" localSheetId="22" hidden="1">#REF!</definedName>
    <definedName name="枯" localSheetId="23" hidden="1">#REF!</definedName>
    <definedName name="枯" localSheetId="51" hidden="1">#REF!</definedName>
    <definedName name="枯" hidden="1">#REF!</definedName>
    <definedName name="庫存成" localSheetId="22" hidden="1">#REF!</definedName>
    <definedName name="庫存成" localSheetId="23" hidden="1">#REF!</definedName>
    <definedName name="庫存成" localSheetId="51" hidden="1">#REF!</definedName>
    <definedName name="庫存成" hidden="1">#REF!</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类别">定义!$J$1:$J$3</definedName>
    <definedName name="累计折旧" localSheetId="22">#REF!</definedName>
    <definedName name="累计折旧" localSheetId="23">#REF!</definedName>
    <definedName name="累计折旧" localSheetId="51">#REF!</definedName>
    <definedName name="累计折旧">#REF!</definedName>
    <definedName name="历史" localSheetId="22">#REF!</definedName>
    <definedName name="历史" localSheetId="23">#REF!</definedName>
    <definedName name="历史">#REF!</definedName>
    <definedName name="利润表" hidden="1">{#N/A,#N/A,FALSE,"成本表[一期计算1] (2)"}</definedName>
    <definedName name="利润归还投资" localSheetId="22">#REF!</definedName>
    <definedName name="利润归还投资" localSheetId="23">#REF!</definedName>
    <definedName name="利润归还投资" localSheetId="51">#REF!</definedName>
    <definedName name="利润归还投资">#REF!</definedName>
    <definedName name="利息支出" localSheetId="22">#REF!</definedName>
    <definedName name="利息支出" localSheetId="23">#REF!</definedName>
    <definedName name="利息支出" localSheetId="51">#REF!</definedName>
    <definedName name="利息支出">#REF!</definedName>
    <definedName name="利息总额" localSheetId="22">#REF!</definedName>
    <definedName name="利息总额" localSheetId="23">#REF!</definedName>
    <definedName name="利息总额">#REF!</definedName>
    <definedName name="料工费分配表" localSheetId="22" hidden="1">#REF!</definedName>
    <definedName name="料工费分配表" localSheetId="23" hidden="1">#REF!</definedName>
    <definedName name="料工费分配表" localSheetId="51" hidden="1">#REF!</definedName>
    <definedName name="料工费分配表" hidden="1">#REF!</definedName>
    <definedName name="临街状况">定义!$T$1:$T$5</definedName>
    <definedName name="賃１" localSheetId="22">#REF!</definedName>
    <definedName name="賃１" localSheetId="23">#REF!</definedName>
    <definedName name="賃１">#REF!</definedName>
    <definedName name="賃２" localSheetId="22">#REF!</definedName>
    <definedName name="賃２" localSheetId="23">#REF!</definedName>
    <definedName name="賃２">#REF!</definedName>
    <definedName name="賃３" localSheetId="22">#REF!</definedName>
    <definedName name="賃３" localSheetId="23">#REF!</definedName>
    <definedName name="賃３">#REF!</definedName>
    <definedName name="賃４" localSheetId="22">#REF!</definedName>
    <definedName name="賃４" localSheetId="23">#REF!</definedName>
    <definedName name="賃４">#REF!</definedName>
    <definedName name="賃貸考課" localSheetId="22">#REF!</definedName>
    <definedName name="賃貸考課" localSheetId="23">#REF!</definedName>
    <definedName name="賃貸考課">#REF!</definedName>
    <definedName name="賃貸仲介" localSheetId="22">#REF!</definedName>
    <definedName name="賃貸仲介" localSheetId="23">#REF!</definedName>
    <definedName name="賃貸仲介">#REF!</definedName>
    <definedName name="六级">区片价!$M$1:$M$49</definedName>
    <definedName name="六期" localSheetId="22">#REF!</definedName>
    <definedName name="六期" localSheetId="23">#REF!</definedName>
    <definedName name="六期">#REF!</definedName>
    <definedName name="六期装修" localSheetId="22">#REF!</definedName>
    <definedName name="六期装修" localSheetId="23">#REF!</definedName>
    <definedName name="六期装修">#REF!</definedName>
    <definedName name="六期总建面" localSheetId="22">#REF!</definedName>
    <definedName name="六期总建面" localSheetId="23">#REF!</definedName>
    <definedName name="六期总建面">#REF!</definedName>
    <definedName name="도서" localSheetId="22">#REF!</definedName>
    <definedName name="도서" localSheetId="23">#REF!</definedName>
    <definedName name="도서">#REF!</definedName>
    <definedName name="_xlnm.Recorder" localSheetId="22">#REF!</definedName>
    <definedName name="_xlnm.Recorder" localSheetId="23">#REF!</definedName>
    <definedName name="_xlnm.Recorder">#REF!</definedName>
    <definedName name="律师费" localSheetId="22">#REF!</definedName>
    <definedName name="律师费" localSheetId="23">#REF!</definedName>
    <definedName name="律师费">#REF!</definedName>
    <definedName name="梅兰日兰UPS" hidden="1">{"'Sheet1'!$A$1:$J$57","'Sheet1'!$F$32:$F$35","'Sheet1'!$F$32:$F$36"}</definedName>
    <definedName name="面积" localSheetId="22">#REF!</definedName>
    <definedName name="面积" localSheetId="23">#REF!</definedName>
    <definedName name="面积">#REF!</definedName>
    <definedName name="面积比" localSheetId="22">#REF!,#REF!,#REF!,#REF!,#REF!,#REF!,#REF!,#REF!,#REF!</definedName>
    <definedName name="面积比" localSheetId="23">#REF!,#REF!,#REF!,#REF!,#REF!,#REF!,#REF!,#REF!,#REF!</definedName>
    <definedName name="面积比">#REF!,#REF!,#REF!,#REF!,#REF!,#REF!,#REF!,#REF!,#REF!</definedName>
    <definedName name="面积差" localSheetId="22">#REF!,#REF!,#REF!,#REF!,#REF!,#REF!,#REF!,#REF!,#REF!,#REF!,#REF!,#REF!,#REF!,#REF!,#REF!,#REF!,#REF!,#REF!</definedName>
    <definedName name="面积差" localSheetId="23">#REF!,#REF!,#REF!,#REF!,#REF!,#REF!,#REF!,#REF!,#REF!,#REF!,#REF!,#REF!,#REF!,#REF!,#REF!,#REF!,#REF!,#REF!</definedName>
    <definedName name="面积差">#REF!,#REF!,#REF!,#REF!,#REF!,#REF!,#REF!,#REF!,#REF!,#REF!,#REF!,#REF!,#REF!,#REF!,#REF!,#REF!,#REF!,#REF!</definedName>
    <definedName name="明细分类账" localSheetId="22">#REF!</definedName>
    <definedName name="明细分类账" localSheetId="23">#REF!</definedName>
    <definedName name="明细分类账" localSheetId="51">#REF!</definedName>
    <definedName name="明细分类账">#REF!</definedName>
    <definedName name="内部" localSheetId="22">#REF!</definedName>
    <definedName name="内部" localSheetId="23">#REF!</definedName>
    <definedName name="内部" localSheetId="51">#REF!</definedName>
    <definedName name="内部">#REF!</definedName>
    <definedName name="内部存款" localSheetId="22">#REF!</definedName>
    <definedName name="内部存款" localSheetId="23">#REF!</definedName>
    <definedName name="内部存款" localSheetId="51">#REF!</definedName>
    <definedName name="内部存款">#REF!</definedName>
    <definedName name="内部银行" localSheetId="22">#REF!</definedName>
    <definedName name="内部银行" localSheetId="23">#REF!</definedName>
    <definedName name="内部银行" localSheetId="51">#REF!</definedName>
    <definedName name="内部银行">#REF!</definedName>
    <definedName name="内部装修维护情况">定义!$U$1:$U$6</definedName>
    <definedName name="判定">定义!$D$1:$D$4</definedName>
    <definedName name="品牌管理费费率" localSheetId="22">#REF!</definedName>
    <definedName name="品牌管理费费率" localSheetId="23">#REF!</definedName>
    <definedName name="品牌管理费费率">#REF!</definedName>
    <definedName name="七级">区片价!$N$1:$N$49</definedName>
    <definedName name="七通一平">修正!$A$6:$A$14</definedName>
    <definedName name="期间费用" localSheetId="22">#REF!</definedName>
    <definedName name="期间费用" localSheetId="23">#REF!</definedName>
    <definedName name="期间费用">#REF!</definedName>
    <definedName name="其他递延支出" localSheetId="22">#REF!</definedName>
    <definedName name="其他递延支出" localSheetId="23">#REF!</definedName>
    <definedName name="其他递延支出" localSheetId="51">#REF!</definedName>
    <definedName name="其他递延支出">#REF!</definedName>
    <definedName name="其他流动负债" localSheetId="22">#REF!</definedName>
    <definedName name="其他流动负债" localSheetId="23">#REF!</definedName>
    <definedName name="其他流动负债" localSheetId="51">#REF!</definedName>
    <definedName name="其他流动负债">#REF!</definedName>
    <definedName name="其他流动资产" localSheetId="22">#REF!</definedName>
    <definedName name="其他流动资产" localSheetId="23">#REF!</definedName>
    <definedName name="其他流动资产" localSheetId="51">#REF!</definedName>
    <definedName name="其他流动资产">#REF!</definedName>
    <definedName name="其他土地费用" localSheetId="22">#REF!</definedName>
    <definedName name="其他土地费用" localSheetId="23">#REF!</definedName>
    <definedName name="其他土地费用">#REF!</definedName>
    <definedName name="其他未交款" localSheetId="22">#REF!</definedName>
    <definedName name="其他未交款" localSheetId="23">#REF!</definedName>
    <definedName name="其他未交款" localSheetId="51">#REF!</definedName>
    <definedName name="其他未交款">#REF!</definedName>
    <definedName name="其他无形资产" localSheetId="22">#REF!</definedName>
    <definedName name="其他无形资产" localSheetId="23">#REF!</definedName>
    <definedName name="其他无形资产" localSheetId="51">#REF!</definedName>
    <definedName name="其他无形资产">#REF!</definedName>
    <definedName name="其他业务收入" localSheetId="22">#REF!</definedName>
    <definedName name="其他业务收入" localSheetId="23">#REF!</definedName>
    <definedName name="其他业务收入" localSheetId="51">#REF!</definedName>
    <definedName name="其他业务收入">#REF!</definedName>
    <definedName name="其他业务支出" localSheetId="22">#REF!</definedName>
    <definedName name="其他业务支出" localSheetId="23">#REF!</definedName>
    <definedName name="其他业务支出" localSheetId="51">#REF!</definedName>
    <definedName name="其他业务支出">#REF!</definedName>
    <definedName name="其他应付款" localSheetId="22">#REF!</definedName>
    <definedName name="其他应付款" localSheetId="23">#REF!</definedName>
    <definedName name="其他应付款" localSheetId="51">#REF!</definedName>
    <definedName name="其他应付款">#REF!</definedName>
    <definedName name="其他应付款其他" localSheetId="22">#REF!</definedName>
    <definedName name="其他应付款其他" localSheetId="23">#REF!</definedName>
    <definedName name="其他应付款其他" localSheetId="51">#REF!</definedName>
    <definedName name="其他应付款其他">#REF!</definedName>
    <definedName name="其他应收" localSheetId="22">#REF!</definedName>
    <definedName name="其他应收" localSheetId="23">#REF!</definedName>
    <definedName name="其他应收" localSheetId="51">#REF!</definedName>
    <definedName name="其他应收">#REF!</definedName>
    <definedName name="其他应收款" localSheetId="22">#REF!</definedName>
    <definedName name="其他应收款" localSheetId="23">#REF!</definedName>
    <definedName name="其他应收款" localSheetId="51">#REF!</definedName>
    <definedName name="其他应收款">#REF!</definedName>
    <definedName name="其他长期负债" localSheetId="22">#REF!</definedName>
    <definedName name="其他长期负债" localSheetId="23">#REF!</definedName>
    <definedName name="其他长期负债" localSheetId="51">#REF!</definedName>
    <definedName name="其他长期负债">#REF!</definedName>
    <definedName name="其他长期资产" localSheetId="22">#REF!</definedName>
    <definedName name="其他长期资产" localSheetId="23">#REF!</definedName>
    <definedName name="其他长期资产" localSheetId="51">#REF!</definedName>
    <definedName name="其他长期资产">#REF!</definedName>
    <definedName name="企业所得税补缴" localSheetId="22">#REF!</definedName>
    <definedName name="企业所得税补缴" localSheetId="23">#REF!</definedName>
    <definedName name="企业所得税补缴">#REF!</definedName>
    <definedName name="契税税率" localSheetId="22">#REF!</definedName>
    <definedName name="契税税率" localSheetId="23">#REF!</definedName>
    <definedName name="契税税率">#REF!</definedName>
    <definedName name="前期" localSheetId="22" hidden="1">#REF!</definedName>
    <definedName name="前期" localSheetId="23" hidden="1">#REF!</definedName>
    <definedName name="前期" hidden="1">#REF!</definedName>
    <definedName name="前期尽职调查费" localSheetId="22">#REF!</definedName>
    <definedName name="前期尽职调查费" localSheetId="23">#REF!</definedName>
    <definedName name="前期尽职调查费">#REF!</definedName>
    <definedName name="青岛" localSheetId="22" hidden="1">#REF!</definedName>
    <definedName name="青岛" localSheetId="23" hidden="1">#REF!</definedName>
    <definedName name="青岛" localSheetId="51" hidden="1">#REF!</definedName>
    <definedName name="青岛" hidden="1">#REF!</definedName>
    <definedName name="区域土地利用方向">定义!$P$1:$P$6</definedName>
    <definedName name="趨勢" localSheetId="22" hidden="1">#REF!</definedName>
    <definedName name="趨勢" localSheetId="23" hidden="1">#REF!</definedName>
    <definedName name="趨勢" localSheetId="51" hidden="1">#REF!</definedName>
    <definedName name="趨勢" hidden="1">#REF!</definedName>
    <definedName name="権利金" localSheetId="22">#REF!</definedName>
    <definedName name="権利金" localSheetId="23">#REF!</definedName>
    <definedName name="権利金">#REF!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2">#REF!</definedName>
    <definedName name="라" localSheetId="23">#REF!</definedName>
    <definedName name="라">#REF!</definedName>
    <definedName name="融资租入固定资产" localSheetId="22">#REF!</definedName>
    <definedName name="融资租入固定资产" localSheetId="23">#REF!</definedName>
    <definedName name="融资租入固定资产" localSheetId="51">#REF!</definedName>
    <definedName name="融资租入固定资产">#REF!</definedName>
    <definedName name="融资租入固定资产折旧" localSheetId="22">#REF!</definedName>
    <definedName name="融资租入固定资产折旧" localSheetId="23">#REF!</definedName>
    <definedName name="融资租入固定资产折旧" localSheetId="51">#REF!</definedName>
    <definedName name="融资租入固定资产折旧">#REF!</definedName>
    <definedName name="瑞斯科" localSheetId="22">#REF!</definedName>
    <definedName name="瑞斯科" localSheetId="23">#REF!</definedName>
    <definedName name="瑞斯科" localSheetId="51">#REF!</definedName>
    <definedName name="瑞斯科">#REF!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三级">区片价!$J$1:$J$21</definedName>
    <definedName name="三期" localSheetId="22">#REF!</definedName>
    <definedName name="三期" localSheetId="23">#REF!</definedName>
    <definedName name="三期">#REF!</definedName>
    <definedName name="三期装修" localSheetId="22">#REF!</definedName>
    <definedName name="三期装修" localSheetId="23">#REF!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2">#REF!</definedName>
    <definedName name="商业楼总建面" localSheetId="23">#REF!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2">#REF!</definedName>
    <definedName name="商增1" localSheetId="23">#REF!</definedName>
    <definedName name="商增1">#REF!</definedName>
    <definedName name="商增10" localSheetId="22">#REF!</definedName>
    <definedName name="商增10" localSheetId="23">#REF!</definedName>
    <definedName name="商增10">#REF!</definedName>
    <definedName name="商增2" localSheetId="22">#REF!</definedName>
    <definedName name="商增2" localSheetId="23">#REF!</definedName>
    <definedName name="商增2">#REF!</definedName>
    <definedName name="商增3" localSheetId="22">#REF!</definedName>
    <definedName name="商增3" localSheetId="23">#REF!</definedName>
    <definedName name="商增3">#REF!</definedName>
    <definedName name="商增4" localSheetId="22">#REF!</definedName>
    <definedName name="商增4" localSheetId="23">#REF!</definedName>
    <definedName name="商增4">#REF!</definedName>
    <definedName name="商增5" localSheetId="22">#REF!</definedName>
    <definedName name="商增5" localSheetId="23">#REF!</definedName>
    <definedName name="商增5">#REF!</definedName>
    <definedName name="商增6" localSheetId="22">#REF!</definedName>
    <definedName name="商增6" localSheetId="23">#REF!</definedName>
    <definedName name="商增6">#REF!</definedName>
    <definedName name="商增7" localSheetId="22">#REF!</definedName>
    <definedName name="商增7" localSheetId="23">#REF!</definedName>
    <definedName name="商增7">#REF!</definedName>
    <definedName name="商增8" localSheetId="22">#REF!</definedName>
    <definedName name="商增8" localSheetId="23">#REF!</definedName>
    <definedName name="商增8">#REF!</definedName>
    <definedName name="商增9" localSheetId="22">#REF!</definedName>
    <definedName name="商增9" localSheetId="23">#REF!</definedName>
    <definedName name="商增9">#REF!</definedName>
    <definedName name="商增四" localSheetId="22">#REF!</definedName>
    <definedName name="商增四" localSheetId="23">#REF!</definedName>
    <definedName name="商增四">#REF!</definedName>
    <definedName name="生产列1" localSheetId="22">#REF!</definedName>
    <definedName name="生产列1" localSheetId="23">#REF!</definedName>
    <definedName name="生产列1">#REF!</definedName>
    <definedName name="生产列11" localSheetId="22">#REF!</definedName>
    <definedName name="生产列11" localSheetId="23">#REF!</definedName>
    <definedName name="生产列11">#REF!</definedName>
    <definedName name="生产列15" localSheetId="22">#REF!</definedName>
    <definedName name="生产列15" localSheetId="23">#REF!</definedName>
    <definedName name="生产列15">#REF!</definedName>
    <definedName name="生产列16" localSheetId="22">#REF!</definedName>
    <definedName name="生产列16" localSheetId="23">#REF!</definedName>
    <definedName name="生产列16">#REF!</definedName>
    <definedName name="生产列17" localSheetId="22">#REF!</definedName>
    <definedName name="生产列17" localSheetId="23">#REF!</definedName>
    <definedName name="生产列17">#REF!</definedName>
    <definedName name="生产列19" localSheetId="22">#REF!</definedName>
    <definedName name="生产列19" localSheetId="23">#REF!</definedName>
    <definedName name="生产列19">#REF!</definedName>
    <definedName name="生产列2" localSheetId="22">#REF!</definedName>
    <definedName name="生产列2" localSheetId="23">#REF!</definedName>
    <definedName name="生产列2">#REF!</definedName>
    <definedName name="生产列20" localSheetId="22">#REF!</definedName>
    <definedName name="生产列20" localSheetId="23">#REF!</definedName>
    <definedName name="生产列20">#REF!</definedName>
    <definedName name="生产列3" localSheetId="22">#REF!</definedName>
    <definedName name="生产列3" localSheetId="23">#REF!</definedName>
    <definedName name="生产列3">#REF!</definedName>
    <definedName name="生产列4" localSheetId="22">#REF!</definedName>
    <definedName name="生产列4" localSheetId="23">#REF!</definedName>
    <definedName name="生产列4">#REF!</definedName>
    <definedName name="生产列5" localSheetId="22">#REF!</definedName>
    <definedName name="生产列5" localSheetId="23">#REF!</definedName>
    <definedName name="生产列5">#REF!</definedName>
    <definedName name="生产列6" localSheetId="22">#REF!</definedName>
    <definedName name="生产列6" localSheetId="23">#REF!</definedName>
    <definedName name="生产列6">#REF!</definedName>
    <definedName name="生产列7" localSheetId="22">#REF!</definedName>
    <definedName name="生产列7" localSheetId="23">#REF!</definedName>
    <definedName name="生产列7">#REF!</definedName>
    <definedName name="生产列8" localSheetId="22">#REF!</definedName>
    <definedName name="生产列8" localSheetId="23">#REF!</definedName>
    <definedName name="生产列8">#REF!</definedName>
    <definedName name="生产列9" localSheetId="22">#REF!</definedName>
    <definedName name="生产列9" localSheetId="23">#REF!</definedName>
    <definedName name="生产列9">#REF!</definedName>
    <definedName name="生产期" localSheetId="22">#REF!</definedName>
    <definedName name="生产期" localSheetId="23">#REF!</definedName>
    <definedName name="生产期">#REF!</definedName>
    <definedName name="生产期1" localSheetId="22">#REF!</definedName>
    <definedName name="生产期1" localSheetId="23">#REF!</definedName>
    <definedName name="生产期1">#REF!</definedName>
    <definedName name="生产期11" localSheetId="22">#REF!</definedName>
    <definedName name="生产期11" localSheetId="23">#REF!</definedName>
    <definedName name="生产期11">#REF!</definedName>
    <definedName name="生产期15" localSheetId="22">#REF!</definedName>
    <definedName name="生产期15" localSheetId="23">#REF!</definedName>
    <definedName name="生产期15">#REF!</definedName>
    <definedName name="生产期16" localSheetId="22">#REF!</definedName>
    <definedName name="生产期16" localSheetId="23">#REF!</definedName>
    <definedName name="生产期16">#REF!</definedName>
    <definedName name="生产期17" localSheetId="22">#REF!</definedName>
    <definedName name="生产期17" localSheetId="23">#REF!</definedName>
    <definedName name="生产期17">#REF!</definedName>
    <definedName name="生产期19" localSheetId="22">#REF!</definedName>
    <definedName name="生产期19" localSheetId="23">#REF!</definedName>
    <definedName name="生产期19">#REF!</definedName>
    <definedName name="生产期2" localSheetId="22">#REF!</definedName>
    <definedName name="生产期2" localSheetId="23">#REF!</definedName>
    <definedName name="生产期2">#REF!</definedName>
    <definedName name="生产期20" localSheetId="22">#REF!</definedName>
    <definedName name="生产期20" localSheetId="23">#REF!</definedName>
    <definedName name="生产期20">#REF!</definedName>
    <definedName name="生产期3" localSheetId="22">#REF!</definedName>
    <definedName name="生产期3" localSheetId="23">#REF!</definedName>
    <definedName name="生产期3">#REF!</definedName>
    <definedName name="生产期4" localSheetId="22">#REF!</definedName>
    <definedName name="生产期4" localSheetId="23">#REF!</definedName>
    <definedName name="生产期4">#REF!</definedName>
    <definedName name="生产期5" localSheetId="22">#REF!</definedName>
    <definedName name="生产期5" localSheetId="23">#REF!</definedName>
    <definedName name="生产期5">#REF!</definedName>
    <definedName name="生产期6" localSheetId="22">#REF!</definedName>
    <definedName name="生产期6" localSheetId="23">#REF!</definedName>
    <definedName name="生产期6">#REF!</definedName>
    <definedName name="生产期7" localSheetId="22">#REF!</definedName>
    <definedName name="生产期7" localSheetId="23">#REF!</definedName>
    <definedName name="生产期7">#REF!</definedName>
    <definedName name="生产期8" localSheetId="22">#REF!</definedName>
    <definedName name="生产期8" localSheetId="23">#REF!</definedName>
    <definedName name="生产期8">#REF!</definedName>
    <definedName name="生产期9" localSheetId="22">#REF!</definedName>
    <definedName name="生产期9" localSheetId="23">#REF!</definedName>
    <definedName name="生产期9">#REF!</definedName>
    <definedName name="剩余" localSheetId="22">#REF!</definedName>
    <definedName name="剩余" localSheetId="23">#REF!</definedName>
    <definedName name="剩余">#REF!</definedName>
    <definedName name="施工费用" localSheetId="22">#REF!,#REF!,#REF!,#REF!,#REF!,#REF!,#REF!,#REF!,#REF!,#REF!,#REF!,#REF!</definedName>
    <definedName name="施工费用" localSheetId="23">#REF!,#REF!,#REF!,#REF!,#REF!,#REF!,#REF!,#REF!,#REF!,#REF!,#REF!,#REF!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2">#REF!</definedName>
    <definedName name="石健华" localSheetId="23">#REF!</definedName>
    <definedName name="石健华">#REF!</definedName>
    <definedName name="实际付款金额" localSheetId="22">#REF!</definedName>
    <definedName name="实际付款金额" localSheetId="23">#REF!</definedName>
    <definedName name="实际付款金额">#REF!</definedName>
    <definedName name="实际付款时间" localSheetId="22">#REF!</definedName>
    <definedName name="实际付款时间" localSheetId="23">#REF!</definedName>
    <definedName name="实际付款时间">#REF!</definedName>
    <definedName name="实际开发总成本" localSheetId="22">#REF!</definedName>
    <definedName name="实际开发总成本" localSheetId="23">#REF!</definedName>
    <definedName name="实际开发总成本">#REF!</definedName>
    <definedName name="事实上" localSheetId="22">#REF!</definedName>
    <definedName name="事实上" localSheetId="23">#REF!</definedName>
    <definedName name="事实上">#REF!</definedName>
    <definedName name="是否封闭">'比较法-仓储'!$B$89:$M$89</definedName>
    <definedName name="是否直接入户">'比较法-车位'!$B$95:$M$95</definedName>
    <definedName name="收入游" hidden="1">"c1023"</definedName>
    <definedName name="数据" localSheetId="22">#REF!</definedName>
    <definedName name="数据" localSheetId="23">#REF!</definedName>
    <definedName name="数据">#REF!</definedName>
    <definedName name="四级">区片价!$K$1:$K$28</definedName>
    <definedName name="四期" localSheetId="22">#REF!</definedName>
    <definedName name="四期" localSheetId="23">#REF!</definedName>
    <definedName name="四期">#REF!</definedName>
    <definedName name="四期装修" localSheetId="22">#REF!</definedName>
    <definedName name="四期装修" localSheetId="23">#REF!</definedName>
    <definedName name="四期装修">#REF!</definedName>
    <definedName name="损益" localSheetId="22">#REF!</definedName>
    <definedName name="损益" localSheetId="23">#REF!</definedName>
    <definedName name="损益" localSheetId="51">#REF!</definedName>
    <definedName name="损益">#REF!</definedName>
    <definedName name="损益表" localSheetId="22">#REF!</definedName>
    <definedName name="损益表" localSheetId="23">#REF!</definedName>
    <definedName name="损益表" localSheetId="51">#REF!</definedName>
    <definedName name="损益表">#REF!</definedName>
    <definedName name="所得税" localSheetId="22">#REF!</definedName>
    <definedName name="所得税" localSheetId="23">#REF!</definedName>
    <definedName name="所得税" localSheetId="51">#REF!</definedName>
    <definedName name="所得税">#REF!</definedName>
    <definedName name="所得税税率" localSheetId="22">#REF!</definedName>
    <definedName name="所得税税率" localSheetId="23">#REF!</definedName>
    <definedName name="所得税税率">#REF!</definedName>
    <definedName name="他面積" localSheetId="22">#REF!</definedName>
    <definedName name="他面積" localSheetId="23">#REF!</definedName>
    <definedName name="他面積">#REF!</definedName>
    <definedName name="他収入" localSheetId="22">#REF!</definedName>
    <definedName name="他収入" localSheetId="23">#REF!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2">#REF!</definedName>
    <definedName name="_xlnm.Extract" localSheetId="23">#REF!</definedName>
    <definedName name="_xlnm.Extract">#REF!</definedName>
    <definedName name="ㄺ" hidden="1">{#N/A,#N/A,FALSE,"Aging Summary";#N/A,#N/A,FALSE,"Ratio Analysis";#N/A,#N/A,FALSE,"Test 120 Day Accts";#N/A,#N/A,FALSE,"Tickmarks"}</definedName>
    <definedName name="停车位" localSheetId="22">#REF!</definedName>
    <definedName name="停车位" localSheetId="23">#REF!</definedName>
    <definedName name="停车位">#REF!</definedName>
    <definedName name="ㅁ1" localSheetId="22">#REF!</definedName>
    <definedName name="ㅁ1" localSheetId="23">#REF!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投资" localSheetId="22">#REF!</definedName>
    <definedName name="投资" localSheetId="23">#REF!</definedName>
    <definedName name="投资" localSheetId="51">#REF!</definedName>
    <definedName name="投资">#REF!</definedName>
    <definedName name="投资收益" localSheetId="22">#REF!</definedName>
    <definedName name="投资收益" localSheetId="23">#REF!</definedName>
    <definedName name="投资收益" localSheetId="51">#REF!</definedName>
    <definedName name="投资收益">#REF!</definedName>
    <definedName name="土地" localSheetId="22">#REF!</definedName>
    <definedName name="土地" localSheetId="23">#REF!</definedName>
    <definedName name="土地">#REF!</definedName>
    <definedName name="土地估价师">估价师及机构信息!$D$3:$D$24</definedName>
    <definedName name="土地级别">定义!$C$1:$C$14</definedName>
    <definedName name="土地交易税税率" localSheetId="22">#REF!</definedName>
    <definedName name="土地交易税税率" localSheetId="23">#REF!</definedName>
    <definedName name="土地交易税税率">#REF!</definedName>
    <definedName name="土地利用方向">定义!$P$1:$P$6</definedName>
    <definedName name="土地面积平方米" localSheetId="22">#REF!</definedName>
    <definedName name="土地面积平方米" localSheetId="23">#REF!</definedName>
    <definedName name="土地面积平方米">#REF!</definedName>
    <definedName name="土地年限区间">定义!$I$1:$I$8</definedName>
    <definedName name="土地增值税补缴" localSheetId="22">#REF!</definedName>
    <definedName name="土地增值税补缴" localSheetId="23">#REF!</definedName>
    <definedName name="土地增值税补缴">#REF!</definedName>
    <definedName name="土地增值税预缴税率" localSheetId="22">#REF!</definedName>
    <definedName name="土地增值税预缴税率" localSheetId="23">#REF!</definedName>
    <definedName name="土地增值税预缴税率">#REF!</definedName>
    <definedName name="外方投资" localSheetId="22">#REF!</definedName>
    <definedName name="外方投资" localSheetId="23">#REF!</definedName>
    <definedName name="外方投资" localSheetId="51">#REF!</definedName>
    <definedName name="外方投资">#REF!</definedName>
    <definedName name="往来余额表" localSheetId="22">#REF!</definedName>
    <definedName name="往来余额表" localSheetId="23">#REF!</definedName>
    <definedName name="往来余额表" localSheetId="51">#REF!</definedName>
    <definedName name="往来余额表">#REF!</definedName>
    <definedName name="未分配利润" localSheetId="22">#REF!</definedName>
    <definedName name="未分配利润" localSheetId="23">#REF!</definedName>
    <definedName name="未分配利润" localSheetId="51">#REF!</definedName>
    <definedName name="未分配利润">#REF!</definedName>
    <definedName name="位置">定义!$E$2:$E$4</definedName>
    <definedName name="无形资产" localSheetId="22">#REF!</definedName>
    <definedName name="无形资产" localSheetId="23">#REF!</definedName>
    <definedName name="无形资产" localSheetId="51">#REF!</definedName>
    <definedName name="无形资产">#REF!</definedName>
    <definedName name="五等判定">定义!$W$1:$W$6</definedName>
    <definedName name="五级">区片价!$L$1:$L$35</definedName>
    <definedName name="五期" localSheetId="22">#REF!</definedName>
    <definedName name="五期" localSheetId="23">#REF!</definedName>
    <definedName name="五期">#REF!</definedName>
    <definedName name="五期装修" localSheetId="22">#REF!</definedName>
    <definedName name="五期装修" localSheetId="23">#REF!</definedName>
    <definedName name="五期装修">#REF!</definedName>
    <definedName name="五期总建面" localSheetId="22">#REF!</definedName>
    <definedName name="五期总建面" localSheetId="23">#REF!</definedName>
    <definedName name="五期总建面">#REF!</definedName>
    <definedName name="物业比例" localSheetId="22">#REF!,#REF!,#REF!,#REF!,#REF!,#REF!,#REF!,#REF!,#REF!</definedName>
    <definedName name="物业比例" localSheetId="23">#REF!,#REF!,#REF!,#REF!,#REF!,#REF!,#REF!,#REF!,#REF!</definedName>
    <definedName name="物业比例">#REF!,#REF!,#REF!,#REF!,#REF!,#REF!,#REF!,#REF!,#REF!</definedName>
    <definedName name="西安" localSheetId="22" hidden="1">#REF!</definedName>
    <definedName name="西安" localSheetId="23" hidden="1">#REF!</definedName>
    <definedName name="西安" localSheetId="51" hidden="1">#REF!</definedName>
    <definedName name="西安" hidden="1">#REF!</definedName>
    <definedName name="西安1" localSheetId="22" hidden="1">#REF!</definedName>
    <definedName name="西安1" localSheetId="23" hidden="1">#REF!</definedName>
    <definedName name="西安1" localSheetId="51" hidden="1">#REF!</definedName>
    <definedName name="西安1" hidden="1">#REF!</definedName>
    <definedName name="西安2" localSheetId="22" hidden="1">#REF!</definedName>
    <definedName name="西安2" localSheetId="23" hidden="1">#REF!</definedName>
    <definedName name="西安2" localSheetId="51" hidden="1">#REF!</definedName>
    <definedName name="西安2" hidden="1">#REF!</definedName>
    <definedName name="모르" localSheetId="22">#REF!</definedName>
    <definedName name="모르" localSheetId="23">#REF!</definedName>
    <definedName name="모르">#REF!</definedName>
    <definedName name="现金" localSheetId="22">#REF!</definedName>
    <definedName name="现金" localSheetId="23">#REF!</definedName>
    <definedName name="现金" localSheetId="51">#REF!</definedName>
    <definedName name="现金">#REF!</definedName>
    <definedName name="项目类型">'数据-汇总表'!$C$17:$C$26</definedName>
    <definedName name="项目名称" localSheetId="22">#REF!</definedName>
    <definedName name="项目名称" localSheetId="23">#REF!</definedName>
    <definedName name="项目名称">#REF!</definedName>
    <definedName name="销货净额" localSheetId="22">#REF!</definedName>
    <definedName name="销货净额" localSheetId="23">#REF!</definedName>
    <definedName name="销货净额" localSheetId="51">#REF!</definedName>
    <definedName name="销货净额">#REF!</definedName>
    <definedName name="销售费用" localSheetId="22">#REF!</definedName>
    <definedName name="销售费用" localSheetId="23">#REF!</definedName>
    <definedName name="销售费用" localSheetId="51">#REF!</definedName>
    <definedName name="销售费用">#REF!</definedName>
    <definedName name="销售回款比率" localSheetId="22">#REF!</definedName>
    <definedName name="销售回款比率" localSheetId="23">#REF!</definedName>
    <definedName name="销售回款比率">#REF!</definedName>
    <definedName name="销售价格变动率" localSheetId="22">#REF!</definedName>
    <definedName name="销售价格变动率" localSheetId="23">#REF!</definedName>
    <definedName name="销售价格变动率">#REF!</definedName>
    <definedName name="销售收入" localSheetId="22">#REF!</definedName>
    <definedName name="销售收入" localSheetId="23">#REF!</definedName>
    <definedName name="销售收入">#REF!</definedName>
    <definedName name="销售折扣和折让" localSheetId="22">#REF!</definedName>
    <definedName name="销售折扣和折让" localSheetId="23">#REF!</definedName>
    <definedName name="销售折扣和折让" localSheetId="51">#REF!</definedName>
    <definedName name="销售折扣和折让">#REF!</definedName>
    <definedName name="写字楼等级">'比较法-办公'!$B$113:$M$113</definedName>
    <definedName name="信托股权总额" localSheetId="22">#REF!</definedName>
    <definedName name="信托股权总额" localSheetId="23">#REF!</definedName>
    <definedName name="信托股权总额">#REF!</definedName>
    <definedName name="信托债权收益比率" localSheetId="22">#REF!</definedName>
    <definedName name="信托债权收益比率" localSheetId="23">#REF!</definedName>
    <definedName name="信托债权收益比率">#REF!</definedName>
    <definedName name="信托债权总额" localSheetId="22">#REF!</definedName>
    <definedName name="信托债权总额" localSheetId="23">#REF!</definedName>
    <definedName name="信托债权总额">#REF!</definedName>
    <definedName name="무형자산" localSheetId="22">#REF!</definedName>
    <definedName name="무형자산" localSheetId="23">#REF!</definedName>
    <definedName name="무형자산">#REF!</definedName>
    <definedName name="一表" localSheetId="22">#REF!</definedName>
    <definedName name="一表" localSheetId="23">#REF!</definedName>
    <definedName name="一表" localSheetId="51">#REF!</definedName>
    <definedName name="一表">#REF!</definedName>
    <definedName name="一级" localSheetId="51">#REF!</definedName>
    <definedName name="一级">区片价!$H$1:$H$6</definedName>
    <definedName name="一年内到期的长期负债" localSheetId="22">#REF!</definedName>
    <definedName name="一年内到期的长期负债" localSheetId="23">#REF!</definedName>
    <definedName name="一年内到期的长期负债" localSheetId="51">#REF!</definedName>
    <definedName name="一年内到期的长期负债">#REF!</definedName>
    <definedName name="一年内到期的长期投资" localSheetId="22">#REF!</definedName>
    <definedName name="一年内到期的长期投资" localSheetId="23">#REF!</definedName>
    <definedName name="一年内到期的长期投资" localSheetId="51">#REF!</definedName>
    <definedName name="一年内到期的长期投资">#REF!</definedName>
    <definedName name="一年以上的应收款项" localSheetId="22">#REF!</definedName>
    <definedName name="一年以上的应收款项" localSheetId="23">#REF!</definedName>
    <definedName name="一年以上的应收款项" localSheetId="51">#REF!</definedName>
    <definedName name="一年以上的应收款项">#REF!</definedName>
    <definedName name="一期" localSheetId="22">#REF!</definedName>
    <definedName name="一期" localSheetId="23">#REF!</definedName>
    <definedName name="一期">#REF!</definedName>
    <definedName name="一期装修" localSheetId="22">#REF!</definedName>
    <definedName name="一期装修" localSheetId="23">#REF!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2">#REF!</definedName>
    <definedName name="依据" localSheetId="23">#REF!</definedName>
    <definedName name="依据">#REF!</definedName>
    <definedName name="已归还投资" localSheetId="22">#REF!</definedName>
    <definedName name="已归还投资" localSheetId="23">#REF!</definedName>
    <definedName name="已归还投资" localSheetId="51">#REF!</definedName>
    <definedName name="已归还投资">#REF!</definedName>
    <definedName name="以前年度损益调整" localSheetId="22">#REF!</definedName>
    <definedName name="以前年度损益调整" localSheetId="23">#REF!</definedName>
    <definedName name="以前年度损益调整" localSheetId="51">#REF!</definedName>
    <definedName name="以前年度损益调整">#REF!</definedName>
    <definedName name="银行保管费" localSheetId="22">#REF!</definedName>
    <definedName name="银行保管费" localSheetId="23">#REF!</definedName>
    <definedName name="银行保管费">#REF!</definedName>
    <definedName name="银行存款" localSheetId="22">#REF!</definedName>
    <definedName name="银行存款" localSheetId="23">#REF!</definedName>
    <definedName name="银行存款" localSheetId="51">#REF!</definedName>
    <definedName name="银行存款">#REF!</definedName>
    <definedName name="印花税" localSheetId="22">#REF!</definedName>
    <definedName name="印花税" localSheetId="23">#REF!</definedName>
    <definedName name="印花税">#REF!</definedName>
    <definedName name="印花税税率" localSheetId="22">#REF!</definedName>
    <definedName name="印花税税率" localSheetId="23">#REF!</definedName>
    <definedName name="印花税税率">#REF!</definedName>
    <definedName name="盈余公积" localSheetId="22">#REF!</definedName>
    <definedName name="盈余公积" localSheetId="23">#REF!</definedName>
    <definedName name="盈余公积" localSheetId="51">#REF!</definedName>
    <definedName name="盈余公积">#REF!</definedName>
    <definedName name="营销费用费率" localSheetId="22">#REF!</definedName>
    <definedName name="营销费用费率" localSheetId="23">#REF!</definedName>
    <definedName name="营销费用费率">#REF!</definedName>
    <definedName name="营业成本" localSheetId="22">#REF!</definedName>
    <definedName name="营业成本" localSheetId="23">#REF!</definedName>
    <definedName name="营业成本" localSheetId="51">#REF!</definedName>
    <definedName name="营业成本">#REF!</definedName>
    <definedName name="营业税" localSheetId="22">#REF!</definedName>
    <definedName name="营业税" localSheetId="23">#REF!</definedName>
    <definedName name="营业税">#REF!</definedName>
    <definedName name="营业税金及附加" localSheetId="22">#REF!</definedName>
    <definedName name="营业税金及附加" localSheetId="23">#REF!</definedName>
    <definedName name="营业税金及附加" localSheetId="51">#REF!</definedName>
    <definedName name="营业税金及附加">#REF!</definedName>
    <definedName name="营业税税率" localSheetId="22">#REF!</definedName>
    <definedName name="营业税税率" localSheetId="23">#REF!</definedName>
    <definedName name="营业税税率">#REF!</definedName>
    <definedName name="营业外收入" localSheetId="22">#REF!</definedName>
    <definedName name="营业外收入" localSheetId="23">#REF!</definedName>
    <definedName name="营业外收入" localSheetId="51">#REF!</definedName>
    <definedName name="营业外收入">#REF!</definedName>
    <definedName name="营业外支出" localSheetId="22">#REF!</definedName>
    <definedName name="营业外支出" localSheetId="23">#REF!</definedName>
    <definedName name="营业外支出" localSheetId="51">#REF!</definedName>
    <definedName name="营业外支出">#REF!</definedName>
    <definedName name="应付" localSheetId="22">#REF!</definedName>
    <definedName name="应付" localSheetId="23">#REF!</definedName>
    <definedName name="应付" localSheetId="51">#REF!</definedName>
    <definedName name="应付">#REF!</definedName>
    <definedName name="应付福利费" localSheetId="22">#REF!</definedName>
    <definedName name="应付福利费" localSheetId="23">#REF!</definedName>
    <definedName name="应付福利费" localSheetId="51">#REF!</definedName>
    <definedName name="应付福利费">#REF!</definedName>
    <definedName name="应付公司债溢价折价" localSheetId="22">#REF!</definedName>
    <definedName name="应付公司债溢价折价" localSheetId="23">#REF!</definedName>
    <definedName name="应付公司债溢价折价" localSheetId="51">#REF!</definedName>
    <definedName name="应付公司债溢价折价">#REF!</definedName>
    <definedName name="应付股利" localSheetId="22">#REF!</definedName>
    <definedName name="应付股利" localSheetId="23">#REF!</definedName>
    <definedName name="应付股利" localSheetId="51">#REF!</definedName>
    <definedName name="应付股利">#REF!</definedName>
    <definedName name="应付票据" localSheetId="22">#REF!</definedName>
    <definedName name="应付票据" localSheetId="23">#REF!</definedName>
    <definedName name="应付票据" localSheetId="51">#REF!</definedName>
    <definedName name="应付票据">#REF!</definedName>
    <definedName name="应付债券" localSheetId="22">#REF!</definedName>
    <definedName name="应付债券" localSheetId="23">#REF!</definedName>
    <definedName name="应付债券" localSheetId="51">#REF!</definedName>
    <definedName name="应付债券">#REF!</definedName>
    <definedName name="应付帐款" localSheetId="22">#REF!</definedName>
    <definedName name="应付帐款" localSheetId="23">#REF!</definedName>
    <definedName name="应付帐款" localSheetId="51">#REF!</definedName>
    <definedName name="应付帐款">#REF!</definedName>
    <definedName name="应交税金" localSheetId="22">#REF!</definedName>
    <definedName name="应交税金" localSheetId="23">#REF!</definedName>
    <definedName name="应交税金" localSheetId="51">#REF!</definedName>
    <definedName name="应交税金">#REF!</definedName>
    <definedName name="应收" localSheetId="22">#REF!</definedName>
    <definedName name="应收" localSheetId="23">#REF!</definedName>
    <definedName name="应收" localSheetId="51">#REF!</definedName>
    <definedName name="应收">#REF!</definedName>
    <definedName name="应收票据" localSheetId="22">#REF!</definedName>
    <definedName name="应收票据" localSheetId="23">#REF!</definedName>
    <definedName name="应收票据" localSheetId="51">#REF!</definedName>
    <definedName name="应收票据">#REF!</definedName>
    <definedName name="应收帐款" localSheetId="22">#REF!</definedName>
    <definedName name="应收帐款" localSheetId="23">#REF!</definedName>
    <definedName name="应收帐款" localSheetId="51">#REF!</definedName>
    <definedName name="应收帐款">#REF!</definedName>
    <definedName name="用途明细">定义!$A$1:$A$50</definedName>
    <definedName name="有" localSheetId="22" hidden="1">#REF!</definedName>
    <definedName name="有" localSheetId="23" hidden="1">#REF!</definedName>
    <definedName name="有" localSheetId="51" hidden="1">#REF!</definedName>
    <definedName name="有" hidden="1">#REF!</definedName>
    <definedName name="有价证券" localSheetId="22">#REF!</definedName>
    <definedName name="有价证券" localSheetId="23">#REF!</definedName>
    <definedName name="有价证券" localSheetId="51">#REF!</definedName>
    <definedName name="有价证券">#REF!</definedName>
    <definedName name="有无电梯">'比较法-仓储'!$B$84:$M$84</definedName>
    <definedName name="余额" localSheetId="22">#REF!</definedName>
    <definedName name="余额" localSheetId="23">#REF!</definedName>
    <definedName name="余额" localSheetId="51">#REF!</definedName>
    <definedName name="余额">#REF!</definedName>
    <definedName name="余额表" localSheetId="22">#REF!</definedName>
    <definedName name="余额表" localSheetId="23">#REF!</definedName>
    <definedName name="余额表" localSheetId="51">#REF!</definedName>
    <definedName name="余额表">#REF!</definedName>
    <definedName name="预付货款" localSheetId="22">#REF!</definedName>
    <definedName name="预付货款" localSheetId="23">#REF!</definedName>
    <definedName name="预付货款" localSheetId="51">#REF!</definedName>
    <definedName name="预付货款">#REF!</definedName>
    <definedName name="预交所得税" localSheetId="22">#REF!</definedName>
    <definedName name="预交所得税" localSheetId="23">#REF!</definedName>
    <definedName name="预交所得税" localSheetId="51">#REF!</definedName>
    <definedName name="预交所得税">#REF!</definedName>
    <definedName name="预缴企业所得税税率" localSheetId="22">#REF!</definedName>
    <definedName name="预缴企业所得税税率" localSheetId="23">#REF!</definedName>
    <definedName name="预缴企业所得税税率">#REF!</definedName>
    <definedName name="预收货款" localSheetId="22">#REF!</definedName>
    <definedName name="预收货款" localSheetId="23">#REF!</definedName>
    <definedName name="预收货款" localSheetId="51">#REF!</definedName>
    <definedName name="预收货款">#REF!</definedName>
    <definedName name="预提费用" localSheetId="22">#REF!</definedName>
    <definedName name="预提费用" localSheetId="23">#REF!</definedName>
    <definedName name="预提费用" localSheetId="51">#REF!</definedName>
    <definedName name="预提费用">#REF!</definedName>
    <definedName name="预提所得税" localSheetId="22">#REF!</definedName>
    <definedName name="预提所得税" localSheetId="23">#REF!</definedName>
    <definedName name="预提所得税" localSheetId="51">#REF!</definedName>
    <definedName name="预提所得税">#REF!</definedName>
    <definedName name="미수이자1" localSheetId="22" hidden="1">#REF!</definedName>
    <definedName name="미수이자1" localSheetId="23" hidden="1">#REF!</definedName>
    <definedName name="미수이자1" hidden="1">#REF!</definedName>
    <definedName name="元ﾚｰﾄ" localSheetId="22">#REF!</definedName>
    <definedName name="元ﾚｰﾄ" localSheetId="23">#REF!</definedName>
    <definedName name="元ﾚｰﾄ">#REF!</definedName>
    <definedName name="ㅂㅁ" localSheetId="22">#REF!</definedName>
    <definedName name="ㅂㅁ" localSheetId="23">#REF!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2">[0]!JEPUMS*!H14:XEY1048565</definedName>
    <definedName name="ㅂㅂㅂㅂ" localSheetId="23">[0]!JEPUMS*!H14:XEY1048565</definedName>
    <definedName name="ㅂㅂㅂㅂ">[0]!JEPUMS*!H14:XEY1048565</definedName>
    <definedName name="ㅂㅈㄷ" hidden="1">"C0168M47EQ82J0CS1RJ7NZD0U"</definedName>
    <definedName name="在建工程" localSheetId="22">#REF!</definedName>
    <definedName name="在建工程" localSheetId="23">#REF!</definedName>
    <definedName name="在建工程" localSheetId="51">#REF!</definedName>
    <definedName name="在建工程">#REF!</definedName>
    <definedName name="배분1차다" localSheetId="22">#REF!</definedName>
    <definedName name="배분1차다" localSheetId="23">#REF!</definedName>
    <definedName name="배분1차다">#REF!</definedName>
    <definedName name="增值费" localSheetId="22">#REF!</definedName>
    <definedName name="增值费" localSheetId="23">#REF!</definedName>
    <definedName name="增值费">#REF!</definedName>
    <definedName name="债权收益总额" localSheetId="22">#REF!</definedName>
    <definedName name="债权收益总额" localSheetId="23">#REF!</definedName>
    <definedName name="债权收益总额">#REF!</definedName>
    <definedName name="漳州减租每月明细" localSheetId="22" hidden="1">#REF!</definedName>
    <definedName name="漳州减租每月明细" localSheetId="23" hidden="1">#REF!</definedName>
    <definedName name="漳州减租每月明细" hidden="1">#REF!</definedName>
    <definedName name="长期借款" localSheetId="22">#REF!</definedName>
    <definedName name="长期借款" localSheetId="23">#REF!</definedName>
    <definedName name="长期借款" localSheetId="51">#REF!</definedName>
    <definedName name="长期借款">#REF!</definedName>
    <definedName name="长期投资" localSheetId="22">#REF!</definedName>
    <definedName name="长期投资" localSheetId="23">#REF!</definedName>
    <definedName name="长期投资" localSheetId="51">#REF!</definedName>
    <definedName name="长期投资">#REF!</definedName>
    <definedName name="长期应付款" localSheetId="22">#REF!</definedName>
    <definedName name="长期应付款" localSheetId="23">#REF!</definedName>
    <definedName name="长期应付款" localSheetId="51">#REF!</definedName>
    <definedName name="长期应付款">#REF!</definedName>
    <definedName name="별도합산" localSheetId="22">#REF!</definedName>
    <definedName name="별도합산" localSheetId="23">#REF!</definedName>
    <definedName name="별도합산">#REF!</definedName>
    <definedName name="별도합산세" localSheetId="22">#REF!</definedName>
    <definedName name="별도합산세" localSheetId="23">#REF!</definedName>
    <definedName name="별도합산세">#REF!</definedName>
    <definedName name="中方投资" localSheetId="22">#REF!</definedName>
    <definedName name="中方投资" localSheetId="23">#REF!</definedName>
    <definedName name="中方投资" localSheetId="51">#REF!</definedName>
    <definedName name="中方投资">#REF!</definedName>
    <definedName name="보증담보개시전이자" localSheetId="22">#REF!</definedName>
    <definedName name="보증담보개시전이자" localSheetId="23">#REF!</definedName>
    <definedName name="보증담보개시전이자">#REF!</definedName>
    <definedName name="복리" localSheetId="22">#REF!</definedName>
    <definedName name="복리" localSheetId="23">#REF!</definedName>
    <definedName name="복리">#REF!</definedName>
    <definedName name="主营业务收入" localSheetId="22">#REF!</definedName>
    <definedName name="主营业务收入" localSheetId="23">#REF!</definedName>
    <definedName name="主营业务收入" localSheetId="51">#REF!</definedName>
    <definedName name="主营业务收入">#REF!</definedName>
    <definedName name="主用途">定义!$F$1:$F$10</definedName>
    <definedName name="住增1" localSheetId="22">#REF!</definedName>
    <definedName name="住增1" localSheetId="23">#REF!</definedName>
    <definedName name="住增1">#REF!</definedName>
    <definedName name="住增10" localSheetId="22">#REF!</definedName>
    <definedName name="住增10" localSheetId="23">#REF!</definedName>
    <definedName name="住增10">#REF!</definedName>
    <definedName name="住增2" localSheetId="22">#REF!</definedName>
    <definedName name="住增2" localSheetId="23">#REF!</definedName>
    <definedName name="住增2">#REF!</definedName>
    <definedName name="住增3" localSheetId="22">#REF!</definedName>
    <definedName name="住增3" localSheetId="23">#REF!</definedName>
    <definedName name="住增3">#REF!</definedName>
    <definedName name="住增4" localSheetId="22">#REF!</definedName>
    <definedName name="住增4" localSheetId="23">#REF!</definedName>
    <definedName name="住增4">#REF!</definedName>
    <definedName name="住增5" localSheetId="22">#REF!</definedName>
    <definedName name="住增5" localSheetId="23">#REF!</definedName>
    <definedName name="住增5">#REF!</definedName>
    <definedName name="住增6" localSheetId="22">#REF!</definedName>
    <definedName name="住增6" localSheetId="23">#REF!</definedName>
    <definedName name="住增6">#REF!</definedName>
    <definedName name="住增7" localSheetId="22">#REF!</definedName>
    <definedName name="住增7" localSheetId="23">#REF!</definedName>
    <definedName name="住增7">#REF!</definedName>
    <definedName name="住增8" localSheetId="22">#REF!</definedName>
    <definedName name="住增8" localSheetId="23">#REF!</definedName>
    <definedName name="住增8">#REF!</definedName>
    <definedName name="住增9" localSheetId="22">#REF!</definedName>
    <definedName name="住增9" localSheetId="23">#REF!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2">#REF!</definedName>
    <definedName name="住宅楼总建面" localSheetId="23">#REF!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2">#REF!</definedName>
    <definedName name="住宅専有" localSheetId="23">#REF!</definedName>
    <definedName name="住宅専有">#REF!</definedName>
    <definedName name="注册房地产估价师">估价师及机构信息!$A$3:$A$24</definedName>
    <definedName name="转让价" localSheetId="22">#REF!</definedName>
    <definedName name="转让价" localSheetId="23">#REF!</definedName>
    <definedName name="转让价">#REF!</definedName>
    <definedName name="资本公积" localSheetId="22">#REF!</definedName>
    <definedName name="资本公积" localSheetId="23">#REF!</definedName>
    <definedName name="资本公积" localSheetId="51">#REF!</definedName>
    <definedName name="资本公积">#REF!</definedName>
    <definedName name="自有资金成本" localSheetId="22">#REF!</definedName>
    <definedName name="自有资金成本" localSheetId="23">#REF!</definedName>
    <definedName name="自有资金成本">#REF!</definedName>
    <definedName name="总建筑面积" localSheetId="22">#REF!</definedName>
    <definedName name="总建筑面积" localSheetId="23">#REF!</definedName>
    <definedName name="总建筑面积">#REF!</definedName>
    <definedName name="总土地成本" localSheetId="22">#REF!</definedName>
    <definedName name="总土地成本" localSheetId="23">#REF!</definedName>
    <definedName name="总土地成本">#REF!</definedName>
    <definedName name="租金单价" localSheetId="22">#REF!</definedName>
    <definedName name="租金单价" localSheetId="23">#REF!</definedName>
    <definedName name="租金单价">#REF!</definedName>
    <definedName name="부외부채" localSheetId="22">#REF!</definedName>
    <definedName name="부외부채" localSheetId="23">#REF!</definedName>
    <definedName name="부외부채">#REF!</definedName>
    <definedName name="분리과세액" localSheetId="22">#REF!</definedName>
    <definedName name="분리과세액" localSheetId="23">#REF!</definedName>
    <definedName name="분리과세액">#REF!</definedName>
    <definedName name="상1" localSheetId="22">#REF!</definedName>
    <definedName name="상1" localSheetId="23">#REF!</definedName>
    <definedName name="상1">#REF!</definedName>
    <definedName name="상2" localSheetId="22">#REF!</definedName>
    <definedName name="상2" localSheetId="23">#REF!</definedName>
    <definedName name="상2">#REF!</definedName>
    <definedName name="상4" localSheetId="22">#REF!</definedName>
    <definedName name="상4" localSheetId="23">#REF!</definedName>
    <definedName name="상4">#REF!</definedName>
    <definedName name="상5" localSheetId="22">#REF!</definedName>
    <definedName name="상5" localSheetId="23">#REF!</definedName>
    <definedName name="상5">#REF!</definedName>
    <definedName name="상거래2차변제" localSheetId="22">#REF!</definedName>
    <definedName name="상거래2차변제" localSheetId="23">#REF!</definedName>
    <definedName name="상거래2차변제">#REF!</definedName>
    <definedName name="상거래출자비율" localSheetId="22">#REF!</definedName>
    <definedName name="상거래출자비율" localSheetId="23">#REF!</definedName>
    <definedName name="상거래출자비율">#REF!</definedName>
    <definedName name="새한채권" localSheetId="22">#REF!</definedName>
    <definedName name="새한채권" localSheetId="23">#REF!</definedName>
    <definedName name="새한채권">#REF!</definedName>
    <definedName name="생활관" localSheetId="22">#REF!</definedName>
    <definedName name="생활관" localSheetId="23">#REF!</definedName>
    <definedName name="생활관">#REF!</definedName>
    <definedName name="서울보증채권" localSheetId="22">#REF!</definedName>
    <definedName name="서울보증채권" localSheetId="23">#REF!</definedName>
    <definedName name="서울보증채권">#REF!</definedName>
    <definedName name="서현점" localSheetId="22">#REF!</definedName>
    <definedName name="서현점" localSheetId="23">#REF!</definedName>
    <definedName name="서현점">#REF!</definedName>
    <definedName name="선급비용" localSheetId="22">#REF!</definedName>
    <definedName name="선급비용" localSheetId="23">#REF!</definedName>
    <definedName name="선급비용">#REF!</definedName>
    <definedName name="선수금2" localSheetId="22">#REF!</definedName>
    <definedName name="선수금2" localSheetId="23">#REF!</definedName>
    <definedName name="선수금2">#REF!</definedName>
    <definedName name="세금유형" localSheetId="22">#REF!</definedName>
    <definedName name="세금유형" localSheetId="23">#REF!</definedName>
    <definedName name="세금유형">#REF!</definedName>
    <definedName name="세금종류" localSheetId="22">#REF!</definedName>
    <definedName name="세금종류" localSheetId="23">#REF!</definedName>
    <definedName name="세금종류">#REF!</definedName>
    <definedName name="세율" localSheetId="22">#REF!</definedName>
    <definedName name="세율" localSheetId="23">#REF!</definedName>
    <definedName name="세율">#REF!</definedName>
    <definedName name="손익" localSheetId="22">#REF!</definedName>
    <definedName name="손익" localSheetId="23">#REF!</definedName>
    <definedName name="손익">#REF!</definedName>
    <definedName name="손익계산서200312" localSheetId="22">#REF!</definedName>
    <definedName name="손익계산서200312" localSheetId="23">#REF!</definedName>
    <definedName name="손익계산서200312">#REF!</definedName>
    <definedName name="수산업채권" localSheetId="22">#REF!</definedName>
    <definedName name="수산업채권" localSheetId="23">#REF!</definedName>
    <definedName name="수산업채권">#REF!</definedName>
    <definedName name="수질" localSheetId="22">#REF!</definedName>
    <definedName name="수질" localSheetId="23">#REF!</definedName>
    <definedName name="수질">#REF!</definedName>
    <definedName name="순천킴스" localSheetId="22">#REF!</definedName>
    <definedName name="순천킴스" localSheetId="23">#REF!</definedName>
    <definedName name="순천킴스">#REF!</definedName>
    <definedName name="숫자" localSheetId="22">[0]!JEPUMS*!H14:XEY1048565</definedName>
    <definedName name="숫자" localSheetId="23">[0]!JEPUMS*!H14:XEY1048565</definedName>
    <definedName name="숫자">[0]!JEPUMS*!H14:XEY1048565</definedName>
    <definedName name="ㅇㅇㄴ" localSheetId="22">BlankMacro1</definedName>
    <definedName name="ㅇㅇㄴ" localSheetId="23">BlankMacro1</definedName>
    <definedName name="ㅇㅇㄴ">BlankMacro1</definedName>
    <definedName name="아세아채권" localSheetId="22">#REF!</definedName>
    <definedName name="아세아채권" localSheetId="23">#REF!</definedName>
    <definedName name="아세아채권">#REF!</definedName>
    <definedName name="안전본봉" localSheetId="22">#REF!</definedName>
    <definedName name="안전본봉" localSheetId="23">#REF!</definedName>
    <definedName name="안전본봉">#REF!</definedName>
    <definedName name="에너지비용산출근거" localSheetId="22">BlankMacro1</definedName>
    <definedName name="에너지비용산출근거" localSheetId="23">BlankMacro1</definedName>
    <definedName name="에너지비용산출근거">BlankMacro1</definedName>
    <definedName name="예" localSheetId="22">#REF!</definedName>
    <definedName name="예" localSheetId="23">#REF!</definedName>
    <definedName name="예">#REF!</definedName>
    <definedName name="예수보증금내꺼" localSheetId="22">#REF!</definedName>
    <definedName name="예수보증금내꺼" localSheetId="23">#REF!</definedName>
    <definedName name="예수보증금내꺼">#REF!</definedName>
    <definedName name="오알" localSheetId="22">#REF!</definedName>
    <definedName name="오알" localSheetId="23">#REF!</definedName>
    <definedName name="오알">#REF!</definedName>
    <definedName name="완성주태" localSheetId="22">#REF!</definedName>
    <definedName name="완성주태" localSheetId="23">#REF!</definedName>
    <definedName name="완성주태">#REF!</definedName>
    <definedName name="완성주택" localSheetId="22">#REF!</definedName>
    <definedName name="완성주택" localSheetId="23">#REF!</definedName>
    <definedName name="완성주택">#REF!</definedName>
    <definedName name="외환채권" localSheetId="22">#REF!</definedName>
    <definedName name="외환채권" localSheetId="23">#REF!</definedName>
    <definedName name="외환채권">#REF!</definedName>
    <definedName name="용" localSheetId="22">#REF!</definedName>
    <definedName name="용" localSheetId="23">#REF!</definedName>
    <definedName name="용">#REF!</definedName>
    <definedName name="용도지수" localSheetId="22">#REF!</definedName>
    <definedName name="용도지수" localSheetId="23">#REF!</definedName>
    <definedName name="용도지수">#REF!</definedName>
    <definedName name="원가">#N/A</definedName>
    <definedName name="원본2" localSheetId="22" hidden="1">#REF!</definedName>
    <definedName name="원본2" localSheetId="23" hidden="1">#REF!</definedName>
    <definedName name="원본2" hidden="1">#REF!</definedName>
    <definedName name="위치지수" localSheetId="22">#REF!</definedName>
    <definedName name="위치지수" localSheetId="23">#REF!</definedName>
    <definedName name="위치지수">#REF!</definedName>
    <definedName name="유가" localSheetId="22">#REF!</definedName>
    <definedName name="유가" localSheetId="23">#REF!</definedName>
    <definedName name="유가">#REF!</definedName>
    <definedName name="유가증권" hidden="1">{#N/A,#N/A,FALSE,"Aging Summary";#N/A,#N/A,FALSE,"Ratio Analysis";#N/A,#N/A,FALSE,"Test 120 Day Accts";#N/A,#N/A,FALSE,"Tickmarks"}</definedName>
    <definedName name="이공구가설비" localSheetId="22">#REF!</definedName>
    <definedName name="이공구가설비" localSheetId="23">#REF!</definedName>
    <definedName name="이공구가설비">#REF!</definedName>
    <definedName name="이공구공사원가" localSheetId="22">#REF!</definedName>
    <definedName name="이공구공사원가" localSheetId="23">#REF!</definedName>
    <definedName name="이공구공사원가">#REF!</definedName>
    <definedName name="이공구안전관리비" localSheetId="22">#REF!</definedName>
    <definedName name="이공구안전관리비" localSheetId="23">#REF!</definedName>
    <definedName name="이공구안전관리비">#REF!</definedName>
    <definedName name="이공구일반관리비" localSheetId="22">#REF!</definedName>
    <definedName name="이공구일반관리비" localSheetId="23">#REF!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2">#REF!</definedName>
    <definedName name="이의석" localSheetId="23">#REF!</definedName>
    <definedName name="이의석">#REF!</definedName>
    <definedName name="이자율" localSheetId="22">#REF!</definedName>
    <definedName name="이자율" localSheetId="23">#REF!</definedName>
    <definedName name="이자율">#REF!</definedName>
    <definedName name="인수자안" localSheetId="22">#REF!</definedName>
    <definedName name="인수자안" localSheetId="23">#REF!</definedName>
    <definedName name="인수자안">#REF!</definedName>
    <definedName name="인천킴스" localSheetId="22">#REF!</definedName>
    <definedName name="인천킴스" localSheetId="23">#REF!</definedName>
    <definedName name="인천킴스">#REF!</definedName>
    <definedName name="일산푸드몰" localSheetId="22">#REF!</definedName>
    <definedName name="일산푸드몰" localSheetId="23">#REF!</definedName>
    <definedName name="일산푸드몰">#REF!</definedName>
    <definedName name="임대" localSheetId="22">#REF!</definedName>
    <definedName name="임대" localSheetId="23">#REF!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2">#REF!</definedName>
    <definedName name="자산" localSheetId="23">#REF!</definedName>
    <definedName name="자산">#REF!</definedName>
    <definedName name="잔여배분4" localSheetId="22">#REF!</definedName>
    <definedName name="잔여배분4" localSheetId="23">#REF!</definedName>
    <definedName name="잔여배분4">#REF!</definedName>
    <definedName name="재" localSheetId="22">#REF!</definedName>
    <definedName name="재" localSheetId="23">#REF!</definedName>
    <definedName name="재">#REF!</definedName>
    <definedName name="적용1" localSheetId="22">#REF!</definedName>
    <definedName name="적용1" localSheetId="23">#REF!</definedName>
    <definedName name="적용1">#REF!</definedName>
    <definedName name="전" localSheetId="22">#REF!</definedName>
    <definedName name="전" localSheetId="23">#REF!</definedName>
    <definedName name="전">#REF!</definedName>
    <definedName name="전입액" localSheetId="22">#REF!</definedName>
    <definedName name="전입액" localSheetId="23">#REF!</definedName>
    <definedName name="전입액">#REF!</definedName>
    <definedName name="정리채권미지급금" localSheetId="22">#REF!</definedName>
    <definedName name="정리채권미지급금" localSheetId="23">#REF!</definedName>
    <definedName name="정리채권미지급금">#REF!</definedName>
    <definedName name="제1금융개시전이자" localSheetId="22">#REF!</definedName>
    <definedName name="제1금융개시전이자" localSheetId="23">#REF!</definedName>
    <definedName name="제1금융개시전이자">#REF!</definedName>
    <definedName name="제1금융채권개시전이자" localSheetId="22">#REF!</definedName>
    <definedName name="제1금융채권개시전이자" localSheetId="23">#REF!</definedName>
    <definedName name="제1금융채권개시전이자">#REF!</definedName>
    <definedName name="제1금융채권출자비율" localSheetId="22">#REF!</definedName>
    <definedName name="제1금융채권출자비율" localSheetId="23">#REF!</definedName>
    <definedName name="제1금융채권출자비율">#REF!</definedName>
    <definedName name="제1금융출자비율" localSheetId="22">#REF!</definedName>
    <definedName name="제1금융출자비율" localSheetId="23">#REF!</definedName>
    <definedName name="제1금융출자비율">#REF!</definedName>
    <definedName name="제2금융개시전이자" localSheetId="22">#REF!</definedName>
    <definedName name="제2금융개시전이자" localSheetId="23">#REF!</definedName>
    <definedName name="제2금융개시전이자">#REF!</definedName>
    <definedName name="제2금융채권산입이자" localSheetId="22">#REF!</definedName>
    <definedName name="제2금융채권산입이자" localSheetId="23">#REF!</definedName>
    <definedName name="제2금융채권산입이자">#REF!</definedName>
    <definedName name="제목" localSheetId="22">#REF!</definedName>
    <definedName name="제목" localSheetId="23">#REF!</definedName>
    <definedName name="제목">#REF!</definedName>
    <definedName name="제일담보" localSheetId="22">#REF!</definedName>
    <definedName name="제일담보" localSheetId="23">#REF!</definedName>
    <definedName name="제일담보">#REF!</definedName>
    <definedName name="종합합산" localSheetId="22">#REF!</definedName>
    <definedName name="종합합산" localSheetId="23">#REF!</definedName>
    <definedName name="종합합산">#REF!</definedName>
    <definedName name="주택사업본부" localSheetId="22">#REF!</definedName>
    <definedName name="주택사업본부" localSheetId="23">#REF!</definedName>
    <definedName name="주택사업본부">#REF!</definedName>
    <definedName name="철구사업본부" localSheetId="22">#REF!</definedName>
    <definedName name="철구사업본부" localSheetId="23">#REF!</definedName>
    <definedName name="철구사업본부">#REF!</definedName>
    <definedName name="추계합계" localSheetId="22">#REF!</definedName>
    <definedName name="추계합계" localSheetId="23">#REF!</definedName>
    <definedName name="추계합계">#REF!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템플리트모듈5" localSheetId="22">BlankMacro1</definedName>
    <definedName name="템플리트모듈5" localSheetId="23">BlankMacro1</definedName>
    <definedName name="템플리트모듈5">BlankMacro1</definedName>
    <definedName name="토지" localSheetId="22">#REF!</definedName>
    <definedName name="토지" localSheetId="23">#REF!</definedName>
    <definedName name="토지">#REF!</definedName>
    <definedName name="판군" localSheetId="22">#REF!</definedName>
    <definedName name="판군" localSheetId="23">#REF!</definedName>
    <definedName name="판군">#REF!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2">#REF!</definedName>
    <definedName name="한길담보" localSheetId="23">#REF!</definedName>
    <definedName name="한길담보">#REF!</definedName>
    <definedName name="한길채권" localSheetId="22">#REF!</definedName>
    <definedName name="한길채권" localSheetId="23">#REF!</definedName>
    <definedName name="한길채권">#REF!</definedName>
    <definedName name="한미담보" localSheetId="22">#REF!</definedName>
    <definedName name="한미담보" localSheetId="23">#REF!</definedName>
    <definedName name="한미담보">#REF!</definedName>
    <definedName name="한화채권" localSheetId="22">#REF!</definedName>
    <definedName name="한화채권" localSheetId="23">#REF!</definedName>
    <definedName name="한화채권">#REF!</definedName>
    <definedName name="할인" localSheetId="22">#REF!</definedName>
    <definedName name="할인" localSheetId="23">#REF!</definedName>
    <definedName name="할인">#REF!</definedName>
    <definedName name="항도담보" localSheetId="22">#REF!</definedName>
    <definedName name="항도담보" localSheetId="23">#REF!</definedName>
    <definedName name="항도담보">#REF!</definedName>
    <definedName name="혁신" localSheetId="22">#REF!</definedName>
    <definedName name="혁신" localSheetId="23">#REF!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ㅏㅓㅓ" localSheetId="22">#REF!</definedName>
    <definedName name="ㅏㅓㅓ" localSheetId="23">#REF!</definedName>
    <definedName name="ㅏㅓㅓ">#REF!</definedName>
    <definedName name="ㅓ" localSheetId="22">#REF!</definedName>
    <definedName name="ㅓ" localSheetId="23">#REF!</definedName>
    <definedName name="ㅓ">#REF!</definedName>
    <definedName name="ㅓㅓㅓ" localSheetId="22">#REF!</definedName>
    <definedName name="ㅓㅓㅓ" localSheetId="23">#REF!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2">#REF!</definedName>
    <definedName name="ㅣㅣ" localSheetId="23">#REF!</definedName>
    <definedName name="ㅣㅣ">#REF!</definedName>
    <definedName name="ㅣㅣㅣ" hidden="1">25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F23" i="85" l="1"/>
  <c r="E23" i="85"/>
  <c r="F22" i="85"/>
  <c r="E22" i="85"/>
  <c r="F21" i="85"/>
  <c r="E21" i="85"/>
  <c r="F20" i="85"/>
  <c r="E20" i="85"/>
  <c r="F19" i="85"/>
  <c r="E19" i="85"/>
  <c r="F18" i="85"/>
  <c r="E18" i="85"/>
  <c r="F17" i="85"/>
  <c r="E17" i="85"/>
  <c r="B16" i="85"/>
  <c r="B15" i="85"/>
  <c r="I14" i="85"/>
  <c r="H14" i="85"/>
  <c r="C14" i="85"/>
  <c r="B14" i="85"/>
  <c r="B8" i="85"/>
  <c r="D8" i="85" s="1"/>
  <c r="B7" i="85"/>
  <c r="D7" i="85" s="1"/>
  <c r="B3" i="85"/>
  <c r="B2" i="85"/>
  <c r="B1" i="85"/>
  <c r="C7" i="85" s="1"/>
  <c r="C8" i="85" l="1"/>
  <c r="I48" i="34"/>
  <c r="G48" i="34"/>
  <c r="E48" i="34"/>
  <c r="E47" i="33" l="1"/>
  <c r="I47" i="33"/>
  <c r="G47" i="33" l="1"/>
  <c r="I128" i="81"/>
  <c r="M13" i="3" s="1"/>
  <c r="I4" i="81"/>
  <c r="K13" i="3"/>
  <c r="F20" i="6" s="1"/>
  <c r="E20" i="6" s="1"/>
  <c r="M18" i="82" s="1"/>
  <c r="B118" i="82" s="1"/>
  <c r="B15" i="74" s="1"/>
  <c r="E111" i="83"/>
  <c r="H111" i="83" s="1"/>
  <c r="D126" i="83" s="1"/>
  <c r="D127" i="83" s="1"/>
  <c r="A126" i="83"/>
  <c r="E109" i="83"/>
  <c r="H109" i="83"/>
  <c r="D124" i="83" s="1"/>
  <c r="D125" i="83" s="1"/>
  <c r="A124" i="83"/>
  <c r="E107" i="83"/>
  <c r="A122" i="83" s="1"/>
  <c r="A120" i="83"/>
  <c r="S2" i="4"/>
  <c r="A118" i="83"/>
  <c r="H112" i="83"/>
  <c r="H110" i="83"/>
  <c r="H106" i="83"/>
  <c r="H105" i="83"/>
  <c r="H104" i="83"/>
  <c r="H103" i="83"/>
  <c r="D120" i="83" s="1"/>
  <c r="D101" i="83"/>
  <c r="C101" i="83"/>
  <c r="B43" i="1"/>
  <c r="D93" i="83" s="1"/>
  <c r="D89" i="83"/>
  <c r="C89" i="83" s="1"/>
  <c r="C87" i="83" s="1"/>
  <c r="C91" i="83"/>
  <c r="E90" i="83"/>
  <c r="D78" i="83"/>
  <c r="H77" i="83"/>
  <c r="D77" i="83"/>
  <c r="D3" i="4"/>
  <c r="B2" i="1" s="1"/>
  <c r="C76" i="83"/>
  <c r="B41" i="1"/>
  <c r="D68" i="83"/>
  <c r="F59" i="83"/>
  <c r="E59" i="83"/>
  <c r="D59" i="83"/>
  <c r="J55" i="83"/>
  <c r="K6" i="4"/>
  <c r="J56" i="83" s="1"/>
  <c r="J57" i="83" s="1"/>
  <c r="J59" i="83" s="1"/>
  <c r="J61" i="83" s="1"/>
  <c r="M56" i="83"/>
  <c r="F56" i="83"/>
  <c r="O54" i="83" s="1"/>
  <c r="O55" i="83"/>
  <c r="N55" i="83"/>
  <c r="M55" i="83"/>
  <c r="K55" i="83"/>
  <c r="I55" i="83"/>
  <c r="F55" i="83"/>
  <c r="N54" i="83"/>
  <c r="F54" i="83"/>
  <c r="O53" i="83"/>
  <c r="N53" i="83"/>
  <c r="F53" i="83"/>
  <c r="F48" i="83"/>
  <c r="O52" i="83"/>
  <c r="E48" i="83"/>
  <c r="N52" i="83"/>
  <c r="D48" i="83"/>
  <c r="M52" i="83"/>
  <c r="F52" i="83"/>
  <c r="K49" i="83"/>
  <c r="F33" i="83"/>
  <c r="D27" i="83"/>
  <c r="H26" i="83"/>
  <c r="C25" i="83"/>
  <c r="C24" i="83"/>
  <c r="I104" i="81"/>
  <c r="I13" i="3"/>
  <c r="BB13" i="3" s="1"/>
  <c r="BC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Q5" i="3"/>
  <c r="BS5" i="3"/>
  <c r="F28" i="6" s="1"/>
  <c r="E28" i="6" s="1"/>
  <c r="BR5" i="3"/>
  <c r="BT5" i="3"/>
  <c r="G28" i="6"/>
  <c r="F19" i="6"/>
  <c r="E19" i="6" s="1"/>
  <c r="E22" i="6"/>
  <c r="E23" i="6"/>
  <c r="E24" i="6"/>
  <c r="E25" i="6"/>
  <c r="E26" i="6"/>
  <c r="L21" i="6"/>
  <c r="D17" i="83"/>
  <c r="C17" i="83"/>
  <c r="C18" i="83"/>
  <c r="D18" i="83" s="1"/>
  <c r="L4" i="83"/>
  <c r="K4" i="83"/>
  <c r="A2" i="83"/>
  <c r="H1" i="83"/>
  <c r="E111" i="82"/>
  <c r="A126" i="82" s="1"/>
  <c r="E107" i="82"/>
  <c r="A122" i="82" s="1"/>
  <c r="A120" i="82"/>
  <c r="A118" i="82"/>
  <c r="H111" i="82"/>
  <c r="D126" i="82" s="1"/>
  <c r="D127" i="82" s="1"/>
  <c r="E109" i="82"/>
  <c r="A124" i="82" s="1"/>
  <c r="H106" i="82"/>
  <c r="H105" i="82"/>
  <c r="H103" i="82"/>
  <c r="D120" i="82" s="1"/>
  <c r="H104" i="82"/>
  <c r="D101" i="82"/>
  <c r="C101" i="82"/>
  <c r="D93" i="82"/>
  <c r="C91" i="82"/>
  <c r="E90" i="82"/>
  <c r="D89" i="82"/>
  <c r="C89" i="82" s="1"/>
  <c r="C87" i="82" s="1"/>
  <c r="D78" i="82"/>
  <c r="H77" i="82"/>
  <c r="D77" i="82"/>
  <c r="C76" i="82"/>
  <c r="D68" i="82"/>
  <c r="F59" i="82"/>
  <c r="E59" i="82"/>
  <c r="D59" i="82"/>
  <c r="N56" i="82"/>
  <c r="M56" i="82"/>
  <c r="K56" i="82"/>
  <c r="J56" i="82"/>
  <c r="F56" i="82"/>
  <c r="O55" i="82"/>
  <c r="N55" i="82"/>
  <c r="M55" i="82"/>
  <c r="K55" i="82"/>
  <c r="J55" i="82"/>
  <c r="J57" i="82"/>
  <c r="J59" i="82" s="1"/>
  <c r="J61" i="82" s="1"/>
  <c r="I55" i="82"/>
  <c r="F55" i="82"/>
  <c r="O53" i="82" s="1"/>
  <c r="O54" i="82"/>
  <c r="N54" i="82"/>
  <c r="F54" i="82"/>
  <c r="N53" i="82"/>
  <c r="F53" i="82"/>
  <c r="F52" i="82"/>
  <c r="K49" i="82"/>
  <c r="F48" i="82"/>
  <c r="O52" i="82"/>
  <c r="E48" i="82"/>
  <c r="N52" i="82"/>
  <c r="D48" i="82"/>
  <c r="M52" i="82"/>
  <c r="M47" i="82"/>
  <c r="F33" i="82"/>
  <c r="D27" i="82"/>
  <c r="H26" i="82"/>
  <c r="C25" i="82"/>
  <c r="C24" i="82"/>
  <c r="L20" i="6"/>
  <c r="D17" i="82"/>
  <c r="C17" i="82"/>
  <c r="C18" i="82" s="1"/>
  <c r="D18" i="82" s="1"/>
  <c r="L4" i="82"/>
  <c r="K4" i="82"/>
  <c r="A2" i="82"/>
  <c r="H1" i="82"/>
  <c r="J7" i="80"/>
  <c r="J8" i="80"/>
  <c r="J9" i="80"/>
  <c r="J10" i="80"/>
  <c r="J14" i="80"/>
  <c r="K8" i="80"/>
  <c r="J6" i="80"/>
  <c r="J4" i="80"/>
  <c r="J3" i="80"/>
  <c r="K6" i="80"/>
  <c r="A6" i="1"/>
  <c r="A7" i="1"/>
  <c r="F3" i="35" s="1"/>
  <c r="A8" i="1"/>
  <c r="A9" i="1"/>
  <c r="A10" i="1"/>
  <c r="A11" i="1"/>
  <c r="A12" i="1"/>
  <c r="A13" i="1"/>
  <c r="R37" i="35"/>
  <c r="C7" i="35"/>
  <c r="C48" i="35"/>
  <c r="D48" i="35" s="1"/>
  <c r="F8" i="35"/>
  <c r="AA8" i="35"/>
  <c r="C53" i="35"/>
  <c r="F9" i="35"/>
  <c r="AA9" i="35" s="1"/>
  <c r="F10" i="35"/>
  <c r="AA10" i="35" s="1"/>
  <c r="B57" i="35"/>
  <c r="F11" i="35" s="1"/>
  <c r="AA11" i="35" s="1"/>
  <c r="B59" i="35"/>
  <c r="F12" i="35"/>
  <c r="AA12" i="35" s="1"/>
  <c r="B61" i="35"/>
  <c r="F13" i="35" s="1"/>
  <c r="AA13" i="35" s="1"/>
  <c r="D64" i="35"/>
  <c r="F14" i="35"/>
  <c r="AA14" i="35" s="1"/>
  <c r="D66" i="35"/>
  <c r="F16" i="35" s="1"/>
  <c r="AA16" i="35" s="1"/>
  <c r="F18" i="35"/>
  <c r="AA18" i="35"/>
  <c r="D70" i="35"/>
  <c r="E70" i="35"/>
  <c r="F20" i="35" s="1"/>
  <c r="AA20" i="35" s="1"/>
  <c r="F22" i="35"/>
  <c r="AA22" i="35"/>
  <c r="B73" i="35"/>
  <c r="F23" i="35"/>
  <c r="AA23" i="35" s="1"/>
  <c r="B75" i="35"/>
  <c r="F24" i="35" s="1"/>
  <c r="AA24" i="35" s="1"/>
  <c r="B77" i="35"/>
  <c r="F25" i="35"/>
  <c r="AA25" i="35" s="1"/>
  <c r="C26" i="35"/>
  <c r="C79" i="35" s="1"/>
  <c r="F27" i="35"/>
  <c r="AA27" i="35" s="1"/>
  <c r="F28" i="35"/>
  <c r="AA28" i="35" s="1"/>
  <c r="D87" i="35"/>
  <c r="E87" i="35" s="1"/>
  <c r="F87" i="35" s="1"/>
  <c r="G87" i="35" s="1"/>
  <c r="F30" i="35"/>
  <c r="AA30" i="35"/>
  <c r="F31" i="35"/>
  <c r="AA31" i="35"/>
  <c r="D94" i="35"/>
  <c r="F32" i="35"/>
  <c r="AA32" i="35" s="1"/>
  <c r="F33" i="35"/>
  <c r="AA33" i="35" s="1"/>
  <c r="B97" i="35"/>
  <c r="F34" i="35" s="1"/>
  <c r="AA34" i="35" s="1"/>
  <c r="B99" i="35"/>
  <c r="F35" i="35"/>
  <c r="AA35" i="35" s="1"/>
  <c r="B101" i="35"/>
  <c r="F36" i="35" s="1"/>
  <c r="AA36" i="35" s="1"/>
  <c r="T37" i="35"/>
  <c r="G7" i="35"/>
  <c r="H8" i="35"/>
  <c r="AB8" i="35" s="1"/>
  <c r="H9" i="35"/>
  <c r="AB9" i="35" s="1"/>
  <c r="H10" i="35"/>
  <c r="AB10" i="35" s="1"/>
  <c r="H11" i="35"/>
  <c r="AB11" i="35" s="1"/>
  <c r="H12" i="35"/>
  <c r="AB12" i="35" s="1"/>
  <c r="H13" i="35"/>
  <c r="AB13" i="35" s="1"/>
  <c r="H14" i="35"/>
  <c r="AB14" i="35" s="1"/>
  <c r="H16" i="35"/>
  <c r="AB16" i="35" s="1"/>
  <c r="H18" i="35"/>
  <c r="AB18" i="35" s="1"/>
  <c r="H20" i="35"/>
  <c r="AB20" i="35" s="1"/>
  <c r="H22" i="35"/>
  <c r="AB22" i="35" s="1"/>
  <c r="H23" i="35"/>
  <c r="AB23" i="35" s="1"/>
  <c r="H24" i="35"/>
  <c r="AB24" i="35" s="1"/>
  <c r="H25" i="35"/>
  <c r="AB25" i="35" s="1"/>
  <c r="H27" i="35"/>
  <c r="AB27" i="35" s="1"/>
  <c r="H28" i="35"/>
  <c r="AB28" i="35" s="1"/>
  <c r="H30" i="35"/>
  <c r="AB30" i="35" s="1"/>
  <c r="H31" i="35"/>
  <c r="AB31" i="35" s="1"/>
  <c r="H32" i="35"/>
  <c r="AB32" i="35" s="1"/>
  <c r="H33" i="35"/>
  <c r="AB33" i="35" s="1"/>
  <c r="H34" i="35"/>
  <c r="AB34" i="35" s="1"/>
  <c r="H35" i="35"/>
  <c r="AB35" i="35" s="1"/>
  <c r="H36" i="35"/>
  <c r="AB36" i="35" s="1"/>
  <c r="V37" i="35"/>
  <c r="I7" i="35"/>
  <c r="J8" i="35"/>
  <c r="AC8" i="35"/>
  <c r="J9" i="35"/>
  <c r="AC9" i="35"/>
  <c r="J10" i="35"/>
  <c r="AC10" i="35"/>
  <c r="J12" i="35"/>
  <c r="AC12" i="35"/>
  <c r="J14" i="35"/>
  <c r="AC14" i="35"/>
  <c r="J18" i="35"/>
  <c r="AC18" i="35"/>
  <c r="J22" i="35"/>
  <c r="AC22" i="35"/>
  <c r="J23" i="35"/>
  <c r="AC23" i="35"/>
  <c r="J25" i="35"/>
  <c r="AC25" i="35"/>
  <c r="J27" i="35"/>
  <c r="AC27" i="35"/>
  <c r="J28" i="35"/>
  <c r="AC28" i="35"/>
  <c r="J30" i="35"/>
  <c r="AC30" i="35"/>
  <c r="J31" i="35"/>
  <c r="AC31" i="35"/>
  <c r="J32" i="35"/>
  <c r="AC32" i="35"/>
  <c r="J33" i="35"/>
  <c r="AC33" i="35"/>
  <c r="J35" i="35"/>
  <c r="AC35" i="35"/>
  <c r="K120" i="83"/>
  <c r="D121" i="83"/>
  <c r="H109" i="82"/>
  <c r="K2" i="81"/>
  <c r="K3" i="81"/>
  <c r="K5" i="81" s="1"/>
  <c r="L5" i="81" s="1"/>
  <c r="I129" i="81"/>
  <c r="D124" i="82"/>
  <c r="D125" i="82" s="1"/>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D59" i="79" s="1"/>
  <c r="D76" i="79" s="1"/>
  <c r="D81" i="79" s="1"/>
  <c r="Q64" i="79"/>
  <c r="O64" i="79"/>
  <c r="M64" i="79"/>
  <c r="K64" i="79"/>
  <c r="I64" i="79"/>
  <c r="G64" i="79"/>
  <c r="E64" i="79"/>
  <c r="C64" i="79"/>
  <c r="I62" i="79"/>
  <c r="I60" i="79"/>
  <c r="H62" i="79"/>
  <c r="H60" i="79"/>
  <c r="R60" i="79"/>
  <c r="Q60" i="79"/>
  <c r="P60" i="79"/>
  <c r="O60" i="79"/>
  <c r="O59" i="79" s="1"/>
  <c r="O76" i="79" s="1"/>
  <c r="O81" i="79" s="1"/>
  <c r="N60" i="79"/>
  <c r="M60" i="79"/>
  <c r="M59" i="79" s="1"/>
  <c r="M76" i="79" s="1"/>
  <c r="M81" i="79" s="1"/>
  <c r="L60" i="79"/>
  <c r="K60" i="79"/>
  <c r="J60" i="79"/>
  <c r="G60" i="79"/>
  <c r="G59" i="79" s="1"/>
  <c r="G76" i="79" s="1"/>
  <c r="G81" i="79" s="1"/>
  <c r="F60" i="79"/>
  <c r="E60" i="79"/>
  <c r="D60" i="79"/>
  <c r="C60" i="79"/>
  <c r="C59" i="79" s="1"/>
  <c r="C76" i="79" s="1"/>
  <c r="R6" i="79"/>
  <c r="Q6" i="79"/>
  <c r="Q76" i="79" s="1"/>
  <c r="Q81" i="79" s="1"/>
  <c r="P6" i="79"/>
  <c r="O6" i="79"/>
  <c r="N6" i="79"/>
  <c r="M6" i="79"/>
  <c r="L6" i="79"/>
  <c r="K6" i="79"/>
  <c r="K76" i="79" s="1"/>
  <c r="K81" i="79" s="1"/>
  <c r="J6" i="79"/>
  <c r="I6" i="79"/>
  <c r="I76" i="79" s="1"/>
  <c r="I81" i="79" s="1"/>
  <c r="H6" i="79"/>
  <c r="G6" i="79"/>
  <c r="F6" i="79"/>
  <c r="E6" i="79"/>
  <c r="E76" i="79" s="1"/>
  <c r="E81" i="79" s="1"/>
  <c r="D6" i="79"/>
  <c r="C6" i="79"/>
  <c r="F2" i="79"/>
  <c r="H59" i="79"/>
  <c r="F59" i="79"/>
  <c r="F76" i="79" s="1"/>
  <c r="F81" i="79" s="1"/>
  <c r="J59" i="79"/>
  <c r="L59" i="79"/>
  <c r="L76" i="79" s="1"/>
  <c r="L81" i="79" s="1"/>
  <c r="N59" i="79"/>
  <c r="P59" i="79"/>
  <c r="P76" i="79" s="1"/>
  <c r="P81" i="79" s="1"/>
  <c r="R59" i="79"/>
  <c r="E59" i="79"/>
  <c r="Q59" i="79"/>
  <c r="J76" i="79"/>
  <c r="J81" i="79"/>
  <c r="N76" i="79"/>
  <c r="N81" i="79"/>
  <c r="R76" i="79"/>
  <c r="R81" i="79"/>
  <c r="K59" i="79"/>
  <c r="H76" i="79"/>
  <c r="H81" i="79" s="1"/>
  <c r="I59" i="79"/>
  <c r="G34" i="34"/>
  <c r="G7" i="33"/>
  <c r="I7" i="33" s="1"/>
  <c r="I7" i="34"/>
  <c r="G7" i="34"/>
  <c r="N7" i="1"/>
  <c r="Y7" i="1" s="1"/>
  <c r="N8" i="1"/>
  <c r="Y8" i="1" s="1"/>
  <c r="N9" i="1"/>
  <c r="Y9" i="1" s="1"/>
  <c r="N10" i="1"/>
  <c r="Y10" i="1" s="1"/>
  <c r="N11" i="1"/>
  <c r="Y11" i="1" s="1"/>
  <c r="N12" i="1"/>
  <c r="Y12" i="1" s="1"/>
  <c r="N13" i="1"/>
  <c r="Y13" i="1" s="1"/>
  <c r="N6" i="1"/>
  <c r="Y6" i="1" s="1"/>
  <c r="C37" i="34"/>
  <c r="Q72" i="78"/>
  <c r="Q59" i="78"/>
  <c r="K59" i="78"/>
  <c r="P74" i="78"/>
  <c r="F59" i="78"/>
  <c r="Q58" i="78"/>
  <c r="J52" i="78"/>
  <c r="Q51" i="78"/>
  <c r="J50" i="78"/>
  <c r="J51" i="78"/>
  <c r="M47" i="78"/>
  <c r="D46" i="78"/>
  <c r="F33" i="78"/>
  <c r="F61" i="78"/>
  <c r="F32" i="78"/>
  <c r="F60" i="78"/>
  <c r="F31" i="78"/>
  <c r="F28" i="78"/>
  <c r="F23" i="78"/>
  <c r="D24" i="78" s="1"/>
  <c r="D23"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F23" i="77"/>
  <c r="D23" i="77" s="1"/>
  <c r="F21" i="77"/>
  <c r="F20" i="77"/>
  <c r="M19" i="77"/>
  <c r="M18" i="77"/>
  <c r="F18" i="77"/>
  <c r="M17" i="77"/>
  <c r="F17" i="77"/>
  <c r="F15" i="77"/>
  <c r="J52" i="15"/>
  <c r="B5" i="4"/>
  <c r="B7" i="4"/>
  <c r="C51" i="10" s="1"/>
  <c r="A13" i="51" s="1"/>
  <c r="B11" i="72" s="1"/>
  <c r="AG8" i="1"/>
  <c r="D7" i="1"/>
  <c r="B24" i="1"/>
  <c r="P61" i="78"/>
  <c r="D22" i="77"/>
  <c r="P61" i="77"/>
  <c r="L3" i="71"/>
  <c r="K3" i="71"/>
  <c r="AG3" i="71" s="1"/>
  <c r="I3" i="71"/>
  <c r="D8" i="1"/>
  <c r="AG7" i="1"/>
  <c r="J3" i="71"/>
  <c r="AE3" i="71" s="1"/>
  <c r="AF3" i="71" s="1"/>
  <c r="AD5" i="71"/>
  <c r="AG5" i="71"/>
  <c r="AH5" i="71"/>
  <c r="AE5" i="71"/>
  <c r="AF5" i="71" s="1"/>
  <c r="N5" i="71"/>
  <c r="Q5" i="71"/>
  <c r="P5" i="71"/>
  <c r="O5" i="71"/>
  <c r="Q6" i="71"/>
  <c r="AB6" i="71" s="1"/>
  <c r="P6" i="71"/>
  <c r="O6" i="71"/>
  <c r="Y5" i="71" s="1"/>
  <c r="Z5" i="71" s="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7" i="71"/>
  <c r="P7" i="71"/>
  <c r="AA6" i="71" s="1"/>
  <c r="O7" i="71"/>
  <c r="N7" i="71"/>
  <c r="X6" i="71" s="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AA8" i="71" s="1"/>
  <c r="Q8" i="71"/>
  <c r="N8" i="71"/>
  <c r="X8" i="71" s="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O49" i="71" s="1"/>
  <c r="B49" i="71"/>
  <c r="S49" i="71"/>
  <c r="B48" i="71"/>
  <c r="N48"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C44" i="71" s="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c r="C36" i="71" s="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c r="C32" i="71" s="1"/>
  <c r="N30" i="71"/>
  <c r="B31" i="71"/>
  <c r="B32" i="71" s="1"/>
  <c r="B33" i="71" s="1"/>
  <c r="S33" i="71" s="1"/>
  <c r="D30" i="71"/>
  <c r="T29" i="71"/>
  <c r="Q29" i="71"/>
  <c r="P29" i="71"/>
  <c r="O29" i="71"/>
  <c r="N29" i="71"/>
  <c r="D29" i="71"/>
  <c r="Q28" i="71"/>
  <c r="P28" i="71"/>
  <c r="O28" i="71"/>
  <c r="N28" i="71"/>
  <c r="Q27" i="71"/>
  <c r="P27" i="71"/>
  <c r="O27" i="71"/>
  <c r="N27" i="71"/>
  <c r="Q26" i="71"/>
  <c r="F27" i="71"/>
  <c r="F28" i="71" s="1"/>
  <c r="F29" i="71" s="1"/>
  <c r="V29" i="71" s="1"/>
  <c r="P26" i="71"/>
  <c r="E27" i="71" s="1"/>
  <c r="E28" i="71" s="1"/>
  <c r="E29" i="71" s="1"/>
  <c r="U29" i="71" s="1"/>
  <c r="O26" i="71"/>
  <c r="C27" i="71"/>
  <c r="N26" i="71"/>
  <c r="B27" i="71"/>
  <c r="B28" i="71" s="1"/>
  <c r="B29" i="71" s="1"/>
  <c r="S29" i="71" s="1"/>
  <c r="D26" i="71"/>
  <c r="Q25" i="71"/>
  <c r="P25" i="71"/>
  <c r="O25" i="71"/>
  <c r="N25" i="71"/>
  <c r="Q24" i="71"/>
  <c r="P24" i="71"/>
  <c r="O24" i="71"/>
  <c r="N24" i="71"/>
  <c r="Q23" i="71"/>
  <c r="P23" i="71"/>
  <c r="O23" i="71"/>
  <c r="N23" i="71"/>
  <c r="Q22" i="71"/>
  <c r="F23" i="71"/>
  <c r="F24" i="71" s="1"/>
  <c r="F25" i="71" s="1"/>
  <c r="V25" i="71" s="1"/>
  <c r="P22" i="71"/>
  <c r="E23" i="71" s="1"/>
  <c r="E24" i="71" s="1"/>
  <c r="E25" i="71" s="1"/>
  <c r="U25" i="71" s="1"/>
  <c r="O22" i="71"/>
  <c r="C23" i="71"/>
  <c r="D23" i="71" s="1"/>
  <c r="N22" i="71"/>
  <c r="B23" i="71"/>
  <c r="B24" i="71" s="1"/>
  <c r="B25" i="71" s="1"/>
  <c r="S25" i="71" s="1"/>
  <c r="D22" i="71"/>
  <c r="Q21" i="71"/>
  <c r="P21" i="71"/>
  <c r="O21" i="71"/>
  <c r="N21" i="71"/>
  <c r="Q20" i="71"/>
  <c r="AB20" i="71"/>
  <c r="P20" i="71"/>
  <c r="AA20" i="71"/>
  <c r="O20" i="71"/>
  <c r="Y20" i="71"/>
  <c r="Z20" i="71" s="1"/>
  <c r="N20" i="71"/>
  <c r="X20" i="71" s="1"/>
  <c r="Q19" i="71"/>
  <c r="AB19" i="71" s="1"/>
  <c r="P19" i="71"/>
  <c r="AA19" i="71" s="1"/>
  <c r="O19" i="71"/>
  <c r="Y19" i="71"/>
  <c r="Z19" i="71" s="1"/>
  <c r="N19" i="71"/>
  <c r="Q18" i="71"/>
  <c r="F19" i="71"/>
  <c r="F20" i="71" s="1"/>
  <c r="F21" i="71" s="1"/>
  <c r="V21" i="71" s="1"/>
  <c r="P18" i="71"/>
  <c r="AA15" i="71" s="1"/>
  <c r="O18" i="71"/>
  <c r="N18" i="71"/>
  <c r="B19" i="71" s="1"/>
  <c r="B20" i="71" s="1"/>
  <c r="B21" i="71" s="1"/>
  <c r="S21" i="71" s="1"/>
  <c r="D18" i="71"/>
  <c r="Q17" i="71"/>
  <c r="P17" i="71"/>
  <c r="O17" i="71"/>
  <c r="N17" i="71"/>
  <c r="Q16" i="71"/>
  <c r="AB16" i="71" s="1"/>
  <c r="P16" i="71"/>
  <c r="O16" i="71"/>
  <c r="Y16" i="71" s="1"/>
  <c r="Z16" i="71" s="1"/>
  <c r="N16" i="71"/>
  <c r="Q15" i="71"/>
  <c r="P15" i="71"/>
  <c r="O15" i="71"/>
  <c r="N15" i="71"/>
  <c r="Q14" i="71"/>
  <c r="F15" i="71" s="1"/>
  <c r="F16" i="71" s="1"/>
  <c r="F17" i="71" s="1"/>
  <c r="V17" i="71" s="1"/>
  <c r="P14" i="71"/>
  <c r="O14" i="71"/>
  <c r="Y11" i="71" s="1"/>
  <c r="Z11" i="71" s="1"/>
  <c r="N14" i="71"/>
  <c r="D14" i="71"/>
  <c r="Q13" i="71"/>
  <c r="P13" i="71"/>
  <c r="O13" i="71"/>
  <c r="N13" i="71"/>
  <c r="X13" i="71" s="1"/>
  <c r="Q12" i="71"/>
  <c r="P12" i="71"/>
  <c r="O12" i="71"/>
  <c r="N12" i="71"/>
  <c r="X12" i="71" s="1"/>
  <c r="Q11" i="71"/>
  <c r="P11" i="71"/>
  <c r="O11" i="71"/>
  <c r="N11" i="71"/>
  <c r="X11" i="71" s="1"/>
  <c r="Q10" i="71"/>
  <c r="F11" i="71"/>
  <c r="F12" i="71" s="1"/>
  <c r="F13" i="71" s="1"/>
  <c r="V13" i="71" s="1"/>
  <c r="P10" i="71"/>
  <c r="E11" i="71" s="1"/>
  <c r="E12" i="71" s="1"/>
  <c r="E13" i="71" s="1"/>
  <c r="U13" i="71" s="1"/>
  <c r="O10" i="71"/>
  <c r="N10" i="71"/>
  <c r="X9" i="71" s="1"/>
  <c r="D10" i="71"/>
  <c r="O9" i="71"/>
  <c r="C9" i="71" s="1"/>
  <c r="N9" i="71"/>
  <c r="X5" i="71"/>
  <c r="Y12" i="71"/>
  <c r="Z12" i="71" s="1"/>
  <c r="AB12" i="71"/>
  <c r="Y15" i="71"/>
  <c r="Z15" i="71" s="1"/>
  <c r="AB15" i="71"/>
  <c r="Y17" i="71"/>
  <c r="Z17" i="71" s="1"/>
  <c r="AB17" i="71"/>
  <c r="B11" i="71"/>
  <c r="B12" i="71" s="1"/>
  <c r="B13" i="71" s="1"/>
  <c r="S13" i="71" s="1"/>
  <c r="X10" i="71"/>
  <c r="B15" i="71"/>
  <c r="B16" i="71" s="1"/>
  <c r="B17" i="71" s="1"/>
  <c r="S17" i="71" s="1"/>
  <c r="X14" i="71"/>
  <c r="E19" i="71"/>
  <c r="E20" i="71" s="1"/>
  <c r="E21" i="71" s="1"/>
  <c r="U21" i="71" s="1"/>
  <c r="AA18" i="71"/>
  <c r="N49" i="71"/>
  <c r="E15" i="71"/>
  <c r="E16" i="71" s="1"/>
  <c r="E17" i="71" s="1"/>
  <c r="U17" i="71" s="1"/>
  <c r="AA14" i="71"/>
  <c r="C11" i="71"/>
  <c r="Y10" i="71"/>
  <c r="Z10" i="71" s="1"/>
  <c r="AB10" i="71"/>
  <c r="AA11" i="71"/>
  <c r="AA12" i="71"/>
  <c r="AA13" i="71"/>
  <c r="X15" i="71"/>
  <c r="X16" i="71"/>
  <c r="X17" i="71"/>
  <c r="C19" i="71"/>
  <c r="D19" i="71" s="1"/>
  <c r="Y18" i="71"/>
  <c r="Z18" i="71"/>
  <c r="X19" i="71"/>
  <c r="Y3" i="71"/>
  <c r="Z3" i="71" s="1"/>
  <c r="Y6" i="71"/>
  <c r="Z6" i="71" s="1"/>
  <c r="Y7" i="71"/>
  <c r="Z7" i="71" s="1"/>
  <c r="Y8" i="71"/>
  <c r="Z8" i="71" s="1"/>
  <c r="Y9" i="71"/>
  <c r="Z9" i="71" s="1"/>
  <c r="B9" i="71"/>
  <c r="B8" i="71" s="1"/>
  <c r="B7" i="71" s="1"/>
  <c r="B6" i="71" s="1"/>
  <c r="B5" i="71" s="1"/>
  <c r="X7" i="71"/>
  <c r="X3" i="71"/>
  <c r="C12" i="71"/>
  <c r="C13" i="71" s="1"/>
  <c r="D11" i="71"/>
  <c r="C20" i="71"/>
  <c r="C21" i="71" s="1"/>
  <c r="C24" i="71"/>
  <c r="C25" i="71" s="1"/>
  <c r="C28" i="71"/>
  <c r="D28" i="71" s="1"/>
  <c r="D27" i="71"/>
  <c r="D31" i="71"/>
  <c r="P9" i="71"/>
  <c r="AA5" i="71"/>
  <c r="E48" i="71"/>
  <c r="P48" i="71" s="1"/>
  <c r="Q9" i="71"/>
  <c r="AB5" i="71"/>
  <c r="D35" i="71"/>
  <c r="D43" i="71"/>
  <c r="B47" i="71"/>
  <c r="N47" i="71" s="1"/>
  <c r="T49" i="71"/>
  <c r="D49" i="71"/>
  <c r="Q49" i="71"/>
  <c r="C52" i="71"/>
  <c r="E52" i="71"/>
  <c r="E51" i="71" s="1"/>
  <c r="D53" i="71"/>
  <c r="E56" i="71"/>
  <c r="E55" i="71" s="1"/>
  <c r="D57" i="71"/>
  <c r="C60" i="71"/>
  <c r="E60" i="71"/>
  <c r="E59" i="71" s="1"/>
  <c r="D61" i="71"/>
  <c r="C64" i="71"/>
  <c r="C68" i="71"/>
  <c r="C67" i="71" s="1"/>
  <c r="D67" i="71" s="1"/>
  <c r="S9" i="71"/>
  <c r="F9" i="71"/>
  <c r="F8" i="71"/>
  <c r="F7" i="71" s="1"/>
  <c r="F6" i="71" s="1"/>
  <c r="F5" i="71" s="1"/>
  <c r="AB3" i="71"/>
  <c r="AB7" i="71"/>
  <c r="AB9" i="71"/>
  <c r="E9" i="71"/>
  <c r="E8" i="71"/>
  <c r="E7" i="71" s="1"/>
  <c r="E6" i="71" s="1"/>
  <c r="E5" i="71" s="1"/>
  <c r="AA3" i="71"/>
  <c r="AA7" i="71"/>
  <c r="AA9" i="71"/>
  <c r="D64" i="71"/>
  <c r="C63" i="71"/>
  <c r="D63" i="71"/>
  <c r="N46" i="71"/>
  <c r="D68" i="71"/>
  <c r="D60" i="71"/>
  <c r="C59" i="71"/>
  <c r="D59" i="71" s="1"/>
  <c r="D52" i="71"/>
  <c r="C51" i="71"/>
  <c r="D51" i="71"/>
  <c r="E47" i="71"/>
  <c r="P47" i="71" s="1"/>
  <c r="D24" i="71"/>
  <c r="D20" i="71"/>
  <c r="D12" i="71"/>
  <c r="V9" i="71"/>
  <c r="P46" i="71"/>
  <c r="O27" i="6"/>
  <c r="N27" i="6"/>
  <c r="P20" i="6"/>
  <c r="P21" i="6"/>
  <c r="P22" i="6"/>
  <c r="P23" i="6"/>
  <c r="P24" i="6"/>
  <c r="P25" i="6"/>
  <c r="P26" i="6"/>
  <c r="P19" i="6"/>
  <c r="P27" i="6" s="1"/>
  <c r="AP8" i="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S18" i="35"/>
  <c r="G68" i="35"/>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U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E10" i="68"/>
  <c r="E9" i="68"/>
  <c r="F7" i="68"/>
  <c r="C7" i="68"/>
  <c r="AC21" i="21"/>
  <c r="Q72" i="67"/>
  <c r="Q59" i="67"/>
  <c r="Q58" i="67"/>
  <c r="Q51" i="67"/>
  <c r="J50" i="67"/>
  <c r="M47" i="67"/>
  <c r="D46" i="67"/>
  <c r="F33" i="67"/>
  <c r="F61" i="67"/>
  <c r="F23" i="67"/>
  <c r="D24" i="67"/>
  <c r="F21" i="67"/>
  <c r="F20" i="67"/>
  <c r="M19" i="67"/>
  <c r="F18" i="67"/>
  <c r="F17" i="67"/>
  <c r="F15" i="67"/>
  <c r="D22" i="67"/>
  <c r="D23" i="67"/>
  <c r="S1" i="4"/>
  <c r="B1" i="4"/>
  <c r="B37" i="48"/>
  <c r="B2" i="72" s="1"/>
  <c r="C31" i="66"/>
  <c r="C27" i="66"/>
  <c r="C32" i="66"/>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F99" i="43"/>
  <c r="F108" i="43"/>
  <c r="G99" i="43"/>
  <c r="H99" i="43"/>
  <c r="H108" i="43" s="1"/>
  <c r="I99" i="43"/>
  <c r="J99" i="43"/>
  <c r="J108" i="43"/>
  <c r="K99" i="43"/>
  <c r="L99" i="43"/>
  <c r="L108" i="43" s="1"/>
  <c r="M99" i="43"/>
  <c r="C99" i="43"/>
  <c r="C108" i="43"/>
  <c r="D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G12" i="1" s="1"/>
  <c r="D13" i="1"/>
  <c r="B7" i="1"/>
  <c r="E7" i="1" s="1"/>
  <c r="B8" i="1"/>
  <c r="E8" i="1" s="1"/>
  <c r="B13" i="1"/>
  <c r="E13" i="1" s="1"/>
  <c r="B11" i="1"/>
  <c r="E11" i="1" s="1"/>
  <c r="K10" i="1"/>
  <c r="M10" i="1" s="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13" i="53"/>
  <c r="B29" i="72" s="1"/>
  <c r="R35" i="4"/>
  <c r="Q35" i="4"/>
  <c r="P35" i="4"/>
  <c r="O35" i="4"/>
  <c r="N35" i="4"/>
  <c r="M35" i="4"/>
  <c r="L35" i="4"/>
  <c r="K34" i="4"/>
  <c r="T34" i="4"/>
  <c r="G13" i="1"/>
  <c r="G11" i="1"/>
  <c r="I15" i="4"/>
  <c r="H15" i="4"/>
  <c r="G15" i="4"/>
  <c r="F8" i="1"/>
  <c r="G8" i="1" s="1"/>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22" i="1"/>
  <c r="B23" i="1"/>
  <c r="D78" i="9"/>
  <c r="F23" i="15"/>
  <c r="D24" i="15"/>
  <c r="O8" i="1"/>
  <c r="P8" i="1"/>
  <c r="M13" i="1"/>
  <c r="O13" i="1"/>
  <c r="P13" i="1"/>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J55" i="9"/>
  <c r="B31" i="1"/>
  <c r="B52" i="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H5" i="3"/>
  <c r="BM5" i="3"/>
  <c r="BE5" i="3"/>
  <c r="BI5" i="3"/>
  <c r="BP5" i="3"/>
  <c r="H7" i="12"/>
  <c r="I7" i="12"/>
  <c r="J7" i="12"/>
  <c r="K7" i="12"/>
  <c r="H111" i="21"/>
  <c r="B110" i="39"/>
  <c r="H35" i="39" s="1"/>
  <c r="B112" i="39"/>
  <c r="H36" i="39"/>
  <c r="J30" i="36"/>
  <c r="H30" i="36"/>
  <c r="F30" i="36"/>
  <c r="AA30" i="36"/>
  <c r="W31" i="35"/>
  <c r="U31" i="35"/>
  <c r="H34" i="37"/>
  <c r="D101" i="37"/>
  <c r="F34" i="37"/>
  <c r="D99" i="37"/>
  <c r="E99" i="37"/>
  <c r="F99" i="37" s="1"/>
  <c r="G99" i="37" s="1"/>
  <c r="H99" i="37" s="1"/>
  <c r="I99" i="37" s="1"/>
  <c r="J99" i="37" s="1"/>
  <c r="K99" i="37" s="1"/>
  <c r="L99" i="37" s="1"/>
  <c r="M99" i="37" s="1"/>
  <c r="H42" i="34"/>
  <c r="AB42" i="34"/>
  <c r="J42" i="34"/>
  <c r="W42" i="34"/>
  <c r="F42" i="34"/>
  <c r="S42" i="34"/>
  <c r="D114" i="34"/>
  <c r="J38" i="34"/>
  <c r="W38" i="34" s="1"/>
  <c r="F38" i="34"/>
  <c r="S38" i="34" s="1"/>
  <c r="D112" i="34"/>
  <c r="E112" i="34" s="1"/>
  <c r="F112" i="34" s="1"/>
  <c r="G112" i="34" s="1"/>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J40" i="40"/>
  <c r="B118" i="40"/>
  <c r="J39" i="40"/>
  <c r="B116" i="40"/>
  <c r="F38"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c r="D92" i="40"/>
  <c r="E92" i="40"/>
  <c r="F92" i="40" s="1"/>
  <c r="G92" i="40" s="1"/>
  <c r="D90" i="40"/>
  <c r="E90" i="40"/>
  <c r="F90" i="40" s="1"/>
  <c r="G90" i="40"/>
  <c r="D88" i="40"/>
  <c r="E88" i="40"/>
  <c r="D86" i="40"/>
  <c r="E86" i="40"/>
  <c r="F86" i="40" s="1"/>
  <c r="G86" i="40" s="1"/>
  <c r="D84" i="40"/>
  <c r="E84" i="40"/>
  <c r="F84" i="40" s="1"/>
  <c r="G84" i="40"/>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c r="B129" i="39"/>
  <c r="H44" i="39"/>
  <c r="U44" i="39" s="1"/>
  <c r="B127" i="39"/>
  <c r="J43" i="39" s="1"/>
  <c r="W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F31" i="39"/>
  <c r="D97" i="39"/>
  <c r="J23" i="39"/>
  <c r="AC23" i="39" s="1"/>
  <c r="D95" i="39"/>
  <c r="E95" i="39" s="1"/>
  <c r="F95" i="39"/>
  <c r="D93" i="39"/>
  <c r="E93" i="39"/>
  <c r="F93" i="39" s="1"/>
  <c r="G93" i="39" s="1"/>
  <c r="D91" i="39"/>
  <c r="E91" i="39"/>
  <c r="F91" i="39" s="1"/>
  <c r="G91" i="39"/>
  <c r="D89" i="39"/>
  <c r="E89" i="39"/>
  <c r="F89" i="39" s="1"/>
  <c r="G89" i="39" s="1"/>
  <c r="B86" i="39"/>
  <c r="B84" i="39"/>
  <c r="J13" i="39" s="1"/>
  <c r="W13"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c r="B108" i="37"/>
  <c r="J38" i="37"/>
  <c r="AC38" i="37" s="1"/>
  <c r="C23" i="37"/>
  <c r="C19" i="37"/>
  <c r="C17" i="37"/>
  <c r="C15" i="37"/>
  <c r="B112" i="37"/>
  <c r="D107" i="37"/>
  <c r="E107" i="37"/>
  <c r="F107" i="37" s="1"/>
  <c r="G107" i="37"/>
  <c r="H107" i="37" s="1"/>
  <c r="I107" i="37" s="1"/>
  <c r="J107" i="37" s="1"/>
  <c r="K107" i="37" s="1"/>
  <c r="L107" i="37" s="1"/>
  <c r="M107" i="37" s="1"/>
  <c r="D105" i="37"/>
  <c r="E105" i="37"/>
  <c r="F105" i="37" s="1"/>
  <c r="G105" i="37"/>
  <c r="D103" i="37"/>
  <c r="J35" i="37"/>
  <c r="W35" i="37" s="1"/>
  <c r="F97" i="37"/>
  <c r="E97" i="37"/>
  <c r="D97" i="37"/>
  <c r="C97" i="37"/>
  <c r="D96" i="37"/>
  <c r="E96" i="37" s="1"/>
  <c r="F96" i="37"/>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B82" i="37"/>
  <c r="H26" i="37"/>
  <c r="D79" i="37"/>
  <c r="E79" i="37"/>
  <c r="D75" i="37"/>
  <c r="E75" i="37"/>
  <c r="D73" i="37"/>
  <c r="E73" i="37"/>
  <c r="F73" i="37" s="1"/>
  <c r="G73" i="37" s="1"/>
  <c r="D71" i="37"/>
  <c r="H15" i="37"/>
  <c r="AB15" i="37" s="1"/>
  <c r="B68" i="37"/>
  <c r="H14" i="37" s="1"/>
  <c r="B66" i="37"/>
  <c r="F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W25" i="35"/>
  <c r="U23" i="35"/>
  <c r="B131" i="34"/>
  <c r="H47" i="34" s="1"/>
  <c r="U47" i="34" s="1"/>
  <c r="B129" i="34"/>
  <c r="B127" i="34"/>
  <c r="J45" i="34" s="1"/>
  <c r="W45" i="34" s="1"/>
  <c r="B99" i="34"/>
  <c r="B97" i="34"/>
  <c r="J31" i="34" s="1"/>
  <c r="B95" i="34"/>
  <c r="B93" i="34"/>
  <c r="F29" i="34"/>
  <c r="S29" i="34" s="1"/>
  <c r="B75" i="34"/>
  <c r="B73" i="34"/>
  <c r="H13" i="34"/>
  <c r="B71" i="34"/>
  <c r="J12" i="34"/>
  <c r="B130" i="33"/>
  <c r="F46" i="33"/>
  <c r="AA46" i="33" s="1"/>
  <c r="B128" i="33"/>
  <c r="B126" i="33"/>
  <c r="H44" i="33"/>
  <c r="B98" i="33"/>
  <c r="B96" i="33"/>
  <c r="F30" i="33" s="1"/>
  <c r="B94" i="33"/>
  <c r="B74" i="33"/>
  <c r="H14" i="33"/>
  <c r="U14" i="33" s="1"/>
  <c r="B72" i="33"/>
  <c r="B70" i="33"/>
  <c r="J12" i="33"/>
  <c r="W12" i="33" s="1"/>
  <c r="D96" i="35"/>
  <c r="E96" i="35"/>
  <c r="F96" i="35" s="1"/>
  <c r="G96" i="35" s="1"/>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F70" i="35"/>
  <c r="G70" i="35" s="1"/>
  <c r="E66" i="35"/>
  <c r="F66" i="35" s="1"/>
  <c r="G66" i="35" s="1"/>
  <c r="E64" i="35"/>
  <c r="F64" i="35"/>
  <c r="G64" i="35" s="1"/>
  <c r="W14" i="35"/>
  <c r="F56" i="35"/>
  <c r="G56" i="35"/>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W12" i="35"/>
  <c r="U12" i="35"/>
  <c r="S12" i="35"/>
  <c r="Q11" i="35"/>
  <c r="Z11" i="35"/>
  <c r="Q10" i="35"/>
  <c r="Z10" i="35"/>
  <c r="Q9" i="35"/>
  <c r="Z9" i="35"/>
  <c r="W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c r="Q10" i="34"/>
  <c r="Z10" i="34"/>
  <c r="F10" i="34"/>
  <c r="AA10" i="34" s="1"/>
  <c r="Q9" i="34"/>
  <c r="Z9" i="34" s="1"/>
  <c r="J9" i="34"/>
  <c r="AC9" i="34" s="1"/>
  <c r="H9" i="34"/>
  <c r="F9" i="34"/>
  <c r="AA9" i="34"/>
  <c r="J8" i="34"/>
  <c r="AC8" i="34"/>
  <c r="H8" i="34"/>
  <c r="U8" i="34"/>
  <c r="F8" i="34"/>
  <c r="D121" i="33"/>
  <c r="E121" i="33" s="1"/>
  <c r="F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J35" i="39"/>
  <c r="AC35" i="39"/>
  <c r="F35" i="39"/>
  <c r="AA35" i="39"/>
  <c r="J36" i="39"/>
  <c r="AC36" i="39"/>
  <c r="U9" i="39"/>
  <c r="W40" i="39"/>
  <c r="U30" i="37"/>
  <c r="W31" i="37"/>
  <c r="E103" i="37"/>
  <c r="F103" i="37"/>
  <c r="G103" i="37" s="1"/>
  <c r="H103" i="37" s="1"/>
  <c r="I103" i="37" s="1"/>
  <c r="J103" i="37" s="1"/>
  <c r="K103" i="37" s="1"/>
  <c r="L103" i="37" s="1"/>
  <c r="M103" i="37" s="1"/>
  <c r="F29" i="36"/>
  <c r="AA29" i="36" s="1"/>
  <c r="W8" i="36"/>
  <c r="F16" i="36"/>
  <c r="AA16" i="36"/>
  <c r="U9" i="36"/>
  <c r="S30" i="36"/>
  <c r="AC31" i="36"/>
  <c r="U31" i="36"/>
  <c r="J33" i="36"/>
  <c r="W33" i="36"/>
  <c r="W28" i="35"/>
  <c r="S34" i="35"/>
  <c r="S31" i="35"/>
  <c r="F36" i="34"/>
  <c r="J35" i="34"/>
  <c r="W9" i="34"/>
  <c r="S34" i="34"/>
  <c r="U34" i="34"/>
  <c r="H39" i="33"/>
  <c r="AB39" i="33"/>
  <c r="F26" i="33"/>
  <c r="AA26" i="33"/>
  <c r="S9" i="33"/>
  <c r="U33" i="33"/>
  <c r="S40" i="33"/>
  <c r="W33" i="33"/>
  <c r="S27" i="35"/>
  <c r="F11" i="40"/>
  <c r="AA11" i="40" s="1"/>
  <c r="H11" i="40"/>
  <c r="AB11" i="40" s="1"/>
  <c r="W8" i="40"/>
  <c r="AB39" i="40"/>
  <c r="AA9" i="40"/>
  <c r="U9" i="40"/>
  <c r="S34" i="40"/>
  <c r="F42" i="39"/>
  <c r="AA42" i="39"/>
  <c r="F41" i="39"/>
  <c r="S41" i="39"/>
  <c r="H40" i="39"/>
  <c r="AB40" i="39" s="1"/>
  <c r="H39" i="39"/>
  <c r="U39" i="39" s="1"/>
  <c r="S38" i="39"/>
  <c r="H34" i="39"/>
  <c r="U34" i="39"/>
  <c r="E109" i="39"/>
  <c r="H31" i="39"/>
  <c r="AB31" i="39" s="1"/>
  <c r="E101" i="39"/>
  <c r="H19" i="39"/>
  <c r="AB19" i="39"/>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c r="J19" i="39"/>
  <c r="AC19" i="39"/>
  <c r="J17" i="39"/>
  <c r="J27" i="39"/>
  <c r="AC27" i="39" s="1"/>
  <c r="F27" i="39"/>
  <c r="F11" i="21"/>
  <c r="S11" i="2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W30" i="35"/>
  <c r="U10" i="35"/>
  <c r="F33" i="36"/>
  <c r="AA33" i="36"/>
  <c r="W30" i="36"/>
  <c r="H16" i="36"/>
  <c r="AB16" i="36" s="1"/>
  <c r="J29" i="36"/>
  <c r="AC29" i="36" s="1"/>
  <c r="F12" i="36"/>
  <c r="AA12" i="36" s="1"/>
  <c r="F24" i="36"/>
  <c r="AA24" i="36"/>
  <c r="F34" i="36"/>
  <c r="S34" i="36"/>
  <c r="S10" i="36"/>
  <c r="AB8" i="36"/>
  <c r="S8" i="36"/>
  <c r="U16" i="35"/>
  <c r="S16" i="35"/>
  <c r="F35" i="37"/>
  <c r="S35" i="37" s="1"/>
  <c r="E101" i="37"/>
  <c r="F101" i="37" s="1"/>
  <c r="G101" i="37" s="1"/>
  <c r="H101" i="37" s="1"/>
  <c r="I101" i="37" s="1"/>
  <c r="J101" i="37" s="1"/>
  <c r="K101" i="37" s="1"/>
  <c r="L101" i="37" s="1"/>
  <c r="M101" i="37" s="1"/>
  <c r="J34" i="37"/>
  <c r="W34" i="37"/>
  <c r="S10" i="37"/>
  <c r="AB34" i="37"/>
  <c r="J33" i="37"/>
  <c r="AC33" i="37"/>
  <c r="H40" i="34"/>
  <c r="U40" i="34"/>
  <c r="E114" i="34"/>
  <c r="F114" i="34"/>
  <c r="G114" i="34" s="1"/>
  <c r="H114" i="34" s="1"/>
  <c r="I114" i="34" s="1"/>
  <c r="J114" i="34" s="1"/>
  <c r="K114" i="34" s="1"/>
  <c r="L114" i="34" s="1"/>
  <c r="M114" i="34" s="1"/>
  <c r="H36" i="34"/>
  <c r="U36" i="34" s="1"/>
  <c r="F28" i="34"/>
  <c r="AA28" i="34" s="1"/>
  <c r="F27" i="34"/>
  <c r="AA27" i="34" s="1"/>
  <c r="F25" i="34"/>
  <c r="S25" i="34" s="1"/>
  <c r="F19" i="34"/>
  <c r="H17" i="34"/>
  <c r="U17"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c r="S26" i="33"/>
  <c r="U40" i="33"/>
  <c r="W40" i="33"/>
  <c r="U8" i="33"/>
  <c r="F37" i="40"/>
  <c r="AA37" i="40"/>
  <c r="F36" i="40"/>
  <c r="AA36" i="40"/>
  <c r="H28" i="40"/>
  <c r="U28" i="40"/>
  <c r="F23" i="40"/>
  <c r="AA23" i="40"/>
  <c r="F17" i="40"/>
  <c r="AA17" i="40"/>
  <c r="J17" i="40"/>
  <c r="W17" i="40"/>
  <c r="F15" i="40"/>
  <c r="S15" i="40"/>
  <c r="H15" i="40"/>
  <c r="AB15" i="40"/>
  <c r="S12" i="36"/>
  <c r="AB30" i="36"/>
  <c r="U30" i="35"/>
  <c r="H33" i="37"/>
  <c r="AB33" i="37" s="1"/>
  <c r="F33" i="37"/>
  <c r="AA33" i="37" s="1"/>
  <c r="U34" i="37"/>
  <c r="W33" i="37"/>
  <c r="S34" i="37"/>
  <c r="AA34" i="37"/>
  <c r="J43" i="34"/>
  <c r="J40" i="34"/>
  <c r="H38" i="34"/>
  <c r="AB38" i="34" s="1"/>
  <c r="J36" i="34"/>
  <c r="W36" i="34" s="1"/>
  <c r="H25" i="34"/>
  <c r="AB25" i="34" s="1"/>
  <c r="J25" i="34"/>
  <c r="AC25" i="34" s="1"/>
  <c r="J19" i="34"/>
  <c r="AC19" i="34" s="1"/>
  <c r="F17" i="34"/>
  <c r="AA17" i="34" s="1"/>
  <c r="J17" i="34"/>
  <c r="W17" i="34" s="1"/>
  <c r="S41" i="33"/>
  <c r="H37" i="33"/>
  <c r="AB37" i="33"/>
  <c r="H15" i="33"/>
  <c r="AB15" i="33"/>
  <c r="H11" i="33"/>
  <c r="AB11" i="33"/>
  <c r="F28" i="40"/>
  <c r="AA28" i="40"/>
  <c r="AC38" i="34"/>
  <c r="AA38" i="34"/>
  <c r="J11" i="33"/>
  <c r="W11" i="33"/>
  <c r="J42" i="21"/>
  <c r="AC42" i="21"/>
  <c r="H42" i="21"/>
  <c r="U42" i="21"/>
  <c r="J44" i="34"/>
  <c r="F44" i="34"/>
  <c r="AA44" i="34" s="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H40" i="37"/>
  <c r="U40" i="37" s="1"/>
  <c r="J40" i="37"/>
  <c r="AC40" i="37" s="1"/>
  <c r="F40" i="37"/>
  <c r="AA40" i="37" s="1"/>
  <c r="W12" i="40"/>
  <c r="F14" i="33"/>
  <c r="S14" i="33"/>
  <c r="H30" i="33"/>
  <c r="AB30" i="33"/>
  <c r="J30" i="33"/>
  <c r="J44" i="33"/>
  <c r="AC44" i="33" s="1"/>
  <c r="J46" i="33"/>
  <c r="AC46" i="33" s="1"/>
  <c r="H46" i="33"/>
  <c r="AB46" i="33" s="1"/>
  <c r="J13" i="34"/>
  <c r="W13" i="34" s="1"/>
  <c r="J29" i="34"/>
  <c r="H29" i="34"/>
  <c r="AB29" i="34"/>
  <c r="H31" i="34"/>
  <c r="AB31" i="34"/>
  <c r="H45" i="34"/>
  <c r="U45" i="34"/>
  <c r="F45" i="34"/>
  <c r="S45" i="34"/>
  <c r="F47" i="34"/>
  <c r="S47" i="34"/>
  <c r="S13" i="35"/>
  <c r="U13" i="35"/>
  <c r="S25" i="35"/>
  <c r="F25" i="36"/>
  <c r="S25" i="36" s="1"/>
  <c r="H13" i="37"/>
  <c r="AB13" i="37" s="1"/>
  <c r="J13" i="37"/>
  <c r="W13" i="37" s="1"/>
  <c r="F28" i="37"/>
  <c r="AA28" i="37" s="1"/>
  <c r="J28" i="37"/>
  <c r="AC28" i="37" s="1"/>
  <c r="H28" i="37"/>
  <c r="U28" i="37" s="1"/>
  <c r="H38" i="37"/>
  <c r="AB38" i="37" s="1"/>
  <c r="F38" i="37"/>
  <c r="S38" i="37" s="1"/>
  <c r="F43" i="39"/>
  <c r="AA43" i="39" s="1"/>
  <c r="H43" i="39"/>
  <c r="J14" i="39"/>
  <c r="AC14" i="39"/>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AA14" i="33"/>
  <c r="J36" i="37"/>
  <c r="AC36" i="37" s="1"/>
  <c r="J10" i="36"/>
  <c r="AC10" i="36" s="1"/>
  <c r="AB30" i="21"/>
  <c r="S11" i="36"/>
  <c r="S45" i="33"/>
  <c r="W29" i="33"/>
  <c r="AC28" i="21"/>
  <c r="F17" i="21"/>
  <c r="AA17" i="21"/>
  <c r="H17" i="21"/>
  <c r="AB17" i="21"/>
  <c r="F15" i="21"/>
  <c r="S15" i="21"/>
  <c r="AB11" i="21"/>
  <c r="J41" i="39"/>
  <c r="W41" i="39" s="1"/>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c r="H17" i="37"/>
  <c r="U17" i="37"/>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S10" i="35"/>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A13" i="33"/>
  <c r="AC31" i="33"/>
  <c r="AC45" i="33"/>
  <c r="W44" i="33"/>
  <c r="U11" i="33"/>
  <c r="U19" i="21"/>
  <c r="U26" i="21"/>
  <c r="U12" i="21"/>
  <c r="F43" i="33"/>
  <c r="AA43" i="33" s="1"/>
  <c r="W40" i="37"/>
  <c r="H37" i="21"/>
  <c r="U37" i="21"/>
  <c r="S42" i="21"/>
  <c r="H19" i="34"/>
  <c r="AB19" i="34" s="1"/>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AC43" i="39"/>
  <c r="U45" i="39"/>
  <c r="AB44" i="39"/>
  <c r="G101" i="39"/>
  <c r="H37" i="39"/>
  <c r="AB37" i="39" s="1"/>
  <c r="AC37" i="39"/>
  <c r="H25" i="39"/>
  <c r="AB25" i="39"/>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BO5" i="3"/>
  <c r="BJ5" i="3"/>
  <c r="BF5" i="3"/>
  <c r="AC5" i="3"/>
  <c r="BN5" i="3"/>
  <c r="BK5" i="3"/>
  <c r="BG5" i="3"/>
  <c r="BC5" i="3"/>
  <c r="N4" i="43"/>
  <c r="F36" i="43"/>
  <c r="F81" i="43"/>
  <c r="H83" i="43"/>
  <c r="H113" i="43"/>
  <c r="F48" i="43"/>
  <c r="H52" i="43" s="1"/>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s="1"/>
  <c r="J34" i="33"/>
  <c r="W34" i="33" s="1"/>
  <c r="F33" i="34"/>
  <c r="S33" i="34" s="1"/>
  <c r="H20" i="36"/>
  <c r="U20" i="36"/>
  <c r="J20" i="36"/>
  <c r="W20" i="36"/>
  <c r="W24" i="36"/>
  <c r="J27" i="36"/>
  <c r="W27" i="36" s="1"/>
  <c r="H35" i="40"/>
  <c r="AB35" i="40" s="1"/>
  <c r="H35" i="37"/>
  <c r="U35" i="37" s="1"/>
  <c r="U20" i="35"/>
  <c r="AB29" i="36"/>
  <c r="U29" i="36"/>
  <c r="H32" i="37"/>
  <c r="AB32" i="37"/>
  <c r="H27" i="40"/>
  <c r="U27" i="40"/>
  <c r="F27" i="40"/>
  <c r="S27" i="40"/>
  <c r="J30" i="40"/>
  <c r="AC30" i="40"/>
  <c r="F30" i="40"/>
  <c r="AA30" i="40"/>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4"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s="1"/>
  <c r="M20" i="78"/>
  <c r="F34" i="77"/>
  <c r="F62" i="77"/>
  <c r="AB31" i="33"/>
  <c r="U42" i="34"/>
  <c r="W12" i="34"/>
  <c r="AC12" i="34"/>
  <c r="AA42" i="34"/>
  <c r="G7" i="1"/>
  <c r="S8" i="33"/>
  <c r="AC36" i="34"/>
  <c r="AC17" i="34"/>
  <c r="S9" i="34"/>
  <c r="F29" i="6"/>
  <c r="A15" i="62"/>
  <c r="B61" i="72"/>
  <c r="U13" i="34"/>
  <c r="AB13" i="34"/>
  <c r="AB26" i="37"/>
  <c r="U26" i="37"/>
  <c r="U25" i="37"/>
  <c r="AB25" i="37"/>
  <c r="AA31" i="39"/>
  <c r="S31" i="39"/>
  <c r="AC32" i="40"/>
  <c r="W32" i="40"/>
  <c r="AB36" i="39"/>
  <c r="U36" i="39"/>
  <c r="U27" i="37"/>
  <c r="AB27" i="37"/>
  <c r="AC31" i="40"/>
  <c r="W31" i="40"/>
  <c r="W33" i="40"/>
  <c r="AC33" i="40"/>
  <c r="AA38" i="40"/>
  <c r="S38" i="40"/>
  <c r="W40" i="40"/>
  <c r="AC40" i="40"/>
  <c r="H82" i="43"/>
  <c r="H48" i="43"/>
  <c r="H50" i="43"/>
  <c r="H75" i="43"/>
  <c r="AC11" i="39"/>
  <c r="AC35" i="21"/>
  <c r="U36" i="40"/>
  <c r="BB5" i="3"/>
  <c r="E8" i="6" s="1"/>
  <c r="W9" i="39"/>
  <c r="U40" i="39"/>
  <c r="W27" i="39"/>
  <c r="W23" i="39"/>
  <c r="AC13" i="40"/>
  <c r="AA25" i="21"/>
  <c r="AB38" i="21"/>
  <c r="AC46" i="21"/>
  <c r="W44" i="21"/>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s="1"/>
  <c r="F13" i="34"/>
  <c r="AA13" i="34" s="1"/>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K6" i="1"/>
  <c r="G29" i="6"/>
  <c r="E29" i="6"/>
  <c r="AC26" i="33"/>
  <c r="W26" i="33"/>
  <c r="AC12" i="39"/>
  <c r="W12" i="39"/>
  <c r="AC39" i="40"/>
  <c r="W39" i="40"/>
  <c r="AA39" i="34"/>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U28" i="35"/>
  <c r="U36" i="35"/>
  <c r="U32" i="35"/>
  <c r="S32" i="35"/>
  <c r="W32" i="35"/>
  <c r="S28" i="35"/>
  <c r="U22" i="35"/>
  <c r="S20" i="35"/>
  <c r="S22" i="35"/>
  <c r="U14" i="35"/>
  <c r="S8" i="35"/>
  <c r="W9"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10" i="34"/>
  <c r="S13" i="34"/>
  <c r="H10" i="34"/>
  <c r="AB10" i="34" s="1"/>
  <c r="F11" i="34"/>
  <c r="S11" i="34" s="1"/>
  <c r="F70" i="34"/>
  <c r="W42" i="33"/>
  <c r="AA35" i="33"/>
  <c r="S27" i="33"/>
  <c r="S32" i="33"/>
  <c r="AA29" i="33"/>
  <c r="AB29" i="33"/>
  <c r="W38" i="33"/>
  <c r="H41" i="33"/>
  <c r="G121" i="33"/>
  <c r="H121" i="33" s="1"/>
  <c r="I121" i="33"/>
  <c r="J121" i="33" s="1"/>
  <c r="K121" i="33" s="1"/>
  <c r="L121" i="33" s="1"/>
  <c r="M121" i="33" s="1"/>
  <c r="U42" i="33"/>
  <c r="S42" i="33"/>
  <c r="H108" i="33"/>
  <c r="I108" i="33" s="1"/>
  <c r="J108" i="33"/>
  <c r="K108" i="33" s="1"/>
  <c r="L108" i="33" s="1"/>
  <c r="M108" i="33" s="1"/>
  <c r="J35" i="33"/>
  <c r="S37" i="33"/>
  <c r="AA37" i="33"/>
  <c r="S39" i="33"/>
  <c r="J32" i="33"/>
  <c r="W32" i="33" s="1"/>
  <c r="S46" i="33"/>
  <c r="W43" i="33"/>
  <c r="S43" i="33"/>
  <c r="H27" i="33"/>
  <c r="AB27" i="33" s="1"/>
  <c r="F87" i="33"/>
  <c r="H25" i="33"/>
  <c r="F25" i="33"/>
  <c r="J23" i="33"/>
  <c r="F85" i="33"/>
  <c r="H23" i="33"/>
  <c r="F81" i="33"/>
  <c r="F19" i="33"/>
  <c r="S19" i="33" s="1"/>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30" i="6"/>
  <c r="J56" i="9"/>
  <c r="J57" i="9"/>
  <c r="A24" i="51"/>
  <c r="B18" i="72"/>
  <c r="U29" i="34"/>
  <c r="E5" i="6"/>
  <c r="D9" i="11"/>
  <c r="C9" i="11" s="1"/>
  <c r="P10" i="1"/>
  <c r="H22" i="43"/>
  <c r="D101" i="43"/>
  <c r="D109" i="43" s="1"/>
  <c r="M101" i="43"/>
  <c r="M109" i="43" s="1"/>
  <c r="I101" i="43"/>
  <c r="I109" i="43" s="1"/>
  <c r="E101" i="43"/>
  <c r="E32" i="6"/>
  <c r="L19" i="6"/>
  <c r="G1" i="68"/>
  <c r="K1" i="12"/>
  <c r="F30" i="6"/>
  <c r="S2" i="43"/>
  <c r="AR12" i="1"/>
  <c r="AQ12" i="1"/>
  <c r="T12" i="1"/>
  <c r="E19" i="69"/>
  <c r="E19" i="68"/>
  <c r="E19" i="11"/>
  <c r="E1" i="73"/>
  <c r="K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3"/>
  <c r="C58" i="33"/>
  <c r="D58" i="33" s="1"/>
  <c r="C7" i="21"/>
  <c r="C7" i="40"/>
  <c r="C63" i="40" s="1"/>
  <c r="M47" i="9"/>
  <c r="G19" i="43"/>
  <c r="T35" i="4"/>
  <c r="A19" i="51"/>
  <c r="B14" i="72" s="1"/>
  <c r="C46" i="36"/>
  <c r="D46" i="36" s="1"/>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B6" i="1"/>
  <c r="E6"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R10" i="1"/>
  <c r="T10" i="1"/>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F30" i="11"/>
  <c r="C48" i="11" s="1"/>
  <c r="F28" i="67"/>
  <c r="F31" i="12"/>
  <c r="F52" i="9"/>
  <c r="M18" i="67"/>
  <c r="F32" i="67"/>
  <c r="F60" i="67" s="1"/>
  <c r="F30" i="69"/>
  <c r="F32" i="15"/>
  <c r="F60" i="15" s="1"/>
  <c r="M18" i="15"/>
  <c r="F28" i="15"/>
  <c r="T11" i="1"/>
  <c r="D9" i="69"/>
  <c r="C9" i="69" s="1"/>
  <c r="D19" i="12"/>
  <c r="C19" i="12" s="1"/>
  <c r="AQ9" i="1"/>
  <c r="AR11" i="1"/>
  <c r="E30" i="6"/>
  <c r="K15" i="1"/>
  <c r="T9" i="1"/>
  <c r="T13" i="1"/>
  <c r="D9" i="68"/>
  <c r="C9" i="68" s="1"/>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U10" i="34"/>
  <c r="J10" i="34"/>
  <c r="AC10" i="34" s="1"/>
  <c r="AB41" i="33"/>
  <c r="U41" i="33"/>
  <c r="W35" i="33"/>
  <c r="AC35" i="33"/>
  <c r="U27" i="33"/>
  <c r="J27" i="33"/>
  <c r="AC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s="1"/>
  <c r="H23" i="21"/>
  <c r="S13" i="21"/>
  <c r="D6" i="52"/>
  <c r="D121" i="9"/>
  <c r="D7" i="52"/>
  <c r="K120" i="9"/>
  <c r="S6" i="43"/>
  <c r="C23" i="43"/>
  <c r="C21" i="43"/>
  <c r="S4" i="43"/>
  <c r="S3" i="43"/>
  <c r="S7" i="43"/>
  <c r="J22" i="43"/>
  <c r="K14" i="1"/>
  <c r="M14" i="1"/>
  <c r="O14" i="1"/>
  <c r="P14" i="1"/>
  <c r="J59" i="9"/>
  <c r="J61" i="9"/>
  <c r="E102" i="43"/>
  <c r="E104" i="43"/>
  <c r="E106" i="43"/>
  <c r="E107" i="43"/>
  <c r="E103" i="43"/>
  <c r="E105" i="43"/>
  <c r="M102" i="43"/>
  <c r="M104" i="43"/>
  <c r="M106" i="43"/>
  <c r="M107" i="43"/>
  <c r="M103" i="43"/>
  <c r="M105" i="43"/>
  <c r="E109" i="43"/>
  <c r="I102" i="43"/>
  <c r="I104" i="43"/>
  <c r="I106" i="43"/>
  <c r="I107" i="43"/>
  <c r="I103" i="43"/>
  <c r="I105" i="43"/>
  <c r="D103" i="43"/>
  <c r="D105" i="43"/>
  <c r="D104" i="43"/>
  <c r="D106" i="43"/>
  <c r="D107" i="43"/>
  <c r="D102" i="43"/>
  <c r="R22" i="31"/>
  <c r="B21" i="31" s="1"/>
  <c r="O19" i="43"/>
  <c r="C5" i="43"/>
  <c r="E52" i="37"/>
  <c r="F52" i="37" s="1"/>
  <c r="E58" i="21"/>
  <c r="F58" i="21"/>
  <c r="E59" i="34"/>
  <c r="F59" i="34"/>
  <c r="G59" i="34" s="1"/>
  <c r="K4" i="4"/>
  <c r="B46" i="48"/>
  <c r="B4" i="72" s="1"/>
  <c r="B5" i="62"/>
  <c r="B73" i="72" s="1"/>
  <c r="B4" i="62"/>
  <c r="B71" i="72" s="1"/>
  <c r="L27" i="6"/>
  <c r="AP7" i="1"/>
  <c r="M7" i="1"/>
  <c r="AB45" i="21"/>
  <c r="AC33" i="21"/>
  <c r="W33" i="21"/>
  <c r="S33" i="21"/>
  <c r="AA33" i="21"/>
  <c r="W32" i="21"/>
  <c r="AC32" i="21"/>
  <c r="AB9" i="21"/>
  <c r="U9" i="21"/>
  <c r="AA32" i="21"/>
  <c r="S32" i="21"/>
  <c r="W9" i="21"/>
  <c r="AC9" i="21"/>
  <c r="AB32" i="21"/>
  <c r="U32" i="21"/>
  <c r="AA10" i="21"/>
  <c r="S10" i="21"/>
  <c r="C36" i="69"/>
  <c r="F31" i="15"/>
  <c r="F59" i="67"/>
  <c r="F59" i="15"/>
  <c r="M17" i="15"/>
  <c r="F31" i="67"/>
  <c r="M17" i="67"/>
  <c r="O7" i="1"/>
  <c r="O16" i="1" s="1"/>
  <c r="C30" i="11"/>
  <c r="A18" i="62"/>
  <c r="B64" i="72"/>
  <c r="D3" i="34"/>
  <c r="D3" i="33"/>
  <c r="U32" i="39"/>
  <c r="AB32" i="39"/>
  <c r="AC32" i="39"/>
  <c r="W32" i="39"/>
  <c r="W19" i="37"/>
  <c r="AC19" i="37"/>
  <c r="W23" i="37"/>
  <c r="AC23" i="37"/>
  <c r="AB11" i="37"/>
  <c r="U11" i="37"/>
  <c r="H63" i="37"/>
  <c r="I63" i="37"/>
  <c r="J63" i="37" s="1"/>
  <c r="K63" i="37" s="1"/>
  <c r="L63" i="37" s="1"/>
  <c r="M63" i="37" s="1"/>
  <c r="J11" i="37"/>
  <c r="W10" i="37"/>
  <c r="AC10" i="37"/>
  <c r="U11" i="34"/>
  <c r="AB11" i="34"/>
  <c r="W10" i="34"/>
  <c r="H70" i="34"/>
  <c r="I70" i="34"/>
  <c r="J70" i="34" s="1"/>
  <c r="K70" i="34" s="1"/>
  <c r="L70" i="34" s="1"/>
  <c r="M70" i="34" s="1"/>
  <c r="J11" i="34"/>
  <c r="W25" i="33"/>
  <c r="AC25" i="33"/>
  <c r="AA23" i="33"/>
  <c r="S23" i="33"/>
  <c r="AB19" i="33"/>
  <c r="U19" i="33"/>
  <c r="AA17" i="33"/>
  <c r="S17" i="33"/>
  <c r="U17" i="33"/>
  <c r="AB17" i="33"/>
  <c r="U23" i="21"/>
  <c r="AB23" i="21"/>
  <c r="AC23" i="21"/>
  <c r="W23" i="21"/>
  <c r="M18" i="9"/>
  <c r="B118" i="9"/>
  <c r="B14" i="74" s="1"/>
  <c r="P7" i="1"/>
  <c r="G58" i="21"/>
  <c r="H58" i="21" s="1"/>
  <c r="G39" i="43"/>
  <c r="I39" i="43" s="1"/>
  <c r="F1" i="67"/>
  <c r="Q52" i="67"/>
  <c r="AC11" i="37"/>
  <c r="W11" i="37"/>
  <c r="W11" i="34"/>
  <c r="AC11" i="34"/>
  <c r="P16" i="1"/>
  <c r="C11" i="12" s="1"/>
  <c r="C15" i="12" s="1"/>
  <c r="F34" i="11"/>
  <c r="F11" i="12"/>
  <c r="F34" i="68"/>
  <c r="AG6" i="1"/>
  <c r="H109" i="9"/>
  <c r="H110" i="9" s="1"/>
  <c r="D18" i="53" s="1"/>
  <c r="B35" i="72" s="1"/>
  <c r="D124" i="9"/>
  <c r="D10" i="52" s="1"/>
  <c r="H14" i="74"/>
  <c r="B7" i="74" s="1"/>
  <c r="H112" i="9"/>
  <c r="D21" i="53"/>
  <c r="B39" i="72" s="1"/>
  <c r="H111" i="9"/>
  <c r="D126" i="9" s="1"/>
  <c r="D19" i="53"/>
  <c r="B38" i="72" s="1"/>
  <c r="D59" i="9"/>
  <c r="M55" i="9"/>
  <c r="D20" i="53"/>
  <c r="B40" i="72" s="1"/>
  <c r="AD3" i="71"/>
  <c r="P21" i="43" s="1"/>
  <c r="P22" i="43"/>
  <c r="I14" i="74" l="1"/>
  <c r="B8" i="74" s="1"/>
  <c r="D127" i="9"/>
  <c r="D13" i="52" s="1"/>
  <c r="D12" i="52"/>
  <c r="I58" i="21"/>
  <c r="J58" i="21" s="1"/>
  <c r="K58" i="21" s="1"/>
  <c r="L58" i="21" s="1"/>
  <c r="M58" i="21" s="1"/>
  <c r="N58" i="21" s="1"/>
  <c r="O58" i="21" s="1"/>
  <c r="F7" i="21"/>
  <c r="H59" i="34"/>
  <c r="I59" i="34" s="1"/>
  <c r="J59" i="34" s="1"/>
  <c r="K59" i="34" s="1"/>
  <c r="L59" i="34" s="1"/>
  <c r="M59" i="34" s="1"/>
  <c r="N59" i="34" s="1"/>
  <c r="O59" i="34" s="1"/>
  <c r="H7" i="34"/>
  <c r="F7" i="34"/>
  <c r="G52" i="37"/>
  <c r="H52" i="37" s="1"/>
  <c r="I52" i="37" s="1"/>
  <c r="J52" i="37" s="1"/>
  <c r="K52" i="37" s="1"/>
  <c r="L52" i="37" s="1"/>
  <c r="M52" i="37" s="1"/>
  <c r="N52" i="37" s="1"/>
  <c r="O52" i="37" s="1"/>
  <c r="F7" i="37"/>
  <c r="J7" i="37"/>
  <c r="E46" i="36"/>
  <c r="F46" i="36" s="1"/>
  <c r="G46" i="36" s="1"/>
  <c r="H46" i="36" s="1"/>
  <c r="I46" i="36" s="1"/>
  <c r="J46" i="36" s="1"/>
  <c r="K46" i="36" s="1"/>
  <c r="L46" i="36" s="1"/>
  <c r="M46" i="36" s="1"/>
  <c r="N46" i="36" s="1"/>
  <c r="O46" i="36" s="1"/>
  <c r="H7" i="36"/>
  <c r="F7" i="36"/>
  <c r="J7" i="36"/>
  <c r="D63" i="40"/>
  <c r="C65" i="40"/>
  <c r="E58" i="33"/>
  <c r="F58" i="33" s="1"/>
  <c r="G58" i="33" s="1"/>
  <c r="H58" i="33" s="1"/>
  <c r="I58" i="33" s="1"/>
  <c r="J58" i="33" s="1"/>
  <c r="K58" i="33" s="1"/>
  <c r="L58" i="33" s="1"/>
  <c r="M58" i="33" s="1"/>
  <c r="N58" i="33" s="1"/>
  <c r="O58" i="33" s="1"/>
  <c r="J7" i="33"/>
  <c r="F7" i="33"/>
  <c r="H7" i="33"/>
  <c r="C70" i="39"/>
  <c r="D68" i="39"/>
  <c r="P25" i="43"/>
  <c r="P24" i="43"/>
  <c r="B66" i="40" s="1"/>
  <c r="P23" i="43"/>
  <c r="B71" i="39" s="1"/>
  <c r="D125" i="9"/>
  <c r="D11" i="52" s="1"/>
  <c r="D16" i="53"/>
  <c r="H7" i="21"/>
  <c r="J7" i="21"/>
  <c r="J7" i="34"/>
  <c r="H7" i="37"/>
  <c r="F86" i="34"/>
  <c r="G86" i="34" s="1"/>
  <c r="H23" i="34"/>
  <c r="J23" i="34"/>
  <c r="F23" i="34"/>
  <c r="W27" i="34"/>
  <c r="AC27" i="34"/>
  <c r="AC13" i="36"/>
  <c r="W13" i="36"/>
  <c r="AA32" i="36"/>
  <c r="S32" i="36"/>
  <c r="AA13" i="37"/>
  <c r="S13" i="37"/>
  <c r="J37" i="34"/>
  <c r="H112" i="34"/>
  <c r="I112" i="34" s="1"/>
  <c r="J112" i="34" s="1"/>
  <c r="K112" i="34" s="1"/>
  <c r="L112" i="34" s="1"/>
  <c r="M112" i="34" s="1"/>
  <c r="F37" i="34"/>
  <c r="H37" i="34"/>
  <c r="F22" i="43"/>
  <c r="K101" i="43"/>
  <c r="F101" i="43"/>
  <c r="N101" i="43"/>
  <c r="E22" i="43"/>
  <c r="L101" i="43"/>
  <c r="H101" i="43"/>
  <c r="G22" i="43"/>
  <c r="B113" i="43"/>
  <c r="G101" i="43"/>
  <c r="C101" i="43"/>
  <c r="J101" i="43"/>
  <c r="N104" i="46"/>
  <c r="F78" i="34"/>
  <c r="G78" i="34" s="1"/>
  <c r="F15" i="34"/>
  <c r="J15" i="34"/>
  <c r="H15" i="34"/>
  <c r="AC31" i="34"/>
  <c r="W31" i="34"/>
  <c r="AC12" i="36"/>
  <c r="W12" i="36"/>
  <c r="AB34" i="36"/>
  <c r="U34" i="36"/>
  <c r="AB33" i="36"/>
  <c r="U33" i="36"/>
  <c r="AB14" i="37"/>
  <c r="U14" i="37"/>
  <c r="D25" i="71"/>
  <c r="T25" i="71"/>
  <c r="T9" i="71"/>
  <c r="C8" i="71"/>
  <c r="D9" i="71"/>
  <c r="U9" i="71" s="1"/>
  <c r="D36" i="71"/>
  <c r="C37" i="71"/>
  <c r="C45" i="71"/>
  <c r="D44" i="71"/>
  <c r="C28" i="77"/>
  <c r="F26" i="35"/>
  <c r="H26" i="35"/>
  <c r="E48" i="35"/>
  <c r="F48" i="35" s="1"/>
  <c r="G48" i="35" s="1"/>
  <c r="H48" i="35" s="1"/>
  <c r="I48" i="35" s="1"/>
  <c r="J48" i="35" s="1"/>
  <c r="K48" i="35" s="1"/>
  <c r="L48" i="35" s="1"/>
  <c r="M48" i="35" s="1"/>
  <c r="N48" i="35" s="1"/>
  <c r="O48" i="35" s="1"/>
  <c r="H7" i="35"/>
  <c r="C92" i="82"/>
  <c r="C94" i="82"/>
  <c r="G5" i="3"/>
  <c r="B3" i="3" s="1"/>
  <c r="H49" i="43"/>
  <c r="AC30" i="34"/>
  <c r="W11" i="36"/>
  <c r="AA14" i="37"/>
  <c r="S28" i="34"/>
  <c r="AC34" i="36"/>
  <c r="AC11" i="40"/>
  <c r="D21" i="71"/>
  <c r="T21" i="71"/>
  <c r="D13" i="71"/>
  <c r="T13" i="71"/>
  <c r="D32" i="71"/>
  <c r="C33" i="71"/>
  <c r="D39" i="71"/>
  <c r="C40" i="71"/>
  <c r="J7" i="35"/>
  <c r="H87" i="35"/>
  <c r="I87" i="35" s="1"/>
  <c r="J87" i="35" s="1"/>
  <c r="K87" i="35" s="1"/>
  <c r="L87" i="35" s="1"/>
  <c r="M87" i="35" s="1"/>
  <c r="H29" i="35"/>
  <c r="F29" i="35"/>
  <c r="J29" i="35"/>
  <c r="D121" i="82"/>
  <c r="K120" i="82"/>
  <c r="L100" i="43"/>
  <c r="N100" i="43"/>
  <c r="C40" i="68"/>
  <c r="C40" i="69"/>
  <c r="S18" i="36"/>
  <c r="AB8" i="71"/>
  <c r="C56" i="71"/>
  <c r="C48" i="71"/>
  <c r="U49" i="71"/>
  <c r="AB18" i="71"/>
  <c r="AA17" i="71"/>
  <c r="AA16" i="71"/>
  <c r="AB14" i="71"/>
  <c r="Y14" i="71"/>
  <c r="Z14" i="71" s="1"/>
  <c r="C15" i="71"/>
  <c r="X18" i="71"/>
  <c r="AA10" i="71"/>
  <c r="AB13" i="71"/>
  <c r="Y13" i="71"/>
  <c r="Z13" i="71" s="1"/>
  <c r="AB11" i="71"/>
  <c r="F48" i="71"/>
  <c r="AH10" i="43"/>
  <c r="AD10" i="43"/>
  <c r="Z10" i="43"/>
  <c r="AG10" i="43"/>
  <c r="AC10" i="43"/>
  <c r="D24" i="77"/>
  <c r="G1" i="77"/>
  <c r="D22" i="78"/>
  <c r="J36" i="35"/>
  <c r="J34" i="35"/>
  <c r="J26" i="35"/>
  <c r="J24" i="35"/>
  <c r="J20" i="35"/>
  <c r="J16" i="35"/>
  <c r="J13" i="35"/>
  <c r="J11" i="35"/>
  <c r="F7" i="35"/>
  <c r="H112" i="82"/>
  <c r="AZ543" i="3"/>
  <c r="AZ535" i="3"/>
  <c r="AZ527" i="3"/>
  <c r="BL547" i="3"/>
  <c r="AZ547" i="3" s="1"/>
  <c r="BA546" i="3"/>
  <c r="AZ546" i="3" s="1"/>
  <c r="BL543" i="3"/>
  <c r="BA542" i="3"/>
  <c r="AZ542" i="3" s="1"/>
  <c r="BL539" i="3"/>
  <c r="AZ539" i="3" s="1"/>
  <c r="BA538" i="3"/>
  <c r="AZ538" i="3" s="1"/>
  <c r="BL535" i="3"/>
  <c r="BA534" i="3"/>
  <c r="AZ534" i="3" s="1"/>
  <c r="BL531" i="3"/>
  <c r="AZ531" i="3" s="1"/>
  <c r="BA530" i="3"/>
  <c r="AZ530" i="3" s="1"/>
  <c r="BL527" i="3"/>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A327" i="3"/>
  <c r="AZ327" i="3" s="1"/>
  <c r="BL324" i="3"/>
  <c r="AZ324" i="3" s="1"/>
  <c r="BA323" i="3"/>
  <c r="AZ323" i="3" s="1"/>
  <c r="AZ215" i="3"/>
  <c r="BL326" i="3"/>
  <c r="AZ326" i="3" s="1"/>
  <c r="BA325" i="3"/>
  <c r="AZ325" i="3" s="1"/>
  <c r="BL322" i="3"/>
  <c r="AZ322" i="3" s="1"/>
  <c r="BL219" i="3"/>
  <c r="AZ219" i="3" s="1"/>
  <c r="BA218" i="3"/>
  <c r="AZ218" i="3" s="1"/>
  <c r="BL215" i="3"/>
  <c r="BA214" i="3"/>
  <c r="AZ214" i="3" s="1"/>
  <c r="BL211" i="3"/>
  <c r="AZ211" i="3" s="1"/>
  <c r="BA210" i="3"/>
  <c r="AZ210" i="3" s="1"/>
  <c r="BL217" i="3"/>
  <c r="AZ217" i="3" s="1"/>
  <c r="BA216" i="3"/>
  <c r="AZ216" i="3" s="1"/>
  <c r="BL213" i="3"/>
  <c r="AZ213" i="3" s="1"/>
  <c r="BA212" i="3"/>
  <c r="AZ212" i="3" s="1"/>
  <c r="BL106" i="3"/>
  <c r="AZ106" i="3" s="1"/>
  <c r="BA53" i="3"/>
  <c r="AZ53" i="3" s="1"/>
  <c r="BL50" i="3"/>
  <c r="AZ50" i="3" s="1"/>
  <c r="BA49" i="3"/>
  <c r="AZ49" i="3" s="1"/>
  <c r="BD13" i="3"/>
  <c r="BD5" i="3" s="1"/>
  <c r="E12" i="6" s="1"/>
  <c r="G21" i="6"/>
  <c r="BL52" i="3"/>
  <c r="AZ52" i="3" s="1"/>
  <c r="BA51" i="3"/>
  <c r="AZ51" i="3" s="1"/>
  <c r="BL48" i="3"/>
  <c r="BL5" i="3" s="1"/>
  <c r="M47" i="83"/>
  <c r="C42" i="1"/>
  <c r="C92" i="83"/>
  <c r="C94" i="83"/>
  <c r="K56" i="83"/>
  <c r="N56" i="83"/>
  <c r="AB26" i="33"/>
  <c r="W27" i="33"/>
  <c r="AC32" i="33"/>
  <c r="G111" i="33"/>
  <c r="J36" i="33" s="1"/>
  <c r="AA10" i="33"/>
  <c r="AA12" i="34"/>
  <c r="AC12" i="33"/>
  <c r="C23" i="12"/>
  <c r="U32" i="33"/>
  <c r="C12" i="12"/>
  <c r="M22" i="78"/>
  <c r="C76" i="78"/>
  <c r="F40" i="67"/>
  <c r="M29" i="67"/>
  <c r="F16" i="67"/>
  <c r="B8" i="76"/>
  <c r="F38" i="67"/>
  <c r="M22" i="15"/>
  <c r="B7" i="76"/>
  <c r="M26" i="78"/>
  <c r="M23" i="77"/>
  <c r="F20" i="31"/>
  <c r="F3" i="73"/>
  <c r="M9" i="77"/>
  <c r="F6" i="77"/>
  <c r="F5" i="73"/>
  <c r="M27" i="67"/>
  <c r="M8" i="15"/>
  <c r="F38" i="78"/>
  <c r="D5" i="73"/>
  <c r="F8" i="78"/>
  <c r="F7" i="77"/>
  <c r="F35" i="67"/>
  <c r="F6" i="78"/>
  <c r="B10" i="76"/>
  <c r="D3" i="73"/>
  <c r="M24" i="15"/>
  <c r="F42" i="15"/>
  <c r="F9" i="77"/>
  <c r="M26" i="77"/>
  <c r="F37" i="15"/>
  <c r="M29" i="78"/>
  <c r="F26" i="77"/>
  <c r="AO9" i="1"/>
  <c r="B11" i="76"/>
  <c r="D7" i="73"/>
  <c r="AO13" i="1"/>
  <c r="M23" i="15"/>
  <c r="L48" i="78"/>
  <c r="E8" i="76"/>
  <c r="F43" i="78"/>
  <c r="AO11" i="1"/>
  <c r="M24" i="78"/>
  <c r="M23" i="67"/>
  <c r="E7" i="76"/>
  <c r="M8" i="77"/>
  <c r="F37" i="78"/>
  <c r="F8" i="77"/>
  <c r="L47" i="15"/>
  <c r="F13" i="15"/>
  <c r="F41" i="67"/>
  <c r="E13" i="76"/>
  <c r="F16" i="78"/>
  <c r="M9" i="15"/>
  <c r="C76" i="67"/>
  <c r="D6" i="73"/>
  <c r="F36" i="67"/>
  <c r="E2" i="69"/>
  <c r="F37" i="77"/>
  <c r="F38" i="15"/>
  <c r="M29" i="15"/>
  <c r="B9" i="76"/>
  <c r="J15" i="78"/>
  <c r="F36" i="77"/>
  <c r="L48" i="77"/>
  <c r="F7" i="67"/>
  <c r="M27" i="78"/>
  <c r="F7" i="15"/>
  <c r="M28" i="67"/>
  <c r="F16" i="15"/>
  <c r="E2" i="68"/>
  <c r="F42" i="77"/>
  <c r="F9" i="78"/>
  <c r="F8" i="67"/>
  <c r="F37" i="67"/>
  <c r="E11" i="76"/>
  <c r="AO10" i="1"/>
  <c r="F4" i="73"/>
  <c r="L47" i="77"/>
  <c r="D2" i="35"/>
  <c r="M6" i="15"/>
  <c r="D2" i="34"/>
  <c r="M26" i="67"/>
  <c r="M9" i="78"/>
  <c r="B13" i="76"/>
  <c r="M26" i="15"/>
  <c r="J15" i="77"/>
  <c r="M22" i="67"/>
  <c r="M21" i="67"/>
  <c r="L47" i="78"/>
  <c r="M6" i="77"/>
  <c r="D2" i="33"/>
  <c r="D4" i="73"/>
  <c r="M24" i="77"/>
  <c r="F40" i="15"/>
  <c r="F36" i="78"/>
  <c r="F13" i="77"/>
  <c r="M24" i="67"/>
  <c r="F13" i="78"/>
  <c r="L47" i="67"/>
  <c r="F43" i="67"/>
  <c r="M23" i="78"/>
  <c r="J15" i="67"/>
  <c r="M9" i="67"/>
  <c r="F36" i="15"/>
  <c r="F6" i="15"/>
  <c r="M8" i="78"/>
  <c r="F7" i="73"/>
  <c r="D2" i="37"/>
  <c r="C76" i="77"/>
  <c r="J15" i="15"/>
  <c r="M28" i="78"/>
  <c r="F8" i="15"/>
  <c r="F42" i="67"/>
  <c r="E9" i="76"/>
  <c r="M27" i="15"/>
  <c r="F38" i="77"/>
  <c r="C76" i="15"/>
  <c r="F43" i="15"/>
  <c r="M6" i="78"/>
  <c r="F9" i="15"/>
  <c r="AO12" i="1"/>
  <c r="L48" i="67"/>
  <c r="D2" i="21"/>
  <c r="F9" i="67"/>
  <c r="M8" i="67"/>
  <c r="B12" i="76"/>
  <c r="M28" i="77"/>
  <c r="L48" i="15"/>
  <c r="M28" i="15"/>
  <c r="M6" i="67"/>
  <c r="M22" i="77"/>
  <c r="F13" i="67"/>
  <c r="F7" i="78"/>
  <c r="D2" i="36"/>
  <c r="E10" i="76"/>
  <c r="F16" i="77"/>
  <c r="F40" i="78"/>
  <c r="F40" i="77"/>
  <c r="F42" i="78"/>
  <c r="F26" i="15"/>
  <c r="F6" i="73"/>
  <c r="M27" i="77"/>
  <c r="F26" i="67"/>
  <c r="E12" i="76"/>
  <c r="F26" i="78"/>
  <c r="F6" i="67"/>
  <c r="G1" i="73"/>
  <c r="E57" i="40" l="1"/>
  <c r="E62" i="39"/>
  <c r="AC16" i="35"/>
  <c r="W16" i="35"/>
  <c r="AC34" i="35"/>
  <c r="W34" i="35"/>
  <c r="C16" i="71"/>
  <c r="D15" i="71"/>
  <c r="C55" i="71"/>
  <c r="D55" i="71" s="1"/>
  <c r="D56" i="71"/>
  <c r="AC29" i="35"/>
  <c r="W29" i="35"/>
  <c r="AB29" i="35"/>
  <c r="U29"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77" i="83"/>
  <c r="C74" i="83" s="1"/>
  <c r="C77" i="82"/>
  <c r="C74" i="82" s="1"/>
  <c r="C31" i="12"/>
  <c r="C28" i="15"/>
  <c r="C48" i="68"/>
  <c r="C24" i="12"/>
  <c r="C77" i="9"/>
  <c r="C74" i="9" s="1"/>
  <c r="C13" i="12"/>
  <c r="BA13" i="3"/>
  <c r="E21" i="6"/>
  <c r="G27" i="6"/>
  <c r="G31" i="6" s="1"/>
  <c r="AA7" i="35"/>
  <c r="S7" i="35"/>
  <c r="AC13" i="35"/>
  <c r="W13" i="35"/>
  <c r="AC20" i="35"/>
  <c r="W20" i="35"/>
  <c r="AC26" i="35"/>
  <c r="W26" i="35"/>
  <c r="AC36" i="35"/>
  <c r="W36" i="35"/>
  <c r="O48" i="71"/>
  <c r="C47" i="71"/>
  <c r="D48" i="71"/>
  <c r="AA29" i="35"/>
  <c r="S29" i="35"/>
  <c r="C28" i="78"/>
  <c r="AA26" i="35"/>
  <c r="S26" i="35"/>
  <c r="D37" i="71"/>
  <c r="T37" i="71"/>
  <c r="W15" i="34"/>
  <c r="AC15" i="34"/>
  <c r="J104" i="43"/>
  <c r="J107" i="43"/>
  <c r="J102" i="43"/>
  <c r="J105" i="43"/>
  <c r="J109" i="43"/>
  <c r="J103" i="43"/>
  <c r="J106" i="43"/>
  <c r="G105" i="43"/>
  <c r="G107" i="43"/>
  <c r="G104" i="43"/>
  <c r="G106" i="43"/>
  <c r="G102" i="43"/>
  <c r="G103" i="43"/>
  <c r="G109" i="43"/>
  <c r="L109" i="43"/>
  <c r="L102" i="43"/>
  <c r="L105" i="43"/>
  <c r="L104" i="43"/>
  <c r="L106" i="43"/>
  <c r="L107" i="43"/>
  <c r="L103" i="43"/>
  <c r="N105" i="43"/>
  <c r="N102" i="43"/>
  <c r="N106" i="43"/>
  <c r="N104" i="43"/>
  <c r="N109" i="43"/>
  <c r="N103" i="43"/>
  <c r="N107" i="43"/>
  <c r="K103" i="43"/>
  <c r="K102" i="43"/>
  <c r="K105" i="43"/>
  <c r="K109" i="43"/>
  <c r="K107" i="43"/>
  <c r="K104" i="43"/>
  <c r="K106" i="43"/>
  <c r="U37" i="34"/>
  <c r="AB37" i="34"/>
  <c r="AA23" i="34"/>
  <c r="S23" i="34"/>
  <c r="U23" i="34"/>
  <c r="AB23" i="34"/>
  <c r="W7" i="34"/>
  <c r="AC7" i="34"/>
  <c r="AC7" i="21"/>
  <c r="V48" i="21" s="1"/>
  <c r="I48" i="21" s="1"/>
  <c r="W7" i="21"/>
  <c r="C36" i="11"/>
  <c r="E68" i="39"/>
  <c r="D70" i="39"/>
  <c r="AB7" i="33"/>
  <c r="U7" i="33"/>
  <c r="W7" i="33"/>
  <c r="AC7" i="33"/>
  <c r="C28" i="67"/>
  <c r="S7" i="36"/>
  <c r="AA7" i="36"/>
  <c r="R36" i="36" s="1"/>
  <c r="W7" i="37"/>
  <c r="AC7" i="37"/>
  <c r="V42" i="37" s="1"/>
  <c r="I42" i="37" s="1"/>
  <c r="AB7" i="34"/>
  <c r="T49" i="34" s="1"/>
  <c r="G49" i="34" s="1"/>
  <c r="U7" i="34"/>
  <c r="C30" i="68"/>
  <c r="E11" i="6"/>
  <c r="E14" i="6"/>
  <c r="E10" i="6"/>
  <c r="E15" i="6"/>
  <c r="AZ48" i="3"/>
  <c r="AC11" i="35"/>
  <c r="W11" i="35"/>
  <c r="AC24" i="35"/>
  <c r="W24" i="35"/>
  <c r="F47" i="71"/>
  <c r="Q48" i="71"/>
  <c r="AC7" i="35"/>
  <c r="V38" i="35" s="1"/>
  <c r="I38" i="35" s="1"/>
  <c r="W7" i="35"/>
  <c r="D40" i="71"/>
  <c r="C41" i="71"/>
  <c r="D33" i="71"/>
  <c r="T33" i="71"/>
  <c r="E13" i="6"/>
  <c r="AB7" i="35"/>
  <c r="U7" i="35"/>
  <c r="AB26" i="35"/>
  <c r="U26" i="35"/>
  <c r="D45" i="71"/>
  <c r="T45" i="71"/>
  <c r="D8" i="71"/>
  <c r="C7" i="71"/>
  <c r="AB15" i="34"/>
  <c r="U15" i="34"/>
  <c r="S15" i="34"/>
  <c r="AA15" i="34"/>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7" i="43"/>
  <c r="H106" i="43"/>
  <c r="H105" i="43"/>
  <c r="H102" i="43"/>
  <c r="H103" i="43"/>
  <c r="H104" i="43"/>
  <c r="H109" i="43"/>
  <c r="D22" i="43"/>
  <c r="F102" i="43"/>
  <c r="F104" i="43"/>
  <c r="F107" i="43"/>
  <c r="F105" i="43"/>
  <c r="F109" i="43"/>
  <c r="F106" i="43"/>
  <c r="F103" i="43"/>
  <c r="AA37" i="34"/>
  <c r="S37" i="34"/>
  <c r="W37" i="34"/>
  <c r="AC37" i="34"/>
  <c r="AC23" i="34"/>
  <c r="W23" i="34"/>
  <c r="C30" i="69"/>
  <c r="U7" i="37"/>
  <c r="AB7" i="37"/>
  <c r="T42" i="37" s="1"/>
  <c r="G42" i="37" s="1"/>
  <c r="C36" i="68"/>
  <c r="AB7" i="21"/>
  <c r="T48" i="21" s="1"/>
  <c r="G48" i="21" s="1"/>
  <c r="U7" i="21"/>
  <c r="B34" i="72"/>
  <c r="D17" i="53"/>
  <c r="B36" i="72" s="1"/>
  <c r="S7" i="33"/>
  <c r="AA7" i="33"/>
  <c r="D65" i="40"/>
  <c r="E63" i="40"/>
  <c r="AC7" i="36"/>
  <c r="V36" i="36" s="1"/>
  <c r="I36" i="36" s="1"/>
  <c r="W7" i="36"/>
  <c r="AB7" i="36"/>
  <c r="T36" i="36" s="1"/>
  <c r="G36" i="36" s="1"/>
  <c r="U7" i="36"/>
  <c r="C48" i="69"/>
  <c r="AA7" i="37"/>
  <c r="R42" i="37" s="1"/>
  <c r="S7" i="37"/>
  <c r="S7" i="34"/>
  <c r="AA7" i="34"/>
  <c r="R49" i="34" s="1"/>
  <c r="AA7" i="21"/>
  <c r="R48" i="21" s="1"/>
  <c r="S7" i="21"/>
  <c r="C6" i="67"/>
  <c r="F66" i="78"/>
  <c r="F71" i="15"/>
  <c r="L59" i="78"/>
  <c r="L58" i="78"/>
  <c r="Q60" i="78" s="1"/>
  <c r="N59" i="78"/>
  <c r="M59" i="78"/>
  <c r="C27" i="78"/>
  <c r="Q71" i="67"/>
  <c r="Q71" i="15"/>
  <c r="J20" i="67"/>
  <c r="C6" i="15"/>
  <c r="F64" i="15"/>
  <c r="M7" i="15"/>
  <c r="J6" i="15" s="1"/>
  <c r="F50" i="15"/>
  <c r="C49" i="15" s="1"/>
  <c r="C27" i="67"/>
  <c r="B9" i="70"/>
  <c r="F69" i="67"/>
  <c r="F66" i="77"/>
  <c r="M7" i="67"/>
  <c r="J6" i="67" s="1"/>
  <c r="F50" i="67"/>
  <c r="F66" i="67"/>
  <c r="L56" i="77"/>
  <c r="I54" i="77"/>
  <c r="L60" i="77"/>
  <c r="Q66" i="77" s="1"/>
  <c r="J53" i="77"/>
  <c r="L57" i="77"/>
  <c r="J57" i="77"/>
  <c r="J55" i="77" s="1"/>
  <c r="J58" i="77" s="1"/>
  <c r="Q50" i="77" s="1"/>
  <c r="C27" i="77"/>
  <c r="L58" i="15"/>
  <c r="M59" i="15"/>
  <c r="N59" i="15"/>
  <c r="L59" i="15"/>
  <c r="Q74" i="15" s="1"/>
  <c r="F51" i="77"/>
  <c r="C6" i="77"/>
  <c r="F50" i="78"/>
  <c r="M7" i="78"/>
  <c r="J6" i="78" s="1"/>
  <c r="F71" i="67"/>
  <c r="F64" i="77"/>
  <c r="F65" i="78"/>
  <c r="C6" i="78"/>
  <c r="N59" i="67"/>
  <c r="L58" i="67"/>
  <c r="Q60" i="67" s="1"/>
  <c r="M59" i="67"/>
  <c r="L59" i="67"/>
  <c r="Q61" i="67" s="1"/>
  <c r="F70" i="67"/>
  <c r="F65" i="15"/>
  <c r="F63" i="67"/>
  <c r="C62" i="67" s="1"/>
  <c r="C34" i="67"/>
  <c r="F51" i="15"/>
  <c r="L59" i="77"/>
  <c r="Q61" i="77" s="1"/>
  <c r="N59" i="77"/>
  <c r="L58" i="77"/>
  <c r="Q73" i="77" s="1"/>
  <c r="M59" i="77"/>
  <c r="C27" i="15"/>
  <c r="I1" i="73"/>
  <c r="B39" i="1" s="1"/>
  <c r="L56" i="67"/>
  <c r="J57" i="67"/>
  <c r="J55" i="67" s="1"/>
  <c r="J58" i="67" s="1"/>
  <c r="Q50" i="67" s="1"/>
  <c r="I54" i="67"/>
  <c r="M7" i="77"/>
  <c r="J6" i="77" s="1"/>
  <c r="F50" i="77"/>
  <c r="B10" i="70"/>
  <c r="B11" i="70"/>
  <c r="B20" i="31"/>
  <c r="F64" i="78"/>
  <c r="F66" i="15"/>
  <c r="F71" i="78"/>
  <c r="B12" i="70"/>
  <c r="F51" i="78"/>
  <c r="F68" i="15"/>
  <c r="F65" i="77"/>
  <c r="F65" i="67"/>
  <c r="F68" i="77"/>
  <c r="F68" i="67"/>
  <c r="F51" i="67"/>
  <c r="C49" i="67" s="1"/>
  <c r="F68" i="78"/>
  <c r="J57" i="78"/>
  <c r="J55" i="78" s="1"/>
  <c r="J58" i="78" s="1"/>
  <c r="Q50" i="78" s="1"/>
  <c r="L57" i="78"/>
  <c r="L60" i="78"/>
  <c r="Q66" i="78" s="1"/>
  <c r="L56" i="78"/>
  <c r="I54" i="78"/>
  <c r="J53" i="78"/>
  <c r="Q52" i="78" s="1"/>
  <c r="E20" i="43"/>
  <c r="P17" i="43" s="1"/>
  <c r="Q71" i="78"/>
  <c r="Q71" i="77"/>
  <c r="F64" i="67"/>
  <c r="B13" i="70"/>
  <c r="J57" i="15"/>
  <c r="J55" i="15" s="1"/>
  <c r="J58" i="15" s="1"/>
  <c r="Q50" i="15" s="1"/>
  <c r="L56" i="15"/>
  <c r="L57" i="15"/>
  <c r="J53" i="15"/>
  <c r="Q52" i="15" s="1"/>
  <c r="I54" i="15"/>
  <c r="L60" i="15"/>
  <c r="Q66" i="15" s="1"/>
  <c r="E11" i="49"/>
  <c r="B8" i="49"/>
  <c r="B4" i="49"/>
  <c r="E5" i="49"/>
  <c r="E10" i="49"/>
  <c r="E8" i="49"/>
  <c r="E16" i="49"/>
  <c r="B9" i="49"/>
  <c r="B5" i="49"/>
  <c r="E22" i="49"/>
  <c r="B14" i="49"/>
  <c r="B7" i="49"/>
  <c r="B22" i="49"/>
  <c r="B40" i="1"/>
  <c r="F24" i="78" s="1"/>
  <c r="C24" i="78" s="1"/>
  <c r="W36" i="33"/>
  <c r="AC36" i="33"/>
  <c r="V48" i="33" s="1"/>
  <c r="I48" i="33" s="1"/>
  <c r="I52" i="33" s="1"/>
  <c r="J52" i="33" s="1"/>
  <c r="F36" i="33"/>
  <c r="H36" i="33"/>
  <c r="H111" i="33"/>
  <c r="I111" i="33" s="1"/>
  <c r="J111" i="33" s="1"/>
  <c r="K111" i="33" s="1"/>
  <c r="L111" i="33" s="1"/>
  <c r="M111" i="33" s="1"/>
  <c r="Q60" i="15"/>
  <c r="Q73" i="15"/>
  <c r="C49" i="78"/>
  <c r="Q61" i="78"/>
  <c r="Q74" i="78"/>
  <c r="F11" i="78"/>
  <c r="M11" i="77"/>
  <c r="J10" i="77" s="1"/>
  <c r="J5" i="77" s="1"/>
  <c r="M11" i="15"/>
  <c r="J10" i="15" s="1"/>
  <c r="J5" i="15" s="1"/>
  <c r="M11" i="67"/>
  <c r="J10" i="67" s="1"/>
  <c r="J5" i="67" s="1"/>
  <c r="M11" i="78"/>
  <c r="F11" i="77"/>
  <c r="F11" i="67"/>
  <c r="F11" i="15"/>
  <c r="Q73" i="67"/>
  <c r="Q52" i="77"/>
  <c r="F1" i="77"/>
  <c r="F1" i="78"/>
  <c r="C17" i="67"/>
  <c r="C14" i="67"/>
  <c r="AE7" i="1"/>
  <c r="C16" i="67"/>
  <c r="C16" i="78"/>
  <c r="C16" i="15"/>
  <c r="AE8" i="1"/>
  <c r="Q73" i="78" l="1"/>
  <c r="Q74" i="67"/>
  <c r="Q74" i="77"/>
  <c r="Q57" i="77"/>
  <c r="Q61" i="15"/>
  <c r="N17" i="43"/>
  <c r="J10" i="78"/>
  <c r="J5" i="78" s="1"/>
  <c r="O17" i="43"/>
  <c r="Q57" i="15"/>
  <c r="Q57" i="78"/>
  <c r="E49" i="34"/>
  <c r="E54" i="34" s="1"/>
  <c r="F54" i="34" s="1"/>
  <c r="C49" i="77"/>
  <c r="G40" i="36"/>
  <c r="H40" i="36" s="1"/>
  <c r="G41" i="36"/>
  <c r="H41" i="36" s="1"/>
  <c r="I40" i="36"/>
  <c r="J40" i="36" s="1"/>
  <c r="T38" i="35"/>
  <c r="G38" i="35" s="1"/>
  <c r="D41" i="71"/>
  <c r="T41" i="71"/>
  <c r="E16" i="6"/>
  <c r="E61" i="39"/>
  <c r="E56" i="40"/>
  <c r="I46" i="37"/>
  <c r="J46" i="37" s="1"/>
  <c r="E36" i="36"/>
  <c r="R37" i="36"/>
  <c r="I52" i="21"/>
  <c r="J52" i="21" s="1"/>
  <c r="O47" i="71"/>
  <c r="O46" i="71"/>
  <c r="D47" i="71"/>
  <c r="AZ13" i="3"/>
  <c r="AZ5" i="3" s="1"/>
  <c r="BA5" i="3"/>
  <c r="E27" i="6" s="1"/>
  <c r="E48" i="21"/>
  <c r="I53" i="21" s="1"/>
  <c r="J53" i="21" s="1"/>
  <c r="R49" i="21"/>
  <c r="E42" i="37"/>
  <c r="I47" i="37" s="1"/>
  <c r="J47" i="37" s="1"/>
  <c r="R43" i="37"/>
  <c r="F63" i="40"/>
  <c r="E65" i="40"/>
  <c r="G52" i="21"/>
  <c r="H52" i="21" s="1"/>
  <c r="G53" i="21"/>
  <c r="H53" i="21" s="1"/>
  <c r="G46" i="37"/>
  <c r="H46" i="37" s="1"/>
  <c r="G47" i="37"/>
  <c r="H47" i="37" s="1"/>
  <c r="C115" i="43"/>
  <c r="D113" i="43"/>
  <c r="C6" i="71"/>
  <c r="D7" i="71"/>
  <c r="E58" i="40"/>
  <c r="E63" i="39"/>
  <c r="I42" i="35"/>
  <c r="J42" i="35" s="1"/>
  <c r="Q46" i="71"/>
  <c r="Q47" i="71"/>
  <c r="E65" i="39"/>
  <c r="E60" i="40"/>
  <c r="E64" i="39"/>
  <c r="E59" i="40"/>
  <c r="G54" i="34"/>
  <c r="H54" i="34" s="1"/>
  <c r="G53" i="34"/>
  <c r="H53" i="34" s="1"/>
  <c r="E70" i="39"/>
  <c r="F68" i="39"/>
  <c r="V49" i="34"/>
  <c r="I49" i="34" s="1"/>
  <c r="I53" i="34" s="1"/>
  <c r="J53" i="34" s="1"/>
  <c r="R38" i="35"/>
  <c r="M18" i="83"/>
  <c r="B118" i="83" s="1"/>
  <c r="B16" i="74" s="1"/>
  <c r="B1" i="74" s="1"/>
  <c r="K8" i="1"/>
  <c r="D3" i="35"/>
  <c r="K21" i="6"/>
  <c r="AC6" i="3"/>
  <c r="H6" i="3"/>
  <c r="E6" i="3" s="1"/>
  <c r="D16" i="71"/>
  <c r="C17" i="71"/>
  <c r="F1" i="15"/>
  <c r="Q60" i="77"/>
  <c r="C18" i="67"/>
  <c r="C15" i="67"/>
  <c r="M17" i="43"/>
  <c r="F22" i="69"/>
  <c r="C44" i="69" s="1"/>
  <c r="D41" i="69" s="1"/>
  <c r="F24" i="77"/>
  <c r="C24" i="77" s="1"/>
  <c r="F24" i="67"/>
  <c r="C24" i="67" s="1"/>
  <c r="F24" i="15"/>
  <c r="C24" i="15" s="1"/>
  <c r="F22" i="68"/>
  <c r="F25" i="12"/>
  <c r="F22" i="11"/>
  <c r="C44" i="11" s="1"/>
  <c r="D41" i="11" s="1"/>
  <c r="AA36" i="33"/>
  <c r="R48" i="33" s="1"/>
  <c r="S36" i="33"/>
  <c r="AB36" i="33"/>
  <c r="T48" i="33" s="1"/>
  <c r="G48" i="33" s="1"/>
  <c r="U36" i="33"/>
  <c r="I54" i="34"/>
  <c r="J54" i="34" s="1"/>
  <c r="E53" i="34"/>
  <c r="F53" i="34" s="1"/>
  <c r="J18" i="67"/>
  <c r="J24" i="67"/>
  <c r="J26" i="67"/>
  <c r="J29" i="67" s="1"/>
  <c r="J24" i="77"/>
  <c r="J26" i="77"/>
  <c r="J18" i="77"/>
  <c r="J24" i="78"/>
  <c r="J18" i="78"/>
  <c r="J26" i="78"/>
  <c r="C53" i="15"/>
  <c r="C48" i="15" s="1"/>
  <c r="C10" i="15"/>
  <c r="C5" i="15" s="1"/>
  <c r="C53" i="77"/>
  <c r="C10" i="77"/>
  <c r="C5" i="77" s="1"/>
  <c r="J18" i="15"/>
  <c r="J24" i="15"/>
  <c r="J26" i="15"/>
  <c r="C53" i="67"/>
  <c r="C10" i="67"/>
  <c r="C5" i="67" s="1"/>
  <c r="C53" i="78"/>
  <c r="C48" i="78" s="1"/>
  <c r="C10" i="78"/>
  <c r="C5" i="78" s="1"/>
  <c r="C48" i="67"/>
  <c r="F43" i="77"/>
  <c r="M29" i="77"/>
  <c r="AE6" i="1"/>
  <c r="F41" i="15"/>
  <c r="F41" i="78"/>
  <c r="F41" i="77"/>
  <c r="C48" i="77" l="1"/>
  <c r="F71" i="77"/>
  <c r="D17" i="71"/>
  <c r="T17" i="71"/>
  <c r="C7" i="74"/>
  <c r="C8" i="74"/>
  <c r="C43" i="37"/>
  <c r="C42" i="37"/>
  <c r="C49" i="21"/>
  <c r="C48" i="21"/>
  <c r="E31" i="6"/>
  <c r="K22" i="6"/>
  <c r="M22" i="6" s="1"/>
  <c r="I22" i="6" s="1"/>
  <c r="S22" i="6" s="1"/>
  <c r="K25" i="6"/>
  <c r="M25" i="6" s="1"/>
  <c r="I25" i="6" s="1"/>
  <c r="S25" i="6" s="1"/>
  <c r="K23" i="6"/>
  <c r="M23" i="6" s="1"/>
  <c r="I23" i="6" s="1"/>
  <c r="S23" i="6" s="1"/>
  <c r="K24" i="6"/>
  <c r="M24" i="6" s="1"/>
  <c r="I24" i="6" s="1"/>
  <c r="S24" i="6" s="1"/>
  <c r="K26" i="6"/>
  <c r="M26" i="6" s="1"/>
  <c r="I26" i="6" s="1"/>
  <c r="S26" i="6" s="1"/>
  <c r="K19" i="6"/>
  <c r="K20" i="6"/>
  <c r="C37" i="36"/>
  <c r="B2" i="36" s="1"/>
  <c r="B3" i="36" s="1"/>
  <c r="C36" i="36"/>
  <c r="M21" i="6"/>
  <c r="I21" i="6" s="1"/>
  <c r="S8" i="1"/>
  <c r="M8" i="1"/>
  <c r="K16" i="1"/>
  <c r="E8" i="70"/>
  <c r="Q16" i="1"/>
  <c r="H16" i="1"/>
  <c r="C34" i="69"/>
  <c r="G16" i="1"/>
  <c r="R39" i="35"/>
  <c r="E38" i="35"/>
  <c r="G68" i="39"/>
  <c r="F70" i="39"/>
  <c r="D6" i="71"/>
  <c r="C5" i="71"/>
  <c r="G63" i="40"/>
  <c r="F65" i="40"/>
  <c r="E47" i="37"/>
  <c r="F47" i="37" s="1"/>
  <c r="E46" i="37"/>
  <c r="F46" i="37" s="1"/>
  <c r="E52" i="21"/>
  <c r="F52" i="21" s="1"/>
  <c r="E53" i="21"/>
  <c r="F53" i="21" s="1"/>
  <c r="AY6" i="3"/>
  <c r="E3" i="6"/>
  <c r="E41" i="36"/>
  <c r="F41" i="36" s="1"/>
  <c r="E40" i="36"/>
  <c r="F40" i="36" s="1"/>
  <c r="E66" i="39"/>
  <c r="G42" i="35"/>
  <c r="H42" i="35" s="1"/>
  <c r="G43" i="35"/>
  <c r="H43" i="35" s="1"/>
  <c r="I41" i="36"/>
  <c r="J41" i="36" s="1"/>
  <c r="R50" i="34"/>
  <c r="C26" i="69"/>
  <c r="D22" i="69" s="1"/>
  <c r="C19" i="67"/>
  <c r="C20" i="67" s="1"/>
  <c r="C23" i="67" s="1"/>
  <c r="C26" i="12"/>
  <c r="D25" i="12" s="1"/>
  <c r="C23" i="11"/>
  <c r="C26" i="68"/>
  <c r="D22" i="68" s="1"/>
  <c r="C26" i="11"/>
  <c r="D22" i="11" s="1"/>
  <c r="C44" i="68"/>
  <c r="D41" i="68" s="1"/>
  <c r="G52" i="33"/>
  <c r="H52" i="33" s="1"/>
  <c r="G53" i="33"/>
  <c r="H53" i="33" s="1"/>
  <c r="E48" i="33"/>
  <c r="R49" i="33"/>
  <c r="F69" i="15"/>
  <c r="F69" i="77"/>
  <c r="F69" i="78"/>
  <c r="J29" i="15"/>
  <c r="J29" i="78"/>
  <c r="J29" i="77"/>
  <c r="C60" i="78"/>
  <c r="C66" i="78"/>
  <c r="C60" i="15"/>
  <c r="C66" i="15"/>
  <c r="C66" i="67"/>
  <c r="C60" i="67"/>
  <c r="C60" i="77"/>
  <c r="C66" i="77"/>
  <c r="C38" i="78"/>
  <c r="C32" i="78"/>
  <c r="C33" i="78"/>
  <c r="C32" i="67"/>
  <c r="C38" i="67"/>
  <c r="C38" i="77"/>
  <c r="C32" i="77"/>
  <c r="C33" i="77"/>
  <c r="C38" i="15"/>
  <c r="C32" i="15"/>
  <c r="C33" i="15"/>
  <c r="C17" i="77"/>
  <c r="C16" i="77"/>
  <c r="C49" i="34" l="1"/>
  <c r="C50"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5" i="40"/>
  <c r="H63" i="40"/>
  <c r="H68" i="39"/>
  <c r="G70" i="39"/>
  <c r="C39" i="35"/>
  <c r="B2" i="35" s="1"/>
  <c r="C38" i="35"/>
  <c r="C38" i="69"/>
  <c r="C35" i="69"/>
  <c r="F27" i="69"/>
  <c r="F27" i="68"/>
  <c r="F28" i="12"/>
  <c r="C29" i="12" s="1"/>
  <c r="D28" i="12" s="1"/>
  <c r="F27" i="11"/>
  <c r="AR8" i="1"/>
  <c r="AQ8" i="1"/>
  <c r="T8" i="1"/>
  <c r="M20" i="6"/>
  <c r="I20" i="6" s="1"/>
  <c r="S7" i="1"/>
  <c r="D3" i="21"/>
  <c r="D19" i="11"/>
  <c r="C19" i="11" s="1"/>
  <c r="D37" i="11"/>
  <c r="C37" i="11" s="1"/>
  <c r="D3" i="37"/>
  <c r="E6" i="6"/>
  <c r="C17" i="4"/>
  <c r="B4" i="52" s="1"/>
  <c r="B43" i="72" s="1"/>
  <c r="D14" i="12"/>
  <c r="D5" i="71"/>
  <c r="M20" i="43" s="1"/>
  <c r="C19" i="43" s="1"/>
  <c r="E43" i="35"/>
  <c r="F43" i="35" s="1"/>
  <c r="E42" i="35"/>
  <c r="F42" i="35" s="1"/>
  <c r="I43" i="35"/>
  <c r="J43" i="35" s="1"/>
  <c r="H10" i="40"/>
  <c r="J10" i="39"/>
  <c r="F10" i="39"/>
  <c r="J10" i="40"/>
  <c r="F10" i="40"/>
  <c r="H10" i="39"/>
  <c r="M16" i="1"/>
  <c r="L18" i="83"/>
  <c r="S21" i="6"/>
  <c r="S6" i="1"/>
  <c r="M19" i="6"/>
  <c r="K27" i="6"/>
  <c r="B2" i="21"/>
  <c r="B3" i="21" s="1"/>
  <c r="B2" i="37"/>
  <c r="B3" i="37" s="1"/>
  <c r="C48" i="33"/>
  <c r="C49" i="33"/>
  <c r="E52" i="33"/>
  <c r="F52" i="33" s="1"/>
  <c r="E53" i="33"/>
  <c r="F53" i="33" s="1"/>
  <c r="I53" i="33"/>
  <c r="J53" i="33" s="1"/>
  <c r="C26" i="67"/>
  <c r="C29" i="67" s="1"/>
  <c r="Q49" i="67" s="1"/>
  <c r="C14" i="77"/>
  <c r="C17" i="78"/>
  <c r="C17" i="15"/>
  <c r="C19" i="83"/>
  <c r="C102" i="83" l="1"/>
  <c r="C18" i="77"/>
  <c r="C15" i="77"/>
  <c r="C36" i="43"/>
  <c r="C34" i="43"/>
  <c r="T4" i="43"/>
  <c r="V4" i="43" s="1"/>
  <c r="T13" i="43"/>
  <c r="V13" i="43" s="1"/>
  <c r="T7" i="43"/>
  <c r="V7" i="43" s="1"/>
  <c r="T14" i="43"/>
  <c r="V14" i="43" s="1"/>
  <c r="C35" i="43"/>
  <c r="C33" i="43"/>
  <c r="C29" i="43"/>
  <c r="C39" i="43"/>
  <c r="E39" i="43" s="1"/>
  <c r="T6" i="43"/>
  <c r="V6" i="43" s="1"/>
  <c r="T10" i="43"/>
  <c r="V10" i="43" s="1"/>
  <c r="T15" i="43"/>
  <c r="V15" i="43" s="1"/>
  <c r="T2" i="43"/>
  <c r="V2" i="43" s="1"/>
  <c r="T3" i="43"/>
  <c r="V3" i="43" s="1"/>
  <c r="T12" i="43"/>
  <c r="V12" i="43" s="1"/>
  <c r="T16" i="43"/>
  <c r="V16" i="43" s="1"/>
  <c r="C38" i="43"/>
  <c r="C37" i="43"/>
  <c r="T5" i="43"/>
  <c r="V5" i="43" s="1"/>
  <c r="T8" i="43"/>
  <c r="V8" i="43" s="1"/>
  <c r="T9" i="43"/>
  <c r="V9" i="43" s="1"/>
  <c r="T11" i="43"/>
  <c r="V11" i="43" s="1"/>
  <c r="U10" i="39"/>
  <c r="AB10" i="39"/>
  <c r="AC10" i="40"/>
  <c r="W10" i="40"/>
  <c r="W10" i="39"/>
  <c r="AC10" i="39"/>
  <c r="M27" i="6"/>
  <c r="I19" i="6"/>
  <c r="N16" i="1"/>
  <c r="L16" i="1"/>
  <c r="C34" i="11"/>
  <c r="C34" i="68"/>
  <c r="S10" i="40"/>
  <c r="AA10" i="40"/>
  <c r="AA10" i="39"/>
  <c r="S10" i="39"/>
  <c r="AB10" i="40"/>
  <c r="U10" i="40"/>
  <c r="C20" i="11"/>
  <c r="C25" i="11" s="1"/>
  <c r="C24" i="11"/>
  <c r="C22" i="11" s="1"/>
  <c r="L18" i="82"/>
  <c r="S20" i="6"/>
  <c r="C47" i="11"/>
  <c r="D45" i="11" s="1"/>
  <c r="C29" i="11"/>
  <c r="D27" i="11" s="1"/>
  <c r="C29" i="68"/>
  <c r="D27" i="68" s="1"/>
  <c r="C47" i="68"/>
  <c r="D45" i="68" s="1"/>
  <c r="B3" i="35"/>
  <c r="I68" i="39"/>
  <c r="H70" i="39"/>
  <c r="D21" i="6"/>
  <c r="H20" i="6"/>
  <c r="H21" i="6"/>
  <c r="D20" i="6"/>
  <c r="D25" i="6"/>
  <c r="D15" i="6"/>
  <c r="D22" i="6"/>
  <c r="D23" i="6"/>
  <c r="D14" i="6"/>
  <c r="D6" i="6"/>
  <c r="D9" i="6"/>
  <c r="D10" i="6"/>
  <c r="H19" i="6"/>
  <c r="D28" i="6"/>
  <c r="E61" i="40"/>
  <c r="H23" i="6"/>
  <c r="H24" i="6"/>
  <c r="D19" i="6"/>
  <c r="D26" i="6"/>
  <c r="R26" i="6" s="1"/>
  <c r="C18" i="4"/>
  <c r="D8" i="6"/>
  <c r="D24" i="6"/>
  <c r="R24" i="6" s="1"/>
  <c r="D5" i="6"/>
  <c r="D12" i="6"/>
  <c r="D11" i="6"/>
  <c r="D13" i="6"/>
  <c r="D29" i="6"/>
  <c r="H25" i="6"/>
  <c r="H22" i="6"/>
  <c r="H26" i="6"/>
  <c r="T6" i="1"/>
  <c r="AQ6" i="1"/>
  <c r="AR6" i="1"/>
  <c r="E6" i="70"/>
  <c r="S16" i="1"/>
  <c r="D17" i="12"/>
  <c r="C17" i="12" s="1"/>
  <c r="C14" i="12"/>
  <c r="C16" i="12" s="1"/>
  <c r="D10" i="11"/>
  <c r="C10" i="11" s="1"/>
  <c r="D20" i="12"/>
  <c r="C20" i="12" s="1"/>
  <c r="D10" i="68"/>
  <c r="D10" i="69"/>
  <c r="T7" i="1"/>
  <c r="AQ7" i="1"/>
  <c r="E7" i="70"/>
  <c r="AR7" i="1"/>
  <c r="C29" i="69"/>
  <c r="D27" i="69" s="1"/>
  <c r="C47" i="69"/>
  <c r="D45" i="69" s="1"/>
  <c r="H65" i="40"/>
  <c r="I63" i="40"/>
  <c r="B2" i="34"/>
  <c r="B3" i="34"/>
  <c r="B2" i="33"/>
  <c r="B3" i="33"/>
  <c r="C57" i="67"/>
  <c r="C33" i="67"/>
  <c r="C31" i="67" s="1"/>
  <c r="C13" i="67"/>
  <c r="J14" i="67"/>
  <c r="C36" i="67"/>
  <c r="J59" i="67"/>
  <c r="J60" i="67" s="1"/>
  <c r="J19" i="67"/>
  <c r="J17" i="67" s="1"/>
  <c r="C20" i="83"/>
  <c r="C14" i="15"/>
  <c r="C20" i="9"/>
  <c r="C20" i="82"/>
  <c r="C14" i="78"/>
  <c r="C19" i="9"/>
  <c r="C19" i="82"/>
  <c r="C19" i="77" l="1"/>
  <c r="C20" i="77" s="1"/>
  <c r="C23" i="77" s="1"/>
  <c r="C102" i="9"/>
  <c r="C18" i="78"/>
  <c r="C15" i="78"/>
  <c r="C103" i="9"/>
  <c r="C15" i="15"/>
  <c r="C18" i="15"/>
  <c r="C103" i="83"/>
  <c r="I65" i="40"/>
  <c r="J63" i="40"/>
  <c r="C10" i="69"/>
  <c r="C8" i="69" s="1"/>
  <c r="C5" i="69" s="1"/>
  <c r="D19" i="69"/>
  <c r="D16" i="6"/>
  <c r="D30" i="6"/>
  <c r="R23" i="6"/>
  <c r="M19" i="82"/>
  <c r="C118" i="82" s="1"/>
  <c r="L19" i="82"/>
  <c r="R20" i="6"/>
  <c r="R7" i="1" s="1"/>
  <c r="C10" i="68"/>
  <c r="B29" i="1" s="1"/>
  <c r="D19" i="68"/>
  <c r="E2" i="70"/>
  <c r="A7" i="51"/>
  <c r="B7" i="72" s="1"/>
  <c r="C4" i="52"/>
  <c r="B45" i="72" s="1"/>
  <c r="A10" i="51"/>
  <c r="B9" i="72" s="1"/>
  <c r="M19" i="9"/>
  <c r="C118" i="9" s="1"/>
  <c r="C14" i="74" s="1"/>
  <c r="B2" i="74" s="1"/>
  <c r="L19" i="9"/>
  <c r="C21" i="9" s="1"/>
  <c r="D27" i="6"/>
  <c r="D31" i="6" s="1"/>
  <c r="R19" i="6"/>
  <c r="H27" i="6"/>
  <c r="R22" i="6"/>
  <c r="R25" i="6"/>
  <c r="L19" i="83"/>
  <c r="C21" i="83" s="1"/>
  <c r="M19" i="83"/>
  <c r="C118" i="83" s="1"/>
  <c r="R21" i="6"/>
  <c r="R8" i="1" s="1"/>
  <c r="I70" i="39"/>
  <c r="J68" i="39"/>
  <c r="C28" i="11"/>
  <c r="C27" i="11" s="1"/>
  <c r="C38" i="68"/>
  <c r="C35" i="68"/>
  <c r="L18" i="9"/>
  <c r="S19" i="6"/>
  <c r="S27" i="6" s="1"/>
  <c r="I27" i="6"/>
  <c r="G37" i="43"/>
  <c r="I37" i="43" s="1"/>
  <c r="E37" i="43"/>
  <c r="C30" i="43"/>
  <c r="E30" i="43" s="1"/>
  <c r="E29" i="43"/>
  <c r="C26" i="43" s="1"/>
  <c r="G35" i="43"/>
  <c r="I35" i="43" s="1"/>
  <c r="E35" i="43"/>
  <c r="E36" i="43"/>
  <c r="G36" i="43"/>
  <c r="I36" i="43" s="1"/>
  <c r="T16" i="1"/>
  <c r="C31" i="11"/>
  <c r="C35" i="11"/>
  <c r="C33" i="11" s="1"/>
  <c r="C38" i="11"/>
  <c r="F50" i="69"/>
  <c r="F50" i="11"/>
  <c r="F50" i="68"/>
  <c r="G38" i="43"/>
  <c r="I38" i="43" s="1"/>
  <c r="E38" i="43"/>
  <c r="G33" i="43"/>
  <c r="I33" i="43" s="1"/>
  <c r="E33" i="43"/>
  <c r="G34" i="43"/>
  <c r="I34" i="43" s="1"/>
  <c r="E34" i="43"/>
  <c r="C103" i="82"/>
  <c r="C102" i="82"/>
  <c r="C21" i="82"/>
  <c r="G25" i="82"/>
  <c r="G25" i="9"/>
  <c r="G25" i="83"/>
  <c r="C64" i="67"/>
  <c r="C61" i="67"/>
  <c r="C59" i="67" s="1"/>
  <c r="Q70" i="67"/>
  <c r="C56" i="67"/>
  <c r="C65" i="67" s="1"/>
  <c r="C75" i="67"/>
  <c r="C37" i="67"/>
  <c r="C30" i="67" s="1"/>
  <c r="C39" i="67" s="1"/>
  <c r="C40" i="67" s="1"/>
  <c r="J13" i="67"/>
  <c r="J23" i="67" s="1"/>
  <c r="J22" i="67"/>
  <c r="L46" i="67"/>
  <c r="Q48" i="67"/>
  <c r="F35" i="78"/>
  <c r="M21" i="78"/>
  <c r="M21" i="77"/>
  <c r="F35" i="77"/>
  <c r="L51" i="67"/>
  <c r="C19" i="15" l="1"/>
  <c r="C19" i="78"/>
  <c r="C20" i="78" s="1"/>
  <c r="F63" i="77"/>
  <c r="C62" i="77" s="1"/>
  <c r="C34" i="77"/>
  <c r="C31" i="77" s="1"/>
  <c r="J20" i="77"/>
  <c r="J20" i="78"/>
  <c r="F63" i="78"/>
  <c r="C62" i="78" s="1"/>
  <c r="C34" i="78"/>
  <c r="C31" i="78" s="1"/>
  <c r="C39" i="11"/>
  <c r="C43" i="11" s="1"/>
  <c r="C42" i="11"/>
  <c r="C41" i="11" s="1"/>
  <c r="C20" i="15"/>
  <c r="C26" i="15" s="1"/>
  <c r="C23" i="15"/>
  <c r="C29" i="15" s="1"/>
  <c r="C26" i="77"/>
  <c r="C29" i="77" s="1"/>
  <c r="C27" i="43"/>
  <c r="K68" i="39"/>
  <c r="J70" i="39"/>
  <c r="R6" i="1"/>
  <c r="R27" i="6"/>
  <c r="C19" i="68"/>
  <c r="C24" i="68" s="1"/>
  <c r="D37" i="68"/>
  <c r="C37" i="68" s="1"/>
  <c r="C33" i="68" s="1"/>
  <c r="C23" i="69"/>
  <c r="B2" i="43"/>
  <c r="I6" i="6"/>
  <c r="I5" i="6"/>
  <c r="D7" i="74"/>
  <c r="D8" i="74"/>
  <c r="C18" i="12"/>
  <c r="C21" i="12" s="1"/>
  <c r="C8" i="68"/>
  <c r="C5" i="68" s="1"/>
  <c r="D37" i="69"/>
  <c r="C37" i="69" s="1"/>
  <c r="C33" i="69" s="1"/>
  <c r="C19" i="69"/>
  <c r="C24" i="69" s="1"/>
  <c r="K63" i="40"/>
  <c r="J65" i="40"/>
  <c r="Q69" i="67"/>
  <c r="Q68" i="67" s="1"/>
  <c r="C80" i="67"/>
  <c r="C79" i="67" s="1"/>
  <c r="J16" i="67"/>
  <c r="J25" i="67" s="1"/>
  <c r="C58" i="67"/>
  <c r="C67" i="67" s="1"/>
  <c r="C68" i="67" s="1"/>
  <c r="C71" i="67" s="1"/>
  <c r="Q56" i="67"/>
  <c r="L57" i="67"/>
  <c r="L60" i="67" s="1"/>
  <c r="Q57" i="67" s="1"/>
  <c r="Q67" i="67"/>
  <c r="D2" i="67"/>
  <c r="B2" i="67" s="1"/>
  <c r="C43" i="67"/>
  <c r="C83" i="67"/>
  <c r="C82" i="67" s="1"/>
  <c r="Q47" i="67"/>
  <c r="Q53" i="67" s="1"/>
  <c r="Q65" i="67"/>
  <c r="F35" i="15"/>
  <c r="M21" i="15"/>
  <c r="E6" i="76"/>
  <c r="B6" i="76"/>
  <c r="Q66" i="67" l="1"/>
  <c r="C26" i="78"/>
  <c r="C23" i="78"/>
  <c r="B3" i="67"/>
  <c r="B2" i="76"/>
  <c r="E2" i="76"/>
  <c r="J20" i="15"/>
  <c r="F63" i="15"/>
  <c r="C62" i="15" s="1"/>
  <c r="C34" i="15"/>
  <c r="C31" i="15" s="1"/>
  <c r="C20" i="68"/>
  <c r="C23" i="68"/>
  <c r="B3" i="43"/>
  <c r="C20" i="69"/>
  <c r="K65" i="40"/>
  <c r="L63" i="40"/>
  <c r="C39" i="69"/>
  <c r="C43" i="69" s="1"/>
  <c r="C42" i="69"/>
  <c r="C22" i="12"/>
  <c r="C30" i="12" s="1"/>
  <c r="C28" i="12" s="1"/>
  <c r="C39" i="68"/>
  <c r="C43" i="68" s="1"/>
  <c r="C42" i="68"/>
  <c r="C46" i="68"/>
  <c r="C45" i="68" s="1"/>
  <c r="C13" i="77"/>
  <c r="J14" i="77"/>
  <c r="J19" i="77"/>
  <c r="J17" i="77" s="1"/>
  <c r="C36" i="77"/>
  <c r="Q49" i="77"/>
  <c r="J59" i="77"/>
  <c r="J60" i="77" s="1"/>
  <c r="C57" i="77"/>
  <c r="C46" i="11"/>
  <c r="C45" i="11" s="1"/>
  <c r="R16" i="1"/>
  <c r="K70" i="39"/>
  <c r="L68" i="39"/>
  <c r="J14" i="15"/>
  <c r="J59" i="15"/>
  <c r="J60" i="15" s="1"/>
  <c r="Q49" i="15"/>
  <c r="C36" i="15"/>
  <c r="C13" i="15"/>
  <c r="J19" i="15"/>
  <c r="J17" i="15" s="1"/>
  <c r="C57" i="15"/>
  <c r="C49" i="11"/>
  <c r="C51" i="11" s="1"/>
  <c r="C45" i="67"/>
  <c r="C46" i="67" s="1"/>
  <c r="Q62" i="67"/>
  <c r="Q75" i="67"/>
  <c r="C41" i="69" l="1"/>
  <c r="C46" i="69"/>
  <c r="C45" i="69" s="1"/>
  <c r="B3" i="76"/>
  <c r="C29" i="78"/>
  <c r="C52" i="11"/>
  <c r="B2" i="11" s="1"/>
  <c r="B3" i="11" s="1"/>
  <c r="Q48" i="15"/>
  <c r="L46" i="15"/>
  <c r="L46" i="77"/>
  <c r="Q48" i="77"/>
  <c r="J13" i="77"/>
  <c r="J23" i="77" s="1"/>
  <c r="J22" i="77"/>
  <c r="C41" i="68"/>
  <c r="C49" i="68" s="1"/>
  <c r="C51" i="68" s="1"/>
  <c r="C27" i="12"/>
  <c r="C25" i="12" s="1"/>
  <c r="C32" i="12" s="1"/>
  <c r="B2" i="12" s="1"/>
  <c r="B3" i="12" s="1"/>
  <c r="C49" i="69"/>
  <c r="C51" i="69" s="1"/>
  <c r="C28" i="68"/>
  <c r="C27" i="68" s="1"/>
  <c r="C25" i="68"/>
  <c r="C22" i="68" s="1"/>
  <c r="C31" i="68" s="1"/>
  <c r="C64" i="15"/>
  <c r="C61" i="15"/>
  <c r="C59" i="15" s="1"/>
  <c r="C37" i="15"/>
  <c r="C30" i="15" s="1"/>
  <c r="C39" i="15" s="1"/>
  <c r="C56" i="15"/>
  <c r="C65" i="15" s="1"/>
  <c r="Q70" i="15"/>
  <c r="C75" i="15"/>
  <c r="J22" i="15"/>
  <c r="J13" i="15"/>
  <c r="J23" i="15" s="1"/>
  <c r="M68" i="39"/>
  <c r="L70" i="39"/>
  <c r="C64" i="77"/>
  <c r="C61" i="77"/>
  <c r="C59" i="77" s="1"/>
  <c r="C75" i="77"/>
  <c r="C37" i="77"/>
  <c r="C30" i="77" s="1"/>
  <c r="C39" i="77" s="1"/>
  <c r="Q70" i="77"/>
  <c r="C56" i="77"/>
  <c r="C65" i="77" s="1"/>
  <c r="M63" i="40"/>
  <c r="L65" i="40"/>
  <c r="C28" i="69"/>
  <c r="C27" i="69" s="1"/>
  <c r="C25" i="69"/>
  <c r="C22" i="69" s="1"/>
  <c r="J16" i="77" l="1"/>
  <c r="J25" i="77" s="1"/>
  <c r="J19" i="78"/>
  <c r="J17" i="78" s="1"/>
  <c r="C13" i="78"/>
  <c r="J59" i="78"/>
  <c r="J60" i="78" s="1"/>
  <c r="J14" i="78"/>
  <c r="C57" i="78"/>
  <c r="C36" i="78"/>
  <c r="Q49" i="78"/>
  <c r="J16" i="15"/>
  <c r="J25" i="15" s="1"/>
  <c r="C80" i="15"/>
  <c r="C79" i="15" s="1"/>
  <c r="C56" i="11"/>
  <c r="C57" i="11" s="1"/>
  <c r="C40" i="77"/>
  <c r="Q69" i="77"/>
  <c r="Q68" i="77" s="1"/>
  <c r="C31" i="69"/>
  <c r="C52" i="69" s="1"/>
  <c r="B2" i="69" s="1"/>
  <c r="B3" i="69" s="1"/>
  <c r="C80" i="77"/>
  <c r="C79" i="77" s="1"/>
  <c r="C58" i="77"/>
  <c r="C67" i="77" s="1"/>
  <c r="C68" i="77" s="1"/>
  <c r="Q69" i="15"/>
  <c r="Q68" i="15" s="1"/>
  <c r="C40" i="15"/>
  <c r="C52" i="68"/>
  <c r="B2" i="68" s="1"/>
  <c r="B3" i="68" s="1"/>
  <c r="N63" i="40"/>
  <c r="M65" i="40"/>
  <c r="M70" i="39"/>
  <c r="N68" i="39"/>
  <c r="C58" i="15"/>
  <c r="C67" i="15" s="1"/>
  <c r="C68" i="15" s="1"/>
  <c r="L51" i="77"/>
  <c r="L51" i="15"/>
  <c r="C57" i="69" l="1"/>
  <c r="C56" i="69" s="1"/>
  <c r="C61" i="78"/>
  <c r="C59" i="78" s="1"/>
  <c r="C64" i="78"/>
  <c r="Q48" i="78"/>
  <c r="L46" i="78"/>
  <c r="J13" i="78"/>
  <c r="J23" i="78" s="1"/>
  <c r="J22" i="78"/>
  <c r="Q70" i="78"/>
  <c r="C56" i="78"/>
  <c r="C65" i="78" s="1"/>
  <c r="C75" i="78"/>
  <c r="C37" i="78"/>
  <c r="C30" i="78" s="1"/>
  <c r="C39" i="78" s="1"/>
  <c r="Q67" i="15"/>
  <c r="Q67" i="77"/>
  <c r="O68" i="39"/>
  <c r="O70" i="39" s="1"/>
  <c r="N70" i="39"/>
  <c r="C71" i="77"/>
  <c r="C46" i="77"/>
  <c r="C71" i="15"/>
  <c r="C46" i="15"/>
  <c r="O63" i="40"/>
  <c r="O65" i="40" s="1"/>
  <c r="N65" i="40"/>
  <c r="Q47" i="15"/>
  <c r="Q53" i="15" s="1"/>
  <c r="Q65" i="15"/>
  <c r="Q75" i="15" s="1"/>
  <c r="Q56" i="15"/>
  <c r="Q62" i="15" s="1"/>
  <c r="C43" i="15"/>
  <c r="B2" i="15"/>
  <c r="C83" i="15"/>
  <c r="C82" i="15" s="1"/>
  <c r="B2" i="77"/>
  <c r="C43" i="77"/>
  <c r="Q56" i="77"/>
  <c r="Q62" i="77" s="1"/>
  <c r="Q65" i="77"/>
  <c r="Q75" i="77" s="1"/>
  <c r="Q47" i="77"/>
  <c r="Q53" i="77" s="1"/>
  <c r="C83" i="77"/>
  <c r="C82" i="77" s="1"/>
  <c r="C57" i="68"/>
  <c r="C56" i="68" s="1"/>
  <c r="L51" i="78"/>
  <c r="AO6" i="1"/>
  <c r="D19" i="9"/>
  <c r="AO8" i="1"/>
  <c r="D19" i="83"/>
  <c r="C80" i="78" l="1"/>
  <c r="C79" i="78" s="1"/>
  <c r="J16" i="78"/>
  <c r="J25" i="78" s="1"/>
  <c r="C58" i="78"/>
  <c r="C67" i="78" s="1"/>
  <c r="C68" i="78" s="1"/>
  <c r="C71" i="78" s="1"/>
  <c r="Q67" i="78"/>
  <c r="Q69" i="78"/>
  <c r="Q68" i="78" s="1"/>
  <c r="C40" i="78"/>
  <c r="D102" i="83"/>
  <c r="G19" i="83"/>
  <c r="G16" i="85" s="1"/>
  <c r="D16" i="85" s="1"/>
  <c r="H25" i="83"/>
  <c r="H27" i="83" s="1"/>
  <c r="D21" i="83"/>
  <c r="D22" i="83"/>
  <c r="B8" i="70"/>
  <c r="D21" i="9"/>
  <c r="G19" i="9"/>
  <c r="D102" i="9"/>
  <c r="D22" i="9"/>
  <c r="B6" i="70"/>
  <c r="B3" i="77"/>
  <c r="B3" i="15"/>
  <c r="H7" i="40"/>
  <c r="J7" i="40"/>
  <c r="F7" i="40"/>
  <c r="H7" i="39"/>
  <c r="F7" i="39"/>
  <c r="J7" i="39"/>
  <c r="D20" i="83"/>
  <c r="D20" i="9"/>
  <c r="E16" i="85" l="1"/>
  <c r="F16" i="85"/>
  <c r="C83" i="78"/>
  <c r="C82" i="78" s="1"/>
  <c r="Q47" i="78"/>
  <c r="Q53" i="78" s="1"/>
  <c r="Q65" i="78"/>
  <c r="Q75" i="78" s="1"/>
  <c r="C43" i="78"/>
  <c r="Q56" i="78"/>
  <c r="Q62" i="78" s="1"/>
  <c r="B2" i="78"/>
  <c r="C46" i="78"/>
  <c r="G20" i="9"/>
  <c r="D103" i="9"/>
  <c r="G20" i="83"/>
  <c r="D103" i="83"/>
  <c r="W7" i="39"/>
  <c r="AC7" i="39"/>
  <c r="V47" i="39" s="1"/>
  <c r="I47" i="39" s="1"/>
  <c r="AB7" i="39"/>
  <c r="T47" i="39" s="1"/>
  <c r="G47" i="39" s="1"/>
  <c r="U7" i="39"/>
  <c r="W7" i="40"/>
  <c r="AC7" i="40"/>
  <c r="V42" i="40" s="1"/>
  <c r="I42" i="40" s="1"/>
  <c r="G21" i="83"/>
  <c r="C32" i="83"/>
  <c r="G16" i="74"/>
  <c r="D16" i="74" s="1"/>
  <c r="AA7" i="39"/>
  <c r="R47" i="39" s="1"/>
  <c r="S7" i="39"/>
  <c r="AA7" i="40"/>
  <c r="R42" i="40" s="1"/>
  <c r="S7" i="40"/>
  <c r="AB7" i="40"/>
  <c r="T42" i="40" s="1"/>
  <c r="G42" i="40" s="1"/>
  <c r="U7" i="40"/>
  <c r="G21" i="9"/>
  <c r="C32" i="9"/>
  <c r="D19" i="82"/>
  <c r="AO7" i="1"/>
  <c r="B7" i="70" l="1"/>
  <c r="B2" i="70" s="1"/>
  <c r="B3" i="70" s="1"/>
  <c r="H25" i="9"/>
  <c r="H27" i="9" s="1"/>
  <c r="D102" i="82"/>
  <c r="G19" i="82"/>
  <c r="G15" i="85" s="1"/>
  <c r="D15" i="85" s="1"/>
  <c r="D22" i="82"/>
  <c r="D21" i="82"/>
  <c r="H25" i="82"/>
  <c r="H27" i="82" s="1"/>
  <c r="B3" i="78"/>
  <c r="R43" i="40"/>
  <c r="E42" i="40"/>
  <c r="I47" i="40" s="1"/>
  <c r="J47" i="40" s="1"/>
  <c r="R48" i="39"/>
  <c r="E47" i="39"/>
  <c r="E16" i="74"/>
  <c r="F16" i="74"/>
  <c r="I46" i="40"/>
  <c r="J46" i="40" s="1"/>
  <c r="I52" i="39"/>
  <c r="J52" i="39" s="1"/>
  <c r="I51" i="39"/>
  <c r="J51" i="39" s="1"/>
  <c r="H118" i="9"/>
  <c r="D14" i="85" s="1"/>
  <c r="G46" i="40"/>
  <c r="H46" i="40" s="1"/>
  <c r="G47" i="40"/>
  <c r="H47" i="40" s="1"/>
  <c r="H118" i="83"/>
  <c r="G52" i="39"/>
  <c r="H52" i="39" s="1"/>
  <c r="G51" i="39"/>
  <c r="H51" i="39" s="1"/>
  <c r="D20" i="82"/>
  <c r="D35" i="9"/>
  <c r="D34" i="83"/>
  <c r="D34" i="82"/>
  <c r="D34" i="9"/>
  <c r="D35" i="82"/>
  <c r="D35" i="83"/>
  <c r="E14" i="85" l="1"/>
  <c r="F14" i="85"/>
  <c r="B5" i="85"/>
  <c r="F15" i="85"/>
  <c r="E15" i="85"/>
  <c r="G20" i="82"/>
  <c r="D103" i="82"/>
  <c r="G15" i="74"/>
  <c r="D15" i="74" s="1"/>
  <c r="C32" i="82"/>
  <c r="H118" i="82" s="1"/>
  <c r="H101" i="82" s="1"/>
  <c r="G21" i="82"/>
  <c r="H29" i="9"/>
  <c r="H28" i="9"/>
  <c r="C35" i="83"/>
  <c r="C35" i="9"/>
  <c r="H101" i="9"/>
  <c r="H119" i="9"/>
  <c r="H5" i="52" s="1"/>
  <c r="D14" i="74"/>
  <c r="H4" i="52"/>
  <c r="C104" i="9"/>
  <c r="I118" i="9"/>
  <c r="E51" i="39"/>
  <c r="F51" i="39" s="1"/>
  <c r="E52" i="39"/>
  <c r="F52" i="39" s="1"/>
  <c r="H101" i="83"/>
  <c r="H119" i="83"/>
  <c r="C104" i="83"/>
  <c r="I118" i="83"/>
  <c r="C48" i="39"/>
  <c r="C47" i="39"/>
  <c r="C43" i="40"/>
  <c r="C42" i="40"/>
  <c r="C104" i="82"/>
  <c r="I118" i="82"/>
  <c r="E46" i="40"/>
  <c r="F46" i="40" s="1"/>
  <c r="E47" i="40"/>
  <c r="F47" i="40" s="1"/>
  <c r="C5" i="85" l="1"/>
  <c r="D5" i="85"/>
  <c r="H119" i="82"/>
  <c r="C35" i="82"/>
  <c r="C34" i="82" s="1"/>
  <c r="D118" i="82" s="1"/>
  <c r="D119" i="82" s="1"/>
  <c r="E15" i="74"/>
  <c r="F15" i="74"/>
  <c r="I4" i="52"/>
  <c r="C105" i="9"/>
  <c r="H102" i="9"/>
  <c r="D7" i="53" s="1"/>
  <c r="B21" i="72" s="1"/>
  <c r="M48" i="82"/>
  <c r="H107" i="82"/>
  <c r="D45" i="82"/>
  <c r="B55" i="40"/>
  <c r="F55" i="40" s="1"/>
  <c r="F61" i="40"/>
  <c r="B2" i="40" s="1"/>
  <c r="B3" i="40" s="1"/>
  <c r="B53" i="40"/>
  <c r="F53" i="40" s="1"/>
  <c r="B59" i="40"/>
  <c r="F59" i="40" s="1"/>
  <c r="B54" i="40"/>
  <c r="F54" i="40" s="1"/>
  <c r="B60" i="40"/>
  <c r="F60" i="40" s="1"/>
  <c r="B58" i="40"/>
  <c r="F58" i="40" s="1"/>
  <c r="B52" i="40"/>
  <c r="F52" i="40" s="1"/>
  <c r="B51" i="40"/>
  <c r="F51" i="40" s="1"/>
  <c r="B57" i="40"/>
  <c r="F57" i="40" s="1"/>
  <c r="B56" i="40"/>
  <c r="F56" i="40" s="1"/>
  <c r="B61" i="39"/>
  <c r="F61" i="39" s="1"/>
  <c r="B59" i="39"/>
  <c r="F59" i="39" s="1"/>
  <c r="B63" i="39"/>
  <c r="F63" i="39" s="1"/>
  <c r="B60" i="39"/>
  <c r="F60" i="39" s="1"/>
  <c r="B58" i="39"/>
  <c r="F58" i="39" s="1"/>
  <c r="B64" i="39"/>
  <c r="F64" i="39" s="1"/>
  <c r="B57" i="39"/>
  <c r="F57" i="39" s="1"/>
  <c r="B62" i="39"/>
  <c r="F62" i="39" s="1"/>
  <c r="B56" i="39"/>
  <c r="F56" i="39" s="1"/>
  <c r="F66" i="39" s="1"/>
  <c r="B2" i="39" s="1"/>
  <c r="B3" i="39" s="1"/>
  <c r="B65" i="39"/>
  <c r="F65" i="39" s="1"/>
  <c r="H107" i="83"/>
  <c r="D45" i="83"/>
  <c r="M48" i="83"/>
  <c r="B5" i="74"/>
  <c r="F14" i="74"/>
  <c r="E14" i="74"/>
  <c r="D5" i="53"/>
  <c r="D45" i="9"/>
  <c r="H107" i="9"/>
  <c r="M48" i="9"/>
  <c r="F118" i="82"/>
  <c r="H102" i="82"/>
  <c r="C105" i="82"/>
  <c r="C105" i="83"/>
  <c r="H102" i="83"/>
  <c r="F118" i="9"/>
  <c r="C34" i="9"/>
  <c r="D118" i="9" s="1"/>
  <c r="F118" i="83"/>
  <c r="C34" i="83"/>
  <c r="D118" i="83" s="1"/>
  <c r="D119" i="83" s="1"/>
  <c r="D119" i="9" l="1"/>
  <c r="D5" i="52" s="1"/>
  <c r="B49" i="72" s="1"/>
  <c r="D4" i="52"/>
  <c r="B47" i="72" s="1"/>
  <c r="C93" i="9"/>
  <c r="C86" i="9" s="1"/>
  <c r="C64" i="9"/>
  <c r="C63" i="9" s="1"/>
  <c r="C67" i="9" s="1"/>
  <c r="C68" i="9" s="1"/>
  <c r="D54" i="9" s="1"/>
  <c r="D53" i="9"/>
  <c r="D52" i="9"/>
  <c r="C78" i="9"/>
  <c r="C73" i="9" s="1"/>
  <c r="D55" i="9"/>
  <c r="M53" i="9" s="1"/>
  <c r="C72" i="9"/>
  <c r="C79" i="9" s="1"/>
  <c r="C85" i="9"/>
  <c r="D5" i="74"/>
  <c r="C5" i="74"/>
  <c r="C85" i="83"/>
  <c r="C78" i="83"/>
  <c r="C73" i="83" s="1"/>
  <c r="C72" i="83"/>
  <c r="C93" i="83"/>
  <c r="C86" i="83" s="1"/>
  <c r="D55" i="83"/>
  <c r="M53" i="83" s="1"/>
  <c r="D52" i="83"/>
  <c r="C64" i="83"/>
  <c r="C63" i="83" s="1"/>
  <c r="C67" i="83" s="1"/>
  <c r="C68" i="83" s="1"/>
  <c r="D54" i="83" s="1"/>
  <c r="D53" i="83"/>
  <c r="D122" i="82"/>
  <c r="D123" i="82" s="1"/>
  <c r="M49" i="82"/>
  <c r="H108" i="82"/>
  <c r="F119" i="83"/>
  <c r="G118" i="83"/>
  <c r="E118" i="83" s="1"/>
  <c r="G118" i="9"/>
  <c r="F119" i="9"/>
  <c r="F5" i="52" s="1"/>
  <c r="B53" i="72" s="1"/>
  <c r="F4" i="52"/>
  <c r="B51" i="72" s="1"/>
  <c r="F119" i="82"/>
  <c r="G118" i="82"/>
  <c r="E118" i="82" s="1"/>
  <c r="H108" i="9"/>
  <c r="D15" i="53" s="1"/>
  <c r="B31" i="72" s="1"/>
  <c r="M49" i="9"/>
  <c r="D13" i="53"/>
  <c r="D122" i="9"/>
  <c r="G14" i="85" s="1"/>
  <c r="B6" i="85" s="1"/>
  <c r="B20" i="72"/>
  <c r="D6" i="53"/>
  <c r="B22" i="72" s="1"/>
  <c r="D122" i="83"/>
  <c r="D123" i="83" s="1"/>
  <c r="M49" i="83"/>
  <c r="H108" i="83"/>
  <c r="C64" i="82"/>
  <c r="C63" i="82" s="1"/>
  <c r="C67" i="82" s="1"/>
  <c r="C68" i="82" s="1"/>
  <c r="D54" i="82" s="1"/>
  <c r="C72" i="82"/>
  <c r="D52" i="82"/>
  <c r="C93" i="82"/>
  <c r="C86" i="82" s="1"/>
  <c r="C78" i="82"/>
  <c r="C73" i="82" s="1"/>
  <c r="D53" i="82"/>
  <c r="D55" i="82"/>
  <c r="M53" i="82" s="1"/>
  <c r="C85" i="82"/>
  <c r="C95" i="82" s="1"/>
  <c r="D6" i="85" l="1"/>
  <c r="C6" i="85"/>
  <c r="C79" i="82"/>
  <c r="C79" i="83"/>
  <c r="C95" i="83"/>
  <c r="B30" i="72"/>
  <c r="D14" i="53"/>
  <c r="B32" i="72" s="1"/>
  <c r="L67" i="83"/>
  <c r="M67" i="83" s="1"/>
  <c r="L68" i="83"/>
  <c r="M68" i="83" s="1"/>
  <c r="L63" i="83"/>
  <c r="M63" i="83" s="1"/>
  <c r="L64" i="83"/>
  <c r="M64" i="83" s="1"/>
  <c r="L65" i="83"/>
  <c r="M65" i="83" s="1"/>
  <c r="L66" i="83"/>
  <c r="M66" i="83" s="1"/>
  <c r="G14" i="74"/>
  <c r="B6" i="74" s="1"/>
  <c r="D123" i="9"/>
  <c r="D9" i="52" s="1"/>
  <c r="D8" i="52"/>
  <c r="L68" i="9"/>
  <c r="M68" i="9" s="1"/>
  <c r="L64" i="9"/>
  <c r="M64" i="9" s="1"/>
  <c r="L63" i="9"/>
  <c r="M63" i="9" s="1"/>
  <c r="L66" i="9"/>
  <c r="M66" i="9" s="1"/>
  <c r="L65" i="9"/>
  <c r="M65" i="9" s="1"/>
  <c r="L67" i="9"/>
  <c r="M67" i="9" s="1"/>
  <c r="G4" i="52"/>
  <c r="B52" i="72" s="1"/>
  <c r="E118" i="9"/>
  <c r="E4" i="52" s="1"/>
  <c r="B48" i="72" s="1"/>
  <c r="L65" i="82"/>
  <c r="M65" i="82" s="1"/>
  <c r="L64" i="82"/>
  <c r="M64" i="82" s="1"/>
  <c r="L68" i="82"/>
  <c r="M68" i="82" s="1"/>
  <c r="L67" i="82"/>
  <c r="M67" i="82" s="1"/>
  <c r="L66" i="82"/>
  <c r="M66" i="82" s="1"/>
  <c r="L63" i="82"/>
  <c r="M63" i="82" s="1"/>
  <c r="C95" i="9"/>
  <c r="C96" i="82"/>
  <c r="E96" i="82" s="1"/>
  <c r="E97" i="82" s="1"/>
  <c r="C80" i="82"/>
  <c r="E80" i="82" s="1"/>
  <c r="E81" i="82" s="1"/>
  <c r="C80" i="83"/>
  <c r="E80" i="83" s="1"/>
  <c r="E81" i="83" s="1"/>
  <c r="C96" i="83"/>
  <c r="E96" i="83" s="1"/>
  <c r="E97" i="83" s="1"/>
  <c r="C80" i="9"/>
  <c r="E80" i="9" s="1"/>
  <c r="E81" i="9" s="1"/>
  <c r="M69" i="82" l="1"/>
  <c r="N69" i="82" s="1"/>
  <c r="M69" i="9"/>
  <c r="N69" i="9" s="1"/>
  <c r="C81" i="9"/>
  <c r="C97" i="83"/>
  <c r="D58" i="83" s="1"/>
  <c r="D56" i="83" s="1"/>
  <c r="M54" i="83" s="1"/>
  <c r="N57" i="83" s="1"/>
  <c r="C81" i="83"/>
  <c r="C81" i="82"/>
  <c r="C97" i="82"/>
  <c r="D58" i="82" s="1"/>
  <c r="D56" i="82" s="1"/>
  <c r="M54" i="82" s="1"/>
  <c r="N57" i="82" s="1"/>
  <c r="C96" i="9"/>
  <c r="E96" i="9" s="1"/>
  <c r="E97" i="9" s="1"/>
  <c r="C6" i="74"/>
  <c r="D6" i="74"/>
  <c r="M69" i="83"/>
  <c r="N69" i="83" s="1"/>
  <c r="C97" i="9" l="1"/>
  <c r="D58" i="9" s="1"/>
  <c r="D56" i="9" s="1"/>
  <c r="M54" i="9" s="1"/>
  <c r="N57" i="9" s="1"/>
  <c r="N58" i="82"/>
  <c r="N59" i="82"/>
  <c r="P57" i="82"/>
  <c r="P57" i="83"/>
  <c r="N58" i="83"/>
  <c r="N59" i="83"/>
  <c r="N60" i="83" l="1"/>
  <c r="N61" i="83"/>
  <c r="N61" i="82"/>
  <c r="N60" i="82"/>
  <c r="N58" i="9"/>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<sst xmlns="http://schemas.openxmlformats.org/spreadsheetml/2006/main" count="9884" uniqueCount="3688">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</sst>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 #,##0_ ;_ * \-#,##0_ ;_ * &quot;-&quot;_ ;_ @_ "/>
    <numFmt numFmtId="43" formatCode="_ * #,##0.00_ ;_ * \-#,##0.00_ ;_ * &quot;-&quot;??_ ;_ @_ "/>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yyyy\ "/>
    <numFmt numFmtId="200" formatCode="\ &quot;第&quot;\ 0\ &quot;年&quot;\ "/>
    <numFmt numFmtId="201" formatCode="_([$€-2]* #,##0.00_);_([$€-2]* \(#,##0.00\);_([$€-2]* &quot;-&quot;??_)"/>
    <numFmt numFmtId="202" formatCode="_ * #,##0_ ;_ * \-#,##0_ ;_ * &quot;-&quot;??_ ;_ @_ "/>
    <numFmt numFmtId="203"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1" fontId="40" fillId="0" borderId="0"/>
    <xf numFmtId="43"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97">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199" fontId="262" fillId="18" borderId="0" xfId="17" applyNumberFormat="1" applyFont="1" applyFill="1" applyBorder="1" applyAlignment="1">
      <alignment horizontal="center" vertical="center"/>
    </xf>
    <xf numFmtId="200"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1"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41" fontId="266" fillId="18" borderId="0" xfId="14" applyNumberFormat="1" applyFont="1" applyFill="1" applyAlignment="1">
      <alignment vertical="center"/>
    </xf>
    <xf numFmtId="43" fontId="3" fillId="0" borderId="0" xfId="20" applyFont="1">
      <alignment vertical="center"/>
    </xf>
    <xf numFmtId="176" fontId="262" fillId="18" borderId="0" xfId="18" applyFont="1" applyFill="1" applyBorder="1" applyAlignment="1">
      <alignment horizontal="left" vertical="center"/>
    </xf>
    <xf numFmtId="41"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1" fontId="268" fillId="18" borderId="157" xfId="19" applyNumberFormat="1" applyFont="1" applyFill="1" applyBorder="1" applyAlignment="1">
      <alignment horizontal="left" vertical="center"/>
    </xf>
    <xf numFmtId="41" fontId="269" fillId="18" borderId="0" xfId="14" applyNumberFormat="1" applyFont="1" applyFill="1" applyAlignment="1">
      <alignment vertical="center"/>
    </xf>
    <xf numFmtId="0" fontId="257" fillId="0" borderId="0" xfId="14" applyFont="1">
      <alignment vertical="center"/>
    </xf>
    <xf numFmtId="202"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41"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3"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11"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83" fontId="50" fillId="6" borderId="5"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136" fillId="6" borderId="23" xfId="0" applyFont="1" applyFill="1" applyBorder="1" applyProtection="1">
      <alignment vertical="center"/>
    </xf>
    <xf numFmtId="0" fontId="52" fillId="6" borderId="23" xfId="0" applyFont="1" applyFill="1" applyBorder="1" applyAlignment="1" applyProtection="1">
      <alignment horizontal="lef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xf>
    <xf numFmtId="0"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28" fillId="0" borderId="11"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22" fillId="0" borderId="1" xfId="0" applyFont="1" applyBorder="1" applyAlignment="1"/>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48" fillId="0" borderId="0" xfId="9" applyFont="1" applyAlignment="1">
      <alignment horizontal="center" vertical="center"/>
    </xf>
    <xf numFmtId="0" fontId="111" fillId="0" borderId="0" xfId="9" applyFont="1" applyAlignment="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Fill="1" applyAlignment="1">
      <alignment horizontal="left" vertical="center"/>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xf numFmtId="0" fontId="102" fillId="0" borderId="0" xfId="0" applyFont="1" applyAlignment="1">
      <alignment horizontal="left" vertical="center"/>
    </xf>
    <xf numFmtId="0" fontId="0" fillId="0" borderId="0" xfId="0" applyAlignment="1">
      <alignment horizontal="left" vertical="center"/>
    </xf>
    <xf numFmtId="0" fontId="102" fillId="0" borderId="0" xfId="0" applyFont="1" applyAlignment="1">
      <alignment horizontal="left" vertical="center" wrapText="1"/>
    </xf>
    <xf numFmtId="14" fontId="0" fillId="0" borderId="0" xfId="0" applyNumberFormat="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33271</v>
      </c>
    </row>
    <row r="21" spans="1:2" s="1589" customFormat="1">
      <c r="A21" s="1587" t="s">
        <v>1235</v>
      </c>
      <c r="B21" s="1588">
        <f ca="1">'预评函-2'!D7</f>
        <v>38994</v>
      </c>
    </row>
    <row r="22" spans="1:2" s="1589" customFormat="1">
      <c r="A22" s="1587" t="s">
        <v>1236</v>
      </c>
      <c r="B22" s="1588" t="str">
        <f ca="1">'预评函-2'!D6</f>
        <v>叁亿叁仟贰佰柒拾壹万元整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33271</v>
      </c>
    </row>
    <row r="31" spans="1:2" s="1589" customFormat="1">
      <c r="A31" s="1587" t="s">
        <v>1274</v>
      </c>
      <c r="B31" s="1588">
        <f ca="1">'预评函-2'!D15</f>
        <v>28612</v>
      </c>
    </row>
    <row r="32" spans="1:2" s="1589" customFormat="1">
      <c r="A32" s="1587" t="s">
        <v>1241</v>
      </c>
      <c r="B32" s="1588" t="str">
        <f ca="1">'预评函-2'!D14</f>
        <v>叁亿叁仟贰佰柒拾壹万元整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33271</v>
      </c>
    </row>
    <row r="48" spans="1:2" s="1589" customFormat="1">
      <c r="A48" s="1587" t="s">
        <v>1247</v>
      </c>
      <c r="B48" s="1588">
        <f ca="1">'预评函-3'!E4</f>
        <v>38994</v>
      </c>
    </row>
    <row r="49" spans="1:2" s="1589" customFormat="1">
      <c r="A49" s="1587" t="s">
        <v>1248</v>
      </c>
      <c r="B49" s="1588" t="str">
        <f ca="1">'预评函-3'!D5</f>
        <v>叁亿叁仟贰佰柒拾壹万元整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018" t="s">
        <v>864</v>
      </c>
      <c r="C54" s="2015" t="s">
        <v>1281</v>
      </c>
    </row>
    <row r="55" spans="1:4">
      <c r="A55" s="3095"/>
      <c r="B55" s="2018" t="s">
        <v>865</v>
      </c>
      <c r="C55" s="2015" t="s">
        <v>1282</v>
      </c>
    </row>
    <row r="56" spans="1:4">
      <c r="A56" s="3095"/>
      <c r="B56" s="2018" t="s">
        <v>866</v>
      </c>
      <c r="C56" s="2015" t="s">
        <v>1286</v>
      </c>
    </row>
    <row r="57" spans="1:4">
      <c r="A57" s="309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096" t="str">
        <f>IF(B10="北京市","北京市",C10)&amp;F10&amp;IF(结果表!G1="在建","出让国有建设用地使用权及在建建筑物",IF(结果表!G1="土地","出让国有建设用地使用权",))&amp;B9&amp;"预评估"</f>
        <v>北京市海淀区西四环北路160号房地产抵押价值预评估</v>
      </c>
      <c r="C1" s="3097"/>
      <c r="D1" s="3097"/>
      <c r="E1" s="3097"/>
      <c r="F1" s="3097"/>
      <c r="G1" s="3097"/>
      <c r="H1" s="3097"/>
      <c r="I1" s="309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099"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00"/>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06"/>
      <c r="C16" s="3107"/>
      <c r="D16" s="3108"/>
      <c r="E16" s="2080" t="s">
        <v>1803</v>
      </c>
      <c r="F16" s="3109"/>
      <c r="G16" s="3110"/>
      <c r="H16" s="3110"/>
      <c r="I16" s="3111"/>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12" t="s">
        <v>3040</v>
      </c>
      <c r="F17" s="3113"/>
      <c r="G17" s="3113"/>
      <c r="H17" s="3113"/>
      <c r="I17" s="3114"/>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15"/>
      <c r="F18" s="3116"/>
      <c r="G18" s="3116"/>
      <c r="H18" s="3116"/>
      <c r="I18" s="3117"/>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02" t="s">
        <v>1812</v>
      </c>
      <c r="C20" s="3103"/>
      <c r="D20" s="3104" t="s">
        <v>1813</v>
      </c>
      <c r="E20" s="3105"/>
      <c r="F20" s="2092" t="s">
        <v>1814</v>
      </c>
      <c r="G20" s="2038"/>
      <c r="H20" s="2038"/>
      <c r="I20" s="2038"/>
      <c r="J20" s="2038"/>
      <c r="K20" s="3101"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0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0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119"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19"/>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19"/>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20"/>
      <c r="B30" s="2031" t="s">
        <v>1826</v>
      </c>
      <c r="C30" s="3121"/>
      <c r="D30" s="3122"/>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23"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24"/>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24"/>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118" t="s">
        <v>1836</v>
      </c>
      <c r="T34" s="2129" t="str">
        <f>NUMBERSTRING(7-K34,1)&amp;"通"</f>
        <v>七通</v>
      </c>
      <c r="U34" s="2025"/>
      <c r="V34" s="2025"/>
    </row>
    <row r="35" spans="1:22" ht="18" customHeight="1">
      <c r="A35" s="2130"/>
      <c r="B35" s="3125" t="s">
        <v>1837</v>
      </c>
      <c r="C35" s="3125"/>
      <c r="D35" s="3125"/>
      <c r="E35" s="3125"/>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18"/>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3673</v>
      </c>
      <c r="B1" s="3017" t="s">
        <v>3645</v>
      </c>
      <c r="C1" s="3017" t="s">
        <v>3644</v>
      </c>
      <c r="D1" s="3017" t="s">
        <v>3643</v>
      </c>
      <c r="E1" s="3017" t="s">
        <v>3642</v>
      </c>
      <c r="F1" s="3017" t="s">
        <v>3641</v>
      </c>
      <c r="G1" s="3017" t="s">
        <v>3640</v>
      </c>
      <c r="H1" s="3017" t="s">
        <v>3639</v>
      </c>
      <c r="I1" s="3017" t="s">
        <v>3638</v>
      </c>
    </row>
    <row r="2" spans="1:12" ht="36.75" customHeight="1">
      <c r="A2" s="3015">
        <v>1</v>
      </c>
      <c r="B2" s="3017" t="s">
        <v>3637</v>
      </c>
      <c r="C2" s="3017" t="s">
        <v>3347</v>
      </c>
      <c r="D2" s="3017" t="s">
        <v>3636</v>
      </c>
      <c r="E2" s="3017" t="s">
        <v>3635</v>
      </c>
      <c r="F2" s="3017" t="s">
        <v>3631</v>
      </c>
      <c r="G2" s="3017" t="s">
        <v>3343</v>
      </c>
      <c r="H2" s="3017">
        <v>1</v>
      </c>
      <c r="I2" s="3017">
        <v>864.49</v>
      </c>
      <c r="J2" s="3016">
        <v>55000</v>
      </c>
      <c r="K2" s="3016">
        <f>I2*J2</f>
        <v>47546950</v>
      </c>
    </row>
    <row r="3" spans="1:12" ht="36.75" customHeight="1">
      <c r="A3" s="3015">
        <v>2</v>
      </c>
      <c r="B3" s="3017" t="s">
        <v>3634</v>
      </c>
      <c r="C3" s="3017" t="s">
        <v>3347</v>
      </c>
      <c r="D3" s="3017" t="s">
        <v>3633</v>
      </c>
      <c r="E3" s="3017" t="s">
        <v>3632</v>
      </c>
      <c r="F3" s="3017" t="s">
        <v>3631</v>
      </c>
      <c r="G3" s="3017" t="s">
        <v>3343</v>
      </c>
      <c r="H3" s="3017">
        <v>2</v>
      </c>
      <c r="I3" s="3017">
        <v>1239.8</v>
      </c>
      <c r="J3" s="3016">
        <v>42000</v>
      </c>
      <c r="K3" s="3016">
        <f>I3*J3</f>
        <v>52071600</v>
      </c>
    </row>
    <row r="4" spans="1:12" s="3018" customFormat="1" ht="36.75" customHeight="1">
      <c r="B4" s="3020" t="s">
        <v>3630</v>
      </c>
      <c r="C4" s="3020"/>
      <c r="D4" s="3020"/>
      <c r="E4" s="3020"/>
      <c r="F4" s="3020"/>
      <c r="G4" s="3020"/>
      <c r="H4" s="3020"/>
      <c r="I4" s="3020">
        <f>SUM(I2:I3)</f>
        <v>2104.29</v>
      </c>
      <c r="J4" s="3019"/>
      <c r="K4" s="3019"/>
      <c r="L4" s="3019"/>
    </row>
    <row r="5" spans="1:12" ht="36.75" customHeight="1">
      <c r="A5" s="3015">
        <v>3</v>
      </c>
      <c r="B5" s="3017" t="s">
        <v>3629</v>
      </c>
      <c r="C5" s="3017" t="s">
        <v>3347</v>
      </c>
      <c r="D5" s="3017" t="s">
        <v>3628</v>
      </c>
      <c r="E5" s="3017" t="s">
        <v>3627</v>
      </c>
      <c r="F5" s="3017" t="s">
        <v>3344</v>
      </c>
      <c r="G5" s="3017" t="s">
        <v>3343</v>
      </c>
      <c r="H5" s="3017">
        <v>3</v>
      </c>
      <c r="I5" s="3017">
        <v>115.61</v>
      </c>
      <c r="K5" s="3016">
        <f>K2+K3</f>
        <v>99618550</v>
      </c>
      <c r="L5" s="3016">
        <f>K5/(I2+I3)</f>
        <v>47340.694486026165</v>
      </c>
    </row>
    <row r="6" spans="1:12" ht="36.75" customHeight="1">
      <c r="A6" s="3015">
        <v>4</v>
      </c>
      <c r="B6" s="3017" t="s">
        <v>3626</v>
      </c>
      <c r="C6" s="3017" t="s">
        <v>3347</v>
      </c>
      <c r="D6" s="3017" t="s">
        <v>3625</v>
      </c>
      <c r="E6" s="3017" t="s">
        <v>3624</v>
      </c>
      <c r="F6" s="3017" t="s">
        <v>3344</v>
      </c>
      <c r="G6" s="3017" t="s">
        <v>3343</v>
      </c>
      <c r="H6" s="3017">
        <v>3</v>
      </c>
      <c r="I6" s="3017">
        <v>114.51</v>
      </c>
    </row>
    <row r="7" spans="1:12" ht="36.75" customHeight="1">
      <c r="A7" s="3015">
        <v>5</v>
      </c>
      <c r="B7" s="3017" t="s">
        <v>3623</v>
      </c>
      <c r="C7" s="3017" t="s">
        <v>3347</v>
      </c>
      <c r="D7" s="3017" t="s">
        <v>3622</v>
      </c>
      <c r="E7" s="3017" t="s">
        <v>3621</v>
      </c>
      <c r="F7" s="3017" t="s">
        <v>3344</v>
      </c>
      <c r="G7" s="3017" t="s">
        <v>3343</v>
      </c>
      <c r="H7" s="3017">
        <v>3</v>
      </c>
      <c r="I7" s="3017">
        <v>110.69</v>
      </c>
    </row>
    <row r="8" spans="1:12" ht="36.75" customHeight="1">
      <c r="A8" s="3015">
        <v>6</v>
      </c>
      <c r="B8" s="3017" t="s">
        <v>3620</v>
      </c>
      <c r="C8" s="3017" t="s">
        <v>3347</v>
      </c>
      <c r="D8" s="3017" t="s">
        <v>3619</v>
      </c>
      <c r="E8" s="3017" t="s">
        <v>3618</v>
      </c>
      <c r="F8" s="3017" t="s">
        <v>3344</v>
      </c>
      <c r="G8" s="3017" t="s">
        <v>3343</v>
      </c>
      <c r="H8" s="3017">
        <v>3</v>
      </c>
      <c r="I8" s="3017">
        <v>104.89</v>
      </c>
    </row>
    <row r="9" spans="1:12" ht="36.75" customHeight="1">
      <c r="A9" s="3015">
        <v>7</v>
      </c>
      <c r="B9" s="3017" t="s">
        <v>3617</v>
      </c>
      <c r="C9" s="3017" t="s">
        <v>3347</v>
      </c>
      <c r="D9" s="3017" t="s">
        <v>3616</v>
      </c>
      <c r="E9" s="3017" t="s">
        <v>3615</v>
      </c>
      <c r="F9" s="3017" t="s">
        <v>3578</v>
      </c>
      <c r="G9" s="3017" t="s">
        <v>3577</v>
      </c>
      <c r="H9" s="3017">
        <v>3</v>
      </c>
      <c r="I9" s="3017">
        <v>57.51</v>
      </c>
    </row>
    <row r="10" spans="1:12" ht="36.75" customHeight="1">
      <c r="A10" s="3015">
        <v>8</v>
      </c>
      <c r="B10" s="3017" t="s">
        <v>3614</v>
      </c>
      <c r="C10" s="3017" t="s">
        <v>3575</v>
      </c>
      <c r="D10" s="3017" t="s">
        <v>3613</v>
      </c>
      <c r="E10" s="3017" t="s">
        <v>3612</v>
      </c>
      <c r="F10" s="3017" t="s">
        <v>3578</v>
      </c>
      <c r="G10" s="3017" t="s">
        <v>3577</v>
      </c>
      <c r="H10" s="3017">
        <v>3</v>
      </c>
      <c r="I10" s="3017">
        <v>79.48</v>
      </c>
    </row>
    <row r="11" spans="1:12" ht="36.75" customHeight="1">
      <c r="A11" s="3015">
        <v>9</v>
      </c>
      <c r="B11" s="3017" t="s">
        <v>3611</v>
      </c>
      <c r="C11" s="3017" t="s">
        <v>3575</v>
      </c>
      <c r="D11" s="3017" t="s">
        <v>3610</v>
      </c>
      <c r="E11" s="3017" t="s">
        <v>3609</v>
      </c>
      <c r="F11" s="3017" t="s">
        <v>3578</v>
      </c>
      <c r="G11" s="3017" t="s">
        <v>3577</v>
      </c>
      <c r="H11" s="3017">
        <v>3</v>
      </c>
      <c r="I11" s="3017">
        <v>77.11</v>
      </c>
    </row>
    <row r="12" spans="1:12" ht="36.75" customHeight="1">
      <c r="A12" s="3015">
        <v>10</v>
      </c>
      <c r="B12" s="3017" t="s">
        <v>3608</v>
      </c>
      <c r="C12" s="3017" t="s">
        <v>3575</v>
      </c>
      <c r="D12" s="3017" t="s">
        <v>3607</v>
      </c>
      <c r="E12" s="3017" t="s">
        <v>3606</v>
      </c>
      <c r="F12" s="3017" t="s">
        <v>3578</v>
      </c>
      <c r="G12" s="3017" t="s">
        <v>3577</v>
      </c>
      <c r="H12" s="3017">
        <v>3</v>
      </c>
      <c r="I12" s="3017">
        <v>77.11</v>
      </c>
    </row>
    <row r="13" spans="1:12" ht="36.75" customHeight="1">
      <c r="A13" s="3015">
        <v>11</v>
      </c>
      <c r="B13" s="3017" t="s">
        <v>3605</v>
      </c>
      <c r="C13" s="3017" t="s">
        <v>3575</v>
      </c>
      <c r="D13" s="3017" t="s">
        <v>3604</v>
      </c>
      <c r="E13" s="3017" t="s">
        <v>3603</v>
      </c>
      <c r="F13" s="3017" t="s">
        <v>3578</v>
      </c>
      <c r="G13" s="3017" t="s">
        <v>3577</v>
      </c>
      <c r="H13" s="3017">
        <v>3</v>
      </c>
      <c r="I13" s="3017">
        <v>77.11</v>
      </c>
    </row>
    <row r="14" spans="1:12" ht="36.75" customHeight="1">
      <c r="A14" s="3015">
        <v>12</v>
      </c>
      <c r="B14" s="3017" t="s">
        <v>3602</v>
      </c>
      <c r="C14" s="3017" t="s">
        <v>3575</v>
      </c>
      <c r="D14" s="3017" t="s">
        <v>3601</v>
      </c>
      <c r="E14" s="3017" t="s">
        <v>3600</v>
      </c>
      <c r="F14" s="3017" t="s">
        <v>3578</v>
      </c>
      <c r="G14" s="3017" t="s">
        <v>3577</v>
      </c>
      <c r="H14" s="3017">
        <v>3</v>
      </c>
      <c r="I14" s="3017">
        <v>77.11</v>
      </c>
    </row>
    <row r="15" spans="1:12" ht="36.75" customHeight="1">
      <c r="A15" s="3015">
        <v>13</v>
      </c>
      <c r="B15" s="3017" t="s">
        <v>3599</v>
      </c>
      <c r="C15" s="3017" t="s">
        <v>3575</v>
      </c>
      <c r="D15" s="3017" t="s">
        <v>3598</v>
      </c>
      <c r="E15" s="3017" t="s">
        <v>3597</v>
      </c>
      <c r="F15" s="3017" t="s">
        <v>3578</v>
      </c>
      <c r="G15" s="3017" t="s">
        <v>3577</v>
      </c>
      <c r="H15" s="3017">
        <v>3</v>
      </c>
      <c r="I15" s="3017">
        <v>76.680000000000007</v>
      </c>
    </row>
    <row r="16" spans="1:12" ht="36.75" customHeight="1">
      <c r="A16" s="3015">
        <v>14</v>
      </c>
      <c r="B16" s="3017" t="s">
        <v>3596</v>
      </c>
      <c r="C16" s="3017" t="s">
        <v>3575</v>
      </c>
      <c r="D16" s="3017" t="s">
        <v>3595</v>
      </c>
      <c r="E16" s="3017" t="s">
        <v>3594</v>
      </c>
      <c r="F16" s="3017" t="s">
        <v>3578</v>
      </c>
      <c r="G16" s="3017" t="s">
        <v>3577</v>
      </c>
      <c r="H16" s="3017">
        <v>4</v>
      </c>
      <c r="I16" s="3017">
        <v>107.34</v>
      </c>
    </row>
    <row r="17" spans="1:9" ht="36.75" customHeight="1">
      <c r="A17" s="3015">
        <v>15</v>
      </c>
      <c r="B17" s="3017" t="s">
        <v>3593</v>
      </c>
      <c r="C17" s="3017" t="s">
        <v>3575</v>
      </c>
      <c r="D17" s="3017" t="s">
        <v>3592</v>
      </c>
      <c r="E17" s="3017" t="s">
        <v>3591</v>
      </c>
      <c r="F17" s="3017" t="s">
        <v>3578</v>
      </c>
      <c r="G17" s="3017" t="s">
        <v>3577</v>
      </c>
      <c r="H17" s="3017">
        <v>4</v>
      </c>
      <c r="I17" s="3017">
        <v>106.36</v>
      </c>
    </row>
    <row r="18" spans="1:9" ht="36.75" customHeight="1">
      <c r="A18" s="3015">
        <v>16</v>
      </c>
      <c r="B18" s="3017" t="s">
        <v>3590</v>
      </c>
      <c r="C18" s="3017" t="s">
        <v>3575</v>
      </c>
      <c r="D18" s="3017" t="s">
        <v>3589</v>
      </c>
      <c r="E18" s="3017" t="s">
        <v>3588</v>
      </c>
      <c r="F18" s="3017" t="s">
        <v>3578</v>
      </c>
      <c r="G18" s="3017" t="s">
        <v>3577</v>
      </c>
      <c r="H18" s="3017">
        <v>4</v>
      </c>
      <c r="I18" s="3017">
        <v>106.03</v>
      </c>
    </row>
    <row r="19" spans="1:9" ht="36.75" customHeight="1">
      <c r="A19" s="3015">
        <v>17</v>
      </c>
      <c r="B19" s="3017" t="s">
        <v>3587</v>
      </c>
      <c r="C19" s="3017" t="s">
        <v>3575</v>
      </c>
      <c r="D19" s="3017" t="s">
        <v>3586</v>
      </c>
      <c r="E19" s="3017" t="s">
        <v>3585</v>
      </c>
      <c r="F19" s="3017" t="s">
        <v>3578</v>
      </c>
      <c r="G19" s="3017" t="s">
        <v>3577</v>
      </c>
      <c r="H19" s="3017">
        <v>4</v>
      </c>
      <c r="I19" s="3017">
        <v>100.47</v>
      </c>
    </row>
    <row r="20" spans="1:9" ht="36.75" customHeight="1">
      <c r="A20" s="3015">
        <v>18</v>
      </c>
      <c r="B20" s="3017" t="s">
        <v>3584</v>
      </c>
      <c r="C20" s="3017" t="s">
        <v>3575</v>
      </c>
      <c r="D20" s="3017" t="s">
        <v>3583</v>
      </c>
      <c r="E20" s="3017" t="s">
        <v>3582</v>
      </c>
      <c r="F20" s="3017" t="s">
        <v>3578</v>
      </c>
      <c r="G20" s="3017" t="s">
        <v>3577</v>
      </c>
      <c r="H20" s="3017">
        <v>4</v>
      </c>
      <c r="I20" s="3017">
        <v>55.09</v>
      </c>
    </row>
    <row r="21" spans="1:9" ht="36.75" customHeight="1">
      <c r="A21" s="3015">
        <v>19</v>
      </c>
      <c r="B21" s="3017" t="s">
        <v>3581</v>
      </c>
      <c r="C21" s="3017" t="s">
        <v>3575</v>
      </c>
      <c r="D21" s="3017" t="s">
        <v>3580</v>
      </c>
      <c r="E21" s="3017" t="s">
        <v>3579</v>
      </c>
      <c r="F21" s="3017" t="s">
        <v>3578</v>
      </c>
      <c r="G21" s="3017" t="s">
        <v>3577</v>
      </c>
      <c r="H21" s="3017">
        <v>4</v>
      </c>
      <c r="I21" s="3017">
        <v>76.13</v>
      </c>
    </row>
    <row r="22" spans="1:9" ht="36.75" customHeight="1">
      <c r="A22" s="3015">
        <v>20</v>
      </c>
      <c r="B22" s="3017" t="s">
        <v>3576</v>
      </c>
      <c r="C22" s="3017" t="s">
        <v>3575</v>
      </c>
      <c r="D22" s="3017" t="s">
        <v>3574</v>
      </c>
      <c r="E22" s="3017" t="s">
        <v>3573</v>
      </c>
      <c r="F22" s="3017" t="s">
        <v>3327</v>
      </c>
      <c r="G22" s="3017" t="s">
        <v>3270</v>
      </c>
      <c r="H22" s="3017">
        <v>4</v>
      </c>
      <c r="I22" s="3017">
        <v>73.86</v>
      </c>
    </row>
    <row r="23" spans="1:9" ht="36.75" customHeight="1">
      <c r="A23" s="3015">
        <v>21</v>
      </c>
      <c r="B23" s="3017" t="s">
        <v>3572</v>
      </c>
      <c r="C23" s="3017" t="s">
        <v>3268</v>
      </c>
      <c r="D23" s="3017" t="s">
        <v>3571</v>
      </c>
      <c r="E23" s="3017" t="s">
        <v>3570</v>
      </c>
      <c r="F23" s="3017" t="s">
        <v>3327</v>
      </c>
      <c r="G23" s="3017" t="s">
        <v>3270</v>
      </c>
      <c r="H23" s="3017">
        <v>4</v>
      </c>
      <c r="I23" s="3017">
        <v>73.86</v>
      </c>
    </row>
    <row r="24" spans="1:9" ht="36.75" customHeight="1">
      <c r="A24" s="3015">
        <v>22</v>
      </c>
      <c r="B24" s="3017" t="s">
        <v>3569</v>
      </c>
      <c r="C24" s="3017" t="s">
        <v>3268</v>
      </c>
      <c r="D24" s="3017" t="s">
        <v>3568</v>
      </c>
      <c r="E24" s="3017" t="s">
        <v>3567</v>
      </c>
      <c r="F24" s="3017" t="s">
        <v>3327</v>
      </c>
      <c r="G24" s="3017" t="s">
        <v>3270</v>
      </c>
      <c r="H24" s="3017">
        <v>4</v>
      </c>
      <c r="I24" s="3017">
        <v>73.86</v>
      </c>
    </row>
    <row r="25" spans="1:9" ht="36.75" customHeight="1">
      <c r="A25" s="3015">
        <v>23</v>
      </c>
      <c r="B25" s="3017" t="s">
        <v>3566</v>
      </c>
      <c r="C25" s="3017" t="s">
        <v>3268</v>
      </c>
      <c r="D25" s="3017" t="s">
        <v>3565</v>
      </c>
      <c r="E25" s="3017" t="s">
        <v>3564</v>
      </c>
      <c r="F25" s="3017" t="s">
        <v>3327</v>
      </c>
      <c r="G25" s="3017" t="s">
        <v>3270</v>
      </c>
      <c r="H25" s="3017">
        <v>4</v>
      </c>
      <c r="I25" s="3017">
        <v>73.86</v>
      </c>
    </row>
    <row r="26" spans="1:9" ht="36.75" customHeight="1">
      <c r="A26" s="3015">
        <v>24</v>
      </c>
      <c r="B26" s="3017" t="s">
        <v>3563</v>
      </c>
      <c r="C26" s="3017" t="s">
        <v>3268</v>
      </c>
      <c r="D26" s="3017" t="s">
        <v>3562</v>
      </c>
      <c r="E26" s="3017" t="s">
        <v>3561</v>
      </c>
      <c r="F26" s="3017" t="s">
        <v>3327</v>
      </c>
      <c r="G26" s="3017" t="s">
        <v>3270</v>
      </c>
      <c r="H26" s="3017">
        <v>4</v>
      </c>
      <c r="I26" s="3017">
        <v>73.45</v>
      </c>
    </row>
    <row r="27" spans="1:9" ht="36.75" customHeight="1">
      <c r="A27" s="3015">
        <v>25</v>
      </c>
      <c r="B27" s="3017" t="s">
        <v>3560</v>
      </c>
      <c r="C27" s="3017" t="s">
        <v>3268</v>
      </c>
      <c r="D27" s="3017" t="s">
        <v>3559</v>
      </c>
      <c r="E27" s="3017" t="s">
        <v>3558</v>
      </c>
      <c r="F27" s="3017" t="s">
        <v>3327</v>
      </c>
      <c r="G27" s="3017" t="s">
        <v>3270</v>
      </c>
      <c r="H27" s="3017">
        <v>5</v>
      </c>
      <c r="I27" s="3017">
        <v>108.69</v>
      </c>
    </row>
    <row r="28" spans="1:9" ht="36.75" customHeight="1">
      <c r="A28" s="3015">
        <v>26</v>
      </c>
      <c r="B28" s="3017" t="s">
        <v>3557</v>
      </c>
      <c r="C28" s="3017" t="s">
        <v>3268</v>
      </c>
      <c r="D28" s="3017" t="s">
        <v>3556</v>
      </c>
      <c r="E28" s="3017" t="s">
        <v>3555</v>
      </c>
      <c r="F28" s="3017" t="s">
        <v>3327</v>
      </c>
      <c r="G28" s="3017" t="s">
        <v>3270</v>
      </c>
      <c r="H28" s="3017">
        <v>5</v>
      </c>
      <c r="I28" s="3017">
        <v>107.7</v>
      </c>
    </row>
    <row r="29" spans="1:9" ht="36.75" customHeight="1">
      <c r="A29" s="3015">
        <v>27</v>
      </c>
      <c r="B29" s="3017" t="s">
        <v>3554</v>
      </c>
      <c r="C29" s="3017" t="s">
        <v>3268</v>
      </c>
      <c r="D29" s="3017" t="s">
        <v>3553</v>
      </c>
      <c r="E29" s="3017" t="s">
        <v>3552</v>
      </c>
      <c r="F29" s="3017" t="s">
        <v>3327</v>
      </c>
      <c r="G29" s="3017" t="s">
        <v>3270</v>
      </c>
      <c r="H29" s="3017">
        <v>5</v>
      </c>
      <c r="I29" s="3017">
        <v>107.37</v>
      </c>
    </row>
    <row r="30" spans="1:9" ht="36.75" customHeight="1">
      <c r="A30" s="3015">
        <v>28</v>
      </c>
      <c r="B30" s="3017" t="s">
        <v>3551</v>
      </c>
      <c r="C30" s="3017" t="s">
        <v>3268</v>
      </c>
      <c r="D30" s="3017" t="s">
        <v>3550</v>
      </c>
      <c r="E30" s="3017" t="s">
        <v>3549</v>
      </c>
      <c r="F30" s="3017" t="s">
        <v>3327</v>
      </c>
      <c r="G30" s="3017" t="s">
        <v>3270</v>
      </c>
      <c r="H30" s="3017">
        <v>5</v>
      </c>
      <c r="I30" s="3017">
        <v>101.74</v>
      </c>
    </row>
    <row r="31" spans="1:9" ht="36.75" customHeight="1">
      <c r="A31" s="3015">
        <v>29</v>
      </c>
      <c r="B31" s="3017" t="s">
        <v>3548</v>
      </c>
      <c r="C31" s="3017" t="s">
        <v>3268</v>
      </c>
      <c r="D31" s="3017" t="s">
        <v>3547</v>
      </c>
      <c r="E31" s="3017" t="s">
        <v>3546</v>
      </c>
      <c r="F31" s="3017" t="s">
        <v>3327</v>
      </c>
      <c r="G31" s="3017" t="s">
        <v>3270</v>
      </c>
      <c r="H31" s="3017">
        <v>5</v>
      </c>
      <c r="I31" s="3017">
        <v>55.79</v>
      </c>
    </row>
    <row r="32" spans="1:9" ht="36.75" customHeight="1">
      <c r="A32" s="3015">
        <v>30</v>
      </c>
      <c r="B32" s="3017" t="s">
        <v>3545</v>
      </c>
      <c r="C32" s="3017" t="s">
        <v>3268</v>
      </c>
      <c r="D32" s="3017" t="s">
        <v>3544</v>
      </c>
      <c r="E32" s="3017" t="s">
        <v>3543</v>
      </c>
      <c r="F32" s="3017" t="s">
        <v>3344</v>
      </c>
      <c r="G32" s="3017" t="s">
        <v>3343</v>
      </c>
      <c r="H32" s="3017">
        <v>5</v>
      </c>
      <c r="I32" s="3017">
        <v>77.09</v>
      </c>
    </row>
    <row r="33" spans="1:9" ht="36.75" customHeight="1">
      <c r="A33" s="3015">
        <v>31</v>
      </c>
      <c r="B33" s="3017" t="s">
        <v>3542</v>
      </c>
      <c r="C33" s="3017" t="s">
        <v>3347</v>
      </c>
      <c r="D33" s="3017" t="s">
        <v>3541</v>
      </c>
      <c r="E33" s="3017" t="s">
        <v>3540</v>
      </c>
      <c r="F33" s="3017" t="s">
        <v>3344</v>
      </c>
      <c r="G33" s="3017" t="s">
        <v>3343</v>
      </c>
      <c r="H33" s="3017">
        <v>5</v>
      </c>
      <c r="I33" s="3017">
        <v>74.790000000000006</v>
      </c>
    </row>
    <row r="34" spans="1:9" ht="36.75" customHeight="1">
      <c r="A34" s="3015">
        <v>32</v>
      </c>
      <c r="B34" s="3017" t="s">
        <v>3539</v>
      </c>
      <c r="C34" s="3017" t="s">
        <v>3347</v>
      </c>
      <c r="D34" s="3017" t="s">
        <v>3538</v>
      </c>
      <c r="E34" s="3017" t="s">
        <v>3537</v>
      </c>
      <c r="F34" s="3017" t="s">
        <v>3344</v>
      </c>
      <c r="G34" s="3017" t="s">
        <v>3343</v>
      </c>
      <c r="H34" s="3017">
        <v>5</v>
      </c>
      <c r="I34" s="3017">
        <v>74.790000000000006</v>
      </c>
    </row>
    <row r="35" spans="1:9" ht="36.75" customHeight="1">
      <c r="A35" s="3015">
        <v>33</v>
      </c>
      <c r="B35" s="3017" t="s">
        <v>3536</v>
      </c>
      <c r="C35" s="3017" t="s">
        <v>3347</v>
      </c>
      <c r="D35" s="3017" t="s">
        <v>3535</v>
      </c>
      <c r="E35" s="3017" t="s">
        <v>3534</v>
      </c>
      <c r="F35" s="3017" t="s">
        <v>3344</v>
      </c>
      <c r="G35" s="3017" t="s">
        <v>3343</v>
      </c>
      <c r="H35" s="3017">
        <v>5</v>
      </c>
      <c r="I35" s="3017">
        <v>74.790000000000006</v>
      </c>
    </row>
    <row r="36" spans="1:9" ht="36.75" customHeight="1">
      <c r="A36" s="3015">
        <v>34</v>
      </c>
      <c r="B36" s="3017" t="s">
        <v>3533</v>
      </c>
      <c r="C36" s="3017" t="s">
        <v>3347</v>
      </c>
      <c r="D36" s="3017" t="s">
        <v>3532</v>
      </c>
      <c r="E36" s="3017" t="s">
        <v>3531</v>
      </c>
      <c r="F36" s="3017" t="s">
        <v>3344</v>
      </c>
      <c r="G36" s="3017" t="s">
        <v>3343</v>
      </c>
      <c r="H36" s="3017">
        <v>5</v>
      </c>
      <c r="I36" s="3017">
        <v>74.790000000000006</v>
      </c>
    </row>
    <row r="37" spans="1:9" ht="36.75" customHeight="1">
      <c r="A37" s="3015">
        <v>35</v>
      </c>
      <c r="B37" s="3017" t="s">
        <v>3530</v>
      </c>
      <c r="C37" s="3017" t="s">
        <v>3347</v>
      </c>
      <c r="D37" s="3017" t="s">
        <v>3529</v>
      </c>
      <c r="E37" s="3017" t="s">
        <v>3528</v>
      </c>
      <c r="F37" s="3017" t="s">
        <v>3344</v>
      </c>
      <c r="G37" s="3017" t="s">
        <v>3343</v>
      </c>
      <c r="H37" s="3017">
        <v>5</v>
      </c>
      <c r="I37" s="3017">
        <v>74.38</v>
      </c>
    </row>
    <row r="38" spans="1:9" ht="36.75" customHeight="1">
      <c r="A38" s="3015">
        <v>36</v>
      </c>
      <c r="B38" s="3017" t="s">
        <v>3527</v>
      </c>
      <c r="C38" s="3017" t="s">
        <v>3347</v>
      </c>
      <c r="D38" s="3017" t="s">
        <v>3526</v>
      </c>
      <c r="E38" s="3017" t="s">
        <v>3525</v>
      </c>
      <c r="F38" s="3017" t="s">
        <v>3344</v>
      </c>
      <c r="G38" s="3017" t="s">
        <v>3343</v>
      </c>
      <c r="H38" s="3017">
        <v>6</v>
      </c>
      <c r="I38" s="3017">
        <v>108.69</v>
      </c>
    </row>
    <row r="39" spans="1:9" ht="36.75" customHeight="1">
      <c r="A39" s="3015">
        <v>37</v>
      </c>
      <c r="B39" s="3017" t="s">
        <v>3524</v>
      </c>
      <c r="C39" s="3017" t="s">
        <v>3347</v>
      </c>
      <c r="D39" s="3017" t="s">
        <v>3523</v>
      </c>
      <c r="E39" s="3017" t="s">
        <v>3522</v>
      </c>
      <c r="F39" s="3017" t="s">
        <v>3344</v>
      </c>
      <c r="G39" s="3017" t="s">
        <v>3343</v>
      </c>
      <c r="H39" s="3017">
        <v>6</v>
      </c>
      <c r="I39" s="3017">
        <v>107.7</v>
      </c>
    </row>
    <row r="40" spans="1:9" ht="36.75" customHeight="1">
      <c r="A40" s="3015">
        <v>38</v>
      </c>
      <c r="B40" s="3017" t="s">
        <v>3521</v>
      </c>
      <c r="C40" s="3017" t="s">
        <v>3347</v>
      </c>
      <c r="D40" s="3017" t="s">
        <v>3520</v>
      </c>
      <c r="E40" s="3017" t="s">
        <v>3519</v>
      </c>
      <c r="F40" s="3017" t="s">
        <v>3344</v>
      </c>
      <c r="G40" s="3017" t="s">
        <v>3343</v>
      </c>
      <c r="H40" s="3017">
        <v>6</v>
      </c>
      <c r="I40" s="3017">
        <v>107.37</v>
      </c>
    </row>
    <row r="41" spans="1:9" ht="36.75" customHeight="1">
      <c r="A41" s="3015">
        <v>39</v>
      </c>
      <c r="B41" s="3017" t="s">
        <v>3518</v>
      </c>
      <c r="C41" s="3017" t="s">
        <v>3347</v>
      </c>
      <c r="D41" s="3017" t="s">
        <v>3517</v>
      </c>
      <c r="E41" s="3017" t="s">
        <v>3516</v>
      </c>
      <c r="F41" s="3017" t="s">
        <v>3344</v>
      </c>
      <c r="G41" s="3017" t="s">
        <v>3343</v>
      </c>
      <c r="H41" s="3017">
        <v>6</v>
      </c>
      <c r="I41" s="3017">
        <v>101.74</v>
      </c>
    </row>
    <row r="42" spans="1:9" ht="36.75" customHeight="1">
      <c r="A42" s="3015">
        <v>40</v>
      </c>
      <c r="B42" s="3017" t="s">
        <v>3515</v>
      </c>
      <c r="C42" s="3017" t="s">
        <v>3347</v>
      </c>
      <c r="D42" s="3017" t="s">
        <v>3514</v>
      </c>
      <c r="E42" s="3017" t="s">
        <v>3513</v>
      </c>
      <c r="F42" s="3017" t="s">
        <v>3344</v>
      </c>
      <c r="G42" s="3017" t="s">
        <v>3343</v>
      </c>
      <c r="H42" s="3017">
        <v>6</v>
      </c>
      <c r="I42" s="3017">
        <v>55.78</v>
      </c>
    </row>
    <row r="43" spans="1:9" ht="36.75" customHeight="1">
      <c r="A43" s="3015">
        <v>41</v>
      </c>
      <c r="B43" s="3017" t="s">
        <v>3512</v>
      </c>
      <c r="C43" s="3017" t="s">
        <v>3347</v>
      </c>
      <c r="D43" s="3017" t="s">
        <v>3511</v>
      </c>
      <c r="E43" s="3017" t="s">
        <v>3510</v>
      </c>
      <c r="F43" s="3017" t="s">
        <v>3344</v>
      </c>
      <c r="G43" s="3017" t="s">
        <v>3343</v>
      </c>
      <c r="H43" s="3017">
        <v>6</v>
      </c>
      <c r="I43" s="3017">
        <v>77.09</v>
      </c>
    </row>
    <row r="44" spans="1:9" ht="36.75" customHeight="1">
      <c r="A44" s="3015">
        <v>42</v>
      </c>
      <c r="B44" s="3017" t="s">
        <v>3509</v>
      </c>
      <c r="C44" s="3017" t="s">
        <v>3347</v>
      </c>
      <c r="D44" s="3017" t="s">
        <v>3508</v>
      </c>
      <c r="E44" s="3017" t="s">
        <v>3507</v>
      </c>
      <c r="F44" s="3017" t="s">
        <v>3344</v>
      </c>
      <c r="G44" s="3017" t="s">
        <v>3343</v>
      </c>
      <c r="H44" s="3017">
        <v>6</v>
      </c>
      <c r="I44" s="3017">
        <v>74.790000000000006</v>
      </c>
    </row>
    <row r="45" spans="1:9" ht="36.75" customHeight="1">
      <c r="A45" s="3015">
        <v>43</v>
      </c>
      <c r="B45" s="3017" t="s">
        <v>3506</v>
      </c>
      <c r="C45" s="3017" t="s">
        <v>3347</v>
      </c>
      <c r="D45" s="3017" t="s">
        <v>3505</v>
      </c>
      <c r="E45" s="3017" t="s">
        <v>3504</v>
      </c>
      <c r="F45" s="3017" t="s">
        <v>3327</v>
      </c>
      <c r="G45" s="3017" t="s">
        <v>3270</v>
      </c>
      <c r="H45" s="3017">
        <v>6</v>
      </c>
      <c r="I45" s="3017">
        <v>74.790000000000006</v>
      </c>
    </row>
    <row r="46" spans="1:9" ht="36.75" customHeight="1">
      <c r="A46" s="3015">
        <v>44</v>
      </c>
      <c r="B46" s="3017" t="s">
        <v>3503</v>
      </c>
      <c r="C46" s="3017" t="s">
        <v>3268</v>
      </c>
      <c r="D46" s="3017" t="s">
        <v>3502</v>
      </c>
      <c r="E46" s="3017" t="s">
        <v>3501</v>
      </c>
      <c r="F46" s="3017" t="s">
        <v>3327</v>
      </c>
      <c r="G46" s="3017" t="s">
        <v>3270</v>
      </c>
      <c r="H46" s="3017">
        <v>6</v>
      </c>
      <c r="I46" s="3017">
        <v>74.790000000000006</v>
      </c>
    </row>
    <row r="47" spans="1:9" ht="36.75" customHeight="1">
      <c r="A47" s="3015">
        <v>45</v>
      </c>
      <c r="B47" s="3017" t="s">
        <v>3500</v>
      </c>
      <c r="C47" s="3017" t="s">
        <v>3268</v>
      </c>
      <c r="D47" s="3017" t="s">
        <v>3499</v>
      </c>
      <c r="E47" s="3017" t="s">
        <v>3498</v>
      </c>
      <c r="F47" s="3017" t="s">
        <v>3327</v>
      </c>
      <c r="G47" s="3017" t="s">
        <v>3270</v>
      </c>
      <c r="H47" s="3017">
        <v>6</v>
      </c>
      <c r="I47" s="3017">
        <v>74.790000000000006</v>
      </c>
    </row>
    <row r="48" spans="1:9" ht="36.75" customHeight="1">
      <c r="A48" s="3015">
        <v>46</v>
      </c>
      <c r="B48" s="3017" t="s">
        <v>3497</v>
      </c>
      <c r="C48" s="3017" t="s">
        <v>3268</v>
      </c>
      <c r="D48" s="3017" t="s">
        <v>3496</v>
      </c>
      <c r="E48" s="3017" t="s">
        <v>3495</v>
      </c>
      <c r="F48" s="3017" t="s">
        <v>3327</v>
      </c>
      <c r="G48" s="3017" t="s">
        <v>3270</v>
      </c>
      <c r="H48" s="3017">
        <v>6</v>
      </c>
      <c r="I48" s="3017">
        <v>74.38</v>
      </c>
    </row>
    <row r="49" spans="1:9" ht="36.75" customHeight="1">
      <c r="A49" s="3015">
        <v>47</v>
      </c>
      <c r="B49" s="3017" t="s">
        <v>3494</v>
      </c>
      <c r="C49" s="3017" t="s">
        <v>3268</v>
      </c>
      <c r="D49" s="3017" t="s">
        <v>3493</v>
      </c>
      <c r="E49" s="3017" t="s">
        <v>3492</v>
      </c>
      <c r="F49" s="3017" t="s">
        <v>3327</v>
      </c>
      <c r="G49" s="3017" t="s">
        <v>3270</v>
      </c>
      <c r="H49" s="3017">
        <v>7</v>
      </c>
      <c r="I49" s="3017">
        <v>108.69</v>
      </c>
    </row>
    <row r="50" spans="1:9" ht="36.75" customHeight="1">
      <c r="A50" s="3015">
        <v>48</v>
      </c>
      <c r="B50" s="3017" t="s">
        <v>3491</v>
      </c>
      <c r="C50" s="3017" t="s">
        <v>3268</v>
      </c>
      <c r="D50" s="3017" t="s">
        <v>3490</v>
      </c>
      <c r="E50" s="3017" t="s">
        <v>3489</v>
      </c>
      <c r="F50" s="3017" t="s">
        <v>3327</v>
      </c>
      <c r="G50" s="3017" t="s">
        <v>3270</v>
      </c>
      <c r="H50" s="3017">
        <v>7</v>
      </c>
      <c r="I50" s="3017">
        <v>107.7</v>
      </c>
    </row>
    <row r="51" spans="1:9" ht="36.75" customHeight="1">
      <c r="A51" s="3015">
        <v>49</v>
      </c>
      <c r="B51" s="3017" t="s">
        <v>3488</v>
      </c>
      <c r="C51" s="3017" t="s">
        <v>3268</v>
      </c>
      <c r="D51" s="3017" t="s">
        <v>3487</v>
      </c>
      <c r="E51" s="3017" t="s">
        <v>3486</v>
      </c>
      <c r="F51" s="3017" t="s">
        <v>3327</v>
      </c>
      <c r="G51" s="3017" t="s">
        <v>3270</v>
      </c>
      <c r="H51" s="3017">
        <v>7</v>
      </c>
      <c r="I51" s="3017">
        <v>107.37</v>
      </c>
    </row>
    <row r="52" spans="1:9" ht="36.75" customHeight="1">
      <c r="A52" s="3015">
        <v>50</v>
      </c>
      <c r="B52" s="3017" t="s">
        <v>3485</v>
      </c>
      <c r="C52" s="3017" t="s">
        <v>3268</v>
      </c>
      <c r="D52" s="3017" t="s">
        <v>3484</v>
      </c>
      <c r="E52" s="3017" t="s">
        <v>3483</v>
      </c>
      <c r="F52" s="3017" t="s">
        <v>3327</v>
      </c>
      <c r="G52" s="3017" t="s">
        <v>3270</v>
      </c>
      <c r="H52" s="3017">
        <v>7</v>
      </c>
      <c r="I52" s="3017">
        <v>101.74</v>
      </c>
    </row>
    <row r="53" spans="1:9" ht="36.75" customHeight="1">
      <c r="A53" s="3015">
        <v>51</v>
      </c>
      <c r="B53" s="3017" t="s">
        <v>3482</v>
      </c>
      <c r="C53" s="3017" t="s">
        <v>3268</v>
      </c>
      <c r="D53" s="3017" t="s">
        <v>3481</v>
      </c>
      <c r="E53" s="3017" t="s">
        <v>3480</v>
      </c>
      <c r="F53" s="3017" t="s">
        <v>3327</v>
      </c>
      <c r="G53" s="3017" t="s">
        <v>3270</v>
      </c>
      <c r="H53" s="3017">
        <v>7</v>
      </c>
      <c r="I53" s="3017">
        <v>55.78</v>
      </c>
    </row>
    <row r="54" spans="1:9" ht="36.75" customHeight="1">
      <c r="A54" s="3015">
        <v>52</v>
      </c>
      <c r="B54" s="3017" t="s">
        <v>3479</v>
      </c>
      <c r="C54" s="3017" t="s">
        <v>3268</v>
      </c>
      <c r="D54" s="3017" t="s">
        <v>3478</v>
      </c>
      <c r="E54" s="3017" t="s">
        <v>3477</v>
      </c>
      <c r="F54" s="3017" t="s">
        <v>3327</v>
      </c>
      <c r="G54" s="3017" t="s">
        <v>3270</v>
      </c>
      <c r="H54" s="3017">
        <v>7</v>
      </c>
      <c r="I54" s="3017">
        <v>77.09</v>
      </c>
    </row>
    <row r="55" spans="1:9" ht="36.75" customHeight="1">
      <c r="A55" s="3015">
        <v>53</v>
      </c>
      <c r="B55" s="3017" t="s">
        <v>3476</v>
      </c>
      <c r="C55" s="3017" t="s">
        <v>3268</v>
      </c>
      <c r="D55" s="3017" t="s">
        <v>3475</v>
      </c>
      <c r="E55" s="3017" t="s">
        <v>3474</v>
      </c>
      <c r="F55" s="3017" t="s">
        <v>3327</v>
      </c>
      <c r="G55" s="3017" t="s">
        <v>3270</v>
      </c>
      <c r="H55" s="3017">
        <v>7</v>
      </c>
      <c r="I55" s="3017">
        <v>74.790000000000006</v>
      </c>
    </row>
    <row r="56" spans="1:9" ht="36.75" customHeight="1">
      <c r="A56" s="3015">
        <v>54</v>
      </c>
      <c r="B56" s="3017" t="s">
        <v>3473</v>
      </c>
      <c r="C56" s="3017" t="s">
        <v>3268</v>
      </c>
      <c r="D56" s="3017" t="s">
        <v>3472</v>
      </c>
      <c r="E56" s="3017" t="s">
        <v>3471</v>
      </c>
      <c r="F56" s="3017" t="s">
        <v>3327</v>
      </c>
      <c r="G56" s="3017" t="s">
        <v>3270</v>
      </c>
      <c r="H56" s="3017">
        <v>7</v>
      </c>
      <c r="I56" s="3017">
        <v>74.790000000000006</v>
      </c>
    </row>
    <row r="57" spans="1:9" ht="36.75" customHeight="1">
      <c r="A57" s="3015">
        <v>55</v>
      </c>
      <c r="B57" s="3017" t="s">
        <v>3470</v>
      </c>
      <c r="C57" s="3017" t="s">
        <v>3268</v>
      </c>
      <c r="D57" s="3017" t="s">
        <v>3469</v>
      </c>
      <c r="E57" s="3017" t="s">
        <v>3468</v>
      </c>
      <c r="F57" s="3017" t="s">
        <v>3327</v>
      </c>
      <c r="G57" s="3017" t="s">
        <v>3270</v>
      </c>
      <c r="H57" s="3017">
        <v>7</v>
      </c>
      <c r="I57" s="3017">
        <v>74.790000000000006</v>
      </c>
    </row>
    <row r="58" spans="1:9" ht="36.75" customHeight="1">
      <c r="A58" s="3015">
        <v>56</v>
      </c>
      <c r="B58" s="3017" t="s">
        <v>3467</v>
      </c>
      <c r="C58" s="3017" t="s">
        <v>3268</v>
      </c>
      <c r="D58" s="3017" t="s">
        <v>3466</v>
      </c>
      <c r="E58" s="3017" t="s">
        <v>3465</v>
      </c>
      <c r="F58" s="3017" t="s">
        <v>3327</v>
      </c>
      <c r="G58" s="3017" t="s">
        <v>3270</v>
      </c>
      <c r="H58" s="3017">
        <v>7</v>
      </c>
      <c r="I58" s="3017">
        <v>74.790000000000006</v>
      </c>
    </row>
    <row r="59" spans="1:9" ht="36.75" customHeight="1">
      <c r="A59" s="3015">
        <v>57</v>
      </c>
      <c r="B59" s="3017" t="s">
        <v>3464</v>
      </c>
      <c r="C59" s="3017" t="s">
        <v>3268</v>
      </c>
      <c r="D59" s="3017" t="s">
        <v>3463</v>
      </c>
      <c r="E59" s="3017" t="s">
        <v>3462</v>
      </c>
      <c r="F59" s="3017" t="s">
        <v>3327</v>
      </c>
      <c r="G59" s="3017" t="s">
        <v>3270</v>
      </c>
      <c r="H59" s="3017">
        <v>7</v>
      </c>
      <c r="I59" s="3017">
        <v>74.38</v>
      </c>
    </row>
    <row r="60" spans="1:9" ht="36.75" customHeight="1">
      <c r="A60" s="3015">
        <v>58</v>
      </c>
      <c r="B60" s="3017" t="s">
        <v>3660</v>
      </c>
      <c r="C60" s="3017" t="s">
        <v>3268</v>
      </c>
      <c r="D60" s="3017" t="s">
        <v>3461</v>
      </c>
      <c r="E60" s="3017" t="s">
        <v>3460</v>
      </c>
      <c r="F60" s="3017" t="s">
        <v>3327</v>
      </c>
      <c r="G60" s="3017" t="s">
        <v>3270</v>
      </c>
      <c r="H60" s="3017">
        <v>8</v>
      </c>
      <c r="I60" s="3017">
        <v>108.69</v>
      </c>
    </row>
    <row r="61" spans="1:9" ht="36.75" customHeight="1">
      <c r="A61" s="3015">
        <v>59</v>
      </c>
      <c r="B61" s="3017" t="s">
        <v>3459</v>
      </c>
      <c r="C61" s="3017" t="s">
        <v>3268</v>
      </c>
      <c r="D61" s="3017" t="s">
        <v>3458</v>
      </c>
      <c r="E61" s="3017" t="s">
        <v>3457</v>
      </c>
      <c r="F61" s="3017" t="s">
        <v>3327</v>
      </c>
      <c r="G61" s="3017" t="s">
        <v>3270</v>
      </c>
      <c r="H61" s="3017">
        <v>8</v>
      </c>
      <c r="I61" s="3017">
        <v>107.7</v>
      </c>
    </row>
    <row r="62" spans="1:9" ht="36.75" customHeight="1">
      <c r="A62" s="3015">
        <v>60</v>
      </c>
      <c r="B62" s="3017" t="s">
        <v>3456</v>
      </c>
      <c r="C62" s="3017" t="s">
        <v>3268</v>
      </c>
      <c r="D62" s="3017" t="s">
        <v>3455</v>
      </c>
      <c r="E62" s="3017" t="s">
        <v>3454</v>
      </c>
      <c r="F62" s="3017" t="s">
        <v>3327</v>
      </c>
      <c r="G62" s="3017" t="s">
        <v>3270</v>
      </c>
      <c r="H62" s="3017">
        <v>8</v>
      </c>
      <c r="I62" s="3017">
        <v>107.37</v>
      </c>
    </row>
    <row r="63" spans="1:9" ht="36.75" customHeight="1">
      <c r="A63" s="3015">
        <v>61</v>
      </c>
      <c r="B63" s="3017" t="s">
        <v>3453</v>
      </c>
      <c r="C63" s="3017" t="s">
        <v>3268</v>
      </c>
      <c r="D63" s="3017" t="s">
        <v>3452</v>
      </c>
      <c r="E63" s="3017" t="s">
        <v>3451</v>
      </c>
      <c r="F63" s="3017" t="s">
        <v>3327</v>
      </c>
      <c r="G63" s="3017" t="s">
        <v>3270</v>
      </c>
      <c r="H63" s="3017">
        <v>8</v>
      </c>
      <c r="I63" s="3017">
        <v>101.74</v>
      </c>
    </row>
    <row r="64" spans="1:9" ht="36.75" customHeight="1">
      <c r="A64" s="3015">
        <v>62</v>
      </c>
      <c r="B64" s="3017" t="s">
        <v>3450</v>
      </c>
      <c r="C64" s="3017" t="s">
        <v>3268</v>
      </c>
      <c r="D64" s="3017" t="s">
        <v>3449</v>
      </c>
      <c r="E64" s="3017" t="s">
        <v>3448</v>
      </c>
      <c r="F64" s="3017" t="s">
        <v>3327</v>
      </c>
      <c r="G64" s="3017" t="s">
        <v>3270</v>
      </c>
      <c r="H64" s="3017">
        <v>8</v>
      </c>
      <c r="I64" s="3017">
        <v>55.78</v>
      </c>
    </row>
    <row r="65" spans="1:9" ht="36.75" customHeight="1">
      <c r="A65" s="3015">
        <v>63</v>
      </c>
      <c r="B65" s="3017" t="s">
        <v>3447</v>
      </c>
      <c r="C65" s="3017" t="s">
        <v>3268</v>
      </c>
      <c r="D65" s="3017" t="s">
        <v>3446</v>
      </c>
      <c r="E65" s="3017" t="s">
        <v>3445</v>
      </c>
      <c r="F65" s="3017" t="s">
        <v>3327</v>
      </c>
      <c r="G65" s="3017" t="s">
        <v>3270</v>
      </c>
      <c r="H65" s="3017">
        <v>8</v>
      </c>
      <c r="I65" s="3017">
        <v>77.09</v>
      </c>
    </row>
    <row r="66" spans="1:9" ht="36.75" customHeight="1">
      <c r="A66" s="3015">
        <v>64</v>
      </c>
      <c r="B66" s="3017" t="s">
        <v>3444</v>
      </c>
      <c r="C66" s="3017" t="s">
        <v>3268</v>
      </c>
      <c r="D66" s="3017" t="s">
        <v>3443</v>
      </c>
      <c r="E66" s="3017" t="s">
        <v>3442</v>
      </c>
      <c r="F66" s="3017" t="s">
        <v>3327</v>
      </c>
      <c r="G66" s="3017" t="s">
        <v>3270</v>
      </c>
      <c r="H66" s="3017">
        <v>8</v>
      </c>
      <c r="I66" s="3017">
        <v>74.790000000000006</v>
      </c>
    </row>
    <row r="67" spans="1:9" ht="36.75" customHeight="1">
      <c r="A67" s="3015">
        <v>65</v>
      </c>
      <c r="B67" s="3017" t="s">
        <v>3441</v>
      </c>
      <c r="C67" s="3017" t="s">
        <v>3268</v>
      </c>
      <c r="D67" s="3017" t="s">
        <v>3440</v>
      </c>
      <c r="E67" s="3017" t="s">
        <v>3439</v>
      </c>
      <c r="F67" s="3017" t="s">
        <v>3327</v>
      </c>
      <c r="G67" s="3017" t="s">
        <v>3270</v>
      </c>
      <c r="H67" s="3017">
        <v>8</v>
      </c>
      <c r="I67" s="3017">
        <v>74.790000000000006</v>
      </c>
    </row>
    <row r="68" spans="1:9" ht="36.75" customHeight="1">
      <c r="A68" s="3015">
        <v>66</v>
      </c>
      <c r="B68" s="3017" t="s">
        <v>3438</v>
      </c>
      <c r="C68" s="3017" t="s">
        <v>3268</v>
      </c>
      <c r="D68" s="3017" t="s">
        <v>3437</v>
      </c>
      <c r="E68" s="3017" t="s">
        <v>3436</v>
      </c>
      <c r="F68" s="3017" t="s">
        <v>3327</v>
      </c>
      <c r="G68" s="3017" t="s">
        <v>3270</v>
      </c>
      <c r="H68" s="3017">
        <v>8</v>
      </c>
      <c r="I68" s="3017">
        <v>74.790000000000006</v>
      </c>
    </row>
    <row r="69" spans="1:9" ht="36.75" customHeight="1">
      <c r="A69" s="3015">
        <v>67</v>
      </c>
      <c r="B69" s="3017" t="s">
        <v>3435</v>
      </c>
      <c r="C69" s="3017" t="s">
        <v>3268</v>
      </c>
      <c r="D69" s="3017" t="s">
        <v>3434</v>
      </c>
      <c r="E69" s="3017" t="s">
        <v>3433</v>
      </c>
      <c r="F69" s="3017" t="s">
        <v>3327</v>
      </c>
      <c r="G69" s="3017" t="s">
        <v>3270</v>
      </c>
      <c r="H69" s="3017">
        <v>8</v>
      </c>
      <c r="I69" s="3017">
        <v>74.790000000000006</v>
      </c>
    </row>
    <row r="70" spans="1:9" ht="36.75" customHeight="1">
      <c r="A70" s="3015">
        <v>68</v>
      </c>
      <c r="B70" s="3017" t="s">
        <v>3432</v>
      </c>
      <c r="C70" s="3017" t="s">
        <v>3268</v>
      </c>
      <c r="D70" s="3017" t="s">
        <v>3431</v>
      </c>
      <c r="E70" s="3017" t="s">
        <v>3430</v>
      </c>
      <c r="F70" s="3017" t="s">
        <v>3327</v>
      </c>
      <c r="G70" s="3017" t="s">
        <v>3270</v>
      </c>
      <c r="H70" s="3017">
        <v>8</v>
      </c>
      <c r="I70" s="3017">
        <v>74.38</v>
      </c>
    </row>
    <row r="71" spans="1:9" ht="36.75" customHeight="1">
      <c r="A71" s="3015">
        <v>69</v>
      </c>
      <c r="B71" s="3017" t="s">
        <v>3429</v>
      </c>
      <c r="C71" s="3017" t="s">
        <v>3268</v>
      </c>
      <c r="D71" s="3017" t="s">
        <v>3428</v>
      </c>
      <c r="E71" s="3017" t="s">
        <v>3427</v>
      </c>
      <c r="F71" s="3017" t="s">
        <v>3327</v>
      </c>
      <c r="G71" s="3017" t="s">
        <v>3270</v>
      </c>
      <c r="H71" s="3017">
        <v>9</v>
      </c>
      <c r="I71" s="3017">
        <v>108.66</v>
      </c>
    </row>
    <row r="72" spans="1:9" ht="36.75" customHeight="1">
      <c r="A72" s="3015">
        <v>70</v>
      </c>
      <c r="B72" s="3017" t="s">
        <v>3426</v>
      </c>
      <c r="C72" s="3017" t="s">
        <v>3268</v>
      </c>
      <c r="D72" s="3017" t="s">
        <v>3425</v>
      </c>
      <c r="E72" s="3017" t="s">
        <v>3424</v>
      </c>
      <c r="F72" s="3017" t="s">
        <v>3327</v>
      </c>
      <c r="G72" s="3017" t="s">
        <v>3270</v>
      </c>
      <c r="H72" s="3017">
        <v>9</v>
      </c>
      <c r="I72" s="3017">
        <v>107.66</v>
      </c>
    </row>
    <row r="73" spans="1:9" ht="36.75" customHeight="1">
      <c r="A73" s="3015">
        <v>71</v>
      </c>
      <c r="B73" s="3017" t="s">
        <v>3423</v>
      </c>
      <c r="C73" s="3017" t="s">
        <v>3268</v>
      </c>
      <c r="D73" s="3017" t="s">
        <v>3422</v>
      </c>
      <c r="E73" s="3017" t="s">
        <v>3421</v>
      </c>
      <c r="F73" s="3017" t="s">
        <v>3327</v>
      </c>
      <c r="G73" s="3017" t="s">
        <v>3270</v>
      </c>
      <c r="H73" s="3017">
        <v>9</v>
      </c>
      <c r="I73" s="3017">
        <v>107.33</v>
      </c>
    </row>
    <row r="74" spans="1:9" ht="36.75" customHeight="1">
      <c r="A74" s="3015">
        <v>72</v>
      </c>
      <c r="B74" s="3017" t="s">
        <v>3420</v>
      </c>
      <c r="C74" s="3017" t="s">
        <v>3268</v>
      </c>
      <c r="D74" s="3017" t="s">
        <v>3419</v>
      </c>
      <c r="E74" s="3017" t="s">
        <v>3418</v>
      </c>
      <c r="F74" s="3017" t="s">
        <v>3327</v>
      </c>
      <c r="G74" s="3017" t="s">
        <v>3270</v>
      </c>
      <c r="H74" s="3017">
        <v>9</v>
      </c>
      <c r="I74" s="3017">
        <v>101.71</v>
      </c>
    </row>
    <row r="75" spans="1:9" ht="36.75" customHeight="1">
      <c r="A75" s="3015">
        <v>73</v>
      </c>
      <c r="B75" s="3017" t="s">
        <v>3417</v>
      </c>
      <c r="C75" s="3017" t="s">
        <v>3268</v>
      </c>
      <c r="D75" s="3017" t="s">
        <v>3416</v>
      </c>
      <c r="E75" s="3017" t="s">
        <v>3415</v>
      </c>
      <c r="F75" s="3017" t="s">
        <v>3327</v>
      </c>
      <c r="G75" s="3017" t="s">
        <v>3270</v>
      </c>
      <c r="H75" s="3017">
        <v>9</v>
      </c>
      <c r="I75" s="3017">
        <v>55.77</v>
      </c>
    </row>
    <row r="76" spans="1:9" ht="36.75" customHeight="1">
      <c r="A76" s="3015">
        <v>74</v>
      </c>
      <c r="B76" s="3017" t="s">
        <v>3414</v>
      </c>
      <c r="C76" s="3017" t="s">
        <v>3268</v>
      </c>
      <c r="D76" s="3017" t="s">
        <v>3413</v>
      </c>
      <c r="E76" s="3017" t="s">
        <v>3412</v>
      </c>
      <c r="F76" s="3017" t="s">
        <v>3327</v>
      </c>
      <c r="G76" s="3017" t="s">
        <v>3270</v>
      </c>
      <c r="H76" s="3017">
        <v>9</v>
      </c>
      <c r="I76" s="3017">
        <v>77.069999999999993</v>
      </c>
    </row>
    <row r="77" spans="1:9" ht="36.75" customHeight="1">
      <c r="A77" s="3015">
        <v>75</v>
      </c>
      <c r="B77" s="3017" t="s">
        <v>3411</v>
      </c>
      <c r="C77" s="3017" t="s">
        <v>3268</v>
      </c>
      <c r="D77" s="3017" t="s">
        <v>3410</v>
      </c>
      <c r="E77" s="3017" t="s">
        <v>3409</v>
      </c>
      <c r="F77" s="3017" t="s">
        <v>3327</v>
      </c>
      <c r="G77" s="3017" t="s">
        <v>3270</v>
      </c>
      <c r="H77" s="3017">
        <v>9</v>
      </c>
      <c r="I77" s="3017">
        <v>74.77</v>
      </c>
    </row>
    <row r="78" spans="1:9" ht="36.75" customHeight="1">
      <c r="A78" s="3015">
        <v>76</v>
      </c>
      <c r="B78" s="3017" t="s">
        <v>3408</v>
      </c>
      <c r="C78" s="3017" t="s">
        <v>3268</v>
      </c>
      <c r="D78" s="3017" t="s">
        <v>3407</v>
      </c>
      <c r="E78" s="3017" t="s">
        <v>3406</v>
      </c>
      <c r="F78" s="3017" t="s">
        <v>3327</v>
      </c>
      <c r="G78" s="3017" t="s">
        <v>3270</v>
      </c>
      <c r="H78" s="3017">
        <v>9</v>
      </c>
      <c r="I78" s="3017">
        <v>74.77</v>
      </c>
    </row>
    <row r="79" spans="1:9" ht="36.75" customHeight="1">
      <c r="A79" s="3015">
        <v>77</v>
      </c>
      <c r="B79" s="3017" t="s">
        <v>3405</v>
      </c>
      <c r="C79" s="3017" t="s">
        <v>3268</v>
      </c>
      <c r="D79" s="3017" t="s">
        <v>3404</v>
      </c>
      <c r="E79" s="3017" t="s">
        <v>3403</v>
      </c>
      <c r="F79" s="3017" t="s">
        <v>3327</v>
      </c>
      <c r="G79" s="3017" t="s">
        <v>3270</v>
      </c>
      <c r="H79" s="3017">
        <v>9</v>
      </c>
      <c r="I79" s="3017">
        <v>74.77</v>
      </c>
    </row>
    <row r="80" spans="1:9" ht="36.75" customHeight="1">
      <c r="A80" s="3015">
        <v>78</v>
      </c>
      <c r="B80" s="3017" t="s">
        <v>3402</v>
      </c>
      <c r="C80" s="3017" t="s">
        <v>3268</v>
      </c>
      <c r="D80" s="3017" t="s">
        <v>3401</v>
      </c>
      <c r="E80" s="3017" t="s">
        <v>3400</v>
      </c>
      <c r="F80" s="3017" t="s">
        <v>3327</v>
      </c>
      <c r="G80" s="3017" t="s">
        <v>3270</v>
      </c>
      <c r="H80" s="3017">
        <v>9</v>
      </c>
      <c r="I80" s="3017">
        <v>74.77</v>
      </c>
    </row>
    <row r="81" spans="1:9" ht="36.75" customHeight="1">
      <c r="A81" s="3015">
        <v>79</v>
      </c>
      <c r="B81" s="3017" t="s">
        <v>3399</v>
      </c>
      <c r="C81" s="3017" t="s">
        <v>3268</v>
      </c>
      <c r="D81" s="3017" t="s">
        <v>3398</v>
      </c>
      <c r="E81" s="3017" t="s">
        <v>3397</v>
      </c>
      <c r="F81" s="3017" t="s">
        <v>3327</v>
      </c>
      <c r="G81" s="3017" t="s">
        <v>3270</v>
      </c>
      <c r="H81" s="3017">
        <v>9</v>
      </c>
      <c r="I81" s="3017">
        <v>74.36</v>
      </c>
    </row>
    <row r="82" spans="1:9" ht="36.75" customHeight="1">
      <c r="A82" s="3015">
        <v>80</v>
      </c>
      <c r="B82" s="3017" t="s">
        <v>3396</v>
      </c>
      <c r="C82" s="3017" t="s">
        <v>3268</v>
      </c>
      <c r="D82" s="3017" t="s">
        <v>3395</v>
      </c>
      <c r="E82" s="3017" t="s">
        <v>3394</v>
      </c>
      <c r="F82" s="3017" t="s">
        <v>3327</v>
      </c>
      <c r="G82" s="3017" t="s">
        <v>3270</v>
      </c>
      <c r="H82" s="3017">
        <v>10</v>
      </c>
      <c r="I82" s="3017">
        <v>124.97</v>
      </c>
    </row>
    <row r="83" spans="1:9" ht="36.75" customHeight="1">
      <c r="A83" s="3015">
        <v>81</v>
      </c>
      <c r="B83" s="3017" t="s">
        <v>3393</v>
      </c>
      <c r="C83" s="3017" t="s">
        <v>3268</v>
      </c>
      <c r="D83" s="3017" t="s">
        <v>3392</v>
      </c>
      <c r="E83" s="3017" t="s">
        <v>3391</v>
      </c>
      <c r="F83" s="3017" t="s">
        <v>3327</v>
      </c>
      <c r="G83" s="3017" t="s">
        <v>3270</v>
      </c>
      <c r="H83" s="3017">
        <v>10</v>
      </c>
      <c r="I83" s="3017">
        <v>101.7</v>
      </c>
    </row>
    <row r="84" spans="1:9" ht="36.75" customHeight="1">
      <c r="A84" s="3015">
        <v>82</v>
      </c>
      <c r="B84" s="3017" t="s">
        <v>3390</v>
      </c>
      <c r="C84" s="3017" t="s">
        <v>3268</v>
      </c>
      <c r="D84" s="3017" t="s">
        <v>3389</v>
      </c>
      <c r="E84" s="3017" t="s">
        <v>3388</v>
      </c>
      <c r="F84" s="3017" t="s">
        <v>3327</v>
      </c>
      <c r="G84" s="3017" t="s">
        <v>3270</v>
      </c>
      <c r="H84" s="3017">
        <v>10</v>
      </c>
      <c r="I84" s="3017">
        <v>101.38</v>
      </c>
    </row>
    <row r="85" spans="1:9" ht="36.75" customHeight="1">
      <c r="A85" s="3015">
        <v>83</v>
      </c>
      <c r="B85" s="3017" t="s">
        <v>3387</v>
      </c>
      <c r="C85" s="3017" t="s">
        <v>3268</v>
      </c>
      <c r="D85" s="3017" t="s">
        <v>3386</v>
      </c>
      <c r="E85" s="3017" t="s">
        <v>3385</v>
      </c>
      <c r="F85" s="3017" t="s">
        <v>3327</v>
      </c>
      <c r="G85" s="3017" t="s">
        <v>3270</v>
      </c>
      <c r="H85" s="3017">
        <v>10</v>
      </c>
      <c r="I85" s="3017">
        <v>96.07</v>
      </c>
    </row>
    <row r="86" spans="1:9" ht="36.75" customHeight="1">
      <c r="A86" s="3015">
        <v>84</v>
      </c>
      <c r="B86" s="3017" t="s">
        <v>3384</v>
      </c>
      <c r="C86" s="3017" t="s">
        <v>3268</v>
      </c>
      <c r="D86" s="3017" t="s">
        <v>3383</v>
      </c>
      <c r="E86" s="3017" t="s">
        <v>3382</v>
      </c>
      <c r="F86" s="3017" t="s">
        <v>3327</v>
      </c>
      <c r="G86" s="3017" t="s">
        <v>3270</v>
      </c>
      <c r="H86" s="3017">
        <v>10</v>
      </c>
      <c r="I86" s="3017">
        <v>98.62</v>
      </c>
    </row>
    <row r="87" spans="1:9" ht="36.75" customHeight="1">
      <c r="A87" s="3015">
        <v>85</v>
      </c>
      <c r="B87" s="3017" t="s">
        <v>3381</v>
      </c>
      <c r="C87" s="3017" t="s">
        <v>3268</v>
      </c>
      <c r="D87" s="3017" t="s">
        <v>3380</v>
      </c>
      <c r="E87" s="3017" t="s">
        <v>3379</v>
      </c>
      <c r="F87" s="3017" t="s">
        <v>3327</v>
      </c>
      <c r="G87" s="3017" t="s">
        <v>3270</v>
      </c>
      <c r="H87" s="3017">
        <v>10</v>
      </c>
      <c r="I87" s="3017">
        <v>112.58</v>
      </c>
    </row>
    <row r="88" spans="1:9" ht="36.75" customHeight="1">
      <c r="A88" s="3015">
        <v>86</v>
      </c>
      <c r="B88" s="3017" t="s">
        <v>3378</v>
      </c>
      <c r="C88" s="3017" t="s">
        <v>3268</v>
      </c>
      <c r="D88" s="3017" t="s">
        <v>3377</v>
      </c>
      <c r="E88" s="3017" t="s">
        <v>3376</v>
      </c>
      <c r="F88" s="3017" t="s">
        <v>3327</v>
      </c>
      <c r="G88" s="3017" t="s">
        <v>3270</v>
      </c>
      <c r="H88" s="3017">
        <v>10</v>
      </c>
      <c r="I88" s="3017">
        <v>70.62</v>
      </c>
    </row>
    <row r="89" spans="1:9" ht="36.75" customHeight="1">
      <c r="A89" s="3015">
        <v>87</v>
      </c>
      <c r="B89" s="3017" t="s">
        <v>3375</v>
      </c>
      <c r="C89" s="3017" t="s">
        <v>3347</v>
      </c>
      <c r="D89" s="3017" t="s">
        <v>3374</v>
      </c>
      <c r="E89" s="3017" t="s">
        <v>3373</v>
      </c>
      <c r="F89" s="3017" t="s">
        <v>3344</v>
      </c>
      <c r="G89" s="3017" t="s">
        <v>3343</v>
      </c>
      <c r="H89" s="3017">
        <v>10</v>
      </c>
      <c r="I89" s="3017">
        <v>70.62</v>
      </c>
    </row>
    <row r="90" spans="1:9" ht="36.75" customHeight="1">
      <c r="A90" s="3015">
        <v>88</v>
      </c>
      <c r="B90" s="3017" t="s">
        <v>3372</v>
      </c>
      <c r="C90" s="3017" t="s">
        <v>3347</v>
      </c>
      <c r="D90" s="3017" t="s">
        <v>3371</v>
      </c>
      <c r="E90" s="3017" t="s">
        <v>3370</v>
      </c>
      <c r="F90" s="3017" t="s">
        <v>3344</v>
      </c>
      <c r="G90" s="3017" t="s">
        <v>3343</v>
      </c>
      <c r="H90" s="3017">
        <v>10</v>
      </c>
      <c r="I90" s="3017">
        <v>70.62</v>
      </c>
    </row>
    <row r="91" spans="1:9" ht="36.75" customHeight="1">
      <c r="A91" s="3015">
        <v>89</v>
      </c>
      <c r="B91" s="3017" t="s">
        <v>3369</v>
      </c>
      <c r="C91" s="3017" t="s">
        <v>3347</v>
      </c>
      <c r="D91" s="3017" t="s">
        <v>3368</v>
      </c>
      <c r="E91" s="3017" t="s">
        <v>3367</v>
      </c>
      <c r="F91" s="3017" t="s">
        <v>3344</v>
      </c>
      <c r="G91" s="3017" t="s">
        <v>3343</v>
      </c>
      <c r="H91" s="3017">
        <v>10</v>
      </c>
      <c r="I91" s="3017">
        <v>70.62</v>
      </c>
    </row>
    <row r="92" spans="1:9" ht="36.75" customHeight="1">
      <c r="A92" s="3015">
        <v>90</v>
      </c>
      <c r="B92" s="3017" t="s">
        <v>3366</v>
      </c>
      <c r="C92" s="3017" t="s">
        <v>3347</v>
      </c>
      <c r="D92" s="3017" t="s">
        <v>3365</v>
      </c>
      <c r="E92" s="3017" t="s">
        <v>3364</v>
      </c>
      <c r="F92" s="3017" t="s">
        <v>3344</v>
      </c>
      <c r="G92" s="3017" t="s">
        <v>3343</v>
      </c>
      <c r="H92" s="3017">
        <v>10</v>
      </c>
      <c r="I92" s="3017">
        <v>72.95</v>
      </c>
    </row>
    <row r="93" spans="1:9" ht="36.75" customHeight="1">
      <c r="A93" s="3015">
        <v>91</v>
      </c>
      <c r="B93" s="3017" t="s">
        <v>3363</v>
      </c>
      <c r="C93" s="3017" t="s">
        <v>3347</v>
      </c>
      <c r="D93" s="3017" t="s">
        <v>3362</v>
      </c>
      <c r="E93" s="3017" t="s">
        <v>3361</v>
      </c>
      <c r="F93" s="3017" t="s">
        <v>3344</v>
      </c>
      <c r="G93" s="3017" t="s">
        <v>3343</v>
      </c>
      <c r="H93" s="3017">
        <v>11</v>
      </c>
      <c r="I93" s="3017">
        <v>127.62</v>
      </c>
    </row>
    <row r="94" spans="1:9" ht="36.75" customHeight="1">
      <c r="A94" s="3015">
        <v>92</v>
      </c>
      <c r="B94" s="3017" t="s">
        <v>3360</v>
      </c>
      <c r="C94" s="3017" t="s">
        <v>3347</v>
      </c>
      <c r="D94" s="3017" t="s">
        <v>3359</v>
      </c>
      <c r="E94" s="3017" t="s">
        <v>3358</v>
      </c>
      <c r="F94" s="3017" t="s">
        <v>3344</v>
      </c>
      <c r="G94" s="3017" t="s">
        <v>3343</v>
      </c>
      <c r="H94" s="3017">
        <v>11</v>
      </c>
      <c r="I94" s="3017">
        <v>101.79</v>
      </c>
    </row>
    <row r="95" spans="1:9" ht="36.75" customHeight="1">
      <c r="A95" s="3015">
        <v>93</v>
      </c>
      <c r="B95" s="3017" t="s">
        <v>3357</v>
      </c>
      <c r="C95" s="3017" t="s">
        <v>3347</v>
      </c>
      <c r="D95" s="3017" t="s">
        <v>3356</v>
      </c>
      <c r="E95" s="3017" t="s">
        <v>3355</v>
      </c>
      <c r="F95" s="3017" t="s">
        <v>3344</v>
      </c>
      <c r="G95" s="3017" t="s">
        <v>3343</v>
      </c>
      <c r="H95" s="3017">
        <v>11</v>
      </c>
      <c r="I95" s="3017">
        <v>101.48</v>
      </c>
    </row>
    <row r="96" spans="1:9" ht="36.75" customHeight="1">
      <c r="A96" s="3015">
        <v>94</v>
      </c>
      <c r="B96" s="3017" t="s">
        <v>3354</v>
      </c>
      <c r="C96" s="3017" t="s">
        <v>3347</v>
      </c>
      <c r="D96" s="3017" t="s">
        <v>3353</v>
      </c>
      <c r="E96" s="3017" t="s">
        <v>3352</v>
      </c>
      <c r="F96" s="3017" t="s">
        <v>3344</v>
      </c>
      <c r="G96" s="3017" t="s">
        <v>3343</v>
      </c>
      <c r="H96" s="3017">
        <v>11</v>
      </c>
      <c r="I96" s="3017">
        <v>96.16</v>
      </c>
    </row>
    <row r="97" spans="1:12" ht="36.75" customHeight="1">
      <c r="A97" s="3015">
        <v>95</v>
      </c>
      <c r="B97" s="3017" t="s">
        <v>3351</v>
      </c>
      <c r="C97" s="3017" t="s">
        <v>3347</v>
      </c>
      <c r="D97" s="3017" t="s">
        <v>3350</v>
      </c>
      <c r="E97" s="3017" t="s">
        <v>3349</v>
      </c>
      <c r="F97" s="3017" t="s">
        <v>3344</v>
      </c>
      <c r="G97" s="3017" t="s">
        <v>3343</v>
      </c>
      <c r="H97" s="3017">
        <v>11</v>
      </c>
      <c r="I97" s="3017">
        <v>98.71</v>
      </c>
    </row>
    <row r="98" spans="1:12" ht="36.75" customHeight="1">
      <c r="A98" s="3015">
        <v>96</v>
      </c>
      <c r="B98" s="3017" t="s">
        <v>3348</v>
      </c>
      <c r="C98" s="3017" t="s">
        <v>3347</v>
      </c>
      <c r="D98" s="3017" t="s">
        <v>3346</v>
      </c>
      <c r="E98" s="3017" t="s">
        <v>3345</v>
      </c>
      <c r="F98" s="3017" t="s">
        <v>3344</v>
      </c>
      <c r="G98" s="3017" t="s">
        <v>3343</v>
      </c>
      <c r="H98" s="3017">
        <v>11</v>
      </c>
      <c r="I98" s="3017">
        <v>112.69</v>
      </c>
    </row>
    <row r="99" spans="1:12" ht="36.75" customHeight="1">
      <c r="A99" s="3015">
        <v>97</v>
      </c>
      <c r="B99" s="3017" t="s">
        <v>3342</v>
      </c>
      <c r="C99" s="3017" t="s">
        <v>3268</v>
      </c>
      <c r="D99" s="3017" t="s">
        <v>3341</v>
      </c>
      <c r="E99" s="3017" t="s">
        <v>3340</v>
      </c>
      <c r="F99" s="3017" t="s">
        <v>3327</v>
      </c>
      <c r="G99" s="3017" t="s">
        <v>3270</v>
      </c>
      <c r="H99" s="3017">
        <v>11</v>
      </c>
      <c r="I99" s="3017">
        <v>70.69</v>
      </c>
    </row>
    <row r="100" spans="1:12" ht="36.75" customHeight="1">
      <c r="A100" s="3015">
        <v>98</v>
      </c>
      <c r="B100" s="3017" t="s">
        <v>3339</v>
      </c>
      <c r="C100" s="3017" t="s">
        <v>3268</v>
      </c>
      <c r="D100" s="3017" t="s">
        <v>3338</v>
      </c>
      <c r="E100" s="3017" t="s">
        <v>3337</v>
      </c>
      <c r="F100" s="3017" t="s">
        <v>3327</v>
      </c>
      <c r="G100" s="3017" t="s">
        <v>3270</v>
      </c>
      <c r="H100" s="3017">
        <v>11</v>
      </c>
      <c r="I100" s="3017">
        <v>70.69</v>
      </c>
    </row>
    <row r="101" spans="1:12" ht="36.75" customHeight="1">
      <c r="A101" s="3015">
        <v>99</v>
      </c>
      <c r="B101" s="3017" t="s">
        <v>3336</v>
      </c>
      <c r="C101" s="3017" t="s">
        <v>3268</v>
      </c>
      <c r="D101" s="3017" t="s">
        <v>3335</v>
      </c>
      <c r="E101" s="3017" t="s">
        <v>3334</v>
      </c>
      <c r="F101" s="3017" t="s">
        <v>3327</v>
      </c>
      <c r="G101" s="3017" t="s">
        <v>3270</v>
      </c>
      <c r="H101" s="3017">
        <v>11</v>
      </c>
      <c r="I101" s="3017">
        <v>70.69</v>
      </c>
    </row>
    <row r="102" spans="1:12" ht="36.75" customHeight="1">
      <c r="A102" s="3015">
        <v>100</v>
      </c>
      <c r="B102" s="3017" t="s">
        <v>3333</v>
      </c>
      <c r="C102" s="3017" t="s">
        <v>3268</v>
      </c>
      <c r="D102" s="3017" t="s">
        <v>3332</v>
      </c>
      <c r="E102" s="3017" t="s">
        <v>3331</v>
      </c>
      <c r="F102" s="3017" t="s">
        <v>3327</v>
      </c>
      <c r="G102" s="3017" t="s">
        <v>3270</v>
      </c>
      <c r="H102" s="3017">
        <v>11</v>
      </c>
      <c r="I102" s="3017">
        <v>70.69</v>
      </c>
    </row>
    <row r="103" spans="1:12" ht="36.75" customHeight="1">
      <c r="A103" s="3015">
        <v>101</v>
      </c>
      <c r="B103" s="3017" t="s">
        <v>3330</v>
      </c>
      <c r="C103" s="3017" t="s">
        <v>3268</v>
      </c>
      <c r="D103" s="3017" t="s">
        <v>3329</v>
      </c>
      <c r="E103" s="3017" t="s">
        <v>3328</v>
      </c>
      <c r="F103" s="3017" t="s">
        <v>3327</v>
      </c>
      <c r="G103" s="3017" t="s">
        <v>3270</v>
      </c>
      <c r="H103" s="3017">
        <v>11</v>
      </c>
      <c r="I103" s="3017">
        <v>73.02</v>
      </c>
    </row>
    <row r="104" spans="1:12" s="3018" customFormat="1" ht="36.75" customHeight="1">
      <c r="B104" s="3020" t="s">
        <v>3326</v>
      </c>
      <c r="C104" s="3020"/>
      <c r="D104" s="3020"/>
      <c r="E104" s="3020"/>
      <c r="F104" s="3020"/>
      <c r="G104" s="3020"/>
      <c r="H104" s="3020"/>
      <c r="I104" s="3020">
        <f>SUM(I5:I103)</f>
        <v>8532.39</v>
      </c>
      <c r="J104" s="3019"/>
      <c r="K104" s="3019"/>
      <c r="L104" s="3019"/>
    </row>
    <row r="105" spans="1:12" ht="36.75" customHeight="1">
      <c r="A105" s="3015">
        <v>102</v>
      </c>
      <c r="B105" s="3017" t="s">
        <v>3325</v>
      </c>
      <c r="C105" s="3017" t="s">
        <v>3268</v>
      </c>
      <c r="D105" s="3017" t="s">
        <v>3324</v>
      </c>
      <c r="E105" s="3017" t="s">
        <v>3323</v>
      </c>
      <c r="F105" s="3017" t="s">
        <v>3271</v>
      </c>
      <c r="G105" s="3017" t="s">
        <v>3270</v>
      </c>
      <c r="H105" s="3017">
        <v>-1</v>
      </c>
      <c r="I105" s="3017">
        <v>43.11</v>
      </c>
    </row>
    <row r="106" spans="1:12" ht="36.75" customHeight="1">
      <c r="A106" s="3015">
        <v>103</v>
      </c>
      <c r="B106" s="3017" t="s">
        <v>3322</v>
      </c>
      <c r="C106" s="3017" t="s">
        <v>3268</v>
      </c>
      <c r="D106" s="3017" t="s">
        <v>3321</v>
      </c>
      <c r="E106" s="3017" t="s">
        <v>3320</v>
      </c>
      <c r="F106" s="3017" t="s">
        <v>3271</v>
      </c>
      <c r="G106" s="3017" t="s">
        <v>3270</v>
      </c>
      <c r="H106" s="3017">
        <v>-1</v>
      </c>
      <c r="I106" s="3017">
        <v>43.11</v>
      </c>
    </row>
    <row r="107" spans="1:12" ht="36.75" customHeight="1">
      <c r="A107" s="3015">
        <v>104</v>
      </c>
      <c r="B107" s="3017" t="s">
        <v>3319</v>
      </c>
      <c r="C107" s="3017" t="s">
        <v>3268</v>
      </c>
      <c r="D107" s="3017" t="s">
        <v>3318</v>
      </c>
      <c r="E107" s="3017" t="s">
        <v>3317</v>
      </c>
      <c r="F107" s="3017" t="s">
        <v>3271</v>
      </c>
      <c r="G107" s="3017" t="s">
        <v>3270</v>
      </c>
      <c r="H107" s="3017">
        <v>-1</v>
      </c>
      <c r="I107" s="3017">
        <v>43.11</v>
      </c>
    </row>
    <row r="108" spans="1:12" ht="36.75" customHeight="1">
      <c r="A108" s="3015">
        <v>105</v>
      </c>
      <c r="B108" s="3017" t="s">
        <v>3316</v>
      </c>
      <c r="C108" s="3017" t="s">
        <v>3268</v>
      </c>
      <c r="D108" s="3017" t="s">
        <v>3315</v>
      </c>
      <c r="E108" s="3017" t="s">
        <v>3314</v>
      </c>
      <c r="F108" s="3017" t="s">
        <v>3271</v>
      </c>
      <c r="G108" s="3017" t="s">
        <v>3270</v>
      </c>
      <c r="H108" s="3017">
        <v>-1</v>
      </c>
      <c r="I108" s="3017">
        <v>43.11</v>
      </c>
    </row>
    <row r="109" spans="1:12" ht="36.75" customHeight="1">
      <c r="A109" s="3015">
        <v>106</v>
      </c>
      <c r="B109" s="3017" t="s">
        <v>3313</v>
      </c>
      <c r="C109" s="3017" t="s">
        <v>3268</v>
      </c>
      <c r="D109" s="3017" t="s">
        <v>3312</v>
      </c>
      <c r="E109" s="3017" t="s">
        <v>3311</v>
      </c>
      <c r="F109" s="3017" t="s">
        <v>3271</v>
      </c>
      <c r="G109" s="3017" t="s">
        <v>3270</v>
      </c>
      <c r="H109" s="3017">
        <v>-1</v>
      </c>
      <c r="I109" s="3017">
        <v>43.11</v>
      </c>
    </row>
    <row r="110" spans="1:12" ht="36.75" customHeight="1">
      <c r="A110" s="3015">
        <v>107</v>
      </c>
      <c r="B110" s="3017" t="s">
        <v>3310</v>
      </c>
      <c r="C110" s="3017" t="s">
        <v>3268</v>
      </c>
      <c r="D110" s="3017" t="s">
        <v>3309</v>
      </c>
      <c r="E110" s="3017" t="s">
        <v>3308</v>
      </c>
      <c r="F110" s="3017" t="s">
        <v>3271</v>
      </c>
      <c r="G110" s="3017" t="s">
        <v>3270</v>
      </c>
      <c r="H110" s="3017">
        <v>-1</v>
      </c>
      <c r="I110" s="3017">
        <v>43.11</v>
      </c>
    </row>
    <row r="111" spans="1:12" ht="36.75" customHeight="1">
      <c r="A111" s="3015">
        <v>108</v>
      </c>
      <c r="B111" s="3017" t="s">
        <v>3307</v>
      </c>
      <c r="C111" s="3017" t="s">
        <v>3268</v>
      </c>
      <c r="D111" s="3017" t="s">
        <v>3306</v>
      </c>
      <c r="E111" s="3017" t="s">
        <v>3305</v>
      </c>
      <c r="F111" s="3017" t="s">
        <v>3271</v>
      </c>
      <c r="G111" s="3017" t="s">
        <v>3270</v>
      </c>
      <c r="H111" s="3017">
        <v>-1</v>
      </c>
      <c r="I111" s="3017">
        <v>43.11</v>
      </c>
    </row>
    <row r="112" spans="1:12" ht="36.75" customHeight="1">
      <c r="A112" s="3015">
        <v>109</v>
      </c>
      <c r="B112" s="3017" t="s">
        <v>3304</v>
      </c>
      <c r="C112" s="3017" t="s">
        <v>3268</v>
      </c>
      <c r="D112" s="3017" t="s">
        <v>3303</v>
      </c>
      <c r="E112" s="3017" t="s">
        <v>3302</v>
      </c>
      <c r="F112" s="3017" t="s">
        <v>3271</v>
      </c>
      <c r="G112" s="3017" t="s">
        <v>3270</v>
      </c>
      <c r="H112" s="3017">
        <v>-1</v>
      </c>
      <c r="I112" s="3017">
        <v>43.11</v>
      </c>
    </row>
    <row r="113" spans="1:12" ht="36.75" customHeight="1">
      <c r="A113" s="3015">
        <v>110</v>
      </c>
      <c r="B113" s="3017" t="s">
        <v>3301</v>
      </c>
      <c r="C113" s="3017" t="s">
        <v>3268</v>
      </c>
      <c r="D113" s="3017" t="s">
        <v>3300</v>
      </c>
      <c r="E113" s="3017" t="s">
        <v>3299</v>
      </c>
      <c r="F113" s="3017" t="s">
        <v>3271</v>
      </c>
      <c r="G113" s="3017" t="s">
        <v>3270</v>
      </c>
      <c r="H113" s="3017">
        <v>-1</v>
      </c>
      <c r="I113" s="3017">
        <v>43.11</v>
      </c>
    </row>
    <row r="114" spans="1:12" ht="36.75" customHeight="1">
      <c r="A114" s="3015">
        <v>111</v>
      </c>
      <c r="B114" s="3017" t="s">
        <v>3298</v>
      </c>
      <c r="C114" s="3017" t="s">
        <v>3268</v>
      </c>
      <c r="D114" s="3017" t="s">
        <v>3297</v>
      </c>
      <c r="E114" s="3017" t="s">
        <v>3296</v>
      </c>
      <c r="F114" s="3017" t="s">
        <v>3271</v>
      </c>
      <c r="G114" s="3017" t="s">
        <v>3270</v>
      </c>
      <c r="H114" s="3017">
        <v>-1</v>
      </c>
      <c r="I114" s="3017">
        <v>43.11</v>
      </c>
    </row>
    <row r="115" spans="1:12" ht="36.75" customHeight="1">
      <c r="A115" s="3015">
        <v>112</v>
      </c>
      <c r="B115" s="3017" t="s">
        <v>3295</v>
      </c>
      <c r="C115" s="3017" t="s">
        <v>3268</v>
      </c>
      <c r="D115" s="3017" t="s">
        <v>3294</v>
      </c>
      <c r="E115" s="3017" t="s">
        <v>3293</v>
      </c>
      <c r="F115" s="3017" t="s">
        <v>3271</v>
      </c>
      <c r="G115" s="3017" t="s">
        <v>3270</v>
      </c>
      <c r="H115" s="3017">
        <v>-1</v>
      </c>
      <c r="I115" s="3017">
        <v>43.11</v>
      </c>
    </row>
    <row r="116" spans="1:12" ht="36.75" customHeight="1">
      <c r="A116" s="3015">
        <v>113</v>
      </c>
      <c r="B116" s="3017" t="s">
        <v>3292</v>
      </c>
      <c r="C116" s="3017" t="s">
        <v>3268</v>
      </c>
      <c r="D116" s="3017" t="s">
        <v>3291</v>
      </c>
      <c r="E116" s="3017" t="s">
        <v>3290</v>
      </c>
      <c r="F116" s="3017" t="s">
        <v>3271</v>
      </c>
      <c r="G116" s="3017" t="s">
        <v>3270</v>
      </c>
      <c r="H116" s="3017">
        <v>-1</v>
      </c>
      <c r="I116" s="3017">
        <v>43.11</v>
      </c>
    </row>
    <row r="117" spans="1:12" ht="36.75" customHeight="1">
      <c r="A117" s="3015">
        <v>114</v>
      </c>
      <c r="B117" s="3017" t="s">
        <v>3289</v>
      </c>
      <c r="C117" s="3017" t="s">
        <v>3268</v>
      </c>
      <c r="D117" s="3017" t="s">
        <v>3288</v>
      </c>
      <c r="E117" s="3017" t="s">
        <v>3287</v>
      </c>
      <c r="F117" s="3017" t="s">
        <v>3271</v>
      </c>
      <c r="G117" s="3017" t="s">
        <v>3270</v>
      </c>
      <c r="H117" s="3017">
        <v>-1</v>
      </c>
      <c r="I117" s="3017">
        <v>43.11</v>
      </c>
    </row>
    <row r="118" spans="1:12" ht="36.75" customHeight="1">
      <c r="A118" s="3015">
        <v>115</v>
      </c>
      <c r="B118" s="3017" t="s">
        <v>3286</v>
      </c>
      <c r="C118" s="3017" t="s">
        <v>3268</v>
      </c>
      <c r="D118" s="3017" t="s">
        <v>3285</v>
      </c>
      <c r="E118" s="3017" t="s">
        <v>3284</v>
      </c>
      <c r="F118" s="3017" t="s">
        <v>3271</v>
      </c>
      <c r="G118" s="3017" t="s">
        <v>3270</v>
      </c>
      <c r="H118" s="3017">
        <v>-1</v>
      </c>
      <c r="I118" s="3017">
        <v>43.11</v>
      </c>
    </row>
    <row r="119" spans="1:12" ht="36.75" customHeight="1">
      <c r="A119" s="3015">
        <v>116</v>
      </c>
      <c r="B119" s="3017" t="s">
        <v>3283</v>
      </c>
      <c r="C119" s="3017" t="s">
        <v>3268</v>
      </c>
      <c r="D119" s="3017" t="s">
        <v>3282</v>
      </c>
      <c r="E119" s="3017" t="s">
        <v>3281</v>
      </c>
      <c r="F119" s="3017" t="s">
        <v>3271</v>
      </c>
      <c r="G119" s="3017" t="s">
        <v>3270</v>
      </c>
      <c r="H119" s="3017">
        <v>-1</v>
      </c>
      <c r="I119" s="3017">
        <v>43.11</v>
      </c>
    </row>
    <row r="120" spans="1:12" ht="36.75" customHeight="1">
      <c r="A120" s="3015">
        <v>117</v>
      </c>
      <c r="B120" s="3017" t="s">
        <v>3280</v>
      </c>
      <c r="C120" s="3017" t="s">
        <v>3268</v>
      </c>
      <c r="D120" s="3017" t="s">
        <v>3279</v>
      </c>
      <c r="E120" s="3017" t="s">
        <v>3278</v>
      </c>
      <c r="F120" s="3017" t="s">
        <v>3271</v>
      </c>
      <c r="G120" s="3017" t="s">
        <v>3270</v>
      </c>
      <c r="H120" s="3017">
        <v>-1</v>
      </c>
      <c r="I120" s="3017">
        <v>43.11</v>
      </c>
    </row>
    <row r="121" spans="1:12" ht="36.75" customHeight="1">
      <c r="A121" s="3015">
        <v>118</v>
      </c>
      <c r="B121" s="3017" t="s">
        <v>3277</v>
      </c>
      <c r="C121" s="3017" t="s">
        <v>3268</v>
      </c>
      <c r="D121" s="3017" t="s">
        <v>3276</v>
      </c>
      <c r="E121" s="3017" t="s">
        <v>3275</v>
      </c>
      <c r="F121" s="3017" t="s">
        <v>3271</v>
      </c>
      <c r="G121" s="3017" t="s">
        <v>3270</v>
      </c>
      <c r="H121" s="3017">
        <v>-1</v>
      </c>
      <c r="I121" s="3017">
        <v>43.11</v>
      </c>
    </row>
    <row r="122" spans="1:12" ht="36.75" customHeight="1">
      <c r="A122" s="3015">
        <v>119</v>
      </c>
      <c r="B122" s="3017" t="s">
        <v>3274</v>
      </c>
      <c r="C122" s="3017" t="s">
        <v>3268</v>
      </c>
      <c r="D122" s="3017" t="s">
        <v>3273</v>
      </c>
      <c r="E122" s="3017" t="s">
        <v>3272</v>
      </c>
      <c r="F122" s="3017" t="s">
        <v>3271</v>
      </c>
      <c r="G122" s="3017" t="s">
        <v>3270</v>
      </c>
      <c r="H122" s="3017">
        <v>-1</v>
      </c>
      <c r="I122" s="3017">
        <v>43.11</v>
      </c>
    </row>
    <row r="123" spans="1:12" ht="36.75" customHeight="1">
      <c r="A123" s="3015">
        <v>120</v>
      </c>
      <c r="B123" s="3017" t="s">
        <v>3269</v>
      </c>
      <c r="C123" s="3017" t="s">
        <v>3268</v>
      </c>
      <c r="D123" s="3017" t="s">
        <v>3267</v>
      </c>
      <c r="E123" s="3017" t="s">
        <v>3266</v>
      </c>
      <c r="F123" s="3017" t="s">
        <v>3265</v>
      </c>
      <c r="G123" s="3017" t="s">
        <v>3264</v>
      </c>
      <c r="H123" s="3017">
        <v>-1</v>
      </c>
      <c r="I123" s="3017">
        <v>43.11</v>
      </c>
    </row>
    <row r="124" spans="1:12" ht="36.75" customHeight="1">
      <c r="A124" s="3015">
        <v>121</v>
      </c>
      <c r="B124" s="3017" t="s">
        <v>3263</v>
      </c>
      <c r="C124" s="3017" t="s">
        <v>3253</v>
      </c>
      <c r="D124" s="3017" t="s">
        <v>3262</v>
      </c>
      <c r="E124" s="3017" t="s">
        <v>3261</v>
      </c>
      <c r="F124" s="3017" t="s">
        <v>3250</v>
      </c>
      <c r="G124" s="3017" t="s">
        <v>3249</v>
      </c>
      <c r="H124" s="3017">
        <v>-1</v>
      </c>
      <c r="I124" s="3017">
        <v>43.11</v>
      </c>
    </row>
    <row r="125" spans="1:12" ht="36.75" customHeight="1">
      <c r="A125" s="3015">
        <v>122</v>
      </c>
      <c r="B125" s="3017" t="s">
        <v>3260</v>
      </c>
      <c r="C125" s="3017" t="s">
        <v>3253</v>
      </c>
      <c r="D125" s="3017" t="s">
        <v>3259</v>
      </c>
      <c r="E125" s="3017" t="s">
        <v>3258</v>
      </c>
      <c r="F125" s="3017" t="s">
        <v>3250</v>
      </c>
      <c r="G125" s="3017" t="s">
        <v>3249</v>
      </c>
      <c r="H125" s="3017">
        <v>-1</v>
      </c>
      <c r="I125" s="3017">
        <v>43.11</v>
      </c>
    </row>
    <row r="126" spans="1:12" ht="36.75" customHeight="1">
      <c r="A126" s="3015">
        <v>123</v>
      </c>
      <c r="B126" s="3017" t="s">
        <v>3257</v>
      </c>
      <c r="C126" s="3017" t="s">
        <v>3253</v>
      </c>
      <c r="D126" s="3017" t="s">
        <v>3256</v>
      </c>
      <c r="E126" s="3017" t="s">
        <v>3255</v>
      </c>
      <c r="F126" s="3017" t="s">
        <v>3250</v>
      </c>
      <c r="G126" s="3017" t="s">
        <v>3249</v>
      </c>
      <c r="H126" s="3017">
        <v>-1</v>
      </c>
      <c r="I126" s="3017">
        <v>43.11</v>
      </c>
    </row>
    <row r="127" spans="1:12" ht="36.75" customHeight="1">
      <c r="A127" s="3015">
        <v>124</v>
      </c>
      <c r="B127" s="3017" t="s">
        <v>3254</v>
      </c>
      <c r="C127" s="3017" t="s">
        <v>3253</v>
      </c>
      <c r="D127" s="3017" t="s">
        <v>3252</v>
      </c>
      <c r="E127" s="3017" t="s">
        <v>3251</v>
      </c>
      <c r="F127" s="3017" t="s">
        <v>3250</v>
      </c>
      <c r="G127" s="3017" t="s">
        <v>3249</v>
      </c>
      <c r="H127" s="3017">
        <v>-1</v>
      </c>
      <c r="I127" s="3017">
        <v>43.11</v>
      </c>
    </row>
    <row r="128" spans="1:12" s="3018" customFormat="1" ht="36.75" customHeight="1">
      <c r="B128" s="3020" t="s">
        <v>3248</v>
      </c>
      <c r="C128" s="3020"/>
      <c r="D128" s="3020"/>
      <c r="E128" s="3020"/>
      <c r="F128" s="3020"/>
      <c r="G128" s="3020"/>
      <c r="H128" s="3020"/>
      <c r="I128" s="3020">
        <f>SUM(I105:I127)</f>
        <v>991.5300000000002</v>
      </c>
      <c r="J128" s="3019"/>
      <c r="K128" s="3019"/>
      <c r="L128" s="3019"/>
    </row>
    <row r="129" spans="2:12" s="3018" customFormat="1" ht="36.75" customHeight="1">
      <c r="B129" s="3020" t="s">
        <v>3247</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37" t="s">
        <v>1933</v>
      </c>
      <c r="B2" s="3137"/>
      <c r="C2" s="3137"/>
      <c r="D2" s="963" t="s">
        <v>1909</v>
      </c>
      <c r="E2" s="2222" t="s">
        <v>1910</v>
      </c>
      <c r="F2" s="1388"/>
      <c r="G2" s="2223"/>
      <c r="H2" s="2224"/>
      <c r="I2" s="2225" t="s">
        <v>1934</v>
      </c>
      <c r="J2" s="1388"/>
      <c r="K2" s="1388"/>
      <c r="L2" s="1388"/>
      <c r="M2" s="1388"/>
      <c r="N2" s="1423"/>
      <c r="O2" s="1388"/>
      <c r="P2" s="1388"/>
    </row>
    <row r="3" spans="1:16" ht="15.75" thickBot="1">
      <c r="A3" s="3138" t="s">
        <v>1907</v>
      </c>
      <c r="B3" s="3138"/>
      <c r="C3" s="3138"/>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39"/>
      <c r="B4" s="3140"/>
      <c r="C4" s="3141"/>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42" t="s">
        <v>1912</v>
      </c>
      <c r="C5" s="3142"/>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42" t="s">
        <v>1913</v>
      </c>
      <c r="C6" s="3142"/>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34"/>
      <c r="B7" s="3135"/>
      <c r="C7" s="313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31" t="s">
        <v>1937</v>
      </c>
      <c r="L16" s="3132"/>
      <c r="M16" s="3132"/>
      <c r="N16" s="3132"/>
      <c r="O16" s="3132"/>
      <c r="P16" s="3133"/>
    </row>
    <row r="17" spans="1:19" ht="15">
      <c r="A17" s="2237" t="s">
        <v>1938</v>
      </c>
      <c r="B17" s="2238" t="s">
        <v>1939</v>
      </c>
      <c r="C17" s="2239" t="s">
        <v>1940</v>
      </c>
      <c r="D17" s="2240" t="s">
        <v>1928</v>
      </c>
      <c r="E17" s="2241" t="s">
        <v>1929</v>
      </c>
      <c r="F17" s="2242"/>
      <c r="G17" s="2243"/>
      <c r="H17" s="2244" t="s">
        <v>1941</v>
      </c>
      <c r="I17" s="2245" t="s">
        <v>1926</v>
      </c>
      <c r="J17" s="1388"/>
      <c r="K17" s="3128" t="s">
        <v>1942</v>
      </c>
      <c r="L17" s="3129"/>
      <c r="M17" s="3130"/>
      <c r="N17" s="3128" t="s">
        <v>1943</v>
      </c>
      <c r="O17" s="3129"/>
      <c r="P17" s="313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3060</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3063</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3069</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3071</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3072</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43" t="s">
        <v>2078</v>
      </c>
      <c r="B1" s="3144"/>
      <c r="C1" s="3144"/>
      <c r="D1" s="3144"/>
      <c r="E1" s="3144"/>
      <c r="F1" s="3144"/>
      <c r="G1" s="314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activeCell="E16" sqref="E16"/>
    </sheetView>
  </sheetViews>
  <sheetFormatPr defaultRowHeight="13.5"/>
  <cols>
    <col min="1" max="1" width="16.375" customWidth="1"/>
    <col min="2" max="2" width="32.25" customWidth="1"/>
    <col min="3" max="3" width="20.375" customWidth="1"/>
    <col min="4" max="4" width="16.375" customWidth="1"/>
    <col min="5" max="5" width="14.125" customWidth="1"/>
    <col min="6" max="6" width="17" customWidth="1"/>
    <col min="8" max="8" width="17.75" customWidth="1"/>
  </cols>
  <sheetData>
    <row r="1" spans="1:9" ht="33">
      <c r="A1" s="1739" t="s">
        <v>1365</v>
      </c>
      <c r="B1" s="1739">
        <f>SUM(B14:B23)</f>
        <v>11628.210000000001</v>
      </c>
      <c r="C1" s="1738"/>
      <c r="D1" s="1738"/>
      <c r="E1" s="1738"/>
      <c r="F1" s="1738"/>
      <c r="G1" s="1736"/>
      <c r="H1" s="1734"/>
      <c r="I1" s="1734"/>
    </row>
    <row r="2" spans="1:9" ht="33">
      <c r="A2" s="1739" t="s">
        <v>1353</v>
      </c>
      <c r="B2" s="1739">
        <f>SUM(C14:C23)</f>
        <v>0</v>
      </c>
      <c r="C2" s="1738"/>
      <c r="D2" s="1738"/>
      <c r="E2" s="1738"/>
      <c r="F2" s="1738"/>
      <c r="G2" s="1736"/>
      <c r="H2" s="1734"/>
      <c r="I2" s="1734"/>
    </row>
    <row r="3" spans="1:9" ht="33">
      <c r="A3" s="1739" t="s">
        <v>1362</v>
      </c>
      <c r="B3" s="1740">
        <f>项目基本情况!D3</f>
        <v>43185</v>
      </c>
      <c r="C3" s="1738"/>
      <c r="D3" s="1738"/>
      <c r="E3" s="1738"/>
      <c r="F3" s="1738"/>
      <c r="G3" s="1736"/>
      <c r="H3" s="1734"/>
      <c r="I3" s="1734"/>
    </row>
    <row r="4" spans="1:9" ht="49.5">
      <c r="A4" s="1739" t="s">
        <v>1361</v>
      </c>
      <c r="B4" s="1739" t="s">
        <v>1360</v>
      </c>
      <c r="C4" s="1739" t="s">
        <v>1359</v>
      </c>
      <c r="D4" s="1739" t="s">
        <v>1358</v>
      </c>
      <c r="E4" s="1738"/>
      <c r="F4" s="1736"/>
      <c r="G4" s="1736"/>
      <c r="H4" s="1734"/>
      <c r="I4" s="1734"/>
    </row>
    <row r="5" spans="1:9" ht="16.5">
      <c r="A5" s="1739" t="s">
        <v>1357</v>
      </c>
      <c r="B5" s="1739">
        <f ca="1">SUM(D14:D23)</f>
        <v>43077</v>
      </c>
      <c r="C5" s="1739">
        <f ca="1">ROUND(B5*10000/$B$1,0)</f>
        <v>37045</v>
      </c>
      <c r="D5" s="1739" t="e">
        <f ca="1">ROUND(B5*10000/$B$2,0)</f>
        <v>#DIV/0!</v>
      </c>
      <c r="E5" s="1738"/>
      <c r="F5" s="1736"/>
      <c r="G5" s="1736"/>
      <c r="H5" s="1734"/>
      <c r="I5" s="1734"/>
    </row>
    <row r="6" spans="1:9" ht="16.5">
      <c r="A6" s="1739" t="s">
        <v>1356</v>
      </c>
      <c r="B6" s="1739">
        <f ca="1">SUM(G14:G23)</f>
        <v>43077</v>
      </c>
      <c r="C6" s="1739">
        <f ca="1">ROUND(B6*10000/$B$1,0)</f>
        <v>37045</v>
      </c>
      <c r="D6" s="1739" t="e">
        <f ca="1">ROUND(B6*10000/$B$2,0)</f>
        <v>#DIV/0!</v>
      </c>
      <c r="E6" s="1738"/>
      <c r="F6" s="1736"/>
      <c r="G6" s="1736"/>
      <c r="H6" s="1734"/>
      <c r="I6" s="1734"/>
    </row>
    <row r="7" spans="1:9" ht="16.5">
      <c r="A7" s="1739" t="s">
        <v>1364</v>
      </c>
      <c r="B7" s="1739">
        <f>SUM(H14:H23)</f>
        <v>0</v>
      </c>
      <c r="C7" s="1739">
        <f>ROUND(B7*10000/$B$1,0)</f>
        <v>0</v>
      </c>
      <c r="D7" s="1739" t="e">
        <f>ROUND(B7*10000/$B$2,0)</f>
        <v>#DIV/0!</v>
      </c>
      <c r="E7" s="1738"/>
      <c r="F7" s="1736"/>
      <c r="G7" s="1736"/>
      <c r="H7" s="1734"/>
      <c r="I7" s="1734"/>
    </row>
    <row r="8" spans="1:9" ht="16.5">
      <c r="A8" s="1739" t="s">
        <v>1285</v>
      </c>
      <c r="B8" s="1739">
        <f>SUM(I14:I23)</f>
        <v>0</v>
      </c>
      <c r="C8" s="1739">
        <f>ROUND(B8*10000/$B$1,0)</f>
        <v>0</v>
      </c>
      <c r="D8" s="1739" t="e">
        <f>ROUND(B8*10000/$B$2,0)</f>
        <v>#DIV/0!</v>
      </c>
      <c r="E8" s="1738"/>
      <c r="F8" s="1736"/>
      <c r="G8" s="1736"/>
      <c r="H8" s="1734"/>
      <c r="I8" s="1734"/>
    </row>
    <row r="9" spans="1:9" ht="16.5">
      <c r="A9" s="1739" t="s">
        <v>1355</v>
      </c>
      <c r="B9" s="1741"/>
      <c r="C9" s="1738"/>
      <c r="D9" s="1738"/>
      <c r="E9" s="1738"/>
      <c r="F9" s="1736"/>
      <c r="G9" s="1736"/>
      <c r="H9" s="1734"/>
      <c r="I9" s="1734"/>
    </row>
    <row r="10" spans="1:9" ht="16.5">
      <c r="A10" s="1739" t="s">
        <v>1354</v>
      </c>
      <c r="B10" s="1741"/>
      <c r="C10" s="1738"/>
      <c r="D10" s="1738"/>
      <c r="E10" s="1738"/>
      <c r="F10" s="1736"/>
      <c r="G10" s="1736"/>
      <c r="H10" s="1734"/>
      <c r="I10" s="1734"/>
    </row>
    <row r="11" spans="1:9" ht="16.5">
      <c r="A11" s="1739" t="s">
        <v>1370</v>
      </c>
      <c r="B11" s="1741"/>
      <c r="C11" s="1738"/>
      <c r="D11" s="1738"/>
      <c r="E11" s="1738"/>
      <c r="F11" s="1736"/>
      <c r="G11" s="1736"/>
      <c r="H11" s="1734"/>
      <c r="I11" s="1734"/>
    </row>
    <row r="12" spans="1:9" ht="16.5">
      <c r="A12" s="1738"/>
      <c r="B12" s="1738"/>
      <c r="C12" s="1738"/>
      <c r="D12" s="1738"/>
      <c r="E12" s="1738"/>
      <c r="F12" s="1736"/>
      <c r="G12" s="1736"/>
      <c r="H12" s="1734"/>
      <c r="I12" s="1734"/>
    </row>
    <row r="13" spans="1:9" ht="49.5">
      <c r="A13" s="1744" t="s">
        <v>1369</v>
      </c>
      <c r="B13" s="1737" t="s">
        <v>1365</v>
      </c>
      <c r="C13" s="1737" t="s">
        <v>1368</v>
      </c>
      <c r="D13" s="1737" t="s">
        <v>1367</v>
      </c>
      <c r="E13" s="1739" t="s">
        <v>1359</v>
      </c>
      <c r="F13" s="1739" t="s">
        <v>1358</v>
      </c>
      <c r="G13" s="1737" t="s">
        <v>1352</v>
      </c>
      <c r="H13" s="1737" t="s">
        <v>1363</v>
      </c>
      <c r="I13" s="1737" t="s">
        <v>1351</v>
      </c>
    </row>
    <row r="14" spans="1:9"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row>
    <row r="15" spans="1:9"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row>
    <row r="16" spans="1:9"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sqref="A1:I23"/>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c r="J14" s="1736"/>
    </row>
    <row r="15" spans="1:10"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c r="J15" s="1736"/>
    </row>
    <row r="16" spans="1:10"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52" t="str">
        <f>项目基本情况!B1</f>
        <v>北京市海淀区西四环北路160号房地产抵押价值预评估</v>
      </c>
      <c r="C37" s="3052"/>
      <c r="D37" s="3052"/>
      <c r="E37" s="3052"/>
      <c r="F37" s="3052"/>
      <c r="G37" s="3052"/>
      <c r="H37" s="3052"/>
      <c r="I37" s="305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F33" sqref="F33"/>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3656</v>
      </c>
      <c r="D4" s="2420" t="s">
        <v>3069</v>
      </c>
      <c r="E4" s="3201" t="s">
        <v>2111</v>
      </c>
      <c r="F4" s="3214"/>
      <c r="G4" s="3214"/>
      <c r="H4" s="3214"/>
      <c r="I4" s="3202"/>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35266</v>
      </c>
      <c r="D19" s="144">
        <f ca="1">SUMIF(INDIRECT("'"&amp;D4&amp;"'"&amp;"!A:A"),结果表!B19,INDIRECT("'"&amp;D4&amp;"'"&amp;"!B:B"))</f>
        <v>28616</v>
      </c>
      <c r="E19" s="2427" t="s">
        <v>2136</v>
      </c>
      <c r="F19" s="2428" t="s">
        <v>2135</v>
      </c>
      <c r="G19" s="145">
        <f ca="1">ROUND(C19*$C$18+D19*$D$18,0)</f>
        <v>33271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41332</v>
      </c>
      <c r="D20" s="147">
        <f ca="1">SUMIF(INDIRECT("'"&amp;D4&amp;"'"&amp;"!A:A"),结果表!B20,INDIRECT("'"&amp;D4&amp;"'"&amp;"!B:B"))</f>
        <v>33538</v>
      </c>
      <c r="E20" s="2430"/>
      <c r="F20" s="1243" t="s">
        <v>2139</v>
      </c>
      <c r="G20" s="148">
        <f ca="1">ROUND(C20*$C$18+D20*$D$18,0)</f>
        <v>38994</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0.23238747553816053</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43076.800000000003</v>
      </c>
      <c r="I27" s="138"/>
    </row>
    <row r="28" spans="1:35" ht="14.25">
      <c r="A28" s="2437"/>
      <c r="B28" s="151"/>
      <c r="C28" s="151"/>
      <c r="D28" s="152"/>
      <c r="E28" s="138"/>
      <c r="F28" s="138"/>
      <c r="G28" s="138"/>
      <c r="H28" s="138">
        <f ca="1">H27/'数据-汇总表'!E3</f>
        <v>3.7045082605147308</v>
      </c>
      <c r="I28" s="138"/>
    </row>
    <row r="29" spans="1:35" ht="14.25">
      <c r="A29" s="2437"/>
      <c r="B29" s="151"/>
      <c r="C29" s="151"/>
      <c r="D29" s="152"/>
      <c r="E29" s="138"/>
      <c r="F29" s="138"/>
      <c r="G29" s="138"/>
      <c r="H29" s="138">
        <f ca="1">H27/'数据-汇总表'!F31</f>
        <v>4.0498350989218439</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33271</v>
      </c>
      <c r="D32" s="2442" t="s">
        <v>2150</v>
      </c>
      <c r="E32" s="138"/>
      <c r="F32" s="138"/>
      <c r="G32" s="138"/>
      <c r="H32" s="138"/>
      <c r="I32" s="138"/>
    </row>
    <row r="33" spans="1:15" ht="15">
      <c r="A33" s="953" t="s">
        <v>2151</v>
      </c>
      <c r="B33" s="2443"/>
      <c r="C33" s="2444" t="s">
        <v>3655</v>
      </c>
      <c r="D33" s="2445" t="s">
        <v>3056</v>
      </c>
      <c r="E33" s="2446" t="s">
        <v>2152</v>
      </c>
      <c r="F33" s="2447" t="str">
        <f>IF(D32="楼面单价","取值（单价）","取值（总价）")</f>
        <v>取值（总价）</v>
      </c>
      <c r="G33" s="138"/>
      <c r="H33" s="138"/>
      <c r="I33" s="138"/>
    </row>
    <row r="34" spans="1:15" ht="15">
      <c r="A34" s="2448"/>
      <c r="B34" s="2449" t="s">
        <v>2153</v>
      </c>
      <c r="C34" s="157">
        <f ca="1">IF(C33="自定义",F34,C32-C35)</f>
        <v>33271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33271</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1805">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1805">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147" t="s">
        <v>2186</v>
      </c>
      <c r="L48" s="3147"/>
      <c r="M48" s="3150">
        <f ca="1">H101</f>
        <v>33271</v>
      </c>
      <c r="N48" s="3150"/>
      <c r="O48" s="3150"/>
    </row>
    <row r="49" spans="1:35" ht="25.5" hidden="1" customHeight="1">
      <c r="A49" s="176" t="s">
        <v>2187</v>
      </c>
      <c r="B49" s="3195" t="s">
        <v>2188</v>
      </c>
      <c r="C49" s="3195"/>
      <c r="D49" s="177">
        <v>0</v>
      </c>
      <c r="E49" s="23" t="s">
        <v>2189</v>
      </c>
      <c r="F49" s="28" t="s">
        <v>34</v>
      </c>
      <c r="G49" s="3176"/>
      <c r="H49" s="138"/>
      <c r="I49" s="2476"/>
      <c r="J49" s="1805">
        <v>4</v>
      </c>
      <c r="K49" s="3147" t="str">
        <f>IF(项目基本情况!E8="房地产抵押价值","房地产抵押价值","抵押担保权已注销时的房地产抵押价值")</f>
        <v>房地产抵押价值</v>
      </c>
      <c r="L49" s="3147"/>
      <c r="M49" s="3150">
        <f ca="1">IF(项目基本情况!E8="房地产抵押价值",H107,H109)</f>
        <v>33271</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477" t="s">
        <v>2193</v>
      </c>
      <c r="K51" s="3147" t="s">
        <v>2194</v>
      </c>
      <c r="L51" s="3147"/>
      <c r="M51" s="2477" t="s">
        <v>2195</v>
      </c>
      <c r="N51" s="2477" t="s">
        <v>2196</v>
      </c>
      <c r="O51" s="2477" t="s">
        <v>2197</v>
      </c>
    </row>
    <row r="52" spans="1:35" ht="24" hidden="1" customHeight="1">
      <c r="A52" s="183" t="s">
        <v>2198</v>
      </c>
      <c r="B52" s="3195" t="s">
        <v>2199</v>
      </c>
      <c r="C52" s="3195"/>
      <c r="D52" s="182">
        <f ca="1">ROUND(D45*'数据-取费表'!B41/(1+'数据-取费表'!C42),0)</f>
        <v>1774</v>
      </c>
      <c r="E52" s="11" t="s">
        <v>2200</v>
      </c>
      <c r="F52" s="184">
        <f>'数据-取费表'!B41</f>
        <v>5.6000000000000001E-2</v>
      </c>
      <c r="G52" s="2478"/>
      <c r="H52" s="138"/>
      <c r="I52" s="2476"/>
      <c r="J52" s="1805">
        <v>1</v>
      </c>
      <c r="K52" s="3170" t="s">
        <v>2201</v>
      </c>
      <c r="L52" s="3170"/>
      <c r="M52" s="1747">
        <f>D48</f>
        <v>0</v>
      </c>
      <c r="N52" s="1805" t="str">
        <f>E48</f>
        <v>销售额×税（费）率</v>
      </c>
      <c r="O52" s="1748" t="str">
        <f>F48</f>
        <v>免征</v>
      </c>
    </row>
    <row r="53" spans="1:35" ht="12" hidden="1" customHeight="1">
      <c r="A53" s="183" t="s">
        <v>2202</v>
      </c>
      <c r="B53" s="3196" t="s">
        <v>2203</v>
      </c>
      <c r="C53" s="3197"/>
      <c r="D53" s="182">
        <f ca="1">ROUND(D45*'数据-取费表'!B41/(1+'数据-取费表'!C42),0)</f>
        <v>1774</v>
      </c>
      <c r="E53" s="11" t="s">
        <v>2200</v>
      </c>
      <c r="F53" s="184">
        <f>'数据-取费表'!B41</f>
        <v>5.6000000000000001E-2</v>
      </c>
      <c r="G53" s="2478"/>
      <c r="H53" s="138"/>
      <c r="I53" s="2476"/>
      <c r="J53" s="1805">
        <v>2</v>
      </c>
      <c r="K53" s="3170" t="s">
        <v>2204</v>
      </c>
      <c r="L53" s="3170"/>
      <c r="M53" s="1747">
        <f t="shared" ref="M53:O54" ca="1" si="0">D55</f>
        <v>17</v>
      </c>
      <c r="N53" s="1805" t="str">
        <f t="shared" si="0"/>
        <v>销售额×税（费）率</v>
      </c>
      <c r="O53" s="1748">
        <f t="shared" si="0"/>
        <v>5.0000000000000001E-4</v>
      </c>
    </row>
    <row r="54" spans="1:35" ht="12" hidden="1" customHeight="1">
      <c r="A54" s="183" t="s">
        <v>2205</v>
      </c>
      <c r="B54" s="3196" t="s">
        <v>2206</v>
      </c>
      <c r="C54" s="3197"/>
      <c r="D54" s="182">
        <f ca="1">C68</f>
        <v>1774</v>
      </c>
      <c r="E54" s="30" t="s">
        <v>2207</v>
      </c>
      <c r="F54" s="184">
        <f>'数据-取费表'!B41</f>
        <v>5.6000000000000001E-2</v>
      </c>
      <c r="G54" s="2478"/>
      <c r="H54" s="2479"/>
      <c r="I54" s="2476"/>
      <c r="J54" s="1805">
        <v>3</v>
      </c>
      <c r="K54" s="3170" t="s">
        <v>2208</v>
      </c>
      <c r="L54" s="3170"/>
      <c r="M54" s="1747">
        <f t="shared" ca="1" si="0"/>
        <v>18832</v>
      </c>
      <c r="N54" s="1805" t="str">
        <f t="shared" si="0"/>
        <v>增值额×税（费）率</v>
      </c>
      <c r="O54" s="1749" t="str">
        <f t="shared" si="0"/>
        <v>——</v>
      </c>
    </row>
    <row r="55" spans="1:35" ht="24" hidden="1" customHeight="1">
      <c r="A55" s="3234" t="s">
        <v>2209</v>
      </c>
      <c r="B55" s="3216"/>
      <c r="C55" s="3216"/>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170" t="str">
        <f>IF(H59="非个人房产","——","个人所得税")</f>
        <v>——</v>
      </c>
      <c r="L55" s="3170"/>
      <c r="M55" s="1750" t="str">
        <f>D59</f>
        <v>——</v>
      </c>
      <c r="N55" s="1803" t="str">
        <f>E59</f>
        <v>——</v>
      </c>
      <c r="O55" s="1751" t="str">
        <f>F59</f>
        <v>——</v>
      </c>
    </row>
    <row r="56" spans="1:35" ht="24.75" hidden="1">
      <c r="A56" s="3234" t="s">
        <v>2212</v>
      </c>
      <c r="B56" s="3216"/>
      <c r="C56" s="3216"/>
      <c r="D56" s="185">
        <f ca="1">IF(H56="个人住宅",D57,D58)</f>
        <v>18832</v>
      </c>
      <c r="E56" s="11" t="s">
        <v>2213</v>
      </c>
      <c r="F56" s="184" t="str">
        <f>IF(H56="正常",F58,"免征")</f>
        <v>——</v>
      </c>
      <c r="G56" s="2480" t="s">
        <v>2214</v>
      </c>
      <c r="H56" s="2481" t="s">
        <v>2211</v>
      </c>
      <c r="I56" s="2482"/>
      <c r="J56" s="1805"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IF(AND(J55="",J56=""),4,IF(项目基本情况!K6="上海银行",结果表!J56+1,结果表!J55+1))</f>
        <v>4</v>
      </c>
      <c r="K57" s="3170" t="s">
        <v>2216</v>
      </c>
      <c r="L57" s="2483" t="s">
        <v>2217</v>
      </c>
      <c r="M57" s="1752"/>
      <c r="N57" s="1753">
        <f ca="1">SUMIF(M52:M56,"&lt;9e307")</f>
        <v>18849</v>
      </c>
      <c r="O57" s="2484"/>
      <c r="P57" s="1746">
        <f ca="1">N57/M49</f>
        <v>0.56652940999669377</v>
      </c>
    </row>
    <row r="58" spans="1:35" ht="24.75" hidden="1">
      <c r="A58" s="183" t="s">
        <v>2198</v>
      </c>
      <c r="B58" s="3201" t="s">
        <v>2218</v>
      </c>
      <c r="C58" s="3214"/>
      <c r="D58" s="185">
        <f ca="1">IF(H58="转让取得",C81,C97)</f>
        <v>18832</v>
      </c>
      <c r="E58" s="11" t="s">
        <v>2213</v>
      </c>
      <c r="F58" s="24" t="s">
        <v>34</v>
      </c>
      <c r="G58" s="2478"/>
      <c r="H58" s="2481" t="s">
        <v>2219</v>
      </c>
      <c r="I58" s="2482"/>
      <c r="J58" s="3170"/>
      <c r="K58" s="3170"/>
      <c r="L58" s="2483" t="s">
        <v>2220</v>
      </c>
      <c r="M58" s="1754"/>
      <c r="N58" s="2485" t="str">
        <f ca="1">NUMBERSTRING(INT(N57*10000),2)&amp;"元整"</f>
        <v>壹亿捌仟捌佰肆拾玖万元整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1805" t="s">
        <v>2217</v>
      </c>
      <c r="M59" s="1755"/>
      <c r="N59" s="1756">
        <f ca="1">M49-N57</f>
        <v>14422</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壹亿肆仟肆佰贰拾贰万元整</v>
      </c>
      <c r="O60" s="2486"/>
    </row>
    <row r="61" spans="1:35" ht="13.5" hidden="1" thickBot="1">
      <c r="A61" s="3233" t="s">
        <v>2224</v>
      </c>
      <c r="B61" s="3233"/>
      <c r="C61" s="3233"/>
      <c r="D61" s="3233"/>
      <c r="E61" s="3233"/>
      <c r="F61" s="2482"/>
      <c r="G61" s="2482"/>
      <c r="H61" s="2490"/>
      <c r="I61" s="138"/>
      <c r="J61" s="1805">
        <f>J59+1</f>
        <v>6</v>
      </c>
      <c r="K61" s="3170" t="s">
        <v>2225</v>
      </c>
      <c r="L61" s="3170"/>
      <c r="M61" s="1757"/>
      <c r="N61" s="1758">
        <f ca="1">ROUND(N59*10000/'数据-汇总表'!E3,0)</f>
        <v>12403</v>
      </c>
      <c r="O61" s="2491"/>
    </row>
    <row r="62" spans="1:35" ht="12.75" hidden="1">
      <c r="A62" s="3190" t="s">
        <v>2226</v>
      </c>
      <c r="B62" s="3191"/>
      <c r="C62" s="1797"/>
      <c r="D62" s="1797" t="s">
        <v>2227</v>
      </c>
      <c r="E62" s="192" t="s">
        <v>2228</v>
      </c>
      <c r="F62" s="2482"/>
      <c r="G62" s="2482"/>
      <c r="H62" s="2490"/>
      <c r="I62" s="138"/>
    </row>
    <row r="63" spans="1:35" ht="12.75" hidden="1">
      <c r="A63" s="203" t="s">
        <v>775</v>
      </c>
      <c r="B63" s="193" t="s">
        <v>2229</v>
      </c>
      <c r="C63" s="194">
        <f ca="1">ROUND((C64+C65)/(1+'数据-取费表'!C42),0)</f>
        <v>31687</v>
      </c>
      <c r="D63" s="195"/>
      <c r="E63" s="196"/>
      <c r="F63" s="2482"/>
      <c r="G63" s="2482"/>
      <c r="H63" s="2490"/>
      <c r="I63" s="138"/>
      <c r="J63" s="3155" t="s">
        <v>2230</v>
      </c>
      <c r="K63" s="2492" t="s">
        <v>2231</v>
      </c>
      <c r="L63" s="1745">
        <f ca="1">IF(M49&gt;10000,M49*0.5%,IF(AND(M49&gt;1000,M49&lt;=10000),M49*1%,IF(AND(M49&gt;100,M49&lt;=1000),M49*3%,IF(AND(M49&gt;10,M49&lt;=100),M49*5%,M49*8%))))</f>
        <v>166.35499999999999</v>
      </c>
      <c r="M63" s="24">
        <f ca="1">ROUND(L63,1)</f>
        <v>166.4</v>
      </c>
      <c r="Z63" s="2416"/>
      <c r="AI63" s="2417"/>
    </row>
    <row r="64" spans="1:35" ht="14.25" hidden="1" customHeight="1">
      <c r="A64" s="197" t="s">
        <v>770</v>
      </c>
      <c r="B64" s="198" t="s">
        <v>2232</v>
      </c>
      <c r="C64" s="199">
        <f ca="1">D45</f>
        <v>33271</v>
      </c>
      <c r="D64" s="200" t="s">
        <v>32</v>
      </c>
      <c r="E64" s="201"/>
      <c r="F64" s="2482"/>
      <c r="G64" s="2482"/>
      <c r="H64" s="2490"/>
      <c r="I64" s="138"/>
      <c r="J64" s="3155"/>
      <c r="K64" s="2492" t="s">
        <v>2233</v>
      </c>
      <c r="L64" s="1745">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2234</v>
      </c>
      <c r="Z64" s="2416"/>
      <c r="AI64" s="2417"/>
    </row>
    <row r="65" spans="1:35" ht="14.25" hidden="1" customHeight="1">
      <c r="A65" s="197" t="s">
        <v>771</v>
      </c>
      <c r="B65" s="198" t="s">
        <v>2235</v>
      </c>
      <c r="C65" s="202"/>
      <c r="D65" s="200"/>
      <c r="E65" s="201"/>
      <c r="F65" s="2482"/>
      <c r="G65" s="2482"/>
      <c r="H65" s="2490"/>
      <c r="I65" s="138"/>
      <c r="J65" s="3155"/>
      <c r="K65" s="2492" t="s">
        <v>2236</v>
      </c>
      <c r="L65" s="1745">
        <f ca="1">IF(M49&gt;1000,M49*0.1%,IF(AND(M49&gt;500,M49&lt;=1000),M49*0.5%,IF(AND(M49&gt;50,M49&lt;=500),M49*1%,IF(AND(M49&gt;1,M49&lt;=50),M49*1.5%))))</f>
        <v>33.271000000000001</v>
      </c>
      <c r="M65" s="24">
        <f t="shared" ca="1" si="1"/>
        <v>33.299999999999997</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2492" t="s">
        <v>2238</v>
      </c>
      <c r="L66" s="1745">
        <f ca="1">M49*0.5%</f>
        <v>166.35499999999999</v>
      </c>
      <c r="M66" s="24">
        <f ca="1">IF(L66&gt;0.5,0.5,ROUND(L66,0))</f>
        <v>0.5</v>
      </c>
      <c r="N66" s="138" t="s">
        <v>2239</v>
      </c>
      <c r="Z66" s="2416"/>
      <c r="AI66" s="2417"/>
    </row>
    <row r="67" spans="1:35" ht="14.25" hidden="1" customHeight="1">
      <c r="A67" s="203" t="s">
        <v>773</v>
      </c>
      <c r="B67" s="204" t="s">
        <v>2240</v>
      </c>
      <c r="C67" s="207">
        <f ca="1">C63-C66</f>
        <v>31687</v>
      </c>
      <c r="D67" s="200" t="s">
        <v>32</v>
      </c>
      <c r="E67" s="201"/>
      <c r="F67" s="2482"/>
      <c r="G67" s="2482"/>
      <c r="H67" s="2490"/>
      <c r="I67" s="138"/>
      <c r="J67" s="3155"/>
      <c r="K67" s="2492" t="s">
        <v>2241</v>
      </c>
      <c r="L67" s="1745">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6"/>
      <c r="AI67" s="2417"/>
    </row>
    <row r="68" spans="1:35" ht="14.25" hidden="1" customHeight="1" thickBot="1">
      <c r="A68" s="208" t="s">
        <v>774</v>
      </c>
      <c r="B68" s="209" t="s">
        <v>2242</v>
      </c>
      <c r="C68" s="210">
        <f ca="1">IF(C67&lt;=0,0,ROUND(C67*D68,0))</f>
        <v>1774</v>
      </c>
      <c r="D68" s="211">
        <f>'数据-取费表'!B41</f>
        <v>5.6000000000000001E-2</v>
      </c>
      <c r="E68" s="212"/>
      <c r="F68" s="2482"/>
      <c r="G68" s="2482"/>
      <c r="H68" s="2490"/>
      <c r="I68" s="138"/>
      <c r="J68" s="3155"/>
      <c r="K68" s="2492" t="s">
        <v>2243</v>
      </c>
      <c r="L68" s="1745">
        <f ca="1">IF(M49&gt;10000,M49*0.5%,IF(AND(M49&gt;5000,M49&lt;=10000),M49*1%,IF(AND(M49&gt;1000,M49&lt;=5000),M49*2%,IF(AND(M49&gt;200,M49&lt;=1000),M49*3%,M49*5%))))</f>
        <v>166.35499999999999</v>
      </c>
      <c r="M68" s="24">
        <f ca="1">ROUND(L68,1)</f>
        <v>166.4</v>
      </c>
      <c r="Z68" s="2416"/>
      <c r="AI68" s="2417"/>
    </row>
    <row r="69" spans="1:35" s="2439" customFormat="1" ht="16.5" hidden="1" customHeight="1">
      <c r="A69" s="2493"/>
      <c r="B69" s="2494"/>
      <c r="C69" s="2495"/>
      <c r="D69" s="2496"/>
      <c r="E69" s="2497"/>
      <c r="F69" s="2161"/>
      <c r="G69" s="2161"/>
      <c r="H69" s="2160"/>
      <c r="I69" s="2411"/>
      <c r="J69" s="3155"/>
      <c r="K69" s="2492" t="s">
        <v>2244</v>
      </c>
      <c r="L69" s="2498"/>
      <c r="M69" s="24">
        <f ca="1">ROUND(SUM(M63:M68),0)</f>
        <v>543</v>
      </c>
      <c r="N69" s="1746">
        <f ca="1">M69/M49</f>
        <v>1.6320519371224189E-2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31687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190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190</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31497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31687</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190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190</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31497</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比较法-办公</v>
      </c>
      <c r="D101" s="735" t="str">
        <f>D4</f>
        <v>收益法（办公）</v>
      </c>
      <c r="E101" s="3151" t="s">
        <v>2285</v>
      </c>
      <c r="F101" s="3152"/>
      <c r="G101" s="2513" t="s">
        <v>2286</v>
      </c>
      <c r="H101" s="1041">
        <f ca="1">H118</f>
        <v>33271</v>
      </c>
      <c r="I101" s="138"/>
    </row>
    <row r="102" spans="1:35" ht="18.75" customHeight="1">
      <c r="A102" s="3181" t="s">
        <v>2287</v>
      </c>
      <c r="B102" s="2513" t="s">
        <v>2286</v>
      </c>
      <c r="C102" s="734">
        <f ca="1">C19</f>
        <v>35266</v>
      </c>
      <c r="D102" s="735">
        <f ca="1">D19</f>
        <v>28616</v>
      </c>
      <c r="E102" s="3151"/>
      <c r="F102" s="3152"/>
      <c r="G102" s="2513" t="s">
        <v>2288</v>
      </c>
      <c r="H102" s="371">
        <f ca="1">I118</f>
        <v>38994</v>
      </c>
      <c r="I102" s="138"/>
    </row>
    <row r="103" spans="1:35" ht="42.75" customHeight="1">
      <c r="A103" s="3181"/>
      <c r="B103" s="2513" t="s">
        <v>2288</v>
      </c>
      <c r="C103" s="736">
        <f ca="1">C20</f>
        <v>41332</v>
      </c>
      <c r="D103" s="737">
        <f ca="1">D20</f>
        <v>33538</v>
      </c>
      <c r="E103" s="3145" t="s">
        <v>2289</v>
      </c>
      <c r="F103" s="3146"/>
      <c r="G103" s="2514" t="s">
        <v>2290</v>
      </c>
      <c r="H103" s="1041">
        <f>IF(D36="正常操作",H104+H105+H106,H105+H106)</f>
        <v>0</v>
      </c>
      <c r="I103" s="138"/>
    </row>
    <row r="104" spans="1:35" ht="18.75" customHeight="1">
      <c r="A104" s="3181" t="s">
        <v>2291</v>
      </c>
      <c r="B104" s="2515" t="s">
        <v>2286</v>
      </c>
      <c r="C104" s="738">
        <f ca="1">H118</f>
        <v>33271</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38994</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33271</v>
      </c>
      <c r="I107" s="138"/>
    </row>
    <row r="108" spans="1:35" ht="18.75" customHeight="1">
      <c r="A108" s="138"/>
      <c r="B108" s="138"/>
      <c r="C108" s="138"/>
      <c r="D108" s="138"/>
      <c r="E108" s="3182"/>
      <c r="F108" s="3152"/>
      <c r="G108" s="2513" t="s">
        <v>2288</v>
      </c>
      <c r="H108" s="371">
        <f ca="1">ROUND(H107*10000/'数据-汇总表'!E3,0)</f>
        <v>28612</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33271</v>
      </c>
      <c r="E118" s="1791">
        <f ca="1">ROUND(IF(C33="自定义",IF(D32="楼面单价",C34,D118*10000/B118),I118-G118),0)</f>
        <v>38994</v>
      </c>
      <c r="F118" s="1791">
        <f ca="1">ROUND(IF(D32="总价",C35,G118*B118/10000),0)</f>
        <v>0</v>
      </c>
      <c r="G118" s="1791">
        <f ca="1">ROUND(IF(D32="楼面单价",C35,F118*10000/B118),0)</f>
        <v>0</v>
      </c>
      <c r="H118" s="1791">
        <f ca="1">ROUND(IF(D32="总价",C32,I118*B118/10000),0)</f>
        <v>33271</v>
      </c>
      <c r="I118" s="1791">
        <f ca="1">ROUND(IF(D32="楼面单价",C32,H118*10000/B118),0)</f>
        <v>38994</v>
      </c>
    </row>
    <row r="119" spans="1:11" ht="18.75" customHeight="1">
      <c r="A119" s="3118" t="s">
        <v>2305</v>
      </c>
      <c r="B119" s="3118"/>
      <c r="C119" s="3118"/>
      <c r="D119" s="3163" t="str">
        <f ca="1">NUMBERSTRING(INT(D118*10000),2)&amp;"元整"</f>
        <v>叁亿叁仟贰佰柒拾壹万元整</v>
      </c>
      <c r="E119" s="3164"/>
      <c r="F119" s="3163" t="str">
        <f ca="1">NUMBERSTRING(INT(F118*10000),2)&amp;"元整"</f>
        <v>零元整</v>
      </c>
      <c r="G119" s="3164"/>
      <c r="H119" s="3163" t="str">
        <f ca="1">NUMBERSTRING(INT(H118*10000),2)&amp;"元整"</f>
        <v>叁亿叁仟贰佰柒拾壹万元整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33271</v>
      </c>
      <c r="E122" s="3159"/>
      <c r="F122" s="3159"/>
      <c r="G122" s="3159"/>
      <c r="H122" s="3159"/>
      <c r="I122" s="3160"/>
    </row>
    <row r="123" spans="1:11" ht="18.75" customHeight="1">
      <c r="A123" s="3118" t="s">
        <v>2305</v>
      </c>
      <c r="B123" s="3118"/>
      <c r="C123" s="3118"/>
      <c r="D123" s="3163" t="str">
        <f ca="1">NUMBERSTRING(INT(D122*10000),2)&amp;"元整"</f>
        <v>叁亿叁仟贰佰柒拾壹万元整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38" t="s">
        <v>2444</v>
      </c>
    </row>
    <row r="43" spans="1:7" ht="13.5" customHeight="1">
      <c r="A43" s="947" t="s">
        <v>792</v>
      </c>
      <c r="B43" s="259" t="s">
        <v>2398</v>
      </c>
      <c r="C43" s="282">
        <f ca="1">ROUND(IF('数据-取费表'!B22&lt;=1,C39*F22*'数据-取费表'!B20/2,C39*(POWER((1+F22),'数据-取费表'!B20/2)-1)),0)</f>
        <v>35857</v>
      </c>
      <c r="D43" s="282"/>
      <c r="E43" s="282"/>
      <c r="F43" s="283"/>
      <c r="G43" s="3239"/>
    </row>
    <row r="44" spans="1:7" ht="13.5" customHeight="1">
      <c r="A44" s="947" t="s">
        <v>793</v>
      </c>
      <c r="B44" s="259" t="s">
        <v>2399</v>
      </c>
      <c r="C44" s="282">
        <f ca="1">ROUND(IF('数据-取费表'!B22&lt;=1,C40*F22*'数据-取费表'!B20/2,C40*(POWER((1+F22),'数据-取费表'!B20/2)-1)),4)</f>
        <v>1.4E-3</v>
      </c>
      <c r="D44" s="282"/>
      <c r="E44" s="282"/>
      <c r="F44" s="283"/>
      <c r="G44" s="3240"/>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3657</v>
      </c>
      <c r="D4" s="3025" t="s">
        <v>3071</v>
      </c>
      <c r="E4" s="3201" t="s">
        <v>2111</v>
      </c>
      <c r="F4" s="3214"/>
      <c r="G4" s="3214"/>
      <c r="H4" s="3214"/>
      <c r="I4" s="3202"/>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9585</v>
      </c>
      <c r="D19" s="144">
        <f ca="1">SUMIF(INDIRECT("'"&amp;D4&amp;"'"&amp;"!A:A"),'结果表 (1)'!B19,INDIRECT("'"&amp;D4&amp;"'"&amp;"!B:B"))</f>
        <v>8914</v>
      </c>
      <c r="E19" s="2427" t="s">
        <v>2136</v>
      </c>
      <c r="F19" s="2428" t="s">
        <v>2135</v>
      </c>
      <c r="G19" s="145">
        <f ca="1">ROUND(C19*$C$18+D19*$D$18,0)</f>
        <v>9384</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45548</v>
      </c>
      <c r="D20" s="147">
        <f ca="1">SUMIF(INDIRECT("'"&amp;D4&amp;"'"&amp;"!A:A"),'结果表 (1)'!B20,INDIRECT("'"&amp;D4&amp;"'"&amp;"!B:B"))</f>
        <v>42361</v>
      </c>
      <c r="E20" s="2430"/>
      <c r="F20" s="1243" t="s">
        <v>2139</v>
      </c>
      <c r="G20" s="148">
        <f ca="1">ROUND(C20*$C$18+D20*$D$18,0)</f>
        <v>44592</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7.527484855283828E-2</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34408</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9384</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9384</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9384</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9384</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9384</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500</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500</v>
      </c>
      <c r="E53" s="11" t="s">
        <v>2200</v>
      </c>
      <c r="F53" s="184">
        <f>'数据-取费表'!B41</f>
        <v>5.6000000000000001E-2</v>
      </c>
      <c r="G53" s="2478"/>
      <c r="H53" s="138"/>
      <c r="I53" s="2476"/>
      <c r="J53" s="3002">
        <v>2</v>
      </c>
      <c r="K53" s="3170" t="s">
        <v>2204</v>
      </c>
      <c r="L53" s="3170"/>
      <c r="M53" s="1747">
        <f t="shared" ref="M53:O54" ca="1" si="0">D55</f>
        <v>5</v>
      </c>
      <c r="N53" s="3002" t="str">
        <f t="shared" si="0"/>
        <v>销售额×税（费）率</v>
      </c>
      <c r="O53" s="1748">
        <f t="shared" si="0"/>
        <v>5.0000000000000001E-4</v>
      </c>
    </row>
    <row r="54" spans="1:35" ht="12" hidden="1" customHeight="1">
      <c r="A54" s="183" t="s">
        <v>2205</v>
      </c>
      <c r="B54" s="3196" t="s">
        <v>2206</v>
      </c>
      <c r="C54" s="3197"/>
      <c r="D54" s="182">
        <f ca="1">C68</f>
        <v>500</v>
      </c>
      <c r="E54" s="30" t="s">
        <v>2207</v>
      </c>
      <c r="F54" s="184">
        <f>'数据-取费表'!B41</f>
        <v>5.6000000000000001E-2</v>
      </c>
      <c r="G54" s="2478"/>
      <c r="H54" s="2479"/>
      <c r="I54" s="2476"/>
      <c r="J54" s="3002">
        <v>3</v>
      </c>
      <c r="K54" s="3170" t="s">
        <v>2208</v>
      </c>
      <c r="L54" s="3170"/>
      <c r="M54" s="1747">
        <f t="shared" ca="1" si="0"/>
        <v>5311</v>
      </c>
      <c r="N54" s="3002" t="str">
        <f t="shared" si="0"/>
        <v>增值额×税（费）率</v>
      </c>
      <c r="O54" s="1749" t="str">
        <f t="shared" si="0"/>
        <v>——</v>
      </c>
    </row>
    <row r="55" spans="1:35" ht="24" hidden="1" customHeight="1">
      <c r="A55" s="3234" t="s">
        <v>2209</v>
      </c>
      <c r="B55" s="3216"/>
      <c r="C55" s="3216"/>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5311</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(1)'!J56+1,'结果表 (1)'!J55+1))</f>
        <v>4</v>
      </c>
      <c r="K57" s="3170" t="s">
        <v>2216</v>
      </c>
      <c r="L57" s="2483" t="s">
        <v>2217</v>
      </c>
      <c r="M57" s="1752"/>
      <c r="N57" s="1753">
        <f ca="1">SUMIF(M52:M56,"&lt;9e307")</f>
        <v>5316</v>
      </c>
      <c r="O57" s="2484"/>
      <c r="P57" s="1746">
        <f ca="1">N57/M49</f>
        <v>0.56649616368286448</v>
      </c>
    </row>
    <row r="58" spans="1:35" ht="24.75" hidden="1">
      <c r="A58" s="183" t="s">
        <v>2198</v>
      </c>
      <c r="B58" s="3201" t="s">
        <v>2218</v>
      </c>
      <c r="C58" s="3214"/>
      <c r="D58" s="185">
        <f ca="1">IF(H58="转让取得",C81,C97)</f>
        <v>5311</v>
      </c>
      <c r="E58" s="11" t="s">
        <v>2213</v>
      </c>
      <c r="F58" s="24" t="s">
        <v>34</v>
      </c>
      <c r="G58" s="2478"/>
      <c r="H58" s="2481" t="s">
        <v>2219</v>
      </c>
      <c r="I58" s="2482"/>
      <c r="J58" s="3170"/>
      <c r="K58" s="3170"/>
      <c r="L58" s="2483" t="s">
        <v>2220</v>
      </c>
      <c r="M58" s="1754"/>
      <c r="N58" s="2485" t="str">
        <f ca="1">NUMBERSTRING(INT(N57*10000),2)&amp;"元整"</f>
        <v>伍仟叁佰壹拾陆万元整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4068</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肆仟零陆拾捌万元整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3498</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8937</v>
      </c>
      <c r="D63" s="195"/>
      <c r="E63" s="196"/>
      <c r="F63" s="2482"/>
      <c r="G63" s="2482"/>
      <c r="H63" s="2490"/>
      <c r="I63" s="138"/>
      <c r="J63" s="3155" t="s">
        <v>2230</v>
      </c>
      <c r="K63" s="3000" t="s">
        <v>2231</v>
      </c>
      <c r="L63" s="1745">
        <f ca="1">IF(M49&gt;10000,M49*0.5%,IF(AND(M49&gt;1000,M49&lt;=10000),M49*1%,IF(AND(M49&gt;100,M49&lt;=1000),M49*3%,IF(AND(M49&gt;10,M49&lt;=100),M49*5%,M49*8%))))</f>
        <v>93.84</v>
      </c>
      <c r="M63" s="24">
        <f ca="1">ROUND(L63,1)</f>
        <v>93.8</v>
      </c>
      <c r="Z63" s="2416"/>
      <c r="AI63" s="2417"/>
    </row>
    <row r="64" spans="1:35" ht="14.25" hidden="1" customHeight="1">
      <c r="A64" s="197" t="s">
        <v>770</v>
      </c>
      <c r="B64" s="198" t="s">
        <v>2232</v>
      </c>
      <c r="C64" s="199">
        <f ca="1">D45</f>
        <v>9384</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9.3840000000000003</v>
      </c>
      <c r="M65" s="24">
        <f t="shared" ca="1" si="1"/>
        <v>9.4</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46.92</v>
      </c>
      <c r="M66" s="24">
        <f ca="1">IF(L66&gt;0.5,0.5,ROUND(L66,0))</f>
        <v>0.5</v>
      </c>
      <c r="N66" s="138" t="s">
        <v>2239</v>
      </c>
      <c r="Z66" s="2416"/>
      <c r="AI66" s="2417"/>
    </row>
    <row r="67" spans="1:35" ht="14.25" hidden="1" customHeight="1">
      <c r="A67" s="203" t="s">
        <v>773</v>
      </c>
      <c r="B67" s="204" t="s">
        <v>2240</v>
      </c>
      <c r="C67" s="207">
        <f ca="1">C63-C66</f>
        <v>8937</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6"/>
      <c r="AI67" s="2417"/>
    </row>
    <row r="68" spans="1:35" ht="14.25" hidden="1" customHeight="1" thickBot="1">
      <c r="A68" s="208" t="s">
        <v>774</v>
      </c>
      <c r="B68" s="209" t="s">
        <v>2242</v>
      </c>
      <c r="C68" s="210">
        <f ca="1">IF(C67&lt;=0,0,ROUND(C67*D68,0))</f>
        <v>500</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93.84</v>
      </c>
      <c r="M68" s="24">
        <f ca="1">ROUND(L68,1)</f>
        <v>93.8</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252</v>
      </c>
      <c r="N69" s="1746">
        <f ca="1">M69/M49</f>
        <v>2.6854219948849106E-2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8937</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8883</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8937</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8883</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比较法-商业</v>
      </c>
      <c r="D101" s="735" t="str">
        <f>D4</f>
        <v>收益法（商业）</v>
      </c>
      <c r="E101" s="3151" t="s">
        <v>2285</v>
      </c>
      <c r="F101" s="3152"/>
      <c r="G101" s="2513" t="s">
        <v>2286</v>
      </c>
      <c r="H101" s="1041">
        <f ca="1">H118</f>
        <v>9384</v>
      </c>
      <c r="I101" s="138"/>
    </row>
    <row r="102" spans="1:35" ht="18.75" customHeight="1">
      <c r="A102" s="3181" t="s">
        <v>2287</v>
      </c>
      <c r="B102" s="2513" t="s">
        <v>2286</v>
      </c>
      <c r="C102" s="734">
        <f ca="1">C19</f>
        <v>9585</v>
      </c>
      <c r="D102" s="735">
        <f ca="1">D19</f>
        <v>8914</v>
      </c>
      <c r="E102" s="3151"/>
      <c r="F102" s="3152"/>
      <c r="G102" s="2513" t="s">
        <v>2288</v>
      </c>
      <c r="H102" s="371">
        <f ca="1">I118</f>
        <v>44595</v>
      </c>
      <c r="I102" s="138"/>
    </row>
    <row r="103" spans="1:35" ht="42.75" customHeight="1">
      <c r="A103" s="3181"/>
      <c r="B103" s="2513" t="s">
        <v>2288</v>
      </c>
      <c r="C103" s="736">
        <f ca="1">C20</f>
        <v>45548</v>
      </c>
      <c r="D103" s="737">
        <f ca="1">D20</f>
        <v>42361</v>
      </c>
      <c r="E103" s="3145" t="s">
        <v>2289</v>
      </c>
      <c r="F103" s="3146"/>
      <c r="G103" s="2514" t="s">
        <v>2290</v>
      </c>
      <c r="H103" s="1041">
        <f>IF(D36="正常操作",H104+H105+H106,H105+H106)</f>
        <v>0</v>
      </c>
      <c r="I103" s="138"/>
    </row>
    <row r="104" spans="1:35" ht="18.75" customHeight="1">
      <c r="A104" s="3181" t="s">
        <v>2291</v>
      </c>
      <c r="B104" s="2515" t="s">
        <v>2286</v>
      </c>
      <c r="C104" s="738">
        <f ca="1">H118</f>
        <v>9384</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44595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9384</v>
      </c>
      <c r="I107" s="138"/>
    </row>
    <row r="108" spans="1:35" ht="18.75" customHeight="1">
      <c r="A108" s="138"/>
      <c r="B108" s="138"/>
      <c r="C108" s="138"/>
      <c r="D108" s="138"/>
      <c r="E108" s="3182"/>
      <c r="F108" s="3152"/>
      <c r="G108" s="2513" t="s">
        <v>2288</v>
      </c>
      <c r="H108" s="371">
        <f ca="1">ROUND(H107*10000/'数据-汇总表'!E3,0)</f>
        <v>8070</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9384</v>
      </c>
      <c r="E118" s="2998">
        <f ca="1">ROUND(IF(C33="自定义",IF(D32="楼面单价",C34,D118*10000/B118),I118-G118),0)</f>
        <v>44595</v>
      </c>
      <c r="F118" s="2998">
        <f ca="1">ROUND(IF(D32="总价",C35,G118*B118/10000),0)</f>
        <v>0</v>
      </c>
      <c r="G118" s="2998">
        <f ca="1">ROUND(IF(D32="楼面单价",C35,F118*10000/B118),0)</f>
        <v>0</v>
      </c>
      <c r="H118" s="2998">
        <f ca="1">ROUND(IF(D32="总价",C32,I118*B118/10000),0)</f>
        <v>9384</v>
      </c>
      <c r="I118" s="2998">
        <f ca="1">ROUND(IF(D32="楼面单价",C32,H118*10000/B118),0)</f>
        <v>44595</v>
      </c>
    </row>
    <row r="119" spans="1:11" ht="18.75" customHeight="1">
      <c r="A119" s="3118" t="s">
        <v>2305</v>
      </c>
      <c r="B119" s="3118"/>
      <c r="C119" s="3118"/>
      <c r="D119" s="3163" t="str">
        <f ca="1">NUMBERSTRING(INT(D118*10000),2)&amp;"元整"</f>
        <v>玖仟叁佰捌拾肆万元整</v>
      </c>
      <c r="E119" s="3164"/>
      <c r="F119" s="3163" t="str">
        <f ca="1">NUMBERSTRING(INT(F118*10000),2)&amp;"元整"</f>
        <v>零元整</v>
      </c>
      <c r="G119" s="3164"/>
      <c r="H119" s="3163" t="str">
        <f ca="1">NUMBERSTRING(INT(H118*10000),2)&amp;"元整"</f>
        <v>玖仟叁佰捌拾肆万元整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9384</v>
      </c>
      <c r="E122" s="3159"/>
      <c r="F122" s="3159"/>
      <c r="G122" s="3159"/>
      <c r="H122" s="3159"/>
      <c r="I122" s="3160"/>
    </row>
    <row r="123" spans="1:11" ht="18.75" customHeight="1">
      <c r="A123" s="3118" t="s">
        <v>2305</v>
      </c>
      <c r="B123" s="3118"/>
      <c r="C123" s="3118"/>
      <c r="D123" s="3163" t="str">
        <f ca="1">NUMBERSTRING(INT(D122*10000),2)&amp;"元整"</f>
        <v>玖仟叁佰捌拾肆万元整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workbookViewId="0">
      <selection activeCell="C18" sqref="C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3658</v>
      </c>
      <c r="D4" s="2420" t="s">
        <v>3072</v>
      </c>
      <c r="E4" s="3201" t="s">
        <v>2111</v>
      </c>
      <c r="F4" s="3214"/>
      <c r="G4" s="3214"/>
      <c r="H4" s="3214"/>
      <c r="I4" s="3202"/>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13796.199999999999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422</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422</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422</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23</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23</v>
      </c>
      <c r="E53" s="11" t="s">
        <v>2200</v>
      </c>
      <c r="F53" s="184">
        <f>'数据-取费表'!B41</f>
        <v>5.6000000000000001E-2</v>
      </c>
      <c r="G53" s="2478"/>
      <c r="H53" s="138"/>
      <c r="I53" s="2476"/>
      <c r="J53" s="3002">
        <v>2</v>
      </c>
      <c r="K53" s="3170" t="s">
        <v>2204</v>
      </c>
      <c r="L53" s="3170"/>
      <c r="M53" s="1747">
        <f t="shared" ref="M53:O54" ca="1" si="0">D55</f>
        <v>0</v>
      </c>
      <c r="N53" s="3002" t="str">
        <f t="shared" si="0"/>
        <v>销售额×税（费）率</v>
      </c>
      <c r="O53" s="1748">
        <f t="shared" si="0"/>
        <v>5.0000000000000001E-4</v>
      </c>
    </row>
    <row r="54" spans="1:35" ht="12" hidden="1" customHeight="1">
      <c r="A54" s="183" t="s">
        <v>2205</v>
      </c>
      <c r="B54" s="3196" t="s">
        <v>2206</v>
      </c>
      <c r="C54" s="3197"/>
      <c r="D54" s="182">
        <f ca="1">C68</f>
        <v>23</v>
      </c>
      <c r="E54" s="30" t="s">
        <v>2207</v>
      </c>
      <c r="F54" s="184">
        <f>'数据-取费表'!B41</f>
        <v>5.6000000000000001E-2</v>
      </c>
      <c r="G54" s="2478"/>
      <c r="H54" s="2479"/>
      <c r="I54" s="2476"/>
      <c r="J54" s="3002">
        <v>3</v>
      </c>
      <c r="K54" s="3170" t="s">
        <v>2208</v>
      </c>
      <c r="L54" s="3170"/>
      <c r="M54" s="1747">
        <f t="shared" ca="1" si="0"/>
        <v>239</v>
      </c>
      <c r="N54" s="3002" t="str">
        <f t="shared" si="0"/>
        <v>增值额×税（费）率</v>
      </c>
      <c r="O54" s="1749" t="str">
        <f t="shared" si="0"/>
        <v>——</v>
      </c>
    </row>
    <row r="55" spans="1:35" ht="24" hidden="1" customHeight="1">
      <c r="A55" s="3234" t="s">
        <v>2209</v>
      </c>
      <c r="B55" s="3216"/>
      <c r="C55" s="3216"/>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239</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(2) '!J56+1,'结果表 (2) '!J55+1))</f>
        <v>4</v>
      </c>
      <c r="K57" s="3170" t="s">
        <v>2216</v>
      </c>
      <c r="L57" s="2483" t="s">
        <v>2217</v>
      </c>
      <c r="M57" s="1752"/>
      <c r="N57" s="1753">
        <f ca="1">SUMIF(M52:M56,"&lt;9e307")</f>
        <v>239</v>
      </c>
      <c r="O57" s="2484"/>
      <c r="P57" s="1746">
        <f ca="1">N57/M49</f>
        <v>0.56635071090047395</v>
      </c>
    </row>
    <row r="58" spans="1:35" ht="24.75" hidden="1">
      <c r="A58" s="183" t="s">
        <v>2198</v>
      </c>
      <c r="B58" s="3201" t="s">
        <v>2218</v>
      </c>
      <c r="C58" s="3214"/>
      <c r="D58" s="185">
        <f ca="1">IF(H58="转让取得",C81,C97)</f>
        <v>239</v>
      </c>
      <c r="E58" s="11" t="s">
        <v>2213</v>
      </c>
      <c r="F58" s="24" t="s">
        <v>34</v>
      </c>
      <c r="G58" s="2478"/>
      <c r="H58" s="2481" t="s">
        <v>2219</v>
      </c>
      <c r="I58" s="2482"/>
      <c r="J58" s="3170"/>
      <c r="K58" s="3170"/>
      <c r="L58" s="2483" t="s">
        <v>2220</v>
      </c>
      <c r="M58" s="1754"/>
      <c r="N58" s="2485" t="str">
        <f ca="1">NUMBERSTRING(INT(N57*10000),2)&amp;"元整"</f>
        <v>贰佰叁拾玖万元整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183</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壹佰捌拾叁万元整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157</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155"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比较法-车位</v>
      </c>
      <c r="D101" s="735" t="str">
        <f>D4</f>
        <v>收益法（车位）</v>
      </c>
      <c r="E101" s="3151" t="s">
        <v>2285</v>
      </c>
      <c r="F101" s="3152"/>
      <c r="G101" s="2513" t="s">
        <v>2286</v>
      </c>
      <c r="H101" s="1041">
        <f ca="1">H118</f>
        <v>422</v>
      </c>
      <c r="I101" s="138"/>
    </row>
    <row r="102" spans="1:35" ht="18.75" customHeight="1">
      <c r="A102" s="3181" t="s">
        <v>2287</v>
      </c>
      <c r="B102" s="2513" t="s">
        <v>2286</v>
      </c>
      <c r="C102" s="734">
        <f ca="1">C19</f>
        <v>483</v>
      </c>
      <c r="D102" s="735">
        <f ca="1">D19</f>
        <v>280</v>
      </c>
      <c r="E102" s="3151"/>
      <c r="F102" s="3152"/>
      <c r="G102" s="2513" t="s">
        <v>2288</v>
      </c>
      <c r="H102" s="371">
        <f ca="1">I118</f>
        <v>4256</v>
      </c>
      <c r="I102" s="138"/>
    </row>
    <row r="103" spans="1:35" ht="42.75" customHeight="1">
      <c r="A103" s="3181"/>
      <c r="B103" s="2513" t="s">
        <v>2288</v>
      </c>
      <c r="C103" s="736">
        <f ca="1">C20</f>
        <v>4871</v>
      </c>
      <c r="D103" s="737">
        <f ca="1">D20</f>
        <v>2824</v>
      </c>
      <c r="E103" s="3145" t="s">
        <v>2289</v>
      </c>
      <c r="F103" s="3146"/>
      <c r="G103" s="2514" t="s">
        <v>2290</v>
      </c>
      <c r="H103" s="1041">
        <f>IF(D36="正常操作",H104+H105+H106,H105+H106)</f>
        <v>0</v>
      </c>
      <c r="I103" s="138"/>
    </row>
    <row r="104" spans="1:35" ht="18.75" customHeight="1">
      <c r="A104" s="3181"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422</v>
      </c>
      <c r="I107" s="138"/>
    </row>
    <row r="108" spans="1:35" ht="18.75" customHeight="1">
      <c r="A108" s="138"/>
      <c r="B108" s="138"/>
      <c r="C108" s="138"/>
      <c r="D108" s="138"/>
      <c r="E108" s="3182"/>
      <c r="F108" s="3152"/>
      <c r="G108" s="2513" t="s">
        <v>2288</v>
      </c>
      <c r="H108" s="371">
        <f ca="1">ROUND(H107*10000/'数据-汇总表'!E3,0)</f>
        <v>363</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118" t="s">
        <v>2305</v>
      </c>
      <c r="B119" s="3118"/>
      <c r="C119" s="3118"/>
      <c r="D119" s="3163" t="str">
        <f ca="1">NUMBERSTRING(INT(D118*10000),2)&amp;"元整"</f>
        <v>肆佰贰拾贰万元整</v>
      </c>
      <c r="E119" s="3164"/>
      <c r="F119" s="3163" t="str">
        <f ca="1">NUMBERSTRING(INT(F118*10000),2)&amp;"元整"</f>
        <v>零元整</v>
      </c>
      <c r="G119" s="3164"/>
      <c r="H119" s="3163" t="str">
        <f ca="1">NUMBERSTRING(INT(H118*10000),2)&amp;"元整"</f>
        <v>肆佰贰拾贰万元整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422</v>
      </c>
      <c r="E122" s="3159"/>
      <c r="F122" s="3159"/>
      <c r="G122" s="3159"/>
      <c r="H122" s="3159"/>
      <c r="I122" s="3160"/>
    </row>
    <row r="123" spans="1:11" ht="18.75" customHeight="1">
      <c r="A123" s="3118" t="s">
        <v>2305</v>
      </c>
      <c r="B123" s="3118"/>
      <c r="C123" s="3118"/>
      <c r="D123" s="3163" t="str">
        <f ca="1">NUMBERSTRING(INT(D122*10000),2)&amp;"元整"</f>
        <v>肆佰贰拾贰万元整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18" zoomScale="90" zoomScaleNormal="90" zoomScalePageLayoutView="90" workbookViewId="0">
      <selection activeCell="I52" sqref="I52"/>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35266</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41332</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268" t="s">
        <v>2639</v>
      </c>
      <c r="Q4" s="3269"/>
      <c r="R4" s="3246" t="s">
        <v>2635</v>
      </c>
      <c r="S4" s="3247"/>
      <c r="T4" s="3246" t="s">
        <v>2636</v>
      </c>
      <c r="U4" s="3247"/>
      <c r="V4" s="3276" t="s">
        <v>2637</v>
      </c>
      <c r="W4" s="3276"/>
      <c r="X4" s="2665"/>
      <c r="Y4" s="3246" t="s">
        <v>2639</v>
      </c>
      <c r="Z4" s="3247"/>
      <c r="AA4" s="3241" t="s">
        <v>2635</v>
      </c>
      <c r="AB4" s="3241" t="s">
        <v>2636</v>
      </c>
      <c r="AC4" s="3261" t="s">
        <v>2637</v>
      </c>
    </row>
    <row r="5" spans="1:29" ht="15">
      <c r="A5" s="404"/>
      <c r="B5" s="405"/>
      <c r="C5" s="3252" t="s">
        <v>2530</v>
      </c>
      <c r="D5" s="3253"/>
      <c r="E5" s="3250" t="s">
        <v>3101</v>
      </c>
      <c r="F5" s="3251"/>
      <c r="G5" s="3256" t="s">
        <v>3104</v>
      </c>
      <c r="H5" s="3253"/>
      <c r="I5" s="3256" t="s">
        <v>3680</v>
      </c>
      <c r="J5" s="3253"/>
      <c r="K5" s="610"/>
      <c r="L5" s="1126"/>
      <c r="M5" s="1127"/>
      <c r="N5" s="1127"/>
      <c r="O5" s="1127"/>
      <c r="P5" s="3270"/>
      <c r="Q5" s="3271"/>
      <c r="R5" s="3248"/>
      <c r="S5" s="3249"/>
      <c r="T5" s="3248"/>
      <c r="U5" s="3249"/>
      <c r="V5" s="3277"/>
      <c r="W5" s="3277"/>
      <c r="X5" s="1809"/>
      <c r="Y5" s="3248"/>
      <c r="Z5" s="3249"/>
      <c r="AA5" s="3242"/>
      <c r="AB5" s="3242"/>
      <c r="AC5" s="3262"/>
    </row>
    <row r="6" spans="1:29" ht="15.75" thickBot="1">
      <c r="A6" s="406"/>
      <c r="B6" s="407"/>
      <c r="C6" s="3254" t="s">
        <v>2534</v>
      </c>
      <c r="D6" s="3255"/>
      <c r="E6" s="3257" t="s">
        <v>3113</v>
      </c>
      <c r="F6" s="3258"/>
      <c r="G6" s="3259" t="s">
        <v>3111</v>
      </c>
      <c r="H6" s="3255"/>
      <c r="I6" s="3259" t="s">
        <v>3112</v>
      </c>
      <c r="J6" s="3255"/>
      <c r="K6" s="610" t="s">
        <v>2535</v>
      </c>
      <c r="L6" s="1126"/>
      <c r="M6" s="1127"/>
      <c r="N6" s="1127"/>
      <c r="O6" s="1127"/>
      <c r="P6" s="3272"/>
      <c r="Q6" s="3273"/>
      <c r="R6" s="3248"/>
      <c r="S6" s="3249"/>
      <c r="T6" s="3274"/>
      <c r="U6" s="3275"/>
      <c r="V6" s="3277"/>
      <c r="W6" s="3277"/>
      <c r="X6" s="1809"/>
      <c r="Y6" s="3274"/>
      <c r="Z6" s="3275"/>
      <c r="AA6" s="3243"/>
      <c r="AB6" s="3243"/>
      <c r="AC6" s="3263"/>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78"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278" t="s">
        <v>2540</v>
      </c>
      <c r="Q8" s="3245"/>
      <c r="R8" s="768" t="s">
        <v>17</v>
      </c>
      <c r="S8" s="769">
        <f t="shared" si="0"/>
        <v>100</v>
      </c>
      <c r="T8" s="768" t="s">
        <v>17</v>
      </c>
      <c r="U8" s="769">
        <f t="shared" si="1"/>
        <v>100</v>
      </c>
      <c r="V8" s="768" t="s">
        <v>17</v>
      </c>
      <c r="W8" s="769">
        <f t="shared" si="2"/>
        <v>100</v>
      </c>
      <c r="X8" s="770"/>
      <c r="Y8" s="3244" t="s">
        <v>2540</v>
      </c>
      <c r="Z8" s="3245"/>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99</v>
      </c>
      <c r="G10" s="423" t="s">
        <v>3098</v>
      </c>
      <c r="H10" s="136">
        <f>SUMIF(66:66,G10,67:67)-SUMIF(66:66,C10,67:67)+100</f>
        <v>99</v>
      </c>
      <c r="I10" s="423" t="s">
        <v>3098</v>
      </c>
      <c r="J10" s="136">
        <f>SUMIF(66:66,I10,67:67)-SUMIF(66:66,C10,67:67)+100</f>
        <v>99</v>
      </c>
      <c r="K10" s="612">
        <v>1</v>
      </c>
      <c r="L10" s="1131"/>
      <c r="M10" s="1132"/>
      <c r="N10" s="1132"/>
      <c r="O10" s="1132"/>
      <c r="P10" s="3260"/>
      <c r="Q10" s="1791" t="str">
        <f t="shared" si="6"/>
        <v>土地使用年限（年）</v>
      </c>
      <c r="R10" s="768" t="s">
        <v>17</v>
      </c>
      <c r="S10" s="769">
        <f t="shared" si="0"/>
        <v>99</v>
      </c>
      <c r="T10" s="768" t="s">
        <v>17</v>
      </c>
      <c r="U10" s="769">
        <f t="shared" si="1"/>
        <v>99</v>
      </c>
      <c r="V10" s="768" t="s">
        <v>17</v>
      </c>
      <c r="W10" s="769">
        <f t="shared" si="2"/>
        <v>99</v>
      </c>
      <c r="X10" s="770"/>
      <c r="Y10" s="3118"/>
      <c r="Z10" s="55" t="str">
        <f t="shared" si="7"/>
        <v>土地使用年限（年）</v>
      </c>
      <c r="AA10" s="771">
        <f t="shared" si="3"/>
        <v>1.0101010101010102</v>
      </c>
      <c r="AB10" s="771">
        <f t="shared" si="4"/>
        <v>1.0101010101010102</v>
      </c>
      <c r="AC10" s="2666">
        <f t="shared" si="5"/>
        <v>1.0101010101010102</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2666">
        <f t="shared" si="5"/>
        <v>1</v>
      </c>
    </row>
    <row r="12" spans="1:29" s="117" customFormat="1" ht="15.75" thickBot="1">
      <c r="A12" s="431"/>
      <c r="B12" s="2954" t="s">
        <v>3116</v>
      </c>
      <c r="C12" s="432">
        <v>2012</v>
      </c>
      <c r="D12" s="433">
        <v>100</v>
      </c>
      <c r="E12" s="3034" t="s">
        <v>3681</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60"/>
      <c r="Q12" s="1791" t="str">
        <f t="shared" si="6"/>
        <v>建成年代</v>
      </c>
      <c r="R12" s="768" t="s">
        <v>17</v>
      </c>
      <c r="S12" s="769">
        <f t="shared" si="0"/>
        <v>100</v>
      </c>
      <c r="T12" s="768" t="s">
        <v>17</v>
      </c>
      <c r="U12" s="769">
        <f t="shared" si="1"/>
        <v>100</v>
      </c>
      <c r="V12" s="768" t="s">
        <v>17</v>
      </c>
      <c r="W12" s="769">
        <f t="shared" si="2"/>
        <v>100</v>
      </c>
      <c r="X12" s="770"/>
      <c r="Y12" s="3118"/>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80" t="s">
        <v>2548</v>
      </c>
      <c r="Q15" s="1806" t="str">
        <f t="shared" si="6"/>
        <v>办公集聚程度</v>
      </c>
      <c r="R15" s="772" t="s">
        <v>17</v>
      </c>
      <c r="S15" s="773">
        <f t="shared" si="0"/>
        <v>100</v>
      </c>
      <c r="T15" s="772" t="s">
        <v>17</v>
      </c>
      <c r="U15" s="773">
        <f t="shared" si="1"/>
        <v>100</v>
      </c>
      <c r="V15" s="772" t="s">
        <v>17</v>
      </c>
      <c r="W15" s="773">
        <f t="shared" si="2"/>
        <v>100</v>
      </c>
      <c r="X15" s="1809"/>
      <c r="Y15" s="3282"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81"/>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2669">
        <f t="shared" si="5"/>
        <v>1</v>
      </c>
    </row>
    <row r="18" spans="1:29" ht="15">
      <c r="A18" s="428"/>
      <c r="B18" s="630"/>
      <c r="C18" s="2671" t="s">
        <v>3659</v>
      </c>
      <c r="D18" s="450"/>
      <c r="E18" s="2671" t="s">
        <v>3659</v>
      </c>
      <c r="F18" s="450"/>
      <c r="G18" s="2671" t="s">
        <v>3659</v>
      </c>
      <c r="H18" s="448"/>
      <c r="I18" s="2671" t="s">
        <v>3659</v>
      </c>
      <c r="J18" s="448"/>
      <c r="K18" s="615"/>
      <c r="L18" s="1136"/>
      <c r="M18" s="1127"/>
      <c r="N18" s="1127"/>
      <c r="O18" s="1127"/>
      <c r="P18" s="3281"/>
      <c r="Q18" s="1806"/>
      <c r="R18" s="772"/>
      <c r="S18" s="773"/>
      <c r="T18" s="772"/>
      <c r="U18" s="773"/>
      <c r="V18" s="772"/>
      <c r="W18" s="773"/>
      <c r="X18" s="1809"/>
      <c r="Y18" s="3283"/>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81"/>
      <c r="Q22" s="1806"/>
      <c r="R22" s="772"/>
      <c r="S22" s="773"/>
      <c r="T22" s="772"/>
      <c r="U22" s="773"/>
      <c r="V22" s="772"/>
      <c r="W22" s="773"/>
      <c r="X22" s="1809"/>
      <c r="Y22" s="3283"/>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81"/>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81"/>
      <c r="Q24" s="1806"/>
      <c r="R24" s="772"/>
      <c r="S24" s="773"/>
      <c r="T24" s="772"/>
      <c r="U24" s="773"/>
      <c r="V24" s="772"/>
      <c r="W24" s="773"/>
      <c r="X24" s="1809"/>
      <c r="Y24" s="3283"/>
      <c r="Z24" s="1810"/>
      <c r="AA24" s="1807">
        <v>1</v>
      </c>
      <c r="AB24" s="1807">
        <v>1</v>
      </c>
      <c r="AC24" s="2669">
        <v>1</v>
      </c>
    </row>
    <row r="25" spans="1:29" ht="27">
      <c r="A25" s="404"/>
      <c r="B25" s="629" t="s">
        <v>2678</v>
      </c>
      <c r="C25" s="2949" t="s">
        <v>3672</v>
      </c>
      <c r="D25" s="435">
        <v>100</v>
      </c>
      <c r="E25" s="2952" t="s">
        <v>3102</v>
      </c>
      <c r="F25" s="435">
        <f>SUMIF(87:87,E26,88:88)-SUMIF(87:87,C26,88:88)+100</f>
        <v>99</v>
      </c>
      <c r="G25" s="2949" t="s">
        <v>3666</v>
      </c>
      <c r="H25" s="435">
        <f>SUMIF(87:87,G26,88:88)-SUMIF(87:87,C26,88:88)+100</f>
        <v>100</v>
      </c>
      <c r="I25" s="2949" t="s">
        <v>3666</v>
      </c>
      <c r="J25" s="435">
        <f>SUMIF(87:87,I26,88:88)-SUMIF(87:87,C26,88:88)+100</f>
        <v>100</v>
      </c>
      <c r="K25" s="614">
        <v>1</v>
      </c>
      <c r="L25" s="1136"/>
      <c r="M25" s="1127"/>
      <c r="N25" s="1127"/>
      <c r="O25" s="1127"/>
      <c r="P25" s="3281"/>
      <c r="Q25" s="1806" t="str">
        <f>B25</f>
        <v>毗邻道路的类型与等级</v>
      </c>
      <c r="R25" s="772" t="s">
        <v>17</v>
      </c>
      <c r="S25" s="773">
        <f>F25</f>
        <v>99</v>
      </c>
      <c r="T25" s="772" t="s">
        <v>17</v>
      </c>
      <c r="U25" s="773">
        <f>H25</f>
        <v>100</v>
      </c>
      <c r="V25" s="772" t="s">
        <v>17</v>
      </c>
      <c r="W25" s="773">
        <f>J25</f>
        <v>100</v>
      </c>
      <c r="X25" s="1809"/>
      <c r="Y25" s="3283"/>
      <c r="Z25" s="1810" t="str">
        <f>Q25</f>
        <v>毗邻道路的类型与等级</v>
      </c>
      <c r="AA25" s="1807">
        <f t="shared" si="3"/>
        <v>1.0101010101010102</v>
      </c>
      <c r="AB25" s="1807">
        <f t="shared" si="4"/>
        <v>1</v>
      </c>
      <c r="AC25" s="2669">
        <f t="shared" si="5"/>
        <v>1</v>
      </c>
    </row>
    <row r="26" spans="1:29" ht="15">
      <c r="A26" s="404"/>
      <c r="B26" s="630"/>
      <c r="C26" s="632" t="s">
        <v>3665</v>
      </c>
      <c r="D26" s="435"/>
      <c r="E26" s="616" t="s">
        <v>3103</v>
      </c>
      <c r="F26" s="435"/>
      <c r="G26" s="632" t="s">
        <v>3665</v>
      </c>
      <c r="H26" s="435"/>
      <c r="I26" s="616" t="s">
        <v>3665</v>
      </c>
      <c r="J26" s="435"/>
      <c r="K26" s="615"/>
      <c r="L26" s="1136"/>
      <c r="M26" s="1127"/>
      <c r="N26" s="1127"/>
      <c r="O26" s="1127"/>
      <c r="P26" s="3281"/>
      <c r="Q26" s="1806"/>
      <c r="R26" s="772"/>
      <c r="S26" s="773"/>
      <c r="T26" s="772"/>
      <c r="U26" s="773"/>
      <c r="V26" s="772"/>
      <c r="W26" s="773"/>
      <c r="X26" s="1809"/>
      <c r="Y26" s="3283"/>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81"/>
      <c r="Q27" s="1806" t="str">
        <f t="shared" ref="Q27:Q47" si="11">B27</f>
        <v>楼层</v>
      </c>
      <c r="R27" s="772" t="s">
        <v>17</v>
      </c>
      <c r="S27" s="773">
        <f>F27</f>
        <v>100</v>
      </c>
      <c r="T27" s="772" t="s">
        <v>17</v>
      </c>
      <c r="U27" s="773">
        <f>H27</f>
        <v>100</v>
      </c>
      <c r="V27" s="772" t="s">
        <v>17</v>
      </c>
      <c r="W27" s="773">
        <f>J27</f>
        <v>100</v>
      </c>
      <c r="X27" s="1809"/>
      <c r="Y27" s="3283"/>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81"/>
      <c r="Q28" s="1791" t="str">
        <f t="shared" si="11"/>
        <v>朝向</v>
      </c>
      <c r="R28" s="768" t="s">
        <v>17</v>
      </c>
      <c r="S28" s="769">
        <f>F28</f>
        <v>100</v>
      </c>
      <c r="T28" s="768" t="s">
        <v>17</v>
      </c>
      <c r="U28" s="769">
        <f>H28</f>
        <v>100</v>
      </c>
      <c r="V28" s="768" t="s">
        <v>17</v>
      </c>
      <c r="W28" s="769">
        <f>J28</f>
        <v>100</v>
      </c>
      <c r="X28" s="770"/>
      <c r="Y28" s="3283"/>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81"/>
      <c r="Q29" s="1806">
        <f t="shared" si="11"/>
        <v>0</v>
      </c>
      <c r="R29" s="772" t="s">
        <v>17</v>
      </c>
      <c r="S29" s="773">
        <f t="shared" ref="S29:S47" si="12">F29</f>
        <v>100</v>
      </c>
      <c r="T29" s="772" t="s">
        <v>17</v>
      </c>
      <c r="U29" s="773">
        <f t="shared" ref="U29:U47" si="13">H29</f>
        <v>100</v>
      </c>
      <c r="V29" s="772" t="s">
        <v>17</v>
      </c>
      <c r="W29" s="773">
        <f t="shared" ref="W29:W47" si="14">J29</f>
        <v>100</v>
      </c>
      <c r="X29" s="1809"/>
      <c r="Y29" s="3283"/>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81"/>
      <c r="Q32" s="1806">
        <f t="shared" si="11"/>
        <v>0</v>
      </c>
      <c r="R32" s="772" t="s">
        <v>17</v>
      </c>
      <c r="S32" s="773">
        <f t="shared" si="12"/>
        <v>100</v>
      </c>
      <c r="T32" s="772" t="s">
        <v>17</v>
      </c>
      <c r="U32" s="773">
        <f t="shared" si="13"/>
        <v>100</v>
      </c>
      <c r="V32" s="772" t="s">
        <v>17</v>
      </c>
      <c r="W32" s="773">
        <f t="shared" si="14"/>
        <v>100</v>
      </c>
      <c r="X32" s="1809"/>
      <c r="Y32" s="3283"/>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4" t="s">
        <v>2553</v>
      </c>
      <c r="Q33" s="1806" t="str">
        <f t="shared" si="11"/>
        <v>建筑类型</v>
      </c>
      <c r="R33" s="772" t="s">
        <v>17</v>
      </c>
      <c r="S33" s="773">
        <f t="shared" si="12"/>
        <v>100</v>
      </c>
      <c r="T33" s="772" t="s">
        <v>17</v>
      </c>
      <c r="U33" s="773">
        <f t="shared" si="13"/>
        <v>100</v>
      </c>
      <c r="V33" s="772" t="s">
        <v>17</v>
      </c>
      <c r="W33" s="773">
        <f t="shared" si="14"/>
        <v>100</v>
      </c>
      <c r="X33" s="1809"/>
      <c r="Y33" s="3287"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85"/>
      <c r="Q34" s="774" t="str">
        <f t="shared" si="11"/>
        <v>项目建筑规模</v>
      </c>
      <c r="R34" s="775" t="s">
        <v>17</v>
      </c>
      <c r="S34" s="776">
        <f t="shared" si="12"/>
        <v>100</v>
      </c>
      <c r="T34" s="775" t="s">
        <v>17</v>
      </c>
      <c r="U34" s="776">
        <f t="shared" si="13"/>
        <v>100</v>
      </c>
      <c r="V34" s="775" t="s">
        <v>17</v>
      </c>
      <c r="W34" s="776">
        <f t="shared" si="14"/>
        <v>100</v>
      </c>
      <c r="X34" s="777"/>
      <c r="Y34" s="3287"/>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2</v>
      </c>
      <c r="L35" s="1136"/>
      <c r="M35" s="1127"/>
      <c r="N35" s="1127"/>
      <c r="O35" s="1127"/>
      <c r="P35" s="3285"/>
      <c r="Q35" s="1806" t="str">
        <f t="shared" si="11"/>
        <v>建筑结构</v>
      </c>
      <c r="R35" s="772" t="s">
        <v>17</v>
      </c>
      <c r="S35" s="773">
        <f t="shared" si="12"/>
        <v>100</v>
      </c>
      <c r="T35" s="772" t="s">
        <v>17</v>
      </c>
      <c r="U35" s="773">
        <f t="shared" si="13"/>
        <v>100</v>
      </c>
      <c r="V35" s="772" t="s">
        <v>17</v>
      </c>
      <c r="W35" s="773">
        <f t="shared" si="14"/>
        <v>100</v>
      </c>
      <c r="X35" s="1809"/>
      <c r="Y35" s="3287"/>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2</v>
      </c>
      <c r="L36" s="1136"/>
      <c r="M36" s="1127"/>
      <c r="N36" s="1127"/>
      <c r="O36" s="1127"/>
      <c r="P36" s="3285"/>
      <c r="Q36" s="1806" t="str">
        <f t="shared" si="11"/>
        <v>公共部分装修</v>
      </c>
      <c r="R36" s="772" t="s">
        <v>17</v>
      </c>
      <c r="S36" s="773">
        <f t="shared" si="12"/>
        <v>100</v>
      </c>
      <c r="T36" s="772" t="s">
        <v>17</v>
      </c>
      <c r="U36" s="773">
        <f t="shared" si="13"/>
        <v>100</v>
      </c>
      <c r="V36" s="772" t="s">
        <v>17</v>
      </c>
      <c r="W36" s="773">
        <f t="shared" si="14"/>
        <v>100</v>
      </c>
      <c r="X36" s="1809"/>
      <c r="Y36" s="3287"/>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85"/>
      <c r="Q37" s="1806" t="str">
        <f t="shared" si="11"/>
        <v>成新度</v>
      </c>
      <c r="R37" s="772" t="s">
        <v>17</v>
      </c>
      <c r="S37" s="773">
        <f t="shared" si="12"/>
        <v>100</v>
      </c>
      <c r="T37" s="772" t="s">
        <v>17</v>
      </c>
      <c r="U37" s="773">
        <f t="shared" si="13"/>
        <v>100</v>
      </c>
      <c r="V37" s="772" t="s">
        <v>17</v>
      </c>
      <c r="W37" s="773">
        <f t="shared" si="14"/>
        <v>100</v>
      </c>
      <c r="X37" s="1809"/>
      <c r="Y37" s="3287"/>
      <c r="Z37" s="1810" t="str">
        <f t="shared" si="15"/>
        <v>成新度</v>
      </c>
      <c r="AA37" s="1807">
        <f t="shared" si="3"/>
        <v>1</v>
      </c>
      <c r="AB37" s="1807">
        <f t="shared" si="4"/>
        <v>1</v>
      </c>
      <c r="AC37" s="2669">
        <f t="shared" si="5"/>
        <v>1</v>
      </c>
    </row>
    <row r="38" spans="1:29" s="117" customFormat="1" ht="15">
      <c r="A38" s="473"/>
      <c r="B38" s="422" t="s">
        <v>2681</v>
      </c>
      <c r="C38" s="460" t="s">
        <v>3108</v>
      </c>
      <c r="D38" s="136">
        <v>100</v>
      </c>
      <c r="E38" s="460" t="s">
        <v>3108</v>
      </c>
      <c r="F38" s="461">
        <f>SUMIF(113:113,E38,114:114)-SUMIF(113:113,C38,114:114)+100</f>
        <v>100</v>
      </c>
      <c r="G38" s="460" t="s">
        <v>3106</v>
      </c>
      <c r="H38" s="435">
        <f>SUMIF(113:113,G38,114:114)-SUMIF(113:113,C38,114:114)+100</f>
        <v>105</v>
      </c>
      <c r="I38" s="460" t="s">
        <v>3106</v>
      </c>
      <c r="J38" s="435">
        <f>SUMIF(113:113,I38,114:114)-SUMIF(113:113,C38,114:114)+100</f>
        <v>105</v>
      </c>
      <c r="K38" s="612">
        <v>5</v>
      </c>
      <c r="L38" s="1128"/>
      <c r="M38" s="1129"/>
      <c r="N38" s="1129"/>
      <c r="O38" s="1129"/>
      <c r="P38" s="3285"/>
      <c r="Q38" s="1791" t="str">
        <f t="shared" si="11"/>
        <v>写字楼等级</v>
      </c>
      <c r="R38" s="768" t="s">
        <v>17</v>
      </c>
      <c r="S38" s="769">
        <f t="shared" si="12"/>
        <v>100</v>
      </c>
      <c r="T38" s="768" t="s">
        <v>17</v>
      </c>
      <c r="U38" s="769">
        <f t="shared" si="13"/>
        <v>105</v>
      </c>
      <c r="V38" s="768" t="s">
        <v>17</v>
      </c>
      <c r="W38" s="769">
        <f t="shared" si="14"/>
        <v>105</v>
      </c>
      <c r="X38" s="770"/>
      <c r="Y38" s="3287"/>
      <c r="Z38" s="55" t="str">
        <f t="shared" si="15"/>
        <v>写字楼等级</v>
      </c>
      <c r="AA38" s="771">
        <f t="shared" si="3"/>
        <v>1</v>
      </c>
      <c r="AB38" s="771">
        <f t="shared" si="4"/>
        <v>0.95238095238095233</v>
      </c>
      <c r="AC38" s="2666">
        <f t="shared" si="5"/>
        <v>0.95238095238095233</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2</v>
      </c>
      <c r="L39" s="1136"/>
      <c r="M39" s="1127"/>
      <c r="N39" s="1127"/>
      <c r="O39" s="1127"/>
      <c r="P39" s="3285" t="s">
        <v>2553</v>
      </c>
      <c r="Q39" s="1806" t="str">
        <f t="shared" si="11"/>
        <v>物业管理</v>
      </c>
      <c r="R39" s="772" t="s">
        <v>17</v>
      </c>
      <c r="S39" s="773">
        <f t="shared" si="12"/>
        <v>100</v>
      </c>
      <c r="T39" s="772" t="s">
        <v>17</v>
      </c>
      <c r="U39" s="773">
        <f t="shared" si="13"/>
        <v>100</v>
      </c>
      <c r="V39" s="772" t="s">
        <v>17</v>
      </c>
      <c r="W39" s="773">
        <f t="shared" si="14"/>
        <v>100</v>
      </c>
      <c r="X39" s="1809"/>
      <c r="Y39" s="3287"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2</v>
      </c>
      <c r="L40" s="1136"/>
      <c r="M40" s="1127"/>
      <c r="N40" s="1127"/>
      <c r="O40" s="1127"/>
      <c r="P40" s="3285"/>
      <c r="Q40" s="1806" t="str">
        <f t="shared" si="11"/>
        <v>市政基础设施</v>
      </c>
      <c r="R40" s="772" t="s">
        <v>17</v>
      </c>
      <c r="S40" s="773">
        <f t="shared" si="12"/>
        <v>100</v>
      </c>
      <c r="T40" s="772" t="s">
        <v>17</v>
      </c>
      <c r="U40" s="773">
        <f t="shared" si="13"/>
        <v>100</v>
      </c>
      <c r="V40" s="772" t="s">
        <v>17</v>
      </c>
      <c r="W40" s="773">
        <f t="shared" si="14"/>
        <v>100</v>
      </c>
      <c r="X40" s="1809"/>
      <c r="Y40" s="3287"/>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85"/>
      <c r="Q41" s="1806" t="str">
        <f t="shared" si="11"/>
        <v>层高</v>
      </c>
      <c r="R41" s="772" t="s">
        <v>17</v>
      </c>
      <c r="S41" s="773">
        <f t="shared" si="12"/>
        <v>100</v>
      </c>
      <c r="T41" s="772" t="s">
        <v>17</v>
      </c>
      <c r="U41" s="773">
        <f t="shared" si="13"/>
        <v>100</v>
      </c>
      <c r="V41" s="772" t="s">
        <v>17</v>
      </c>
      <c r="W41" s="773">
        <f t="shared" si="14"/>
        <v>100</v>
      </c>
      <c r="X41" s="1809"/>
      <c r="Y41" s="3287"/>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85"/>
      <c r="Q42" s="774" t="str">
        <f t="shared" si="11"/>
        <v>单套建筑面积</v>
      </c>
      <c r="R42" s="775" t="s">
        <v>17</v>
      </c>
      <c r="S42" s="776">
        <f t="shared" si="12"/>
        <v>100</v>
      </c>
      <c r="T42" s="775" t="s">
        <v>17</v>
      </c>
      <c r="U42" s="776">
        <f t="shared" si="13"/>
        <v>100</v>
      </c>
      <c r="V42" s="775" t="s">
        <v>17</v>
      </c>
      <c r="W42" s="776">
        <f t="shared" si="14"/>
        <v>100</v>
      </c>
      <c r="X42" s="777"/>
      <c r="Y42" s="3287"/>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85"/>
      <c r="Q43" s="1806" t="str">
        <f t="shared" si="11"/>
        <v>内部装修</v>
      </c>
      <c r="R43" s="772" t="s">
        <v>17</v>
      </c>
      <c r="S43" s="773">
        <f t="shared" si="12"/>
        <v>100</v>
      </c>
      <c r="T43" s="772" t="s">
        <v>17</v>
      </c>
      <c r="U43" s="773">
        <f t="shared" si="13"/>
        <v>100</v>
      </c>
      <c r="V43" s="772" t="s">
        <v>17</v>
      </c>
      <c r="W43" s="773">
        <f t="shared" si="14"/>
        <v>100</v>
      </c>
      <c r="X43" s="1809"/>
      <c r="Y43" s="3287"/>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85"/>
      <c r="Q44" s="1806" t="str">
        <f t="shared" si="11"/>
        <v>内部装修维护情况</v>
      </c>
      <c r="R44" s="772" t="s">
        <v>17</v>
      </c>
      <c r="S44" s="773">
        <f t="shared" si="12"/>
        <v>100</v>
      </c>
      <c r="T44" s="772" t="s">
        <v>17</v>
      </c>
      <c r="U44" s="773">
        <f t="shared" si="13"/>
        <v>100</v>
      </c>
      <c r="V44" s="772" t="s">
        <v>17</v>
      </c>
      <c r="W44" s="773">
        <f t="shared" si="14"/>
        <v>100</v>
      </c>
      <c r="X44" s="1809"/>
      <c r="Y44" s="3287"/>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5"/>
      <c r="Q45" s="1791">
        <f t="shared" si="11"/>
        <v>0</v>
      </c>
      <c r="R45" s="768" t="s">
        <v>17</v>
      </c>
      <c r="S45" s="769">
        <f t="shared" si="12"/>
        <v>100</v>
      </c>
      <c r="T45" s="768" t="s">
        <v>17</v>
      </c>
      <c r="U45" s="769">
        <f t="shared" si="13"/>
        <v>100</v>
      </c>
      <c r="V45" s="768" t="s">
        <v>17</v>
      </c>
      <c r="W45" s="769">
        <f t="shared" si="14"/>
        <v>100</v>
      </c>
      <c r="X45" s="770"/>
      <c r="Y45" s="3287"/>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5"/>
      <c r="Q46" s="1806">
        <f t="shared" si="11"/>
        <v>0</v>
      </c>
      <c r="R46" s="772" t="s">
        <v>17</v>
      </c>
      <c r="S46" s="773">
        <f t="shared" si="12"/>
        <v>100</v>
      </c>
      <c r="T46" s="772" t="s">
        <v>17</v>
      </c>
      <c r="U46" s="773">
        <f t="shared" si="13"/>
        <v>100</v>
      </c>
      <c r="V46" s="772" t="s">
        <v>17</v>
      </c>
      <c r="W46" s="773">
        <f t="shared" si="14"/>
        <v>100</v>
      </c>
      <c r="X46" s="1809"/>
      <c r="Y46" s="3287"/>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6"/>
      <c r="Q47" s="1806">
        <f t="shared" si="11"/>
        <v>0</v>
      </c>
      <c r="R47" s="772" t="s">
        <v>17</v>
      </c>
      <c r="S47" s="773">
        <f t="shared" si="12"/>
        <v>100</v>
      </c>
      <c r="T47" s="772" t="s">
        <v>17</v>
      </c>
      <c r="U47" s="773">
        <f t="shared" si="13"/>
        <v>100</v>
      </c>
      <c r="V47" s="772" t="s">
        <v>17</v>
      </c>
      <c r="W47" s="773">
        <f t="shared" si="14"/>
        <v>100</v>
      </c>
      <c r="X47" s="1809"/>
      <c r="Y47" s="3288"/>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f>44000</f>
        <v>44000</v>
      </c>
      <c r="H48" s="1408"/>
      <c r="I48" s="1405">
        <f>43000</f>
        <v>43000</v>
      </c>
      <c r="J48" s="485"/>
      <c r="K48" s="781"/>
      <c r="L48" s="1139"/>
      <c r="M48" s="1127"/>
      <c r="N48" s="1127"/>
      <c r="O48" s="1127"/>
      <c r="P48" s="3260" t="str">
        <f>A48</f>
        <v>成交单价（元/平方米）</v>
      </c>
      <c r="Q48" s="3289"/>
      <c r="R48" s="3290">
        <f>E48</f>
        <v>39500</v>
      </c>
      <c r="S48" s="3290"/>
      <c r="T48" s="3290">
        <f>G48</f>
        <v>44000</v>
      </c>
      <c r="U48" s="3290"/>
      <c r="V48" s="3290">
        <f>I48</f>
        <v>43000</v>
      </c>
      <c r="W48" s="3290"/>
      <c r="X48" s="446"/>
      <c r="Y48" s="779"/>
      <c r="Z48" s="446"/>
      <c r="AA48" s="446"/>
      <c r="AB48" s="446"/>
      <c r="AC48" s="628"/>
    </row>
    <row r="49" spans="1:29" ht="15.75" thickBot="1">
      <c r="A49" s="486" t="s">
        <v>2656</v>
      </c>
      <c r="B49" s="487"/>
      <c r="C49" s="1409">
        <f>R50</f>
        <v>41332</v>
      </c>
      <c r="D49" s="1410"/>
      <c r="E49" s="1411">
        <f>R49</f>
        <v>40302</v>
      </c>
      <c r="F49" s="1411"/>
      <c r="G49" s="1409">
        <f>T49</f>
        <v>42328</v>
      </c>
      <c r="H49" s="1410"/>
      <c r="I49" s="1411">
        <f>V49</f>
        <v>41366</v>
      </c>
      <c r="J49" s="489"/>
      <c r="K49" s="782"/>
      <c r="L49" s="1139"/>
      <c r="M49" s="1127"/>
      <c r="N49" s="1127"/>
      <c r="O49" s="1127"/>
      <c r="P49" s="3260" t="str">
        <f>A49</f>
        <v>比较价值（元/平方米）</v>
      </c>
      <c r="Q49" s="3289"/>
      <c r="R49" s="3290">
        <f>IF(F1="售价",ROUND(PRODUCT(R48,AA7:AA47),0),ROUND(PRODUCT(R48,AA7:AA47),1))</f>
        <v>40302</v>
      </c>
      <c r="S49" s="3290"/>
      <c r="T49" s="3290">
        <f>IF(F1="售价",ROUND(PRODUCT(T48,AB7:AB47),0),ROUND(PRODUCT(T48,AB7:AB47),1))</f>
        <v>42328</v>
      </c>
      <c r="U49" s="3290"/>
      <c r="V49" s="3290">
        <f>IF(F1="售价",ROUND(PRODUCT(V48,AC7:AC47),0),ROUND(PRODUCT(V48,AC7:AC47),1))</f>
        <v>41366</v>
      </c>
      <c r="W49" s="3290"/>
      <c r="X49" s="446"/>
      <c r="Y49" s="446"/>
      <c r="Z49" s="446"/>
      <c r="AA49" s="446"/>
      <c r="AB49" s="446"/>
      <c r="AC49" s="628"/>
    </row>
    <row r="50" spans="1:29" ht="15.75" thickBot="1">
      <c r="A50" s="492" t="s">
        <v>3114</v>
      </c>
      <c r="B50" s="493"/>
      <c r="C50" s="1413">
        <f>R50</f>
        <v>41332</v>
      </c>
      <c r="D50" s="1413"/>
      <c r="E50" s="1413"/>
      <c r="F50" s="1413"/>
      <c r="G50" s="1413"/>
      <c r="H50" s="1413"/>
      <c r="I50" s="1413"/>
      <c r="J50" s="494"/>
      <c r="K50" s="783"/>
      <c r="L50" s="1139"/>
      <c r="M50" s="1127"/>
      <c r="N50" s="1127"/>
      <c r="O50" s="1127"/>
      <c r="P50" s="3291" t="str">
        <f>A50</f>
        <v>估价对象办公用房的比较价值（楼面单价，元/平方米）</v>
      </c>
      <c r="Q50" s="3292"/>
      <c r="R50" s="3293">
        <f>IF(F1="售价",ROUND(AVERAGE(R49:V49),0),ROUND(AVERAGE(R49:V49),1))</f>
        <v>41332</v>
      </c>
      <c r="S50" s="3293"/>
      <c r="T50" s="3293"/>
      <c r="U50" s="3293"/>
      <c r="V50" s="3293"/>
      <c r="W50" s="3293"/>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2659</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2687</v>
      </c>
      <c r="C113" s="2950" t="s">
        <v>3107</v>
      </c>
      <c r="D113" s="2950" t="s">
        <v>3109</v>
      </c>
      <c r="E113" s="2950" t="s">
        <v>3110</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7"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9585</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45548</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64" t="s">
        <v>2634</v>
      </c>
      <c r="D4" s="3265"/>
      <c r="E4" s="3266" t="s">
        <v>2635</v>
      </c>
      <c r="F4" s="3267"/>
      <c r="G4" s="3298" t="s">
        <v>2636</v>
      </c>
      <c r="H4" s="3299"/>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77" t="s">
        <v>2636</v>
      </c>
      <c r="AC4" s="3294" t="s">
        <v>2637</v>
      </c>
    </row>
    <row r="5" spans="1:29" ht="15">
      <c r="A5" s="404"/>
      <c r="B5" s="405"/>
      <c r="C5" s="3252" t="s">
        <v>2530</v>
      </c>
      <c r="D5" s="3253"/>
      <c r="E5" s="3250" t="s">
        <v>3684</v>
      </c>
      <c r="F5" s="3251"/>
      <c r="G5" s="3304" t="s">
        <v>3678</v>
      </c>
      <c r="H5" s="3305"/>
      <c r="I5" s="3256" t="s">
        <v>3683</v>
      </c>
      <c r="J5" s="3253"/>
      <c r="K5" s="610"/>
      <c r="L5" s="1126"/>
      <c r="M5" s="1127"/>
      <c r="N5" s="1127"/>
      <c r="O5" s="1127"/>
      <c r="P5" s="3302"/>
      <c r="Q5" s="3271"/>
      <c r="R5" s="3248"/>
      <c r="S5" s="3249"/>
      <c r="T5" s="3248"/>
      <c r="U5" s="3249"/>
      <c r="V5" s="3277"/>
      <c r="W5" s="3277"/>
      <c r="X5" s="1809"/>
      <c r="Y5" s="3248"/>
      <c r="Z5" s="3249"/>
      <c r="AA5" s="3242"/>
      <c r="AB5" s="3277"/>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77"/>
      <c r="AC6" s="3243"/>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44"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3035" t="s">
        <v>3685</v>
      </c>
      <c r="C10" s="3036" t="s">
        <v>3098</v>
      </c>
      <c r="D10" s="3037">
        <v>100</v>
      </c>
      <c r="E10" s="3038" t="s">
        <v>3676</v>
      </c>
      <c r="F10" s="3039">
        <f>SUMIF(65:65,E10,66:66)-SUMIF(65:65,C10,66:66)+100</f>
        <v>100</v>
      </c>
      <c r="G10" s="3036" t="s">
        <v>3676</v>
      </c>
      <c r="H10" s="3037">
        <f>SUMIF(65:65,G10,66:66)-SUMIF(65:65,C10,66:66)+100</f>
        <v>100</v>
      </c>
      <c r="I10" s="3038" t="s">
        <v>3676</v>
      </c>
      <c r="J10" s="3037">
        <f>SUMIF(65:65,I10,66:66)-SUMIF(65:65,C10,66:66)+100</f>
        <v>100</v>
      </c>
      <c r="K10" s="3040">
        <v>0</v>
      </c>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771">
        <f t="shared" si="5"/>
        <v>1</v>
      </c>
    </row>
    <row r="12" spans="1:29" s="117" customFormat="1" ht="29.25" thickBot="1">
      <c r="A12" s="431"/>
      <c r="B12" s="2954" t="s">
        <v>3664</v>
      </c>
      <c r="C12" s="432">
        <v>31</v>
      </c>
      <c r="D12" s="433">
        <v>100</v>
      </c>
      <c r="E12" s="434" t="s">
        <v>3677</v>
      </c>
      <c r="F12" s="425">
        <f>SUMIF(70:70,E12,71:71)-SUMIF(70:70,C12,71:71)+100</f>
        <v>100</v>
      </c>
      <c r="G12" s="434" t="s">
        <v>3679</v>
      </c>
      <c r="H12" s="136">
        <f>SUMIF(70:70,G12,71:71)-SUMIF(70:70,C12,71:71)+100</f>
        <v>100</v>
      </c>
      <c r="I12" s="434"/>
      <c r="J12" s="136">
        <f>SUMIF(70:70,I12,71:71)-SUMIF(70:70,C12,71:71)+100</f>
        <v>100</v>
      </c>
      <c r="K12" s="613"/>
      <c r="L12" s="1128"/>
      <c r="M12" s="1129"/>
      <c r="N12" s="1129"/>
      <c r="O12" s="1129"/>
      <c r="P12" s="3260"/>
      <c r="Q12" s="1791" t="str">
        <f t="shared" si="6"/>
        <v>剩余年限</v>
      </c>
      <c r="R12" s="768" t="s">
        <v>17</v>
      </c>
      <c r="S12" s="769">
        <f t="shared" si="0"/>
        <v>100</v>
      </c>
      <c r="T12" s="768" t="s">
        <v>17</v>
      </c>
      <c r="U12" s="769">
        <f t="shared" si="1"/>
        <v>100</v>
      </c>
      <c r="V12" s="768" t="s">
        <v>17</v>
      </c>
      <c r="W12" s="769">
        <f t="shared" si="2"/>
        <v>100</v>
      </c>
      <c r="X12" s="770"/>
      <c r="Y12" s="3118"/>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80" t="s">
        <v>2548</v>
      </c>
      <c r="Q15" s="1806" t="str">
        <f t="shared" si="6"/>
        <v>商业繁华度</v>
      </c>
      <c r="R15" s="772" t="s">
        <v>17</v>
      </c>
      <c r="S15" s="773">
        <f t="shared" si="0"/>
        <v>105</v>
      </c>
      <c r="T15" s="772" t="s">
        <v>17</v>
      </c>
      <c r="U15" s="773">
        <f t="shared" si="1"/>
        <v>100</v>
      </c>
      <c r="V15" s="772" t="s">
        <v>17</v>
      </c>
      <c r="W15" s="773">
        <f t="shared" si="2"/>
        <v>100</v>
      </c>
      <c r="X15" s="1809"/>
      <c r="Y15" s="3282" t="s">
        <v>2548</v>
      </c>
      <c r="Z15" s="1810" t="str">
        <f t="shared" si="7"/>
        <v>商业繁华度</v>
      </c>
      <c r="AA15" s="1807">
        <f t="shared" si="3"/>
        <v>0.95238095238095233</v>
      </c>
      <c r="AB15" s="1807">
        <f t="shared" si="4"/>
        <v>1</v>
      </c>
      <c r="AC15" s="1807">
        <f t="shared" si="5"/>
        <v>1</v>
      </c>
    </row>
    <row r="16" spans="1:29" ht="15">
      <c r="A16" s="428"/>
      <c r="B16" s="446"/>
      <c r="C16" s="447" t="s">
        <v>3095</v>
      </c>
      <c r="D16" s="448"/>
      <c r="E16" s="447" t="s">
        <v>3096</v>
      </c>
      <c r="F16" s="449"/>
      <c r="G16" s="447"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81"/>
      <c r="Q17" s="1806" t="str">
        <f>B17</f>
        <v>交通便捷度</v>
      </c>
      <c r="R17" s="772" t="s">
        <v>17</v>
      </c>
      <c r="S17" s="773">
        <f>F17</f>
        <v>100</v>
      </c>
      <c r="T17" s="772" t="s">
        <v>17</v>
      </c>
      <c r="U17" s="773">
        <f>H17</f>
        <v>95</v>
      </c>
      <c r="V17" s="772" t="s">
        <v>17</v>
      </c>
      <c r="W17" s="773">
        <f>J17</f>
        <v>100</v>
      </c>
      <c r="X17" s="1809"/>
      <c r="Y17" s="3283"/>
      <c r="Z17" s="1810" t="str">
        <f>Q17</f>
        <v>交通便捷度</v>
      </c>
      <c r="AA17" s="1807">
        <f t="shared" si="3"/>
        <v>1</v>
      </c>
      <c r="AB17" s="1807">
        <f t="shared" si="4"/>
        <v>1.0526315789473684</v>
      </c>
      <c r="AC17" s="1807">
        <f t="shared" si="5"/>
        <v>1</v>
      </c>
    </row>
    <row r="18" spans="1:29" ht="15">
      <c r="A18" s="428"/>
      <c r="B18" s="456"/>
      <c r="C18" s="2603" t="s">
        <v>3659</v>
      </c>
      <c r="D18" s="450"/>
      <c r="E18" s="3032" t="s">
        <v>3659</v>
      </c>
      <c r="F18" s="453"/>
      <c r="G18" s="2604" t="s">
        <v>3096</v>
      </c>
      <c r="H18" s="448"/>
      <c r="I18" s="2605" t="s">
        <v>3659</v>
      </c>
      <c r="J18" s="448"/>
      <c r="K18" s="615"/>
      <c r="L18" s="1136"/>
      <c r="M18" s="1127"/>
      <c r="N18" s="1127"/>
      <c r="O18" s="1127"/>
      <c r="P18" s="3281"/>
      <c r="Q18" s="1806"/>
      <c r="R18" s="772"/>
      <c r="S18" s="773"/>
      <c r="T18" s="772"/>
      <c r="U18" s="773"/>
      <c r="V18" s="772"/>
      <c r="W18" s="773"/>
      <c r="X18" s="1809"/>
      <c r="Y18" s="3283"/>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81"/>
      <c r="Q23" s="1806" t="str">
        <f>B23</f>
        <v>自然及人文环境</v>
      </c>
      <c r="R23" s="772" t="s">
        <v>17</v>
      </c>
      <c r="S23" s="773">
        <f>F23</f>
        <v>100</v>
      </c>
      <c r="T23" s="772" t="s">
        <v>17</v>
      </c>
      <c r="U23" s="773">
        <f>H23</f>
        <v>100</v>
      </c>
      <c r="V23" s="772" t="s">
        <v>17</v>
      </c>
      <c r="W23" s="773">
        <f>J23</f>
        <v>100</v>
      </c>
      <c r="X23" s="1809"/>
      <c r="Y23" s="3283"/>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2644</v>
      </c>
      <c r="C25" s="616" t="s">
        <v>3674</v>
      </c>
      <c r="D25" s="435">
        <v>100</v>
      </c>
      <c r="E25" s="616" t="s">
        <v>3674</v>
      </c>
      <c r="F25" s="461">
        <f>SUMIF(86:86,E25,87:87)-SUMIF(86:86,C25,87:87)+100</f>
        <v>100</v>
      </c>
      <c r="G25" s="616" t="s">
        <v>3674</v>
      </c>
      <c r="H25" s="435">
        <f>SUMIF(86:86,G25,87:87)-SUMIF(86:86,C25,87:87)+100</f>
        <v>100</v>
      </c>
      <c r="I25" s="616" t="s">
        <v>3674</v>
      </c>
      <c r="J25" s="435">
        <f>SUMIF(86:86,I25,87:87)-SUMIF(86:86,C25,87:87)+100</f>
        <v>100</v>
      </c>
      <c r="K25" s="612">
        <v>3</v>
      </c>
      <c r="L25" s="1136"/>
      <c r="M25" s="1127"/>
      <c r="N25" s="1127"/>
      <c r="O25" s="1127"/>
      <c r="P25" s="3281"/>
      <c r="Q25" s="1806" t="str">
        <f t="shared" ref="Q25:Q46" si="11">B25</f>
        <v>临街状况</v>
      </c>
      <c r="R25" s="772" t="s">
        <v>17</v>
      </c>
      <c r="S25" s="773">
        <f>F25</f>
        <v>100</v>
      </c>
      <c r="T25" s="772" t="s">
        <v>17</v>
      </c>
      <c r="U25" s="773">
        <f>H25</f>
        <v>100</v>
      </c>
      <c r="V25" s="772" t="s">
        <v>17</v>
      </c>
      <c r="W25" s="773">
        <f>J25</f>
        <v>100</v>
      </c>
      <c r="X25" s="1809"/>
      <c r="Y25" s="3283"/>
      <c r="Z25" s="1810" t="str">
        <f>Q25</f>
        <v>临街状况</v>
      </c>
      <c r="AA25" s="1807">
        <f t="shared" si="3"/>
        <v>1</v>
      </c>
      <c r="AB25" s="1807">
        <f t="shared" si="4"/>
        <v>1</v>
      </c>
      <c r="AC25" s="1807">
        <f t="shared" si="5"/>
        <v>1</v>
      </c>
    </row>
    <row r="26" spans="1:29" ht="15">
      <c r="A26" s="428"/>
      <c r="B26" s="1382" t="s">
        <v>2645</v>
      </c>
      <c r="C26" s="2952" t="s">
        <v>3668</v>
      </c>
      <c r="D26" s="435">
        <v>100</v>
      </c>
      <c r="E26" s="2952" t="s">
        <v>3667</v>
      </c>
      <c r="F26" s="461">
        <f>SUMIF(88:88,E26,89:89)-SUMIF(88:88,C26,89:89)+100</f>
        <v>103</v>
      </c>
      <c r="G26" s="2952" t="s">
        <v>3661</v>
      </c>
      <c r="H26" s="435">
        <f>SUMIF(88:88,G26,89:89)-SUMIF(88:88,C26,89:89)+100</f>
        <v>103</v>
      </c>
      <c r="I26" s="2952" t="s">
        <v>3661</v>
      </c>
      <c r="J26" s="435">
        <f>SUMIF(88:88,I26,89:89)-SUMIF(88:88,C26,89:89)+100</f>
        <v>103</v>
      </c>
      <c r="K26" s="613"/>
      <c r="L26" s="1136"/>
      <c r="M26" s="1127"/>
      <c r="N26" s="1127"/>
      <c r="O26" s="1127"/>
      <c r="P26" s="3281"/>
      <c r="Q26" s="1806" t="str">
        <f t="shared" si="11"/>
        <v>平面位置/可视性</v>
      </c>
      <c r="R26" s="772" t="s">
        <v>17</v>
      </c>
      <c r="S26" s="773">
        <f>F26</f>
        <v>103</v>
      </c>
      <c r="T26" s="772" t="s">
        <v>17</v>
      </c>
      <c r="U26" s="773">
        <f>H26</f>
        <v>103</v>
      </c>
      <c r="V26" s="772" t="s">
        <v>17</v>
      </c>
      <c r="W26" s="773">
        <f>J26</f>
        <v>103</v>
      </c>
      <c r="X26" s="1809"/>
      <c r="Y26" s="3283"/>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3669</v>
      </c>
      <c r="D27" s="462">
        <v>100</v>
      </c>
      <c r="E27" s="2660" t="s">
        <v>3669</v>
      </c>
      <c r="F27" s="464">
        <f>SUMIF(90:90,E27,91:91)-SUMIF(90:90,C27,91:91)+100</f>
        <v>100</v>
      </c>
      <c r="G27" s="2660" t="s">
        <v>3669</v>
      </c>
      <c r="H27" s="462">
        <f>SUMIF(90:90,G27,91:91)-SUMIF(90:90,C27,91:91)+100</f>
        <v>100</v>
      </c>
      <c r="I27" s="2660" t="s">
        <v>3669</v>
      </c>
      <c r="J27" s="462">
        <f>SUMIF(90:90,I27,91:91)-SUMIF(90:90,C27,91:91)+100</f>
        <v>100</v>
      </c>
      <c r="K27" s="612">
        <v>3</v>
      </c>
      <c r="L27" s="1128"/>
      <c r="M27" s="1129"/>
      <c r="N27" s="1129"/>
      <c r="O27" s="1129"/>
      <c r="P27" s="3281"/>
      <c r="Q27" s="1791" t="str">
        <f t="shared" si="11"/>
        <v>人流量</v>
      </c>
      <c r="R27" s="768" t="s">
        <v>17</v>
      </c>
      <c r="S27" s="769">
        <f>F27</f>
        <v>100</v>
      </c>
      <c r="T27" s="768" t="s">
        <v>17</v>
      </c>
      <c r="U27" s="769">
        <f>H27</f>
        <v>100</v>
      </c>
      <c r="V27" s="768" t="s">
        <v>17</v>
      </c>
      <c r="W27" s="769">
        <f>J27</f>
        <v>100</v>
      </c>
      <c r="X27" s="770"/>
      <c r="Y27" s="3283"/>
      <c r="Z27" s="55" t="str">
        <f>Q27</f>
        <v>人流量</v>
      </c>
      <c r="AA27" s="1807">
        <f>D27/F27</f>
        <v>1</v>
      </c>
      <c r="AB27" s="1807">
        <f>D27/H27</f>
        <v>1</v>
      </c>
      <c r="AC27" s="1807">
        <f>D27/J27</f>
        <v>1</v>
      </c>
    </row>
    <row r="28" spans="1:29" ht="15.75" thickBot="1">
      <c r="A28" s="428"/>
      <c r="B28" s="422" t="s">
        <v>2647</v>
      </c>
      <c r="C28" s="616" t="s">
        <v>3229</v>
      </c>
      <c r="D28" s="435">
        <v>100</v>
      </c>
      <c r="E28" s="616" t="s">
        <v>3229</v>
      </c>
      <c r="F28" s="461">
        <f>SUMIF(92:92,E28,93:93)-SUMIF(92:92,C28,93:93)+100</f>
        <v>100</v>
      </c>
      <c r="G28" s="616" t="s">
        <v>3229</v>
      </c>
      <c r="H28" s="435">
        <f>SUMIF(92:92,G28,93:93)-SUMIF(92:92,C28,93:93)+100</f>
        <v>100</v>
      </c>
      <c r="I28" s="616">
        <v>1</v>
      </c>
      <c r="J28" s="435">
        <f>SUMIF(92:92,I28,93:93)-SUMIF(92:92,C28,93:93)+100</f>
        <v>115</v>
      </c>
      <c r="K28" s="613"/>
      <c r="L28" s="1136"/>
      <c r="M28" s="1127"/>
      <c r="N28" s="1127"/>
      <c r="O28" s="1127"/>
      <c r="P28" s="3281"/>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83"/>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81"/>
      <c r="Q29" s="1806">
        <f t="shared" si="11"/>
        <v>0</v>
      </c>
      <c r="R29" s="772" t="s">
        <v>17</v>
      </c>
      <c r="S29" s="773">
        <f t="shared" si="12"/>
        <v>100</v>
      </c>
      <c r="T29" s="772" t="s">
        <v>17</v>
      </c>
      <c r="U29" s="773">
        <f t="shared" si="13"/>
        <v>100</v>
      </c>
      <c r="V29" s="772" t="s">
        <v>17</v>
      </c>
      <c r="W29" s="773">
        <f t="shared" si="14"/>
        <v>100</v>
      </c>
      <c r="X29" s="1809"/>
      <c r="Y29" s="3283"/>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1807">
        <f t="shared" si="5"/>
        <v>1</v>
      </c>
    </row>
    <row r="32" spans="1:29" ht="15">
      <c r="A32" s="440" t="s">
        <v>2551</v>
      </c>
      <c r="B32" s="71" t="s">
        <v>2648</v>
      </c>
      <c r="C32" s="2612" t="s">
        <v>3237</v>
      </c>
      <c r="D32" s="467">
        <v>100</v>
      </c>
      <c r="E32" s="2612" t="s">
        <v>3237</v>
      </c>
      <c r="F32" s="461">
        <f>SUMIF(100:100,E32,101:101)-SUMIF(100:100,C32,101:101)+100</f>
        <v>100</v>
      </c>
      <c r="G32" s="2612" t="s">
        <v>3237</v>
      </c>
      <c r="H32" s="435">
        <f>SUMIF(100:100,G32,101:101)-SUMIF(100:100,C32,101:101)+100</f>
        <v>100</v>
      </c>
      <c r="I32" s="2612" t="s">
        <v>3682</v>
      </c>
      <c r="J32" s="467">
        <f>SUMIF(100:100,I32,101:101)-SUMIF(100:100,C32,101:101)+100</f>
        <v>103</v>
      </c>
      <c r="K32" s="612">
        <v>3</v>
      </c>
      <c r="L32" s="1136"/>
      <c r="M32" s="1127"/>
      <c r="N32" s="1127"/>
      <c r="O32" s="1127"/>
      <c r="P32" s="3284" t="s">
        <v>2553</v>
      </c>
      <c r="Q32" s="1806" t="str">
        <f t="shared" si="11"/>
        <v>商业类型</v>
      </c>
      <c r="R32" s="772" t="s">
        <v>17</v>
      </c>
      <c r="S32" s="773">
        <f t="shared" si="12"/>
        <v>100</v>
      </c>
      <c r="T32" s="772" t="s">
        <v>17</v>
      </c>
      <c r="U32" s="773">
        <f t="shared" si="13"/>
        <v>100</v>
      </c>
      <c r="V32" s="772" t="s">
        <v>17</v>
      </c>
      <c r="W32" s="773">
        <f t="shared" si="14"/>
        <v>103</v>
      </c>
      <c r="X32" s="1809"/>
      <c r="Y32" s="3287" t="s">
        <v>2553</v>
      </c>
      <c r="Z32" s="1810" t="str">
        <f t="shared" si="15"/>
        <v>商业类型</v>
      </c>
      <c r="AA32" s="1807">
        <f t="shared" si="3"/>
        <v>1</v>
      </c>
      <c r="AB32" s="1807">
        <f t="shared" si="4"/>
        <v>1</v>
      </c>
      <c r="AC32" s="1807">
        <f t="shared" si="5"/>
        <v>0.970873786407767</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85"/>
      <c r="Q33" s="774" t="str">
        <f t="shared" si="11"/>
        <v>项目建筑规模</v>
      </c>
      <c r="R33" s="775" t="s">
        <v>17</v>
      </c>
      <c r="S33" s="776">
        <f t="shared" si="12"/>
        <v>100</v>
      </c>
      <c r="T33" s="775" t="s">
        <v>17</v>
      </c>
      <c r="U33" s="776">
        <f t="shared" si="13"/>
        <v>100</v>
      </c>
      <c r="V33" s="775" t="s">
        <v>17</v>
      </c>
      <c r="W33" s="776">
        <f t="shared" si="14"/>
        <v>100</v>
      </c>
      <c r="X33" s="777"/>
      <c r="Y33" s="3287"/>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85"/>
      <c r="Q34" s="1806" t="str">
        <f t="shared" si="11"/>
        <v>建筑结构</v>
      </c>
      <c r="R34" s="772" t="s">
        <v>17</v>
      </c>
      <c r="S34" s="773">
        <f t="shared" si="12"/>
        <v>100</v>
      </c>
      <c r="T34" s="772" t="s">
        <v>17</v>
      </c>
      <c r="U34" s="773">
        <f t="shared" si="13"/>
        <v>100</v>
      </c>
      <c r="V34" s="772" t="s">
        <v>17</v>
      </c>
      <c r="W34" s="773">
        <f t="shared" si="14"/>
        <v>100</v>
      </c>
      <c r="X34" s="1809"/>
      <c r="Y34" s="3287"/>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85"/>
      <c r="Q35" s="1806" t="str">
        <f t="shared" si="11"/>
        <v>公共部分装修</v>
      </c>
      <c r="R35" s="772" t="s">
        <v>17</v>
      </c>
      <c r="S35" s="773">
        <f t="shared" si="12"/>
        <v>100</v>
      </c>
      <c r="T35" s="772" t="s">
        <v>17</v>
      </c>
      <c r="U35" s="773">
        <f t="shared" si="13"/>
        <v>100</v>
      </c>
      <c r="V35" s="772" t="s">
        <v>17</v>
      </c>
      <c r="W35" s="773">
        <f t="shared" si="14"/>
        <v>100</v>
      </c>
      <c r="X35" s="1809"/>
      <c r="Y35" s="3287"/>
      <c r="Z35" s="1810" t="str">
        <f t="shared" si="15"/>
        <v>公共部分装修</v>
      </c>
      <c r="AA35" s="1807">
        <f t="shared" si="3"/>
        <v>1</v>
      </c>
      <c r="AB35" s="1807">
        <f t="shared" si="4"/>
        <v>1</v>
      </c>
      <c r="AC35" s="1807">
        <f t="shared" si="5"/>
        <v>1</v>
      </c>
    </row>
    <row r="36" spans="1:29" s="3050" customFormat="1" ht="15">
      <c r="A36" s="3041"/>
      <c r="B36" s="3035" t="s">
        <v>3686</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97</v>
      </c>
      <c r="K36" s="3040">
        <v>3</v>
      </c>
      <c r="L36" s="3042"/>
      <c r="M36" s="3043"/>
      <c r="N36" s="3043"/>
      <c r="O36" s="3043"/>
      <c r="P36" s="3285"/>
      <c r="Q36" s="3044" t="str">
        <f t="shared" si="11"/>
        <v>成新度</v>
      </c>
      <c r="R36" s="3045" t="s">
        <v>17</v>
      </c>
      <c r="S36" s="3046">
        <f t="shared" si="12"/>
        <v>100</v>
      </c>
      <c r="T36" s="3045" t="s">
        <v>17</v>
      </c>
      <c r="U36" s="3046">
        <f t="shared" si="13"/>
        <v>100</v>
      </c>
      <c r="V36" s="3045" t="s">
        <v>17</v>
      </c>
      <c r="W36" s="3046">
        <f t="shared" si="14"/>
        <v>97</v>
      </c>
      <c r="X36" s="3047"/>
      <c r="Y36" s="3287"/>
      <c r="Z36" s="3048" t="str">
        <f t="shared" si="15"/>
        <v>成新度</v>
      </c>
      <c r="AA36" s="3049">
        <f t="shared" si="3"/>
        <v>1</v>
      </c>
      <c r="AB36" s="3049">
        <f t="shared" si="4"/>
        <v>1</v>
      </c>
      <c r="AC36" s="3049">
        <f t="shared" si="5"/>
        <v>1.0309278350515463</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85"/>
      <c r="Q37" s="1791" t="str">
        <f t="shared" si="11"/>
        <v>市政基础设施</v>
      </c>
      <c r="R37" s="768" t="s">
        <v>17</v>
      </c>
      <c r="S37" s="769">
        <f t="shared" si="12"/>
        <v>100</v>
      </c>
      <c r="T37" s="768" t="s">
        <v>17</v>
      </c>
      <c r="U37" s="769">
        <f t="shared" si="13"/>
        <v>100</v>
      </c>
      <c r="V37" s="768" t="s">
        <v>17</v>
      </c>
      <c r="W37" s="769">
        <f t="shared" si="14"/>
        <v>100</v>
      </c>
      <c r="X37" s="770"/>
      <c r="Y37" s="3287"/>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85" t="s">
        <v>2553</v>
      </c>
      <c r="Q38" s="1806" t="str">
        <f t="shared" si="11"/>
        <v>业态</v>
      </c>
      <c r="R38" s="772" t="s">
        <v>17</v>
      </c>
      <c r="S38" s="773">
        <f t="shared" si="12"/>
        <v>100</v>
      </c>
      <c r="T38" s="772" t="s">
        <v>17</v>
      </c>
      <c r="U38" s="773">
        <f t="shared" si="13"/>
        <v>100</v>
      </c>
      <c r="V38" s="772" t="s">
        <v>17</v>
      </c>
      <c r="W38" s="773">
        <f t="shared" si="14"/>
        <v>100</v>
      </c>
      <c r="X38" s="1809"/>
      <c r="Y38" s="3287"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85"/>
      <c r="Q39" s="1806" t="str">
        <f t="shared" si="11"/>
        <v>层高</v>
      </c>
      <c r="R39" s="772" t="s">
        <v>17</v>
      </c>
      <c r="S39" s="773">
        <f t="shared" si="12"/>
        <v>100</v>
      </c>
      <c r="T39" s="772" t="s">
        <v>17</v>
      </c>
      <c r="U39" s="773">
        <f t="shared" si="13"/>
        <v>100</v>
      </c>
      <c r="V39" s="772" t="s">
        <v>17</v>
      </c>
      <c r="W39" s="773">
        <f t="shared" si="14"/>
        <v>100</v>
      </c>
      <c r="X39" s="1809"/>
      <c r="Y39" s="3287"/>
      <c r="Z39" s="1810" t="str">
        <f t="shared" si="15"/>
        <v>层高</v>
      </c>
      <c r="AA39" s="1807">
        <f t="shared" si="3"/>
        <v>1</v>
      </c>
      <c r="AB39" s="1807">
        <f t="shared" si="4"/>
        <v>1</v>
      </c>
      <c r="AC39" s="1807">
        <f t="shared" si="5"/>
        <v>1</v>
      </c>
    </row>
    <row r="40" spans="1:29" s="3031" customFormat="1" ht="15">
      <c r="A40" s="599"/>
      <c r="B40" s="461" t="s">
        <v>3687</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85"/>
      <c r="Q40" s="3027" t="str">
        <f t="shared" si="11"/>
        <v>单套建筑面积</v>
      </c>
      <c r="R40" s="3028" t="s">
        <v>17</v>
      </c>
      <c r="S40" s="3029">
        <f t="shared" si="12"/>
        <v>100</v>
      </c>
      <c r="T40" s="3028" t="s">
        <v>17</v>
      </c>
      <c r="U40" s="3029">
        <f t="shared" si="13"/>
        <v>100</v>
      </c>
      <c r="V40" s="3028" t="s">
        <v>17</v>
      </c>
      <c r="W40" s="3029">
        <f t="shared" si="14"/>
        <v>100</v>
      </c>
      <c r="X40" s="3030"/>
      <c r="Y40" s="3287"/>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85"/>
      <c r="Q41" s="774" t="str">
        <f t="shared" si="11"/>
        <v>进深比</v>
      </c>
      <c r="R41" s="775" t="s">
        <v>17</v>
      </c>
      <c r="S41" s="776">
        <f t="shared" si="12"/>
        <v>100</v>
      </c>
      <c r="T41" s="775" t="s">
        <v>17</v>
      </c>
      <c r="U41" s="776">
        <f t="shared" si="13"/>
        <v>100</v>
      </c>
      <c r="V41" s="775" t="s">
        <v>17</v>
      </c>
      <c r="W41" s="776">
        <f t="shared" si="14"/>
        <v>100</v>
      </c>
      <c r="X41" s="777"/>
      <c r="Y41" s="3287"/>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85"/>
      <c r="Q42" s="1806" t="str">
        <f t="shared" si="11"/>
        <v>内部装修</v>
      </c>
      <c r="R42" s="772" t="s">
        <v>17</v>
      </c>
      <c r="S42" s="773">
        <f t="shared" si="12"/>
        <v>100</v>
      </c>
      <c r="T42" s="772" t="s">
        <v>17</v>
      </c>
      <c r="U42" s="773">
        <f t="shared" si="13"/>
        <v>100</v>
      </c>
      <c r="V42" s="772" t="s">
        <v>17</v>
      </c>
      <c r="W42" s="773">
        <f t="shared" si="14"/>
        <v>100</v>
      </c>
      <c r="X42" s="1809"/>
      <c r="Y42" s="3287"/>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85"/>
      <c r="Q43" s="1806" t="str">
        <f t="shared" si="11"/>
        <v>内部装修维护情况</v>
      </c>
      <c r="R43" s="772" t="s">
        <v>17</v>
      </c>
      <c r="S43" s="773">
        <f t="shared" si="12"/>
        <v>100</v>
      </c>
      <c r="T43" s="772" t="s">
        <v>17</v>
      </c>
      <c r="U43" s="773">
        <f t="shared" si="13"/>
        <v>100</v>
      </c>
      <c r="V43" s="772" t="s">
        <v>17</v>
      </c>
      <c r="W43" s="773">
        <f t="shared" si="14"/>
        <v>100</v>
      </c>
      <c r="X43" s="1809"/>
      <c r="Y43" s="3287"/>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5"/>
      <c r="Q44" s="1791">
        <f t="shared" si="11"/>
        <v>0</v>
      </c>
      <c r="R44" s="768" t="s">
        <v>17</v>
      </c>
      <c r="S44" s="769">
        <f t="shared" si="12"/>
        <v>100</v>
      </c>
      <c r="T44" s="768" t="s">
        <v>17</v>
      </c>
      <c r="U44" s="769">
        <f t="shared" si="13"/>
        <v>100</v>
      </c>
      <c r="V44" s="768" t="s">
        <v>17</v>
      </c>
      <c r="W44" s="769">
        <f t="shared" si="14"/>
        <v>100</v>
      </c>
      <c r="X44" s="770"/>
      <c r="Y44" s="3287"/>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5"/>
      <c r="Q45" s="1806">
        <f t="shared" si="11"/>
        <v>0</v>
      </c>
      <c r="R45" s="772" t="s">
        <v>17</v>
      </c>
      <c r="S45" s="773">
        <f t="shared" si="12"/>
        <v>100</v>
      </c>
      <c r="T45" s="772" t="s">
        <v>17</v>
      </c>
      <c r="U45" s="773">
        <f t="shared" si="13"/>
        <v>100</v>
      </c>
      <c r="V45" s="772" t="s">
        <v>17</v>
      </c>
      <c r="W45" s="773">
        <f t="shared" si="14"/>
        <v>100</v>
      </c>
      <c r="X45" s="1809"/>
      <c r="Y45" s="3287"/>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6"/>
      <c r="Q46" s="1806">
        <f t="shared" si="11"/>
        <v>0</v>
      </c>
      <c r="R46" s="772" t="s">
        <v>17</v>
      </c>
      <c r="S46" s="773">
        <f t="shared" si="12"/>
        <v>100</v>
      </c>
      <c r="T46" s="772" t="s">
        <v>17</v>
      </c>
      <c r="U46" s="773">
        <f t="shared" si="13"/>
        <v>100</v>
      </c>
      <c r="V46" s="772" t="s">
        <v>17</v>
      </c>
      <c r="W46" s="773">
        <f t="shared" si="14"/>
        <v>100</v>
      </c>
      <c r="X46" s="1809"/>
      <c r="Y46" s="3288"/>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89" t="str">
        <f>A47</f>
        <v>成交单价（元/平方米）</v>
      </c>
      <c r="Q47" s="3289"/>
      <c r="R47" s="3277">
        <f>E47</f>
        <v>50500</v>
      </c>
      <c r="S47" s="3277"/>
      <c r="T47" s="3277">
        <f>G47</f>
        <v>46555</v>
      </c>
      <c r="U47" s="3277"/>
      <c r="V47" s="3277">
        <f>I47</f>
        <v>50143</v>
      </c>
      <c r="W47" s="3277"/>
      <c r="X47" s="757"/>
      <c r="Y47" s="779"/>
      <c r="Z47" s="757"/>
      <c r="AA47" s="757"/>
      <c r="AB47" s="757"/>
      <c r="AC47" s="757"/>
    </row>
    <row r="48" spans="1:29" ht="15.75" thickBot="1">
      <c r="A48" s="486" t="s">
        <v>2656</v>
      </c>
      <c r="B48" s="487"/>
      <c r="C48" s="1409">
        <f>R49</f>
        <v>45548</v>
      </c>
      <c r="D48" s="1410"/>
      <c r="E48" s="1411">
        <f>R48</f>
        <v>46694</v>
      </c>
      <c r="F48" s="1411"/>
      <c r="G48" s="1409">
        <f>T48</f>
        <v>47578</v>
      </c>
      <c r="H48" s="1410"/>
      <c r="I48" s="1411">
        <f>V48</f>
        <v>42371</v>
      </c>
      <c r="J48" s="1410"/>
      <c r="K48" s="782"/>
      <c r="L48" s="1139"/>
      <c r="M48" s="1140"/>
      <c r="N48" s="1127"/>
      <c r="O48" s="1140"/>
      <c r="P48" s="3289" t="str">
        <f>A48</f>
        <v>比较价值（元/平方米）</v>
      </c>
      <c r="Q48" s="3289"/>
      <c r="R48" s="3290">
        <f>IF(F1="售价",ROUND(PRODUCT(R47,AA7:AA46),0),ROUND(PRODUCT(R47,AA7:AA46),1))</f>
        <v>46694</v>
      </c>
      <c r="S48" s="3290"/>
      <c r="T48" s="3290">
        <f>IF(F1="售价",ROUND(PRODUCT(T47,AB7:AB46),0),ROUND(PRODUCT(T47,AB7:AB46),1))</f>
        <v>47578</v>
      </c>
      <c r="U48" s="3290"/>
      <c r="V48" s="3290">
        <f>IF(F1="售价",ROUND(PRODUCT(V47,AC7:AC46),0),ROUND(PRODUCT(V47,AC7:AC46),1))</f>
        <v>42371</v>
      </c>
      <c r="W48" s="3290"/>
      <c r="X48" s="757"/>
      <c r="Y48" s="757"/>
      <c r="Z48" s="757"/>
      <c r="AA48" s="757"/>
      <c r="AB48" s="757"/>
      <c r="AC48" s="757"/>
    </row>
    <row r="49" spans="1:29" ht="15.75" thickBot="1">
      <c r="A49" s="492" t="s">
        <v>2657</v>
      </c>
      <c r="B49" s="493"/>
      <c r="C49" s="1413">
        <f>R49</f>
        <v>45548</v>
      </c>
      <c r="D49" s="1413"/>
      <c r="E49" s="1413"/>
      <c r="F49" s="1413"/>
      <c r="G49" s="1413"/>
      <c r="H49" s="1413"/>
      <c r="I49" s="1413"/>
      <c r="J49" s="1413"/>
      <c r="K49" s="783"/>
      <c r="L49" s="1139"/>
      <c r="M49" s="1140"/>
      <c r="N49" s="1127"/>
      <c r="O49" s="1140"/>
      <c r="P49" s="3306" t="str">
        <f>A49</f>
        <v>估价对象XX用房的比较价值（楼面单价，元/平方米）</v>
      </c>
      <c r="Q49" s="3307"/>
      <c r="R49" s="3308">
        <f>IF(F1="售价",ROUND(AVERAGE(R48:V48),0),ROUND(AVERAGE(R48:V48),1))</f>
        <v>45548</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3675</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3661</v>
      </c>
      <c r="D88" s="2950" t="s">
        <v>3662</v>
      </c>
      <c r="E88" s="2950" t="s">
        <v>3663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3670</v>
      </c>
      <c r="D90" s="2950" t="s">
        <v>3662</v>
      </c>
      <c r="E90" s="2950" t="s">
        <v>3671</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3115</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3236</v>
      </c>
      <c r="D100" s="2996" t="s">
        <v>3238</v>
      </c>
      <c r="E100" s="2996" t="s">
        <v>3239</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3231</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3230</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2606</v>
      </c>
      <c r="C112" s="2950" t="s">
        <v>3232</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3233</v>
      </c>
      <c r="D114" s="2950" t="s">
        <v>3234</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3235</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90" zoomScaleNormal="90" zoomScalePageLayoutView="90" workbookViewId="0">
      <selection activeCell="G38" sqref="G38"/>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3053</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250" t="s">
        <v>3245</v>
      </c>
      <c r="F5" s="3251"/>
      <c r="G5" s="3256" t="s">
        <v>3246</v>
      </c>
      <c r="H5" s="3253"/>
      <c r="I5" s="3256" t="s">
        <v>3246</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44" t="s">
        <v>2537</v>
      </c>
      <c r="Q7" s="3279"/>
      <c r="R7" s="768" t="s">
        <v>17</v>
      </c>
      <c r="S7" s="769">
        <f t="shared" ref="S7:S14" si="0">F7</f>
        <v>100</v>
      </c>
      <c r="T7" s="768" t="s">
        <v>17</v>
      </c>
      <c r="U7" s="769">
        <f t="shared" ref="U7:U14" si="1">H7</f>
        <v>100</v>
      </c>
      <c r="V7" s="768" t="s">
        <v>17</v>
      </c>
      <c r="W7" s="769">
        <f t="shared" ref="W7:W14"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36" si="3">D8/F8</f>
        <v>1</v>
      </c>
      <c r="AB8" s="771">
        <f t="shared" ref="AB8:AB36" si="4">D8/H8</f>
        <v>1</v>
      </c>
      <c r="AC8" s="771">
        <f t="shared" ref="AC8:AC36" si="5">D8/J8</f>
        <v>1</v>
      </c>
    </row>
    <row r="9" spans="1:29" s="117" customFormat="1">
      <c r="A9" s="68" t="s">
        <v>2541</v>
      </c>
      <c r="B9" s="638" t="s">
        <v>2542</v>
      </c>
      <c r="C9" s="2951" t="s">
        <v>3240</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3091</v>
      </c>
      <c r="F10" s="136">
        <f>SUMIF(55:55,E10,56:56)-SUMIF(55:55,C10,56:56)+100</f>
        <v>100</v>
      </c>
      <c r="G10" s="423" t="s">
        <v>3091</v>
      </c>
      <c r="H10" s="136">
        <f>SUMIF(55:55,G10,56:56)-SUMIF(55:55,C10,56:56)+100</f>
        <v>100</v>
      </c>
      <c r="I10" s="423" t="s">
        <v>3091</v>
      </c>
      <c r="J10" s="136">
        <f>SUMIF(55:55,I10,56:56)-SUMIF(55:55,C10,56:56)+100</f>
        <v>100</v>
      </c>
      <c r="K10" s="612">
        <v>1</v>
      </c>
      <c r="L10" s="1131"/>
      <c r="M10" s="1132"/>
      <c r="N10" s="1132"/>
      <c r="O10" s="1132"/>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9"/>
      <c r="Q11" s="1791">
        <f t="shared" si="6"/>
        <v>0</v>
      </c>
      <c r="R11" s="768" t="s">
        <v>17</v>
      </c>
      <c r="S11" s="769">
        <f t="shared" si="0"/>
        <v>100</v>
      </c>
      <c r="T11" s="768" t="s">
        <v>17</v>
      </c>
      <c r="U11" s="769">
        <f t="shared" si="1"/>
        <v>100</v>
      </c>
      <c r="V11" s="768" t="s">
        <v>17</v>
      </c>
      <c r="W11" s="769">
        <f t="shared" si="2"/>
        <v>100</v>
      </c>
      <c r="X11" s="770"/>
      <c r="Y11" s="3118"/>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9"/>
      <c r="Q12" s="1791">
        <f t="shared" si="6"/>
        <v>0</v>
      </c>
      <c r="R12" s="768" t="s">
        <v>17</v>
      </c>
      <c r="S12" s="769">
        <f t="shared" si="0"/>
        <v>100</v>
      </c>
      <c r="T12" s="768" t="s">
        <v>17</v>
      </c>
      <c r="U12" s="769">
        <f t="shared" si="1"/>
        <v>100</v>
      </c>
      <c r="V12" s="768" t="s">
        <v>17</v>
      </c>
      <c r="W12" s="769">
        <f t="shared" si="2"/>
        <v>100</v>
      </c>
      <c r="X12" s="770"/>
      <c r="Y12" s="3118"/>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9"/>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04"/>
      <c r="B15" s="645"/>
      <c r="C15" s="447" t="s">
        <v>3096</v>
      </c>
      <c r="D15" s="448"/>
      <c r="E15" s="447" t="s">
        <v>3096</v>
      </c>
      <c r="F15" s="449"/>
      <c r="G15" s="447" t="s">
        <v>3096</v>
      </c>
      <c r="H15" s="450"/>
      <c r="I15" s="447" t="s">
        <v>3096</v>
      </c>
      <c r="J15" s="448"/>
      <c r="K15" s="615"/>
      <c r="L15" s="1136"/>
      <c r="M15" s="1127"/>
      <c r="N15" s="1127"/>
      <c r="O15" s="1127"/>
      <c r="P15" s="3283"/>
      <c r="Q15" s="1806"/>
      <c r="R15" s="772"/>
      <c r="S15" s="773"/>
      <c r="T15" s="772"/>
      <c r="U15" s="773"/>
      <c r="V15" s="772"/>
      <c r="W15" s="773"/>
      <c r="X15" s="1809"/>
      <c r="Y15" s="3283"/>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83"/>
      <c r="Q17" s="1806"/>
      <c r="R17" s="772"/>
      <c r="S17" s="773"/>
      <c r="T17" s="772"/>
      <c r="U17" s="773"/>
      <c r="V17" s="772"/>
      <c r="W17" s="773"/>
      <c r="X17" s="1809"/>
      <c r="Y17" s="3283"/>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83"/>
      <c r="Q19" s="1806"/>
      <c r="R19" s="772"/>
      <c r="S19" s="773"/>
      <c r="T19" s="772"/>
      <c r="U19" s="773"/>
      <c r="V19" s="772"/>
      <c r="W19" s="773"/>
      <c r="X19" s="1809"/>
      <c r="Y19" s="3283"/>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447" t="s">
        <v>3095</v>
      </c>
      <c r="H21" s="448"/>
      <c r="I21" s="447" t="s">
        <v>3095</v>
      </c>
      <c r="J21" s="448"/>
      <c r="K21" s="615"/>
      <c r="L21" s="1136"/>
      <c r="M21" s="1127"/>
      <c r="N21" s="1127"/>
      <c r="O21" s="1127"/>
      <c r="P21" s="3283"/>
      <c r="Q21" s="1806"/>
      <c r="R21" s="772"/>
      <c r="S21" s="773"/>
      <c r="T21" s="772"/>
      <c r="U21" s="773"/>
      <c r="V21" s="772"/>
      <c r="W21" s="773"/>
      <c r="X21" s="1809"/>
      <c r="Y21" s="3283"/>
      <c r="Z21" s="1810"/>
      <c r="AA21" s="1807">
        <v>1</v>
      </c>
      <c r="AB21" s="1807">
        <v>1</v>
      </c>
      <c r="AC21" s="1807">
        <v>1</v>
      </c>
    </row>
    <row r="22" spans="1:29" ht="15.75" hidden="1" thickBot="1">
      <c r="A22" s="404"/>
      <c r="B22" s="629" t="s">
        <v>2698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3"/>
      <c r="Q23" s="1806">
        <f>B23</f>
        <v>0</v>
      </c>
      <c r="R23" s="772" t="s">
        <v>17</v>
      </c>
      <c r="S23" s="773">
        <f>F23</f>
        <v>100</v>
      </c>
      <c r="T23" s="772" t="s">
        <v>17</v>
      </c>
      <c r="U23" s="773">
        <f>H23</f>
        <v>100</v>
      </c>
      <c r="V23" s="772" t="s">
        <v>17</v>
      </c>
      <c r="W23" s="773">
        <f>J23</f>
        <v>100</v>
      </c>
      <c r="X23" s="1809"/>
      <c r="Y23" s="3283"/>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3"/>
      <c r="Q24" s="1806">
        <f t="shared" ref="Q24:Q36" si="11">B24</f>
        <v>0</v>
      </c>
      <c r="R24" s="772" t="s">
        <v>17</v>
      </c>
      <c r="S24" s="773">
        <f>F24</f>
        <v>100</v>
      </c>
      <c r="T24" s="772" t="s">
        <v>17</v>
      </c>
      <c r="U24" s="773">
        <f>H24</f>
        <v>100</v>
      </c>
      <c r="V24" s="772" t="s">
        <v>17</v>
      </c>
      <c r="W24" s="773">
        <f>J24</f>
        <v>100</v>
      </c>
      <c r="X24" s="1809"/>
      <c r="Y24" s="3283"/>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83"/>
      <c r="Q25" s="1791">
        <f t="shared" si="11"/>
        <v>0</v>
      </c>
      <c r="R25" s="768" t="s">
        <v>17</v>
      </c>
      <c r="S25" s="769">
        <f>F25</f>
        <v>100</v>
      </c>
      <c r="T25" s="768" t="s">
        <v>17</v>
      </c>
      <c r="U25" s="769">
        <f>H25</f>
        <v>100</v>
      </c>
      <c r="V25" s="768" t="s">
        <v>17</v>
      </c>
      <c r="W25" s="769">
        <f>J25</f>
        <v>100</v>
      </c>
      <c r="X25" s="770"/>
      <c r="Y25" s="3283"/>
      <c r="Z25" s="55">
        <f>Q25</f>
        <v>0</v>
      </c>
      <c r="AA25" s="1807">
        <f>D25/F25</f>
        <v>1</v>
      </c>
      <c r="AB25" s="1807">
        <f>D25/H25</f>
        <v>1</v>
      </c>
      <c r="AC25" s="1807">
        <f>D25/J25</f>
        <v>1</v>
      </c>
    </row>
    <row r="26" spans="1:29" ht="28.5">
      <c r="A26" s="650" t="s">
        <v>2551</v>
      </c>
      <c r="B26" s="70" t="s">
        <v>2699</v>
      </c>
      <c r="C26" s="2689" t="str">
        <f>B1</f>
        <v>车库</v>
      </c>
      <c r="D26" s="448">
        <v>100</v>
      </c>
      <c r="E26" s="447" t="s">
        <v>3053</v>
      </c>
      <c r="F26" s="449">
        <f>SUMIF(79:79,E26,80:80)-SUMIF(79:79,C26,80:80)+100</f>
        <v>100</v>
      </c>
      <c r="G26" s="447" t="s">
        <v>3053</v>
      </c>
      <c r="H26" s="448">
        <f>SUMIF(79:79,G26,80:80)-SUMIF(79:79,C26,80:80)+100</f>
        <v>100</v>
      </c>
      <c r="I26" s="447" t="s">
        <v>3053</v>
      </c>
      <c r="J26" s="448">
        <f>SUMIF(79:79,I26,80:80)-SUMIF(79:79,C26,80:80)+100</f>
        <v>100</v>
      </c>
      <c r="K26" s="612"/>
      <c r="L26" s="1136"/>
      <c r="M26" s="1127"/>
      <c r="N26" s="1127"/>
      <c r="O26" s="1127"/>
      <c r="P26" s="3309"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87"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87"/>
      <c r="Q27" s="774" t="str">
        <f t="shared" si="11"/>
        <v>项目停车位配比</v>
      </c>
      <c r="R27" s="775" t="s">
        <v>17</v>
      </c>
      <c r="S27" s="776">
        <f t="shared" si="12"/>
        <v>100</v>
      </c>
      <c r="T27" s="775" t="s">
        <v>17</v>
      </c>
      <c r="U27" s="776">
        <f t="shared" si="13"/>
        <v>100</v>
      </c>
      <c r="V27" s="775" t="s">
        <v>17</v>
      </c>
      <c r="W27" s="776">
        <f t="shared" si="14"/>
        <v>100</v>
      </c>
      <c r="X27" s="777"/>
      <c r="Y27" s="3287"/>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c r="L28" s="1136"/>
      <c r="M28" s="1127"/>
      <c r="N28" s="1127"/>
      <c r="O28" s="1127"/>
      <c r="P28" s="3287"/>
      <c r="Q28" s="1806" t="str">
        <f t="shared" si="11"/>
        <v>公共部分装修</v>
      </c>
      <c r="R28" s="772" t="s">
        <v>17</v>
      </c>
      <c r="S28" s="773">
        <f t="shared" si="12"/>
        <v>100</v>
      </c>
      <c r="T28" s="772" t="s">
        <v>17</v>
      </c>
      <c r="U28" s="773">
        <f t="shared" si="13"/>
        <v>100</v>
      </c>
      <c r="V28" s="772" t="s">
        <v>17</v>
      </c>
      <c r="W28" s="773">
        <f t="shared" si="14"/>
        <v>100</v>
      </c>
      <c r="X28" s="1809"/>
      <c r="Y28" s="3287"/>
      <c r="Z28" s="1810" t="str">
        <f t="shared" si="15"/>
        <v>公共部分装修</v>
      </c>
      <c r="AA28" s="1807">
        <f t="shared" si="3"/>
        <v>1</v>
      </c>
      <c r="AB28" s="1807">
        <f t="shared" si="4"/>
        <v>1</v>
      </c>
      <c r="AC28" s="1807">
        <f t="shared" si="5"/>
        <v>1</v>
      </c>
    </row>
    <row r="29" spans="1:29" ht="15">
      <c r="A29" s="654"/>
      <c r="B29" s="652" t="s">
        <v>2702</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87"/>
      <c r="Q29" s="1806" t="str">
        <f t="shared" si="11"/>
        <v>成新率</v>
      </c>
      <c r="R29" s="772" t="s">
        <v>17</v>
      </c>
      <c r="S29" s="773">
        <f t="shared" si="12"/>
        <v>100</v>
      </c>
      <c r="T29" s="772" t="s">
        <v>17</v>
      </c>
      <c r="U29" s="773">
        <f t="shared" si="13"/>
        <v>100</v>
      </c>
      <c r="V29" s="772" t="s">
        <v>17</v>
      </c>
      <c r="W29" s="773">
        <f t="shared" si="14"/>
        <v>100</v>
      </c>
      <c r="X29" s="1809"/>
      <c r="Y29" s="3287"/>
      <c r="Z29" s="1810" t="str">
        <f t="shared" si="15"/>
        <v>成新率</v>
      </c>
      <c r="AA29" s="1807">
        <f t="shared" si="3"/>
        <v>1</v>
      </c>
      <c r="AB29" s="1807">
        <f t="shared" si="4"/>
        <v>1</v>
      </c>
      <c r="AC29" s="1807">
        <f t="shared" si="5"/>
        <v>1</v>
      </c>
    </row>
    <row r="30" spans="1:29" ht="15">
      <c r="A30" s="654"/>
      <c r="B30" s="652" t="s">
        <v>2703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87"/>
      <c r="Q30" s="1806" t="str">
        <f t="shared" si="11"/>
        <v>物业等级</v>
      </c>
      <c r="R30" s="772" t="s">
        <v>17</v>
      </c>
      <c r="S30" s="773">
        <f t="shared" si="12"/>
        <v>100</v>
      </c>
      <c r="T30" s="772" t="s">
        <v>17</v>
      </c>
      <c r="U30" s="773">
        <f t="shared" si="13"/>
        <v>100</v>
      </c>
      <c r="V30" s="772" t="s">
        <v>17</v>
      </c>
      <c r="W30" s="773">
        <f t="shared" si="14"/>
        <v>100</v>
      </c>
      <c r="X30" s="1809"/>
      <c r="Y30" s="3287"/>
      <c r="Z30" s="1810" t="str">
        <f t="shared" si="15"/>
        <v>物业等级</v>
      </c>
      <c r="AA30" s="1807">
        <f t="shared" si="3"/>
        <v>1</v>
      </c>
      <c r="AB30" s="1807">
        <f t="shared" si="4"/>
        <v>1</v>
      </c>
      <c r="AC30" s="1807">
        <f t="shared" si="5"/>
        <v>1</v>
      </c>
    </row>
    <row r="31" spans="1:29" s="117" customFormat="1" ht="15">
      <c r="A31" s="656"/>
      <c r="B31" s="652" t="s">
        <v>2704</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87"/>
      <c r="Q31" s="1791" t="str">
        <f t="shared" si="11"/>
        <v>停车位面积</v>
      </c>
      <c r="R31" s="768" t="s">
        <v>17</v>
      </c>
      <c r="S31" s="769">
        <f t="shared" si="12"/>
        <v>100</v>
      </c>
      <c r="T31" s="768" t="s">
        <v>17</v>
      </c>
      <c r="U31" s="769">
        <f t="shared" si="13"/>
        <v>100</v>
      </c>
      <c r="V31" s="768" t="s">
        <v>17</v>
      </c>
      <c r="W31" s="769">
        <f t="shared" si="14"/>
        <v>100</v>
      </c>
      <c r="X31" s="770"/>
      <c r="Y31" s="3287"/>
      <c r="Z31" s="55" t="str">
        <f t="shared" si="15"/>
        <v>停车位面积</v>
      </c>
      <c r="AA31" s="771">
        <f t="shared" si="3"/>
        <v>1</v>
      </c>
      <c r="AB31" s="771">
        <f t="shared" si="4"/>
        <v>1</v>
      </c>
      <c r="AC31" s="771">
        <f t="shared" si="5"/>
        <v>1</v>
      </c>
    </row>
    <row r="32" spans="1:29" ht="15">
      <c r="A32" s="654"/>
      <c r="B32" s="652" t="s">
        <v>2705</v>
      </c>
      <c r="C32" s="460" t="s">
        <v>3243</v>
      </c>
      <c r="D32" s="435">
        <v>100</v>
      </c>
      <c r="E32" s="460" t="s">
        <v>3243</v>
      </c>
      <c r="F32" s="461">
        <f>SUMIF(93:93,E32,94:94)-SUMIF(93:93,C32,94:94)+100</f>
        <v>100</v>
      </c>
      <c r="G32" s="460" t="s">
        <v>3243</v>
      </c>
      <c r="H32" s="435">
        <f>SUMIF(93:93,G32,94:94)-SUMIF(93:93,C32,94:94)+100</f>
        <v>100</v>
      </c>
      <c r="I32" s="460" t="s">
        <v>3243</v>
      </c>
      <c r="J32" s="435">
        <f>SUMIF(93:93,I32,94:94)-SUMIF(93:93,C32,94:94)+100</f>
        <v>100</v>
      </c>
      <c r="K32" s="612"/>
      <c r="L32" s="1136"/>
      <c r="M32" s="1127"/>
      <c r="N32" s="1127"/>
      <c r="O32" s="1127"/>
      <c r="P32" s="3287" t="s">
        <v>2553</v>
      </c>
      <c r="Q32" s="1806" t="str">
        <f t="shared" si="11"/>
        <v>车位类型</v>
      </c>
      <c r="R32" s="772" t="s">
        <v>17</v>
      </c>
      <c r="S32" s="773">
        <f t="shared" si="12"/>
        <v>100</v>
      </c>
      <c r="T32" s="772" t="s">
        <v>17</v>
      </c>
      <c r="U32" s="773">
        <f t="shared" si="13"/>
        <v>100</v>
      </c>
      <c r="V32" s="772" t="s">
        <v>17</v>
      </c>
      <c r="W32" s="773">
        <f t="shared" si="14"/>
        <v>100</v>
      </c>
      <c r="X32" s="1809"/>
      <c r="Y32" s="3287"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7"/>
      <c r="Q33" s="1806" t="str">
        <f t="shared" si="11"/>
        <v>是否直接入户</v>
      </c>
      <c r="R33" s="772" t="s">
        <v>17</v>
      </c>
      <c r="S33" s="773">
        <f t="shared" si="12"/>
        <v>100</v>
      </c>
      <c r="T33" s="772" t="s">
        <v>17</v>
      </c>
      <c r="U33" s="773">
        <f t="shared" si="13"/>
        <v>100</v>
      </c>
      <c r="V33" s="772" t="s">
        <v>17</v>
      </c>
      <c r="W33" s="773">
        <f t="shared" si="14"/>
        <v>100</v>
      </c>
      <c r="X33" s="1809"/>
      <c r="Y33" s="3287"/>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7"/>
      <c r="Q34" s="1806">
        <f t="shared" si="11"/>
        <v>0</v>
      </c>
      <c r="R34" s="772" t="s">
        <v>17</v>
      </c>
      <c r="S34" s="773">
        <f t="shared" si="12"/>
        <v>100</v>
      </c>
      <c r="T34" s="772" t="s">
        <v>17</v>
      </c>
      <c r="U34" s="773">
        <f t="shared" si="13"/>
        <v>100</v>
      </c>
      <c r="V34" s="772" t="s">
        <v>17</v>
      </c>
      <c r="W34" s="773">
        <f t="shared" si="14"/>
        <v>100</v>
      </c>
      <c r="X34" s="1809"/>
      <c r="Y34" s="3287"/>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7"/>
      <c r="Q35" s="774">
        <f t="shared" si="11"/>
        <v>0</v>
      </c>
      <c r="R35" s="775" t="s">
        <v>17</v>
      </c>
      <c r="S35" s="776">
        <f t="shared" si="12"/>
        <v>100</v>
      </c>
      <c r="T35" s="775" t="s">
        <v>17</v>
      </c>
      <c r="U35" s="776">
        <f t="shared" si="13"/>
        <v>100</v>
      </c>
      <c r="V35" s="775" t="s">
        <v>17</v>
      </c>
      <c r="W35" s="776">
        <f t="shared" si="14"/>
        <v>100</v>
      </c>
      <c r="X35" s="777"/>
      <c r="Y35" s="3287"/>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7"/>
      <c r="Q36" s="1806">
        <f t="shared" si="11"/>
        <v>0</v>
      </c>
      <c r="R36" s="772" t="s">
        <v>17</v>
      </c>
      <c r="S36" s="773">
        <f t="shared" si="12"/>
        <v>100</v>
      </c>
      <c r="T36" s="772" t="s">
        <v>17</v>
      </c>
      <c r="U36" s="773">
        <f t="shared" si="13"/>
        <v>100</v>
      </c>
      <c r="V36" s="772" t="s">
        <v>17</v>
      </c>
      <c r="W36" s="773">
        <f t="shared" si="14"/>
        <v>100</v>
      </c>
      <c r="X36" s="1809"/>
      <c r="Y36" s="3287"/>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89" t="str">
        <f>A37</f>
        <v>成交单价</v>
      </c>
      <c r="Q37" s="3289"/>
      <c r="R37" s="3290">
        <f>E37</f>
        <v>210000</v>
      </c>
      <c r="S37" s="3290"/>
      <c r="T37" s="3290">
        <f>G37</f>
        <v>210000</v>
      </c>
      <c r="U37" s="3290"/>
      <c r="V37" s="3290">
        <f>I37</f>
        <v>210000</v>
      </c>
      <c r="W37" s="3290"/>
      <c r="X37" s="757"/>
      <c r="Y37" s="779"/>
      <c r="Z37" s="757"/>
      <c r="AA37" s="757"/>
      <c r="AB37" s="757"/>
      <c r="AC37" s="757"/>
    </row>
    <row r="38" spans="1:29" ht="15.75" thickBot="1">
      <c r="A38" s="486" t="s">
        <v>2708</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89" t="str">
        <f>A38</f>
        <v>比较价值（元/平方米）</v>
      </c>
      <c r="Q38" s="3289"/>
      <c r="R38" s="3290">
        <f>IF(F1="售价",ROUND(PRODUCT(R37,AA7:AA36),0),ROUND(PRODUCT(R37,AA7:AA36),1))</f>
        <v>210000</v>
      </c>
      <c r="S38" s="3290"/>
      <c r="T38" s="3290">
        <f>IF(F1="售价",ROUND(PRODUCT(T37,AB7:AB36),0),ROUND(PRODUCT(T37,AB7:AB36),1))</f>
        <v>210000</v>
      </c>
      <c r="U38" s="3290"/>
      <c r="V38" s="3290">
        <f>IF(F1="售价",ROUND(PRODUCT(V37,AC7:AC36),0),ROUND(PRODUCT(V37,AC7:AC36),1))</f>
        <v>210000</v>
      </c>
      <c r="W38" s="3290"/>
      <c r="X38" s="757"/>
      <c r="Y38" s="757"/>
      <c r="Z38" s="757"/>
      <c r="AA38" s="757"/>
      <c r="AB38" s="757"/>
      <c r="AC38" s="757"/>
    </row>
    <row r="39" spans="1:29" ht="15.75" thickBot="1">
      <c r="A39" s="492" t="s">
        <v>2709</v>
      </c>
      <c r="B39" s="493"/>
      <c r="C39" s="1413">
        <f>R39</f>
        <v>210000</v>
      </c>
      <c r="D39" s="1413"/>
      <c r="E39" s="1413"/>
      <c r="F39" s="1413"/>
      <c r="G39" s="1413"/>
      <c r="H39" s="1413"/>
      <c r="I39" s="1413"/>
      <c r="J39" s="1413"/>
      <c r="K39" s="619"/>
      <c r="L39" s="1139"/>
      <c r="M39" s="1140"/>
      <c r="N39" s="1140"/>
      <c r="O39" s="1140"/>
      <c r="P39" s="3306" t="str">
        <f>A39</f>
        <v>估价对象XX用房的比较价值（楼面单价，元/平方米）</v>
      </c>
      <c r="Q39" s="3307"/>
      <c r="R39" s="3308">
        <f>IF(F1="售价",ROUND(AVERAGE(R38:V38),0),ROUND(AVERAGE(R38:V38),1))</f>
        <v>210000</v>
      </c>
      <c r="S39" s="3308"/>
      <c r="T39" s="3308"/>
      <c r="U39" s="3308"/>
      <c r="V39" s="3308"/>
      <c r="W39" s="3308"/>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3241</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3242</v>
      </c>
      <c r="D93" s="2950" t="s">
        <v>3244</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310" t="s">
        <v>2510</v>
      </c>
      <c r="C5" s="3310"/>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1626</v>
      </c>
      <c r="D6" s="164" t="s">
        <v>3022</v>
      </c>
      <c r="E6" s="347" t="s">
        <v>1405</v>
      </c>
      <c r="F6" s="348">
        <f ca="1">INDIRECT("'数据-取费表'!u"&amp;$G$1)</f>
        <v>5.8</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8532.39</v>
      </c>
      <c r="G7" s="1847"/>
      <c r="H7" s="349"/>
      <c r="I7" s="3314"/>
      <c r="J7" s="351"/>
      <c r="K7" s="352"/>
      <c r="L7" s="347" t="s">
        <v>1406</v>
      </c>
      <c r="M7" s="348">
        <f ca="1">F7</f>
        <v>8532.39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13" t="s">
        <v>1403</v>
      </c>
      <c r="C6" s="1292">
        <f ca="1">ROUND(F6*F8*F7*(1-F9),0)</f>
        <v>0</v>
      </c>
      <c r="D6" s="164" t="s">
        <v>3017</v>
      </c>
      <c r="E6" s="347" t="s">
        <v>1405</v>
      </c>
      <c r="F6" s="348">
        <f ca="1">INDIRECT("'数据-取费表'!u"&amp;$G$1)</f>
        <v>0</v>
      </c>
      <c r="G6" s="1847"/>
      <c r="H6" s="1287" t="s">
        <v>1035</v>
      </c>
      <c r="I6" s="3313" t="s">
        <v>1403</v>
      </c>
      <c r="J6" s="346">
        <f ca="1">ROUND(M6*M8*M7*(1-M9),0)</f>
        <v>0</v>
      </c>
      <c r="K6" s="1830" t="s">
        <v>3020</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0</v>
      </c>
      <c r="G7" s="1847"/>
      <c r="H7" s="349"/>
      <c r="I7" s="3314"/>
      <c r="J7" s="351"/>
      <c r="K7" s="352"/>
      <c r="L7" s="347" t="s">
        <v>1406</v>
      </c>
      <c r="M7" s="348">
        <f ca="1">F7</f>
        <v>0</v>
      </c>
    </row>
    <row r="8" spans="1:37" ht="18" customHeight="1">
      <c r="A8" s="349"/>
      <c r="B8" s="3314"/>
      <c r="C8" s="351"/>
      <c r="D8" s="352"/>
      <c r="E8" s="347" t="s">
        <v>1407</v>
      </c>
      <c r="F8" s="348">
        <f ca="1">INDIRECT("'数据-取费表'!ai"&amp;$G$1)</f>
        <v>0</v>
      </c>
      <c r="G8" s="1847"/>
      <c r="H8" s="349"/>
      <c r="I8" s="3314"/>
      <c r="J8" s="351"/>
      <c r="K8" s="352"/>
      <c r="L8" s="347" t="s">
        <v>1407</v>
      </c>
      <c r="M8" s="348">
        <f ca="1">INDIRECT("'数据-取费表'!ai"&amp;$G$1)</f>
        <v>0</v>
      </c>
    </row>
    <row r="9" spans="1:37" ht="18" customHeight="1">
      <c r="A9" s="349"/>
      <c r="B9" s="3315"/>
      <c r="C9" s="351"/>
      <c r="D9" s="352"/>
      <c r="E9" s="347" t="s">
        <v>1408</v>
      </c>
      <c r="F9" s="357">
        <f ca="1">INDIRECT("'数据-取费表'!w"&amp;$G$1)</f>
        <v>0</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11" t="s">
        <v>1549</v>
      </c>
      <c r="L53" s="3312"/>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16" t="s">
        <v>1076</v>
      </c>
      <c r="B1" s="3317"/>
      <c r="C1" s="3318"/>
      <c r="D1" s="3319">
        <f>SUM(I10,I15,I20,I21,I23)</f>
        <v>0</v>
      </c>
      <c r="E1" s="3319"/>
      <c r="F1" s="3319"/>
      <c r="G1" s="3319"/>
      <c r="H1" s="3319"/>
      <c r="I1" s="3320"/>
    </row>
    <row r="2" spans="1:9">
      <c r="A2" s="3321" t="s">
        <v>1077</v>
      </c>
      <c r="B2" s="3322" t="s">
        <v>1078</v>
      </c>
      <c r="C2" s="3322"/>
      <c r="D2" s="1297" t="s">
        <v>1079</v>
      </c>
      <c r="E2" s="1297" t="s">
        <v>1080</v>
      </c>
      <c r="F2" s="1297" t="s">
        <v>1081</v>
      </c>
      <c r="G2" s="1297" t="s">
        <v>1082</v>
      </c>
      <c r="H2" s="1297" t="s">
        <v>1083</v>
      </c>
      <c r="I2" s="1298" t="s">
        <v>1084</v>
      </c>
    </row>
    <row r="3" spans="1:9">
      <c r="A3" s="3321"/>
      <c r="B3" s="3322" t="s">
        <v>1085</v>
      </c>
      <c r="C3" s="3322"/>
      <c r="D3" s="1299"/>
      <c r="E3" s="1297"/>
      <c r="F3" s="1300"/>
      <c r="G3" s="1300"/>
      <c r="H3" s="1301"/>
      <c r="I3" s="1302">
        <f>ROUND(D3*E3*F3*G3*H3/10000,0)</f>
        <v>0</v>
      </c>
    </row>
    <row r="4" spans="1:9">
      <c r="A4" s="3321"/>
      <c r="B4" s="3322" t="s">
        <v>1086</v>
      </c>
      <c r="C4" s="3322"/>
      <c r="D4" s="1299"/>
      <c r="E4" s="1297"/>
      <c r="F4" s="1300"/>
      <c r="G4" s="1300"/>
      <c r="H4" s="1301"/>
      <c r="I4" s="1302">
        <f t="shared" ref="I4:I9" si="0">ROUND(D4*E4*F4*G4*H4/10000,0)</f>
        <v>0</v>
      </c>
    </row>
    <row r="5" spans="1:9">
      <c r="A5" s="3321"/>
      <c r="B5" s="3322" t="s">
        <v>1087</v>
      </c>
      <c r="C5" s="3322"/>
      <c r="D5" s="1299"/>
      <c r="E5" s="1297"/>
      <c r="F5" s="1300"/>
      <c r="G5" s="1300"/>
      <c r="H5" s="1301"/>
      <c r="I5" s="1302">
        <f t="shared" si="0"/>
        <v>0</v>
      </c>
    </row>
    <row r="6" spans="1:9">
      <c r="A6" s="3321"/>
      <c r="B6" s="3322" t="s">
        <v>1088</v>
      </c>
      <c r="C6" s="3322"/>
      <c r="D6" s="1299"/>
      <c r="E6" s="1297"/>
      <c r="F6" s="1300"/>
      <c r="G6" s="1300"/>
      <c r="H6" s="1301"/>
      <c r="I6" s="1302">
        <f t="shared" si="0"/>
        <v>0</v>
      </c>
    </row>
    <row r="7" spans="1:9">
      <c r="A7" s="3321"/>
      <c r="B7" s="3322" t="s">
        <v>1089</v>
      </c>
      <c r="C7" s="3322"/>
      <c r="D7" s="1299"/>
      <c r="E7" s="1297"/>
      <c r="F7" s="1300"/>
      <c r="G7" s="1300"/>
      <c r="H7" s="1301"/>
      <c r="I7" s="1302">
        <f t="shared" si="0"/>
        <v>0</v>
      </c>
    </row>
    <row r="8" spans="1:9">
      <c r="A8" s="3321"/>
      <c r="B8" s="3322" t="s">
        <v>1090</v>
      </c>
      <c r="C8" s="3322"/>
      <c r="D8" s="1299"/>
      <c r="E8" s="1297"/>
      <c r="F8" s="1300"/>
      <c r="G8" s="1300"/>
      <c r="H8" s="1301"/>
      <c r="I8" s="1302">
        <f t="shared" si="0"/>
        <v>0</v>
      </c>
    </row>
    <row r="9" spans="1:9">
      <c r="A9" s="3321"/>
      <c r="B9" s="3322" t="s">
        <v>1091</v>
      </c>
      <c r="C9" s="3322"/>
      <c r="D9" s="1299"/>
      <c r="E9" s="1297"/>
      <c r="F9" s="1300"/>
      <c r="G9" s="1300"/>
      <c r="H9" s="1301"/>
      <c r="I9" s="1302">
        <f t="shared" si="0"/>
        <v>0</v>
      </c>
    </row>
    <row r="10" spans="1:9">
      <c r="A10" s="3321"/>
      <c r="B10" s="3323" t="s">
        <v>1092</v>
      </c>
      <c r="C10" s="3323"/>
      <c r="D10" s="1303"/>
      <c r="E10" s="1303" t="e">
        <f>ROUND(D1*10000/D10/H9,0)</f>
        <v>#DIV/0!</v>
      </c>
      <c r="F10" s="1304"/>
      <c r="G10" s="1304"/>
      <c r="H10" s="1305"/>
      <c r="I10" s="1306">
        <f>SUM(I3:I9)</f>
        <v>0</v>
      </c>
    </row>
    <row r="11" spans="1:9" ht="14.25">
      <c r="A11" s="3321" t="s">
        <v>1093</v>
      </c>
      <c r="B11" s="3322" t="s">
        <v>1094</v>
      </c>
      <c r="C11" s="3322"/>
      <c r="D11" s="1299" t="s">
        <v>1095</v>
      </c>
      <c r="E11" s="1299" t="s">
        <v>1096</v>
      </c>
      <c r="F11" s="1300" t="s">
        <v>1097</v>
      </c>
      <c r="G11" s="1300" t="s">
        <v>1083</v>
      </c>
      <c r="H11" s="1307" t="s">
        <v>1098</v>
      </c>
      <c r="I11" s="1298" t="s">
        <v>1084</v>
      </c>
    </row>
    <row r="12" spans="1:9">
      <c r="A12" s="3321"/>
      <c r="B12" s="3322" t="s">
        <v>1099</v>
      </c>
      <c r="C12" s="3322"/>
      <c r="D12" s="1299"/>
      <c r="E12" s="1299"/>
      <c r="F12" s="1300"/>
      <c r="G12" s="1301"/>
      <c r="H12" s="1308"/>
      <c r="I12" s="1298">
        <f>ROUND(D12*E12*F12*G12/10000,0)</f>
        <v>0</v>
      </c>
    </row>
    <row r="13" spans="1:9">
      <c r="A13" s="3321"/>
      <c r="B13" s="3322" t="s">
        <v>1100</v>
      </c>
      <c r="C13" s="3322"/>
      <c r="D13" s="1299"/>
      <c r="E13" s="1299"/>
      <c r="F13" s="1300"/>
      <c r="G13" s="1301"/>
      <c r="H13" s="1308"/>
      <c r="I13" s="1298">
        <f>ROUND(D13*E13*F13*G13/10000,0)</f>
        <v>0</v>
      </c>
    </row>
    <row r="14" spans="1:9">
      <c r="A14" s="3321"/>
      <c r="B14" s="3322" t="s">
        <v>1101</v>
      </c>
      <c r="C14" s="3322"/>
      <c r="D14" s="1299"/>
      <c r="E14" s="1299"/>
      <c r="F14" s="1300"/>
      <c r="G14" s="1301"/>
      <c r="H14" s="1308"/>
      <c r="I14" s="1298">
        <f>ROUND(D14*E14*F14*G14/10000,0)</f>
        <v>0</v>
      </c>
    </row>
    <row r="15" spans="1:9">
      <c r="A15" s="3321"/>
      <c r="B15" s="3323" t="s">
        <v>1092</v>
      </c>
      <c r="C15" s="3323"/>
      <c r="D15" s="1303"/>
      <c r="E15" s="1303">
        <f>SUM(E12:E14)</f>
        <v>0</v>
      </c>
      <c r="F15" s="1304"/>
      <c r="G15" s="1301"/>
      <c r="H15" s="1308"/>
      <c r="I15" s="1309">
        <f>SUM(I12:I14)</f>
        <v>0</v>
      </c>
    </row>
    <row r="16" spans="1:9" ht="24">
      <c r="A16" s="3321" t="s">
        <v>1102</v>
      </c>
      <c r="B16" s="3322" t="s">
        <v>1103</v>
      </c>
      <c r="C16" s="3322"/>
      <c r="D16" s="1299" t="s">
        <v>1079</v>
      </c>
      <c r="E16" s="1310" t="s">
        <v>1104</v>
      </c>
      <c r="F16" s="1300" t="s">
        <v>1105</v>
      </c>
      <c r="G16" s="1301" t="s">
        <v>1083</v>
      </c>
      <c r="H16" s="1307" t="s">
        <v>1098</v>
      </c>
      <c r="I16" s="1298" t="s">
        <v>1084</v>
      </c>
    </row>
    <row r="17" spans="1:9" ht="14.25">
      <c r="A17" s="3321"/>
      <c r="B17" s="3322" t="s">
        <v>1106</v>
      </c>
      <c r="C17" s="3322"/>
      <c r="D17" s="1299"/>
      <c r="E17" s="1299"/>
      <c r="F17" s="1300"/>
      <c r="G17" s="1301"/>
      <c r="H17" s="1311"/>
      <c r="I17" s="1312">
        <f>ROUND(D17*E17*F17*G17/10000,0)</f>
        <v>0</v>
      </c>
    </row>
    <row r="18" spans="1:9" ht="14.25">
      <c r="A18" s="3321"/>
      <c r="B18" s="3322" t="s">
        <v>1107</v>
      </c>
      <c r="C18" s="3322"/>
      <c r="D18" s="1299"/>
      <c r="E18" s="1299"/>
      <c r="F18" s="1300"/>
      <c r="G18" s="1301"/>
      <c r="H18" s="1311"/>
      <c r="I18" s="1312">
        <f>ROUND(D18*E18*F18*G18/10000,0)</f>
        <v>0</v>
      </c>
    </row>
    <row r="19" spans="1:9" ht="14.25">
      <c r="A19" s="3321"/>
      <c r="B19" s="3322" t="s">
        <v>1108</v>
      </c>
      <c r="C19" s="3322"/>
      <c r="D19" s="1299"/>
      <c r="E19" s="1299"/>
      <c r="F19" s="1300"/>
      <c r="G19" s="1301"/>
      <c r="H19" s="1311"/>
      <c r="I19" s="1312">
        <f>ROUND(D19*E19*F19*G19/10000,0)</f>
        <v>0</v>
      </c>
    </row>
    <row r="20" spans="1:9">
      <c r="A20" s="3321"/>
      <c r="B20" s="3323" t="s">
        <v>1092</v>
      </c>
      <c r="C20" s="3323"/>
      <c r="D20" s="1303">
        <f>SUM(D17:D19)</f>
        <v>0</v>
      </c>
      <c r="E20" s="1303"/>
      <c r="F20" s="1304"/>
      <c r="G20" s="1301"/>
      <c r="H20" s="1308"/>
      <c r="I20" s="1309">
        <f>SUM(I17:I19)</f>
        <v>0</v>
      </c>
    </row>
    <row r="21" spans="1:9">
      <c r="A21" s="3321" t="s">
        <v>1109</v>
      </c>
      <c r="B21" s="3325"/>
      <c r="C21" s="3325"/>
      <c r="D21" s="3325"/>
      <c r="E21" s="3325"/>
      <c r="F21" s="3325"/>
      <c r="G21" s="3325"/>
      <c r="H21" s="1761">
        <v>0.1</v>
      </c>
      <c r="I21" s="1306">
        <f>ROUND(I10*H21,0)</f>
        <v>0</v>
      </c>
    </row>
    <row r="22" spans="1:9" ht="14.25">
      <c r="A22" s="3326" t="s">
        <v>1110</v>
      </c>
      <c r="B22" s="3327"/>
      <c r="C22" s="3328"/>
      <c r="D22" s="1313" t="s">
        <v>1111</v>
      </c>
      <c r="E22" s="1313" t="s">
        <v>1112</v>
      </c>
      <c r="F22" s="1314" t="s">
        <v>1113</v>
      </c>
      <c r="G22" s="1314" t="s">
        <v>1114</v>
      </c>
      <c r="H22" s="1307" t="s">
        <v>1115</v>
      </c>
      <c r="I22" s="1298" t="s">
        <v>1116</v>
      </c>
    </row>
    <row r="23" spans="1:9" ht="14.25" thickBot="1">
      <c r="A23" s="3329"/>
      <c r="B23" s="3330"/>
      <c r="C23" s="3331"/>
      <c r="D23" s="1315"/>
      <c r="E23" s="1315"/>
      <c r="F23" s="1315"/>
      <c r="G23" s="1316"/>
      <c r="H23" s="1317"/>
      <c r="I23" s="1318">
        <f>ROUND(E23*D23*F23*(1-G23)/10000,0)</f>
        <v>0</v>
      </c>
    </row>
    <row r="26" spans="1:9">
      <c r="A26" s="1319" t="s">
        <v>1117</v>
      </c>
      <c r="B26" s="1319"/>
      <c r="C26" s="1319"/>
      <c r="D26" s="1319"/>
      <c r="E26" s="3332">
        <f>C27-C30-C31-C32</f>
        <v>0</v>
      </c>
      <c r="F26" s="3332"/>
      <c r="G26" s="3332"/>
      <c r="H26" s="1733" t="s">
        <v>1340</v>
      </c>
    </row>
    <row r="27" spans="1:9">
      <c r="A27" s="1320">
        <v>1</v>
      </c>
      <c r="B27" s="1321" t="s">
        <v>1118</v>
      </c>
      <c r="C27" s="1321">
        <f>C28+C29</f>
        <v>0</v>
      </c>
      <c r="D27" s="1321"/>
      <c r="E27" s="3333"/>
      <c r="F27" s="3333"/>
      <c r="G27" s="3333"/>
    </row>
    <row r="28" spans="1:9">
      <c r="A28" s="1322" t="s">
        <v>1119</v>
      </c>
      <c r="B28" s="1321" t="s">
        <v>1120</v>
      </c>
      <c r="C28" s="1321"/>
      <c r="D28" s="1321"/>
      <c r="E28" s="3333"/>
      <c r="F28" s="3333"/>
      <c r="G28" s="333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4"/>
      <c r="F32" s="3324"/>
      <c r="G32" s="3324"/>
    </row>
    <row r="33" spans="1:7" hidden="1">
      <c r="A33" s="3334" t="s">
        <v>1129</v>
      </c>
      <c r="B33" s="3335"/>
      <c r="C33" s="3335"/>
      <c r="D33" s="3336"/>
      <c r="E33" s="3332"/>
      <c r="F33" s="3332"/>
      <c r="G33" s="3332"/>
    </row>
    <row r="34" spans="1:7" hidden="1">
      <c r="A34" s="1324">
        <v>1</v>
      </c>
      <c r="B34" s="1321" t="s">
        <v>1130</v>
      </c>
      <c r="C34" s="1321"/>
      <c r="D34" s="1321"/>
      <c r="E34" s="3333"/>
      <c r="F34" s="3333"/>
      <c r="G34" s="3333"/>
    </row>
    <row r="35" spans="1:7" hidden="1">
      <c r="A35" s="1324">
        <v>2</v>
      </c>
      <c r="B35" s="1321" t="s">
        <v>1131</v>
      </c>
      <c r="C35" s="1321"/>
      <c r="D35" s="1321"/>
      <c r="E35" s="3333"/>
      <c r="F35" s="3333"/>
      <c r="G35" s="3333"/>
    </row>
    <row r="36" spans="1:7" hidden="1">
      <c r="A36" s="1324">
        <v>3</v>
      </c>
      <c r="B36" s="1321" t="s">
        <v>1132</v>
      </c>
      <c r="C36" s="1321"/>
      <c r="D36" s="1321"/>
      <c r="E36" s="3333"/>
      <c r="F36" s="3333"/>
      <c r="G36" s="3333"/>
    </row>
    <row r="37" spans="1:7" hidden="1">
      <c r="A37" s="1324">
        <v>4</v>
      </c>
      <c r="B37" s="1321" t="s">
        <v>1133</v>
      </c>
      <c r="C37" s="1321"/>
      <c r="D37" s="1321"/>
      <c r="E37" s="3333"/>
      <c r="F37" s="3333"/>
      <c r="G37" s="3333"/>
    </row>
    <row r="38" spans="1:7" hidden="1">
      <c r="A38" s="3334" t="s">
        <v>1134</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64" t="s">
        <v>2524</v>
      </c>
      <c r="D4" s="3265"/>
      <c r="E4" s="3266" t="s">
        <v>2525</v>
      </c>
      <c r="F4" s="3267"/>
      <c r="G4" s="3264" t="s">
        <v>2526</v>
      </c>
      <c r="H4" s="3265"/>
      <c r="I4" s="3264" t="s">
        <v>2527</v>
      </c>
      <c r="J4" s="3265"/>
      <c r="K4" s="2591" t="s">
        <v>2528</v>
      </c>
      <c r="L4" s="1126"/>
      <c r="M4" s="1127"/>
      <c r="N4" s="1127"/>
      <c r="O4" s="1127"/>
      <c r="P4" s="3300" t="s">
        <v>2529</v>
      </c>
      <c r="Q4" s="3301"/>
      <c r="R4" s="3295" t="s">
        <v>2525</v>
      </c>
      <c r="S4" s="3296"/>
      <c r="T4" s="3295" t="s">
        <v>2526</v>
      </c>
      <c r="U4" s="3296"/>
      <c r="V4" s="3277" t="s">
        <v>2527</v>
      </c>
      <c r="W4" s="3277"/>
      <c r="X4" s="1809"/>
      <c r="Y4" s="3295" t="s">
        <v>2529</v>
      </c>
      <c r="Z4" s="3296"/>
      <c r="AA4" s="3294" t="s">
        <v>2525</v>
      </c>
      <c r="AB4" s="3294" t="s">
        <v>2526</v>
      </c>
      <c r="AC4" s="3294" t="s">
        <v>2527</v>
      </c>
    </row>
    <row r="5" spans="1:29" ht="15">
      <c r="A5" s="404"/>
      <c r="B5" s="405"/>
      <c r="C5" s="3252" t="s">
        <v>2530</v>
      </c>
      <c r="D5" s="3253"/>
      <c r="E5" s="3337" t="s">
        <v>2531</v>
      </c>
      <c r="F5" s="3251"/>
      <c r="G5" s="3252" t="s">
        <v>2532</v>
      </c>
      <c r="H5" s="3253"/>
      <c r="I5" s="3252" t="s">
        <v>2533</v>
      </c>
      <c r="J5" s="3253"/>
      <c r="K5" s="2592"/>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2592"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44" t="s">
        <v>2537</v>
      </c>
      <c r="Q7" s="3279"/>
      <c r="R7" s="768" t="s">
        <v>23</v>
      </c>
      <c r="S7" s="769">
        <f t="shared" ref="S7:S15" si="0">F7</f>
        <v>0</v>
      </c>
      <c r="T7" s="768" t="s">
        <v>23</v>
      </c>
      <c r="U7" s="769">
        <f t="shared" ref="U7:U15" si="1">H7</f>
        <v>0</v>
      </c>
      <c r="V7" s="768" t="s">
        <v>23</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44" t="s">
        <v>2540</v>
      </c>
      <c r="Q8" s="3245"/>
      <c r="R8" s="768" t="s">
        <v>23</v>
      </c>
      <c r="S8" s="769">
        <f t="shared" si="0"/>
        <v>0</v>
      </c>
      <c r="T8" s="768" t="s">
        <v>23</v>
      </c>
      <c r="U8" s="769">
        <f t="shared" si="1"/>
        <v>0</v>
      </c>
      <c r="V8" s="768" t="s">
        <v>23</v>
      </c>
      <c r="W8" s="769">
        <f t="shared" si="2"/>
        <v>0</v>
      </c>
      <c r="X8" s="770"/>
      <c r="Y8" s="3244" t="s">
        <v>2540</v>
      </c>
      <c r="Z8" s="3245"/>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0"/>
      <c r="Q11" s="1791" t="str">
        <f t="shared" si="6"/>
        <v>容积率</v>
      </c>
      <c r="R11" s="768" t="s">
        <v>21</v>
      </c>
      <c r="S11" s="769" t="e">
        <f t="shared" si="0"/>
        <v>#N/A</v>
      </c>
      <c r="T11" s="768" t="s">
        <v>21</v>
      </c>
      <c r="U11" s="769" t="e">
        <f t="shared" si="1"/>
        <v>#N/A</v>
      </c>
      <c r="V11" s="768" t="s">
        <v>21</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0"/>
      <c r="Q12" s="1791">
        <f t="shared" si="6"/>
        <v>111</v>
      </c>
      <c r="R12" s="768" t="s">
        <v>21</v>
      </c>
      <c r="S12" s="769">
        <f t="shared" si="0"/>
        <v>100</v>
      </c>
      <c r="T12" s="768" t="s">
        <v>21</v>
      </c>
      <c r="U12" s="769">
        <f t="shared" si="1"/>
        <v>100</v>
      </c>
      <c r="V12" s="768" t="s">
        <v>21</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0"/>
      <c r="Q13" s="1791">
        <f t="shared" si="6"/>
        <v>111</v>
      </c>
      <c r="R13" s="768" t="s">
        <v>21</v>
      </c>
      <c r="S13" s="769">
        <f t="shared" si="0"/>
        <v>100</v>
      </c>
      <c r="T13" s="768" t="s">
        <v>21</v>
      </c>
      <c r="U13" s="769">
        <f t="shared" si="1"/>
        <v>100</v>
      </c>
      <c r="V13" s="768" t="s">
        <v>21</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0"/>
      <c r="Q14" s="1791">
        <f t="shared" si="6"/>
        <v>111</v>
      </c>
      <c r="R14" s="768" t="s">
        <v>21</v>
      </c>
      <c r="S14" s="769">
        <f t="shared" si="0"/>
        <v>100</v>
      </c>
      <c r="T14" s="768" t="s">
        <v>21</v>
      </c>
      <c r="U14" s="769">
        <f t="shared" si="1"/>
        <v>100</v>
      </c>
      <c r="V14" s="768" t="s">
        <v>21</v>
      </c>
      <c r="W14" s="769">
        <f t="shared" si="2"/>
        <v>100</v>
      </c>
      <c r="X14" s="770"/>
      <c r="Y14" s="3118"/>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80" t="s">
        <v>2548</v>
      </c>
      <c r="Q15" s="1806" t="str">
        <f t="shared" si="6"/>
        <v>居住社区成熟度</v>
      </c>
      <c r="R15" s="772" t="s">
        <v>21</v>
      </c>
      <c r="S15" s="773">
        <f t="shared" si="0"/>
        <v>100</v>
      </c>
      <c r="T15" s="772" t="s">
        <v>21</v>
      </c>
      <c r="U15" s="773">
        <f t="shared" si="1"/>
        <v>100</v>
      </c>
      <c r="V15" s="772" t="s">
        <v>21</v>
      </c>
      <c r="W15" s="773">
        <f t="shared" si="2"/>
        <v>100</v>
      </c>
      <c r="X15" s="1809"/>
      <c r="Y15" s="3282"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81"/>
      <c r="Q16" s="1806"/>
      <c r="R16" s="772"/>
      <c r="S16" s="773"/>
      <c r="T16" s="772"/>
      <c r="U16" s="773"/>
      <c r="V16" s="772"/>
      <c r="W16" s="773"/>
      <c r="X16" s="1809"/>
      <c r="Y16" s="3283"/>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81"/>
      <c r="Q17" s="1806" t="str">
        <f>B17</f>
        <v>交通便捷度</v>
      </c>
      <c r="R17" s="772" t="s">
        <v>21</v>
      </c>
      <c r="S17" s="773">
        <f>F17</f>
        <v>100</v>
      </c>
      <c r="T17" s="772" t="s">
        <v>21</v>
      </c>
      <c r="U17" s="773">
        <f>H17</f>
        <v>100</v>
      </c>
      <c r="V17" s="772" t="s">
        <v>21</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81"/>
      <c r="Q18" s="1806"/>
      <c r="R18" s="772"/>
      <c r="S18" s="773"/>
      <c r="T18" s="772"/>
      <c r="U18" s="773"/>
      <c r="V18" s="772"/>
      <c r="W18" s="773"/>
      <c r="X18" s="1809"/>
      <c r="Y18" s="3283"/>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81"/>
      <c r="Q19" s="1806" t="str">
        <f>B19</f>
        <v>公共配套设施</v>
      </c>
      <c r="R19" s="772" t="s">
        <v>21</v>
      </c>
      <c r="S19" s="773">
        <f>F19</f>
        <v>100</v>
      </c>
      <c r="T19" s="772" t="s">
        <v>21</v>
      </c>
      <c r="U19" s="773">
        <f>H19</f>
        <v>100</v>
      </c>
      <c r="V19" s="772" t="s">
        <v>21</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81"/>
      <c r="Q23" s="1806" t="str">
        <f>B23</f>
        <v>自然及人文环境</v>
      </c>
      <c r="R23" s="772" t="s">
        <v>21</v>
      </c>
      <c r="S23" s="773">
        <f>F23</f>
        <v>100</v>
      </c>
      <c r="T23" s="772" t="s">
        <v>21</v>
      </c>
      <c r="U23" s="773">
        <f>H23</f>
        <v>100</v>
      </c>
      <c r="V23" s="772" t="s">
        <v>21</v>
      </c>
      <c r="W23" s="773">
        <f>J23</f>
        <v>100</v>
      </c>
      <c r="X23" s="1809"/>
      <c r="Y23" s="3283"/>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8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3"/>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81"/>
      <c r="Q26" s="1806" t="str">
        <f t="shared" si="11"/>
        <v>朝向</v>
      </c>
      <c r="R26" s="772" t="s">
        <v>21</v>
      </c>
      <c r="S26" s="773">
        <f t="shared" si="12"/>
        <v>100</v>
      </c>
      <c r="T26" s="772" t="s">
        <v>21</v>
      </c>
      <c r="U26" s="773">
        <f t="shared" si="13"/>
        <v>100</v>
      </c>
      <c r="V26" s="772" t="s">
        <v>21</v>
      </c>
      <c r="W26" s="773">
        <f t="shared" si="14"/>
        <v>100</v>
      </c>
      <c r="X26" s="1809"/>
      <c r="Y26" s="328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81"/>
      <c r="Q27" s="1791">
        <f t="shared" si="11"/>
        <v>111</v>
      </c>
      <c r="R27" s="768" t="s">
        <v>21</v>
      </c>
      <c r="S27" s="769">
        <f t="shared" si="12"/>
        <v>100</v>
      </c>
      <c r="T27" s="768" t="s">
        <v>21</v>
      </c>
      <c r="U27" s="769">
        <f t="shared" si="13"/>
        <v>100</v>
      </c>
      <c r="V27" s="768" t="s">
        <v>21</v>
      </c>
      <c r="W27" s="769">
        <f t="shared" si="14"/>
        <v>100</v>
      </c>
      <c r="X27" s="770"/>
      <c r="Y27" s="328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81"/>
      <c r="Q28" s="1806">
        <f t="shared" si="11"/>
        <v>111</v>
      </c>
      <c r="R28" s="772" t="s">
        <v>21</v>
      </c>
      <c r="S28" s="773">
        <f t="shared" si="12"/>
        <v>100</v>
      </c>
      <c r="T28" s="772" t="s">
        <v>21</v>
      </c>
      <c r="U28" s="773">
        <f t="shared" si="13"/>
        <v>100</v>
      </c>
      <c r="V28" s="772" t="s">
        <v>21</v>
      </c>
      <c r="W28" s="773">
        <f t="shared" si="14"/>
        <v>100</v>
      </c>
      <c r="X28" s="1809"/>
      <c r="Y28" s="328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81"/>
      <c r="Q29" s="1806">
        <f t="shared" si="11"/>
        <v>111</v>
      </c>
      <c r="R29" s="772" t="s">
        <v>21</v>
      </c>
      <c r="S29" s="773">
        <f t="shared" si="12"/>
        <v>100</v>
      </c>
      <c r="T29" s="772" t="s">
        <v>21</v>
      </c>
      <c r="U29" s="773">
        <f t="shared" si="13"/>
        <v>100</v>
      </c>
      <c r="V29" s="772" t="s">
        <v>21</v>
      </c>
      <c r="W29" s="773">
        <f t="shared" si="14"/>
        <v>100</v>
      </c>
      <c r="X29" s="1809"/>
      <c r="Y29" s="328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81"/>
      <c r="Q30" s="1806">
        <f t="shared" si="11"/>
        <v>111</v>
      </c>
      <c r="R30" s="772" t="s">
        <v>21</v>
      </c>
      <c r="S30" s="773">
        <f t="shared" si="12"/>
        <v>100</v>
      </c>
      <c r="T30" s="772" t="s">
        <v>21</v>
      </c>
      <c r="U30" s="773">
        <f t="shared" si="13"/>
        <v>100</v>
      </c>
      <c r="V30" s="772" t="s">
        <v>21</v>
      </c>
      <c r="W30" s="773">
        <f t="shared" si="14"/>
        <v>100</v>
      </c>
      <c r="X30" s="1809"/>
      <c r="Y30" s="328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81"/>
      <c r="Q31" s="1806">
        <f t="shared" si="11"/>
        <v>111</v>
      </c>
      <c r="R31" s="772" t="s">
        <v>21</v>
      </c>
      <c r="S31" s="773">
        <f t="shared" si="12"/>
        <v>100</v>
      </c>
      <c r="T31" s="772" t="s">
        <v>21</v>
      </c>
      <c r="U31" s="773">
        <f t="shared" si="13"/>
        <v>100</v>
      </c>
      <c r="V31" s="772" t="s">
        <v>21</v>
      </c>
      <c r="W31" s="773">
        <f t="shared" si="14"/>
        <v>100</v>
      </c>
      <c r="X31" s="1809"/>
      <c r="Y31" s="3283"/>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4" t="s">
        <v>2553</v>
      </c>
      <c r="Q32" s="1806" t="str">
        <f t="shared" si="11"/>
        <v>建筑类型</v>
      </c>
      <c r="R32" s="772" t="s">
        <v>21</v>
      </c>
      <c r="S32" s="773">
        <f t="shared" si="12"/>
        <v>100</v>
      </c>
      <c r="T32" s="772" t="s">
        <v>21</v>
      </c>
      <c r="U32" s="773">
        <f t="shared" si="13"/>
        <v>100</v>
      </c>
      <c r="V32" s="772" t="s">
        <v>21</v>
      </c>
      <c r="W32" s="773">
        <f t="shared" si="14"/>
        <v>100</v>
      </c>
      <c r="X32" s="1809"/>
      <c r="Y32" s="3287"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5"/>
      <c r="Q33" s="774" t="str">
        <f t="shared" si="11"/>
        <v>项目建筑规模</v>
      </c>
      <c r="R33" s="775" t="s">
        <v>21</v>
      </c>
      <c r="S33" s="776" t="e">
        <f t="shared" si="12"/>
        <v>#N/A</v>
      </c>
      <c r="T33" s="775" t="s">
        <v>21</v>
      </c>
      <c r="U33" s="776" t="e">
        <f t="shared" si="13"/>
        <v>#N/A</v>
      </c>
      <c r="V33" s="775" t="s">
        <v>21</v>
      </c>
      <c r="W33" s="776" t="e">
        <f t="shared" si="14"/>
        <v>#N/A</v>
      </c>
      <c r="X33" s="777"/>
      <c r="Y33" s="3287"/>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5"/>
      <c r="Q34" s="1806" t="str">
        <f t="shared" si="11"/>
        <v>建筑结构</v>
      </c>
      <c r="R34" s="772" t="s">
        <v>21</v>
      </c>
      <c r="S34" s="773">
        <f t="shared" si="12"/>
        <v>100</v>
      </c>
      <c r="T34" s="772" t="s">
        <v>21</v>
      </c>
      <c r="U34" s="773">
        <f t="shared" si="13"/>
        <v>100</v>
      </c>
      <c r="V34" s="772" t="s">
        <v>21</v>
      </c>
      <c r="W34" s="773">
        <f t="shared" si="14"/>
        <v>100</v>
      </c>
      <c r="X34" s="1809"/>
      <c r="Y34" s="3287"/>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5"/>
      <c r="Q35" s="1806" t="str">
        <f t="shared" si="11"/>
        <v>建筑品质</v>
      </c>
      <c r="R35" s="772" t="s">
        <v>21</v>
      </c>
      <c r="S35" s="773">
        <f t="shared" si="12"/>
        <v>100</v>
      </c>
      <c r="T35" s="772" t="s">
        <v>21</v>
      </c>
      <c r="U35" s="773">
        <f t="shared" si="13"/>
        <v>100</v>
      </c>
      <c r="V35" s="772" t="s">
        <v>21</v>
      </c>
      <c r="W35" s="773">
        <f t="shared" si="14"/>
        <v>100</v>
      </c>
      <c r="X35" s="1809"/>
      <c r="Y35" s="3287"/>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5"/>
      <c r="Q36" s="1806" t="str">
        <f t="shared" si="11"/>
        <v>公共部分装修</v>
      </c>
      <c r="R36" s="772" t="s">
        <v>21</v>
      </c>
      <c r="S36" s="773">
        <f t="shared" si="12"/>
        <v>100</v>
      </c>
      <c r="T36" s="772" t="s">
        <v>21</v>
      </c>
      <c r="U36" s="773">
        <f t="shared" si="13"/>
        <v>100</v>
      </c>
      <c r="V36" s="772" t="s">
        <v>21</v>
      </c>
      <c r="W36" s="773">
        <f t="shared" si="14"/>
        <v>100</v>
      </c>
      <c r="X36" s="1809"/>
      <c r="Y36" s="3287"/>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5"/>
      <c r="Q37" s="1791" t="str">
        <f t="shared" si="11"/>
        <v>成新度</v>
      </c>
      <c r="R37" s="768" t="s">
        <v>21</v>
      </c>
      <c r="S37" s="769" t="e">
        <f t="shared" si="12"/>
        <v>#N/A</v>
      </c>
      <c r="T37" s="768" t="s">
        <v>21</v>
      </c>
      <c r="U37" s="769" t="e">
        <f t="shared" si="13"/>
        <v>#N/A</v>
      </c>
      <c r="V37" s="768" t="s">
        <v>21</v>
      </c>
      <c r="W37" s="769" t="e">
        <f t="shared" si="14"/>
        <v>#N/A</v>
      </c>
      <c r="X37" s="770"/>
      <c r="Y37" s="3287"/>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5" t="s">
        <v>2553</v>
      </c>
      <c r="Q38" s="1806" t="str">
        <f t="shared" si="11"/>
        <v>物业管理</v>
      </c>
      <c r="R38" s="772" t="s">
        <v>21</v>
      </c>
      <c r="S38" s="773">
        <f t="shared" si="12"/>
        <v>100</v>
      </c>
      <c r="T38" s="772" t="s">
        <v>21</v>
      </c>
      <c r="U38" s="773">
        <f t="shared" si="13"/>
        <v>100</v>
      </c>
      <c r="V38" s="772" t="s">
        <v>21</v>
      </c>
      <c r="W38" s="773">
        <f t="shared" si="14"/>
        <v>100</v>
      </c>
      <c r="X38" s="1809"/>
      <c r="Y38" s="3287"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5"/>
      <c r="Q39" s="1806" t="str">
        <f t="shared" si="11"/>
        <v>市政基础设施</v>
      </c>
      <c r="R39" s="772" t="s">
        <v>21</v>
      </c>
      <c r="S39" s="773">
        <f t="shared" si="12"/>
        <v>100</v>
      </c>
      <c r="T39" s="772" t="s">
        <v>21</v>
      </c>
      <c r="U39" s="773">
        <f t="shared" si="13"/>
        <v>100</v>
      </c>
      <c r="V39" s="772" t="s">
        <v>21</v>
      </c>
      <c r="W39" s="773">
        <f t="shared" si="14"/>
        <v>100</v>
      </c>
      <c r="X39" s="1809"/>
      <c r="Y39" s="3287"/>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5"/>
      <c r="Q40" s="1806" t="str">
        <f t="shared" si="11"/>
        <v>房型</v>
      </c>
      <c r="R40" s="772" t="s">
        <v>21</v>
      </c>
      <c r="S40" s="773">
        <f t="shared" si="12"/>
        <v>100</v>
      </c>
      <c r="T40" s="772" t="s">
        <v>21</v>
      </c>
      <c r="U40" s="773">
        <f t="shared" si="13"/>
        <v>100</v>
      </c>
      <c r="V40" s="772" t="s">
        <v>21</v>
      </c>
      <c r="W40" s="773">
        <f t="shared" si="14"/>
        <v>100</v>
      </c>
      <c r="X40" s="1809"/>
      <c r="Y40" s="3287"/>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5"/>
      <c r="Q41" s="774" t="str">
        <f t="shared" si="11"/>
        <v>单套/主力户型建筑面积</v>
      </c>
      <c r="R41" s="775" t="s">
        <v>21</v>
      </c>
      <c r="S41" s="776">
        <f t="shared" si="12"/>
        <v>100</v>
      </c>
      <c r="T41" s="775" t="s">
        <v>21</v>
      </c>
      <c r="U41" s="776">
        <f t="shared" si="13"/>
        <v>100</v>
      </c>
      <c r="V41" s="775" t="s">
        <v>21</v>
      </c>
      <c r="W41" s="776">
        <f t="shared" si="14"/>
        <v>100</v>
      </c>
      <c r="X41" s="777"/>
      <c r="Y41" s="3287"/>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5"/>
      <c r="Q42" s="1806" t="str">
        <f t="shared" si="11"/>
        <v>内部装修</v>
      </c>
      <c r="R42" s="772" t="s">
        <v>21</v>
      </c>
      <c r="S42" s="773">
        <f t="shared" si="12"/>
        <v>100</v>
      </c>
      <c r="T42" s="772" t="s">
        <v>21</v>
      </c>
      <c r="U42" s="773">
        <f t="shared" si="13"/>
        <v>100</v>
      </c>
      <c r="V42" s="772" t="s">
        <v>21</v>
      </c>
      <c r="W42" s="773">
        <f t="shared" si="14"/>
        <v>100</v>
      </c>
      <c r="X42" s="1809"/>
      <c r="Y42" s="3287"/>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5"/>
      <c r="Q43" s="1806" t="str">
        <f t="shared" si="11"/>
        <v>内部装修维护情况</v>
      </c>
      <c r="R43" s="772" t="s">
        <v>21</v>
      </c>
      <c r="S43" s="773">
        <f t="shared" si="12"/>
        <v>100</v>
      </c>
      <c r="T43" s="772" t="s">
        <v>21</v>
      </c>
      <c r="U43" s="773">
        <f t="shared" si="13"/>
        <v>100</v>
      </c>
      <c r="V43" s="772" t="s">
        <v>21</v>
      </c>
      <c r="W43" s="773">
        <f t="shared" si="14"/>
        <v>100</v>
      </c>
      <c r="X43" s="1809"/>
      <c r="Y43" s="328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5"/>
      <c r="Q44" s="1791">
        <f t="shared" si="11"/>
        <v>111</v>
      </c>
      <c r="R44" s="768" t="s">
        <v>21</v>
      </c>
      <c r="S44" s="769">
        <f t="shared" si="12"/>
        <v>100</v>
      </c>
      <c r="T44" s="768" t="s">
        <v>21</v>
      </c>
      <c r="U44" s="769">
        <f t="shared" si="13"/>
        <v>100</v>
      </c>
      <c r="V44" s="768" t="s">
        <v>21</v>
      </c>
      <c r="W44" s="769">
        <f t="shared" si="14"/>
        <v>100</v>
      </c>
      <c r="X44" s="770"/>
      <c r="Y44" s="3287"/>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5"/>
      <c r="Q45" s="1806">
        <f t="shared" si="11"/>
        <v>111</v>
      </c>
      <c r="R45" s="772" t="s">
        <v>21</v>
      </c>
      <c r="S45" s="773">
        <f t="shared" si="12"/>
        <v>100</v>
      </c>
      <c r="T45" s="772" t="s">
        <v>21</v>
      </c>
      <c r="U45" s="773">
        <f t="shared" si="13"/>
        <v>100</v>
      </c>
      <c r="V45" s="772" t="s">
        <v>21</v>
      </c>
      <c r="W45" s="773">
        <f t="shared" si="14"/>
        <v>100</v>
      </c>
      <c r="X45" s="1809"/>
      <c r="Y45" s="3287"/>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86"/>
      <c r="Q46" s="1806">
        <f t="shared" si="11"/>
        <v>111</v>
      </c>
      <c r="R46" s="772" t="s">
        <v>20</v>
      </c>
      <c r="S46" s="773">
        <f t="shared" si="12"/>
        <v>100</v>
      </c>
      <c r="T46" s="772" t="s">
        <v>20</v>
      </c>
      <c r="U46" s="773">
        <f t="shared" si="13"/>
        <v>100</v>
      </c>
      <c r="V46" s="772" t="s">
        <v>20</v>
      </c>
      <c r="W46" s="773">
        <f t="shared" si="14"/>
        <v>100</v>
      </c>
      <c r="X46" s="1809"/>
      <c r="Y46" s="3288"/>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89" t="str">
        <f>A47</f>
        <v>成交单价（元/平方米）</v>
      </c>
      <c r="Q47" s="3289"/>
      <c r="R47" s="3290">
        <f>E47</f>
        <v>0</v>
      </c>
      <c r="S47" s="3290"/>
      <c r="T47" s="3290">
        <f>G47</f>
        <v>0</v>
      </c>
      <c r="U47" s="3290"/>
      <c r="V47" s="3290">
        <f>I47</f>
        <v>0</v>
      </c>
      <c r="W47" s="3290"/>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306" t="str">
        <f>A49</f>
        <v>估价对象XX用房的比较价值（楼面单价，元/平方米）</v>
      </c>
      <c r="Q49" s="3307"/>
      <c r="R49" s="3308" t="e">
        <f>IF(F1="售价",ROUND(AVERAGE(R48:V48),0),ROUND(AVERAGE(R48:V48),1))</f>
        <v>#DIV/0!</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622</v>
      </c>
      <c r="D6" s="164" t="s">
        <v>3022</v>
      </c>
      <c r="E6" s="347" t="s">
        <v>1405</v>
      </c>
      <c r="F6" s="348">
        <f ca="1">INDIRECT("'数据-取费表'!u"&amp;$G$1)</f>
        <v>9</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2104.29</v>
      </c>
      <c r="G7" s="1847"/>
      <c r="H7" s="349"/>
      <c r="I7" s="3314"/>
      <c r="J7" s="351"/>
      <c r="K7" s="352"/>
      <c r="L7" s="347" t="s">
        <v>1406</v>
      </c>
      <c r="M7" s="348">
        <f ca="1">F7</f>
        <v>2104.29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11" t="s">
        <v>1549</v>
      </c>
      <c r="L53" s="3312"/>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20</v>
      </c>
      <c r="D6" s="164" t="s">
        <v>3022</v>
      </c>
      <c r="E6" s="347" t="s">
        <v>1405</v>
      </c>
      <c r="F6" s="348">
        <f ca="1">INDIRECT("'数据-取费表'!u"&amp;$G$1)</f>
        <v>800</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23</v>
      </c>
      <c r="G7" s="1847"/>
      <c r="H7" s="349"/>
      <c r="I7" s="3314"/>
      <c r="J7" s="351"/>
      <c r="K7" s="352"/>
      <c r="L7" s="347" t="s">
        <v>1406</v>
      </c>
      <c r="M7" s="348">
        <f ca="1">F7</f>
        <v>23</v>
      </c>
    </row>
    <row r="8" spans="1:37" ht="18" customHeight="1">
      <c r="A8" s="349"/>
      <c r="B8" s="3314"/>
      <c r="C8" s="351"/>
      <c r="D8" s="352"/>
      <c r="E8" s="347" t="s">
        <v>1407</v>
      </c>
      <c r="F8" s="348">
        <f ca="1">INDIRECT("'数据-取费表'!ai"&amp;$G$1)</f>
        <v>12</v>
      </c>
      <c r="G8" s="1847"/>
      <c r="H8" s="349"/>
      <c r="I8" s="3314"/>
      <c r="J8" s="351"/>
      <c r="K8" s="352"/>
      <c r="L8" s="347" t="s">
        <v>1407</v>
      </c>
      <c r="M8" s="348">
        <f ca="1">INDIRECT("'数据-取费表'!ai"&amp;$G$1)</f>
        <v>12</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3"/>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3"/>
      <c r="Q20" s="1806"/>
      <c r="R20" s="772"/>
      <c r="S20" s="773"/>
      <c r="T20" s="772"/>
      <c r="U20" s="773"/>
      <c r="V20" s="772"/>
      <c r="W20" s="773"/>
      <c r="X20" s="1809"/>
      <c r="Y20" s="3283"/>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3"/>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3"/>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3"/>
      <c r="Q24" s="1806"/>
      <c r="R24" s="772"/>
      <c r="S24" s="773"/>
      <c r="T24" s="772"/>
      <c r="U24" s="773"/>
      <c r="V24" s="772"/>
      <c r="W24" s="773"/>
      <c r="X24" s="1809"/>
      <c r="Y24" s="328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3"/>
      <c r="Q25" s="1806">
        <f>B25</f>
        <v>111</v>
      </c>
      <c r="R25" s="772" t="s">
        <v>17</v>
      </c>
      <c r="S25" s="773">
        <f>F25</f>
        <v>100</v>
      </c>
      <c r="T25" s="772" t="s">
        <v>17</v>
      </c>
      <c r="U25" s="773">
        <f>H25</f>
        <v>100</v>
      </c>
      <c r="V25" s="772" t="s">
        <v>17</v>
      </c>
      <c r="W25" s="773">
        <f>J25</f>
        <v>100</v>
      </c>
      <c r="X25" s="1809"/>
      <c r="Y25" s="328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3"/>
      <c r="Q26" s="1806">
        <f t="shared" ref="Q26:Q40" si="11">B26</f>
        <v>111</v>
      </c>
      <c r="R26" s="772" t="s">
        <v>17</v>
      </c>
      <c r="S26" s="773">
        <f>F26</f>
        <v>100</v>
      </c>
      <c r="T26" s="772" t="s">
        <v>17</v>
      </c>
      <c r="U26" s="773">
        <f>H26</f>
        <v>100</v>
      </c>
      <c r="V26" s="772" t="s">
        <v>17</v>
      </c>
      <c r="W26" s="773">
        <f>J26</f>
        <v>100</v>
      </c>
      <c r="X26" s="1809"/>
      <c r="Y26" s="328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3"/>
      <c r="Q27" s="1791">
        <f t="shared" si="11"/>
        <v>111</v>
      </c>
      <c r="R27" s="768" t="s">
        <v>17</v>
      </c>
      <c r="S27" s="769">
        <f>F27</f>
        <v>100</v>
      </c>
      <c r="T27" s="768" t="s">
        <v>17</v>
      </c>
      <c r="U27" s="769">
        <f>H27</f>
        <v>100</v>
      </c>
      <c r="V27" s="768" t="s">
        <v>17</v>
      </c>
      <c r="W27" s="769">
        <f>J27</f>
        <v>100</v>
      </c>
      <c r="X27" s="770"/>
      <c r="Y27" s="328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3"/>
      <c r="Q28" s="1806">
        <f t="shared" si="11"/>
        <v>111</v>
      </c>
      <c r="R28" s="772" t="s">
        <v>17</v>
      </c>
      <c r="S28" s="773">
        <f t="shared" ref="S28:S40" si="12">F28</f>
        <v>100</v>
      </c>
      <c r="T28" s="772" t="s">
        <v>17</v>
      </c>
      <c r="U28" s="773">
        <f t="shared" ref="U28:U40" si="13">H28</f>
        <v>100</v>
      </c>
      <c r="V28" s="772" t="s">
        <v>17</v>
      </c>
      <c r="W28" s="773">
        <f t="shared" ref="W28:W40" si="14">J28</f>
        <v>100</v>
      </c>
      <c r="X28" s="1809"/>
      <c r="Y28" s="3283"/>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9" t="s">
        <v>2553</v>
      </c>
      <c r="Q29" s="1806" t="str">
        <f t="shared" si="11"/>
        <v>建筑类型</v>
      </c>
      <c r="R29" s="772" t="s">
        <v>17</v>
      </c>
      <c r="S29" s="773">
        <f t="shared" si="12"/>
        <v>100</v>
      </c>
      <c r="T29" s="772" t="s">
        <v>17</v>
      </c>
      <c r="U29" s="773">
        <f t="shared" si="13"/>
        <v>100</v>
      </c>
      <c r="V29" s="772" t="s">
        <v>17</v>
      </c>
      <c r="W29" s="773">
        <f t="shared" si="14"/>
        <v>100</v>
      </c>
      <c r="X29" s="1809"/>
      <c r="Y29" s="3287"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7"/>
      <c r="Q30" s="774" t="str">
        <f t="shared" si="11"/>
        <v>项目建筑规模</v>
      </c>
      <c r="R30" s="775" t="s">
        <v>17</v>
      </c>
      <c r="S30" s="776" t="e">
        <f t="shared" si="12"/>
        <v>#N/A</v>
      </c>
      <c r="T30" s="775" t="s">
        <v>17</v>
      </c>
      <c r="U30" s="776" t="e">
        <f t="shared" si="13"/>
        <v>#N/A</v>
      </c>
      <c r="V30" s="775" t="s">
        <v>17</v>
      </c>
      <c r="W30" s="776" t="e">
        <f t="shared" si="14"/>
        <v>#N/A</v>
      </c>
      <c r="X30" s="777"/>
      <c r="Y30" s="3287"/>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7"/>
      <c r="Q31" s="1806" t="str">
        <f t="shared" si="11"/>
        <v>建筑结构</v>
      </c>
      <c r="R31" s="772" t="s">
        <v>17</v>
      </c>
      <c r="S31" s="773">
        <f t="shared" si="12"/>
        <v>100</v>
      </c>
      <c r="T31" s="772" t="s">
        <v>17</v>
      </c>
      <c r="U31" s="773">
        <f t="shared" si="13"/>
        <v>100</v>
      </c>
      <c r="V31" s="772" t="s">
        <v>17</v>
      </c>
      <c r="W31" s="773">
        <f t="shared" si="14"/>
        <v>100</v>
      </c>
      <c r="X31" s="1809"/>
      <c r="Y31" s="3287"/>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7"/>
      <c r="Q32" s="1806" t="str">
        <f t="shared" si="11"/>
        <v>公共部分装修</v>
      </c>
      <c r="R32" s="772" t="s">
        <v>17</v>
      </c>
      <c r="S32" s="773">
        <f t="shared" si="12"/>
        <v>100</v>
      </c>
      <c r="T32" s="772" t="s">
        <v>17</v>
      </c>
      <c r="U32" s="773">
        <f t="shared" si="13"/>
        <v>100</v>
      </c>
      <c r="V32" s="772" t="s">
        <v>17</v>
      </c>
      <c r="W32" s="773">
        <f t="shared" si="14"/>
        <v>100</v>
      </c>
      <c r="X32" s="1809"/>
      <c r="Y32" s="3287"/>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7"/>
      <c r="Q33" s="1806" t="str">
        <f t="shared" si="11"/>
        <v>成新度</v>
      </c>
      <c r="R33" s="772" t="s">
        <v>17</v>
      </c>
      <c r="S33" s="773" t="e">
        <f t="shared" si="12"/>
        <v>#N/A</v>
      </c>
      <c r="T33" s="772" t="s">
        <v>17</v>
      </c>
      <c r="U33" s="773" t="e">
        <f t="shared" si="13"/>
        <v>#N/A</v>
      </c>
      <c r="V33" s="772" t="s">
        <v>17</v>
      </c>
      <c r="W33" s="773" t="e">
        <f t="shared" si="14"/>
        <v>#N/A</v>
      </c>
      <c r="X33" s="1809"/>
      <c r="Y33" s="3287"/>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7"/>
      <c r="Q34" s="1791" t="str">
        <f t="shared" si="11"/>
        <v>物业管理</v>
      </c>
      <c r="R34" s="768" t="s">
        <v>17</v>
      </c>
      <c r="S34" s="769">
        <f t="shared" si="12"/>
        <v>100</v>
      </c>
      <c r="T34" s="768" t="s">
        <v>17</v>
      </c>
      <c r="U34" s="769">
        <f t="shared" si="13"/>
        <v>100</v>
      </c>
      <c r="V34" s="768" t="s">
        <v>17</v>
      </c>
      <c r="W34" s="769">
        <f t="shared" si="14"/>
        <v>100</v>
      </c>
      <c r="X34" s="770"/>
      <c r="Y34" s="3287"/>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7" t="s">
        <v>2553</v>
      </c>
      <c r="Q35" s="1806" t="str">
        <f t="shared" si="11"/>
        <v>市政基础设施</v>
      </c>
      <c r="R35" s="772" t="s">
        <v>17</v>
      </c>
      <c r="S35" s="773">
        <f t="shared" si="12"/>
        <v>100</v>
      </c>
      <c r="T35" s="772" t="s">
        <v>17</v>
      </c>
      <c r="U35" s="773">
        <f t="shared" si="13"/>
        <v>100</v>
      </c>
      <c r="V35" s="772" t="s">
        <v>17</v>
      </c>
      <c r="W35" s="773">
        <f t="shared" si="14"/>
        <v>100</v>
      </c>
      <c r="X35" s="1809"/>
      <c r="Y35" s="3287"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7"/>
      <c r="Q36" s="1806" t="str">
        <f t="shared" si="11"/>
        <v>内部装修</v>
      </c>
      <c r="R36" s="772" t="s">
        <v>17</v>
      </c>
      <c r="S36" s="773">
        <f t="shared" si="12"/>
        <v>100</v>
      </c>
      <c r="T36" s="772" t="s">
        <v>17</v>
      </c>
      <c r="U36" s="773">
        <f t="shared" si="13"/>
        <v>100</v>
      </c>
      <c r="V36" s="772" t="s">
        <v>17</v>
      </c>
      <c r="W36" s="773">
        <f t="shared" si="14"/>
        <v>100</v>
      </c>
      <c r="X36" s="1809"/>
      <c r="Y36" s="3287"/>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7"/>
      <c r="Q37" s="1806" t="str">
        <f t="shared" si="11"/>
        <v>内部装修状况</v>
      </c>
      <c r="R37" s="772" t="s">
        <v>17</v>
      </c>
      <c r="S37" s="773">
        <f t="shared" si="12"/>
        <v>100</v>
      </c>
      <c r="T37" s="772" t="s">
        <v>17</v>
      </c>
      <c r="U37" s="773">
        <f t="shared" si="13"/>
        <v>100</v>
      </c>
      <c r="V37" s="772" t="s">
        <v>17</v>
      </c>
      <c r="W37" s="773">
        <f t="shared" si="14"/>
        <v>100</v>
      </c>
      <c r="X37" s="1809"/>
      <c r="Y37" s="328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7"/>
      <c r="Q38" s="774">
        <f t="shared" si="11"/>
        <v>111</v>
      </c>
      <c r="R38" s="775" t="s">
        <v>17</v>
      </c>
      <c r="S38" s="776">
        <f t="shared" si="12"/>
        <v>100</v>
      </c>
      <c r="T38" s="775" t="s">
        <v>17</v>
      </c>
      <c r="U38" s="776">
        <f t="shared" si="13"/>
        <v>100</v>
      </c>
      <c r="V38" s="775" t="s">
        <v>17</v>
      </c>
      <c r="W38" s="776">
        <f t="shared" si="14"/>
        <v>100</v>
      </c>
      <c r="X38" s="777"/>
      <c r="Y38" s="3287"/>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7"/>
      <c r="Q39" s="1806">
        <f t="shared" si="11"/>
        <v>111</v>
      </c>
      <c r="R39" s="772" t="s">
        <v>17</v>
      </c>
      <c r="S39" s="773">
        <f t="shared" si="12"/>
        <v>100</v>
      </c>
      <c r="T39" s="772" t="s">
        <v>17</v>
      </c>
      <c r="U39" s="773">
        <f t="shared" si="13"/>
        <v>100</v>
      </c>
      <c r="V39" s="772" t="s">
        <v>17</v>
      </c>
      <c r="W39" s="773">
        <f t="shared" si="14"/>
        <v>100</v>
      </c>
      <c r="X39" s="1809"/>
      <c r="Y39" s="3287"/>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88"/>
      <c r="Q40" s="1806">
        <f t="shared" si="11"/>
        <v>111</v>
      </c>
      <c r="R40" s="772" t="s">
        <v>17</v>
      </c>
      <c r="S40" s="773">
        <f t="shared" si="12"/>
        <v>100</v>
      </c>
      <c r="T40" s="772" t="s">
        <v>17</v>
      </c>
      <c r="U40" s="773">
        <f t="shared" si="13"/>
        <v>100</v>
      </c>
      <c r="V40" s="772" t="s">
        <v>17</v>
      </c>
      <c r="W40" s="773">
        <f t="shared" si="14"/>
        <v>100</v>
      </c>
      <c r="X40" s="1809"/>
      <c r="Y40" s="3288"/>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89" t="str">
        <f>A41</f>
        <v>成交单价（元/平方米）</v>
      </c>
      <c r="Q41" s="3289"/>
      <c r="R41" s="3290">
        <f>E41</f>
        <v>0</v>
      </c>
      <c r="S41" s="3290"/>
      <c r="T41" s="3290">
        <f>G41</f>
        <v>0</v>
      </c>
      <c r="U41" s="3290"/>
      <c r="V41" s="3290">
        <f>I41</f>
        <v>0</v>
      </c>
      <c r="W41" s="3290"/>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306" t="str">
        <f>A43</f>
        <v>估价对象XX用房的比较价值（楼面单价，元/平方米）</v>
      </c>
      <c r="Q43" s="3307"/>
      <c r="R43" s="3308" t="e">
        <f>IF(F1="售价",ROUND(AVERAGE(R42:V42),0),ROUND(AVERAGE(R42:V42),1))</f>
        <v>#DIV/0!</v>
      </c>
      <c r="S43" s="3308"/>
      <c r="T43" s="3308"/>
      <c r="U43" s="3308"/>
      <c r="V43" s="3308"/>
      <c r="W43" s="3308"/>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44" t="s">
        <v>2537</v>
      </c>
      <c r="Q7" s="3279"/>
      <c r="R7" s="768" t="s">
        <v>17</v>
      </c>
      <c r="S7" s="769">
        <f t="shared" ref="S7:S14" si="0">F7</f>
        <v>0</v>
      </c>
      <c r="T7" s="768" t="s">
        <v>17</v>
      </c>
      <c r="U7" s="769">
        <f t="shared" ref="U7:U14" si="1">H7</f>
        <v>0</v>
      </c>
      <c r="V7" s="768" t="s">
        <v>17</v>
      </c>
      <c r="W7" s="769">
        <f t="shared" ref="W7:W14" si="2">J7</f>
        <v>0</v>
      </c>
      <c r="X7" s="770"/>
      <c r="Y7" s="3244" t="s">
        <v>2537</v>
      </c>
      <c r="Z7" s="3245"/>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9"/>
      <c r="Q11" s="1791">
        <f t="shared" si="6"/>
        <v>111</v>
      </c>
      <c r="R11" s="768" t="s">
        <v>17</v>
      </c>
      <c r="S11" s="769">
        <f t="shared" si="0"/>
        <v>100</v>
      </c>
      <c r="T11" s="768" t="s">
        <v>17</v>
      </c>
      <c r="U11" s="769">
        <f t="shared" si="1"/>
        <v>100</v>
      </c>
      <c r="V11" s="768" t="s">
        <v>17</v>
      </c>
      <c r="W11" s="769">
        <f t="shared" si="2"/>
        <v>100</v>
      </c>
      <c r="X11" s="770"/>
      <c r="Y11" s="3118"/>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3"/>
      <c r="Q15" s="1806"/>
      <c r="R15" s="772"/>
      <c r="S15" s="773"/>
      <c r="T15" s="772"/>
      <c r="U15" s="773"/>
      <c r="V15" s="772"/>
      <c r="W15" s="773"/>
      <c r="X15" s="1809"/>
      <c r="Y15" s="3283"/>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3"/>
      <c r="Q17" s="1806"/>
      <c r="R17" s="772"/>
      <c r="S17" s="773"/>
      <c r="T17" s="772"/>
      <c r="U17" s="773"/>
      <c r="V17" s="772"/>
      <c r="W17" s="773"/>
      <c r="X17" s="1809"/>
      <c r="Y17" s="3283"/>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3"/>
      <c r="Q19" s="1806"/>
      <c r="R19" s="772"/>
      <c r="S19" s="773"/>
      <c r="T19" s="772"/>
      <c r="U19" s="773"/>
      <c r="V19" s="772"/>
      <c r="W19" s="773"/>
      <c r="X19" s="1809"/>
      <c r="Y19" s="3283"/>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3"/>
      <c r="Q21" s="1806"/>
      <c r="R21" s="772"/>
      <c r="S21" s="773"/>
      <c r="T21" s="772"/>
      <c r="U21" s="773"/>
      <c r="V21" s="772"/>
      <c r="W21" s="773"/>
      <c r="X21" s="1809"/>
      <c r="Y21" s="3283"/>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3"/>
      <c r="Q23" s="1806">
        <f>B23</f>
        <v>111</v>
      </c>
      <c r="R23" s="772" t="s">
        <v>17</v>
      </c>
      <c r="S23" s="773">
        <f>F23</f>
        <v>100</v>
      </c>
      <c r="T23" s="772" t="s">
        <v>17</v>
      </c>
      <c r="U23" s="773">
        <f>H23</f>
        <v>100</v>
      </c>
      <c r="V23" s="772" t="s">
        <v>17</v>
      </c>
      <c r="W23" s="773">
        <f>J23</f>
        <v>100</v>
      </c>
      <c r="X23" s="1809"/>
      <c r="Y23" s="3283"/>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3"/>
      <c r="Q24" s="1806">
        <f t="shared" ref="Q24:Q34" si="11">B24</f>
        <v>111</v>
      </c>
      <c r="R24" s="772" t="s">
        <v>17</v>
      </c>
      <c r="S24" s="773">
        <f>F24</f>
        <v>100</v>
      </c>
      <c r="T24" s="772" t="s">
        <v>17</v>
      </c>
      <c r="U24" s="773">
        <f>H24</f>
        <v>100</v>
      </c>
      <c r="V24" s="772" t="s">
        <v>17</v>
      </c>
      <c r="W24" s="773">
        <f>J24</f>
        <v>100</v>
      </c>
      <c r="X24" s="1809"/>
      <c r="Y24" s="3283"/>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83"/>
      <c r="Q25" s="1791">
        <f t="shared" si="11"/>
        <v>111</v>
      </c>
      <c r="R25" s="768" t="s">
        <v>17</v>
      </c>
      <c r="S25" s="769">
        <f>F25</f>
        <v>100</v>
      </c>
      <c r="T25" s="768" t="s">
        <v>17</v>
      </c>
      <c r="U25" s="769">
        <f>H25</f>
        <v>100</v>
      </c>
      <c r="V25" s="768" t="s">
        <v>17</v>
      </c>
      <c r="W25" s="769">
        <f>J25</f>
        <v>100</v>
      </c>
      <c r="X25" s="770"/>
      <c r="Y25" s="3283"/>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09"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7"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7"/>
      <c r="Q27" s="774" t="str">
        <f t="shared" si="11"/>
        <v>成新率</v>
      </c>
      <c r="R27" s="775" t="s">
        <v>17</v>
      </c>
      <c r="S27" s="776" t="e">
        <f t="shared" si="12"/>
        <v>#N/A</v>
      </c>
      <c r="T27" s="775" t="s">
        <v>17</v>
      </c>
      <c r="U27" s="776" t="e">
        <f t="shared" si="13"/>
        <v>#N/A</v>
      </c>
      <c r="V27" s="775" t="s">
        <v>17</v>
      </c>
      <c r="W27" s="776" t="e">
        <f t="shared" si="14"/>
        <v>#N/A</v>
      </c>
      <c r="X27" s="777"/>
      <c r="Y27" s="3287"/>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7"/>
      <c r="Q28" s="1806" t="str">
        <f t="shared" si="11"/>
        <v>物业等级</v>
      </c>
      <c r="R28" s="772" t="s">
        <v>17</v>
      </c>
      <c r="S28" s="773">
        <f t="shared" si="12"/>
        <v>100</v>
      </c>
      <c r="T28" s="772" t="s">
        <v>17</v>
      </c>
      <c r="U28" s="773">
        <f t="shared" si="13"/>
        <v>100</v>
      </c>
      <c r="V28" s="772" t="s">
        <v>17</v>
      </c>
      <c r="W28" s="773">
        <f t="shared" si="14"/>
        <v>100</v>
      </c>
      <c r="X28" s="1809"/>
      <c r="Y28" s="3287"/>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87"/>
      <c r="Q29" s="1806" t="str">
        <f t="shared" si="11"/>
        <v>有无电梯</v>
      </c>
      <c r="R29" s="772" t="s">
        <v>17</v>
      </c>
      <c r="S29" s="773">
        <f t="shared" si="12"/>
        <v>100</v>
      </c>
      <c r="T29" s="772" t="s">
        <v>17</v>
      </c>
      <c r="U29" s="773">
        <f t="shared" si="13"/>
        <v>100</v>
      </c>
      <c r="V29" s="772" t="s">
        <v>17</v>
      </c>
      <c r="W29" s="773">
        <f t="shared" si="14"/>
        <v>100</v>
      </c>
      <c r="X29" s="1809"/>
      <c r="Y29" s="3287"/>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7"/>
      <c r="Q30" s="1806" t="str">
        <f t="shared" si="11"/>
        <v>建筑面积</v>
      </c>
      <c r="R30" s="772" t="s">
        <v>17</v>
      </c>
      <c r="S30" s="773" t="e">
        <f t="shared" si="12"/>
        <v>#N/A</v>
      </c>
      <c r="T30" s="772" t="s">
        <v>17</v>
      </c>
      <c r="U30" s="773" t="e">
        <f t="shared" si="13"/>
        <v>#N/A</v>
      </c>
      <c r="V30" s="772" t="s">
        <v>17</v>
      </c>
      <c r="W30" s="773" t="e">
        <f t="shared" si="14"/>
        <v>#N/A</v>
      </c>
      <c r="X30" s="1809"/>
      <c r="Y30" s="3287"/>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87"/>
      <c r="Q31" s="1791" t="str">
        <f t="shared" si="11"/>
        <v>是否封闭</v>
      </c>
      <c r="R31" s="768" t="s">
        <v>17</v>
      </c>
      <c r="S31" s="769">
        <f t="shared" si="12"/>
        <v>100</v>
      </c>
      <c r="T31" s="768" t="s">
        <v>17</v>
      </c>
      <c r="U31" s="769">
        <f t="shared" si="13"/>
        <v>100</v>
      </c>
      <c r="V31" s="768" t="s">
        <v>17</v>
      </c>
      <c r="W31" s="769">
        <f t="shared" si="14"/>
        <v>100</v>
      </c>
      <c r="X31" s="770"/>
      <c r="Y31" s="3287"/>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7" t="s">
        <v>2553</v>
      </c>
      <c r="Q32" s="1806">
        <f t="shared" si="11"/>
        <v>111</v>
      </c>
      <c r="R32" s="772" t="s">
        <v>17</v>
      </c>
      <c r="S32" s="773">
        <f t="shared" si="12"/>
        <v>100</v>
      </c>
      <c r="T32" s="772" t="s">
        <v>17</v>
      </c>
      <c r="U32" s="773">
        <f t="shared" si="13"/>
        <v>100</v>
      </c>
      <c r="V32" s="772" t="s">
        <v>17</v>
      </c>
      <c r="W32" s="773">
        <f t="shared" si="14"/>
        <v>100</v>
      </c>
      <c r="X32" s="1809"/>
      <c r="Y32" s="3287"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7"/>
      <c r="Q33" s="1806">
        <f t="shared" si="11"/>
        <v>111</v>
      </c>
      <c r="R33" s="772" t="s">
        <v>17</v>
      </c>
      <c r="S33" s="773">
        <f t="shared" si="12"/>
        <v>100</v>
      </c>
      <c r="T33" s="772" t="s">
        <v>17</v>
      </c>
      <c r="U33" s="773">
        <f t="shared" si="13"/>
        <v>100</v>
      </c>
      <c r="V33" s="772" t="s">
        <v>17</v>
      </c>
      <c r="W33" s="773">
        <f t="shared" si="14"/>
        <v>100</v>
      </c>
      <c r="X33" s="1809"/>
      <c r="Y33" s="3287"/>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87"/>
      <c r="Q34" s="1806">
        <f t="shared" si="11"/>
        <v>111</v>
      </c>
      <c r="R34" s="772" t="s">
        <v>17</v>
      </c>
      <c r="S34" s="773">
        <f t="shared" si="12"/>
        <v>100</v>
      </c>
      <c r="T34" s="772" t="s">
        <v>17</v>
      </c>
      <c r="U34" s="773">
        <f t="shared" si="13"/>
        <v>100</v>
      </c>
      <c r="V34" s="772" t="s">
        <v>17</v>
      </c>
      <c r="W34" s="773">
        <f t="shared" si="14"/>
        <v>100</v>
      </c>
      <c r="X34" s="1809"/>
      <c r="Y34" s="3287"/>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89" t="str">
        <f>A35</f>
        <v>成交单价（元/平方米）</v>
      </c>
      <c r="Q35" s="3289"/>
      <c r="R35" s="3290">
        <f>E35</f>
        <v>0</v>
      </c>
      <c r="S35" s="3290"/>
      <c r="T35" s="3290">
        <f>G35</f>
        <v>0</v>
      </c>
      <c r="U35" s="3290"/>
      <c r="V35" s="3290">
        <f>I35</f>
        <v>0</v>
      </c>
      <c r="W35" s="3290"/>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306" t="str">
        <f>A37</f>
        <v>估价对象XX用房的比较价值（楼面单价，元/平方米）</v>
      </c>
      <c r="Q37" s="3307"/>
      <c r="R37" s="3308" t="e">
        <f>IF(F1="售价",ROUND(AVERAGE(R36:V36),0),ROUND(AVERAGE(R36:V36),1))</f>
        <v>#DIV/0!</v>
      </c>
      <c r="S37" s="3308"/>
      <c r="T37" s="3308"/>
      <c r="U37" s="3308"/>
      <c r="V37" s="3308"/>
      <c r="W37" s="3308"/>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30"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30"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89"/>
      <c r="Q12" s="1791" t="str">
        <f t="shared" si="6"/>
        <v>配建</v>
      </c>
      <c r="R12" s="768" t="s">
        <v>17</v>
      </c>
      <c r="S12" s="769">
        <f t="shared" si="0"/>
        <v>100</v>
      </c>
      <c r="T12" s="768" t="s">
        <v>17</v>
      </c>
      <c r="U12" s="769">
        <f t="shared" si="1"/>
        <v>100</v>
      </c>
      <c r="V12" s="768" t="s">
        <v>17</v>
      </c>
      <c r="W12" s="769">
        <f t="shared" si="2"/>
        <v>100</v>
      </c>
      <c r="X12" s="770"/>
      <c r="Y12" s="3118"/>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82" t="s">
        <v>2548</v>
      </c>
      <c r="Q15" s="1806" t="str">
        <f t="shared" si="6"/>
        <v>居住社区成熟度</v>
      </c>
      <c r="R15" s="772" t="s">
        <v>17</v>
      </c>
      <c r="S15" s="773">
        <f t="shared" si="0"/>
        <v>100</v>
      </c>
      <c r="T15" s="772" t="s">
        <v>17</v>
      </c>
      <c r="U15" s="773">
        <f t="shared" si="1"/>
        <v>100</v>
      </c>
      <c r="V15" s="772" t="s">
        <v>17</v>
      </c>
      <c r="W15" s="773">
        <f t="shared" si="2"/>
        <v>100</v>
      </c>
      <c r="X15" s="1809"/>
      <c r="Y15" s="3282"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83"/>
      <c r="Q17" s="1806" t="str">
        <f>B17</f>
        <v>商业繁华度</v>
      </c>
      <c r="R17" s="772" t="s">
        <v>17</v>
      </c>
      <c r="S17" s="773">
        <f>F17</f>
        <v>100</v>
      </c>
      <c r="T17" s="772" t="s">
        <v>17</v>
      </c>
      <c r="U17" s="773">
        <f>H17</f>
        <v>100</v>
      </c>
      <c r="V17" s="772" t="s">
        <v>17</v>
      </c>
      <c r="W17" s="773">
        <f>J17</f>
        <v>100</v>
      </c>
      <c r="X17" s="1809"/>
      <c r="Y17" s="3283"/>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83"/>
      <c r="Q19" s="1806" t="str">
        <f>B19</f>
        <v>办公集聚程度</v>
      </c>
      <c r="R19" s="772" t="s">
        <v>17</v>
      </c>
      <c r="S19" s="773">
        <f>F19</f>
        <v>100</v>
      </c>
      <c r="T19" s="772" t="s">
        <v>17</v>
      </c>
      <c r="U19" s="773">
        <f>H19</f>
        <v>100</v>
      </c>
      <c r="V19" s="772" t="s">
        <v>17</v>
      </c>
      <c r="W19" s="773">
        <f>J19</f>
        <v>100</v>
      </c>
      <c r="X19" s="1809"/>
      <c r="Y19" s="3283"/>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83"/>
      <c r="Q20" s="1806"/>
      <c r="R20" s="772"/>
      <c r="S20" s="773"/>
      <c r="T20" s="772"/>
      <c r="U20" s="773"/>
      <c r="V20" s="772"/>
      <c r="W20" s="773"/>
      <c r="X20" s="1809"/>
      <c r="Y20" s="3283"/>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83"/>
      <c r="Q21" s="1806" t="str">
        <f>B21</f>
        <v>交通便捷度</v>
      </c>
      <c r="R21" s="772" t="s">
        <v>17</v>
      </c>
      <c r="S21" s="773">
        <f>F21</f>
        <v>100</v>
      </c>
      <c r="T21" s="772" t="s">
        <v>17</v>
      </c>
      <c r="U21" s="773">
        <f>H21</f>
        <v>100</v>
      </c>
      <c r="V21" s="772" t="s">
        <v>17</v>
      </c>
      <c r="W21" s="773">
        <f>J21</f>
        <v>100</v>
      </c>
      <c r="X21" s="1809"/>
      <c r="Y21" s="3283"/>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83"/>
      <c r="Q23" s="1806" t="str">
        <f t="shared" ref="Q23:Q37" si="8">B23</f>
        <v>区域土地利用方向</v>
      </c>
      <c r="R23" s="772" t="s">
        <v>17</v>
      </c>
      <c r="S23" s="773">
        <f>F23</f>
        <v>100</v>
      </c>
      <c r="T23" s="772" t="s">
        <v>17</v>
      </c>
      <c r="U23" s="773">
        <f>H23</f>
        <v>100</v>
      </c>
      <c r="V23" s="772" t="s">
        <v>17</v>
      </c>
      <c r="W23" s="773">
        <f>J23</f>
        <v>100</v>
      </c>
      <c r="X23" s="1809"/>
      <c r="Y23" s="3283"/>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83"/>
      <c r="Q24" s="1806"/>
      <c r="R24" s="772"/>
      <c r="S24" s="773"/>
      <c r="T24" s="772"/>
      <c r="U24" s="773"/>
      <c r="V24" s="772"/>
      <c r="W24" s="773"/>
      <c r="X24" s="1809"/>
      <c r="Y24" s="3283"/>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83"/>
      <c r="Q25" s="1806" t="str">
        <f t="shared" si="8"/>
        <v>自然及人文环境状况</v>
      </c>
      <c r="R25" s="772" t="s">
        <v>17</v>
      </c>
      <c r="S25" s="773">
        <f>F25</f>
        <v>100</v>
      </c>
      <c r="T25" s="772" t="s">
        <v>17</v>
      </c>
      <c r="U25" s="773">
        <f>H25</f>
        <v>100</v>
      </c>
      <c r="V25" s="772" t="s">
        <v>17</v>
      </c>
      <c r="W25" s="773">
        <f>J25</f>
        <v>100</v>
      </c>
      <c r="X25" s="1809"/>
      <c r="Y25" s="3283"/>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83"/>
      <c r="Q26" s="1806"/>
      <c r="R26" s="772"/>
      <c r="S26" s="773"/>
      <c r="T26" s="772"/>
      <c r="U26" s="773"/>
      <c r="V26" s="772"/>
      <c r="W26" s="773"/>
      <c r="X26" s="1809"/>
      <c r="Y26" s="3283"/>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83"/>
      <c r="Q27" s="1791" t="str">
        <f t="shared" si="8"/>
        <v>公共配套设施</v>
      </c>
      <c r="R27" s="768" t="s">
        <v>17</v>
      </c>
      <c r="S27" s="769">
        <f>F27</f>
        <v>100</v>
      </c>
      <c r="T27" s="768" t="s">
        <v>17</v>
      </c>
      <c r="U27" s="769">
        <f>H27</f>
        <v>100</v>
      </c>
      <c r="V27" s="768" t="s">
        <v>17</v>
      </c>
      <c r="W27" s="769">
        <f>J27</f>
        <v>100</v>
      </c>
      <c r="X27" s="770"/>
      <c r="Y27" s="3283"/>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83"/>
      <c r="Q28" s="1791"/>
      <c r="R28" s="768"/>
      <c r="S28" s="769"/>
      <c r="T28" s="768"/>
      <c r="U28" s="769"/>
      <c r="V28" s="768"/>
      <c r="W28" s="769"/>
      <c r="X28" s="770"/>
      <c r="Y28" s="3283"/>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83"/>
      <c r="Q29" s="1791" t="str">
        <f t="shared" ref="Q29" si="9">B29</f>
        <v>基础设施水平</v>
      </c>
      <c r="R29" s="768" t="s">
        <v>17</v>
      </c>
      <c r="S29" s="769">
        <f>F29</f>
        <v>100</v>
      </c>
      <c r="T29" s="768" t="s">
        <v>17</v>
      </c>
      <c r="U29" s="769">
        <f>H29</f>
        <v>100</v>
      </c>
      <c r="V29" s="768" t="s">
        <v>17</v>
      </c>
      <c r="W29" s="769">
        <f>J29</f>
        <v>100</v>
      </c>
      <c r="X29" s="770"/>
      <c r="Y29" s="3283"/>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83"/>
      <c r="Q30" s="1791"/>
      <c r="R30" s="768"/>
      <c r="S30" s="769"/>
      <c r="T30" s="768"/>
      <c r="U30" s="769"/>
      <c r="V30" s="768"/>
      <c r="W30" s="769"/>
      <c r="X30" s="770"/>
      <c r="Y30" s="3283"/>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8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3"/>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83"/>
      <c r="Q32" s="1806" t="str">
        <f t="shared" si="8"/>
        <v>毗邻道路的类型与等级</v>
      </c>
      <c r="R32" s="772" t="s">
        <v>17</v>
      </c>
      <c r="S32" s="773">
        <f t="shared" si="10"/>
        <v>100</v>
      </c>
      <c r="T32" s="772" t="s">
        <v>17</v>
      </c>
      <c r="U32" s="773">
        <f t="shared" si="11"/>
        <v>100</v>
      </c>
      <c r="V32" s="772" t="s">
        <v>17</v>
      </c>
      <c r="W32" s="773">
        <f t="shared" si="12"/>
        <v>100</v>
      </c>
      <c r="X32" s="1809"/>
      <c r="Y32" s="3283"/>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3"/>
      <c r="Q33" s="1806"/>
      <c r="R33" s="772"/>
      <c r="S33" s="773"/>
      <c r="T33" s="772"/>
      <c r="U33" s="773"/>
      <c r="V33" s="772"/>
      <c r="W33" s="773"/>
      <c r="X33" s="1809"/>
      <c r="Y33" s="3283"/>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83"/>
      <c r="Q34" s="1806" t="str">
        <f t="shared" si="8"/>
        <v>土地级别</v>
      </c>
      <c r="R34" s="772" t="s">
        <v>17</v>
      </c>
      <c r="S34" s="773">
        <f t="shared" si="10"/>
        <v>100</v>
      </c>
      <c r="T34" s="772" t="s">
        <v>17</v>
      </c>
      <c r="U34" s="773">
        <f t="shared" si="11"/>
        <v>100</v>
      </c>
      <c r="V34" s="772" t="s">
        <v>17</v>
      </c>
      <c r="W34" s="773">
        <f t="shared" si="12"/>
        <v>100</v>
      </c>
      <c r="X34" s="1809"/>
      <c r="Y34" s="3283"/>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83"/>
      <c r="Q35" s="1806">
        <f t="shared" si="8"/>
        <v>111</v>
      </c>
      <c r="R35" s="772" t="s">
        <v>17</v>
      </c>
      <c r="S35" s="773">
        <f t="shared" si="10"/>
        <v>100</v>
      </c>
      <c r="T35" s="772" t="s">
        <v>17</v>
      </c>
      <c r="U35" s="773">
        <f t="shared" si="11"/>
        <v>100</v>
      </c>
      <c r="V35" s="772" t="s">
        <v>17</v>
      </c>
      <c r="W35" s="773">
        <f t="shared" si="12"/>
        <v>100</v>
      </c>
      <c r="X35" s="1809"/>
      <c r="Y35" s="3283"/>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09" t="s">
        <v>2553</v>
      </c>
      <c r="Q36" s="1806">
        <f t="shared" si="8"/>
        <v>111</v>
      </c>
      <c r="R36" s="772" t="s">
        <v>17</v>
      </c>
      <c r="S36" s="773">
        <f t="shared" si="10"/>
        <v>100</v>
      </c>
      <c r="T36" s="772" t="s">
        <v>17</v>
      </c>
      <c r="U36" s="773">
        <f t="shared" si="11"/>
        <v>100</v>
      </c>
      <c r="V36" s="772" t="s">
        <v>17</v>
      </c>
      <c r="W36" s="773">
        <f t="shared" si="12"/>
        <v>100</v>
      </c>
      <c r="X36" s="1809"/>
      <c r="Y36" s="3287"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87"/>
      <c r="Q37" s="1806">
        <f t="shared" si="8"/>
        <v>111</v>
      </c>
      <c r="R37" s="775" t="s">
        <v>17</v>
      </c>
      <c r="S37" s="776">
        <f t="shared" si="10"/>
        <v>100</v>
      </c>
      <c r="T37" s="775" t="s">
        <v>17</v>
      </c>
      <c r="U37" s="776">
        <f t="shared" si="11"/>
        <v>100</v>
      </c>
      <c r="V37" s="775" t="s">
        <v>17</v>
      </c>
      <c r="W37" s="776">
        <f t="shared" si="12"/>
        <v>100</v>
      </c>
      <c r="X37" s="777"/>
      <c r="Y37" s="3287"/>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87"/>
      <c r="Q38" s="1806" t="str">
        <f>B38</f>
        <v>宗地面积</v>
      </c>
      <c r="R38" s="772" t="s">
        <v>17</v>
      </c>
      <c r="S38" s="773" t="e">
        <f t="shared" si="10"/>
        <v>#N/A</v>
      </c>
      <c r="T38" s="772" t="s">
        <v>17</v>
      </c>
      <c r="U38" s="773" t="e">
        <f t="shared" si="11"/>
        <v>#N/A</v>
      </c>
      <c r="V38" s="772" t="s">
        <v>17</v>
      </c>
      <c r="W38" s="773" t="e">
        <f t="shared" si="12"/>
        <v>#N/A</v>
      </c>
      <c r="X38" s="1809"/>
      <c r="Y38" s="3287"/>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87"/>
      <c r="Q39" s="1806" t="str">
        <f t="shared" ref="Q39:Q45" si="14">B39</f>
        <v>宗地形状</v>
      </c>
      <c r="R39" s="772" t="s">
        <v>17</v>
      </c>
      <c r="S39" s="773">
        <f t="shared" si="10"/>
        <v>100</v>
      </c>
      <c r="T39" s="772" t="s">
        <v>17</v>
      </c>
      <c r="U39" s="773">
        <f t="shared" si="11"/>
        <v>100</v>
      </c>
      <c r="V39" s="772" t="s">
        <v>17</v>
      </c>
      <c r="W39" s="773">
        <f t="shared" si="12"/>
        <v>100</v>
      </c>
      <c r="X39" s="1809"/>
      <c r="Y39" s="3287"/>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87"/>
      <c r="Q40" s="1806" t="str">
        <f t="shared" si="14"/>
        <v>临街宽度及深度</v>
      </c>
      <c r="R40" s="772" t="s">
        <v>17</v>
      </c>
      <c r="S40" s="773">
        <f t="shared" si="10"/>
        <v>100</v>
      </c>
      <c r="T40" s="772" t="s">
        <v>17</v>
      </c>
      <c r="U40" s="773">
        <f t="shared" si="11"/>
        <v>100</v>
      </c>
      <c r="V40" s="772" t="s">
        <v>17</v>
      </c>
      <c r="W40" s="773">
        <f t="shared" si="12"/>
        <v>100</v>
      </c>
      <c r="X40" s="1809"/>
      <c r="Y40" s="3287"/>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87"/>
      <c r="Q41" s="1806" t="str">
        <f t="shared" si="14"/>
        <v>宗地开发程度</v>
      </c>
      <c r="R41" s="768" t="s">
        <v>17</v>
      </c>
      <c r="S41" s="769">
        <f t="shared" si="10"/>
        <v>100</v>
      </c>
      <c r="T41" s="768" t="s">
        <v>17</v>
      </c>
      <c r="U41" s="769">
        <f t="shared" si="11"/>
        <v>100</v>
      </c>
      <c r="V41" s="768" t="s">
        <v>17</v>
      </c>
      <c r="W41" s="769">
        <f t="shared" si="12"/>
        <v>100</v>
      </c>
      <c r="X41" s="770"/>
      <c r="Y41" s="3287"/>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87" t="s">
        <v>2553</v>
      </c>
      <c r="Q42" s="1806" t="str">
        <f t="shared" si="14"/>
        <v>工程地质条件</v>
      </c>
      <c r="R42" s="772" t="s">
        <v>17</v>
      </c>
      <c r="S42" s="773">
        <f t="shared" si="10"/>
        <v>100</v>
      </c>
      <c r="T42" s="772" t="s">
        <v>17</v>
      </c>
      <c r="U42" s="773">
        <f t="shared" si="11"/>
        <v>100</v>
      </c>
      <c r="V42" s="772" t="s">
        <v>17</v>
      </c>
      <c r="W42" s="773">
        <f t="shared" si="12"/>
        <v>100</v>
      </c>
      <c r="X42" s="1809"/>
      <c r="Y42" s="3287"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87"/>
      <c r="Q43" s="1806">
        <f t="shared" si="14"/>
        <v>111</v>
      </c>
      <c r="R43" s="772" t="s">
        <v>17</v>
      </c>
      <c r="S43" s="773">
        <f t="shared" si="10"/>
        <v>100</v>
      </c>
      <c r="T43" s="772" t="s">
        <v>17</v>
      </c>
      <c r="U43" s="773">
        <f t="shared" si="11"/>
        <v>100</v>
      </c>
      <c r="V43" s="772" t="s">
        <v>17</v>
      </c>
      <c r="W43" s="773">
        <f t="shared" si="12"/>
        <v>100</v>
      </c>
      <c r="X43" s="1809"/>
      <c r="Y43" s="3287"/>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87"/>
      <c r="Q44" s="1806">
        <f t="shared" si="14"/>
        <v>111</v>
      </c>
      <c r="R44" s="772" t="s">
        <v>17</v>
      </c>
      <c r="S44" s="773">
        <f t="shared" si="10"/>
        <v>100</v>
      </c>
      <c r="T44" s="772" t="s">
        <v>17</v>
      </c>
      <c r="U44" s="773">
        <f t="shared" si="11"/>
        <v>100</v>
      </c>
      <c r="V44" s="772" t="s">
        <v>17</v>
      </c>
      <c r="W44" s="773">
        <f t="shared" si="12"/>
        <v>100</v>
      </c>
      <c r="X44" s="1809"/>
      <c r="Y44" s="3287"/>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87"/>
      <c r="Q45" s="1806">
        <f t="shared" si="14"/>
        <v>111</v>
      </c>
      <c r="R45" s="775" t="s">
        <v>17</v>
      </c>
      <c r="S45" s="776">
        <f t="shared" si="10"/>
        <v>100</v>
      </c>
      <c r="T45" s="775" t="s">
        <v>17</v>
      </c>
      <c r="U45" s="776">
        <f t="shared" si="11"/>
        <v>100</v>
      </c>
      <c r="V45" s="775" t="s">
        <v>17</v>
      </c>
      <c r="W45" s="776">
        <f t="shared" si="12"/>
        <v>100</v>
      </c>
      <c r="X45" s="777"/>
      <c r="Y45" s="3287"/>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89" t="str">
        <f>A46</f>
        <v>成交单价</v>
      </c>
      <c r="Q46" s="3289"/>
      <c r="R46" s="3277">
        <f>E46</f>
        <v>0</v>
      </c>
      <c r="S46" s="3277"/>
      <c r="T46" s="3277">
        <f>G46</f>
        <v>0</v>
      </c>
      <c r="U46" s="3277"/>
      <c r="V46" s="3277">
        <f>I46</f>
        <v>0</v>
      </c>
      <c r="W46" s="3277"/>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89" t="str">
        <f>A47</f>
        <v>比较价值（元/平方米）</v>
      </c>
      <c r="Q47" s="3289"/>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306" t="str">
        <f>A48</f>
        <v>估价对象XX用房的比较价值（楼面单价，元/平方米）</v>
      </c>
      <c r="Q48" s="3307"/>
      <c r="R48" s="3339" t="e">
        <f>ROUND(AVERAGE(R47:V47),0)</f>
        <v>#DIV/0!</v>
      </c>
      <c r="S48" s="3339"/>
      <c r="T48" s="3339"/>
      <c r="U48" s="3339"/>
      <c r="V48" s="3339"/>
      <c r="W48" s="333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64" t="s">
        <v>2750</v>
      </c>
      <c r="H55" s="3340"/>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60"/>
      <c r="H56" s="3289"/>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41"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41"/>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41"/>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41"/>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342" t="s">
        <v>2783</v>
      </c>
      <c r="D6" s="3343"/>
      <c r="E6" s="3344" t="s">
        <v>2783</v>
      </c>
      <c r="F6" s="3345"/>
      <c r="G6" s="3342" t="s">
        <v>2783</v>
      </c>
      <c r="H6" s="3343"/>
      <c r="I6" s="3342" t="s">
        <v>2783</v>
      </c>
      <c r="J6" s="3343"/>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83"/>
      <c r="Q19" s="1806" t="str">
        <f t="shared" ref="Q19:Q33" si="8">B19</f>
        <v>区域土地利用方向</v>
      </c>
      <c r="R19" s="772" t="s">
        <v>17</v>
      </c>
      <c r="S19" s="773">
        <f>F19</f>
        <v>100</v>
      </c>
      <c r="T19" s="772" t="s">
        <v>17</v>
      </c>
      <c r="U19" s="773">
        <f>H19</f>
        <v>100</v>
      </c>
      <c r="V19" s="772" t="s">
        <v>17</v>
      </c>
      <c r="W19" s="773">
        <f>J19</f>
        <v>100</v>
      </c>
      <c r="X19" s="1809"/>
      <c r="Y19" s="3283"/>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83"/>
      <c r="Q20" s="1806"/>
      <c r="R20" s="772"/>
      <c r="S20" s="773"/>
      <c r="T20" s="772"/>
      <c r="U20" s="773"/>
      <c r="V20" s="772"/>
      <c r="W20" s="773"/>
      <c r="X20" s="1809"/>
      <c r="Y20" s="3283"/>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83"/>
      <c r="Q21" s="1806" t="str">
        <f t="shared" si="8"/>
        <v>环境状况</v>
      </c>
      <c r="R21" s="772" t="s">
        <v>17</v>
      </c>
      <c r="S21" s="773">
        <f>F21</f>
        <v>100</v>
      </c>
      <c r="T21" s="772" t="s">
        <v>17</v>
      </c>
      <c r="U21" s="773">
        <f>H21</f>
        <v>100</v>
      </c>
      <c r="V21" s="772" t="s">
        <v>17</v>
      </c>
      <c r="W21" s="773">
        <f>J21</f>
        <v>100</v>
      </c>
      <c r="X21" s="1809"/>
      <c r="Y21" s="3283"/>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83"/>
      <c r="Q23" s="1791" t="str">
        <f t="shared" si="8"/>
        <v>公共配套设施</v>
      </c>
      <c r="R23" s="768" t="s">
        <v>17</v>
      </c>
      <c r="S23" s="769">
        <f>F23</f>
        <v>100</v>
      </c>
      <c r="T23" s="768" t="s">
        <v>17</v>
      </c>
      <c r="U23" s="769">
        <f>H23</f>
        <v>100</v>
      </c>
      <c r="V23" s="768" t="s">
        <v>17</v>
      </c>
      <c r="W23" s="769">
        <f>J23</f>
        <v>100</v>
      </c>
      <c r="X23" s="770"/>
      <c r="Y23" s="3283"/>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83"/>
      <c r="Q24" s="1791"/>
      <c r="R24" s="768"/>
      <c r="S24" s="769"/>
      <c r="T24" s="768"/>
      <c r="U24" s="769"/>
      <c r="V24" s="768"/>
      <c r="W24" s="769"/>
      <c r="X24" s="770"/>
      <c r="Y24" s="3283"/>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83"/>
      <c r="Q25" s="1791" t="str">
        <f t="shared" ref="Q25" si="9">B25</f>
        <v>基础设施水平</v>
      </c>
      <c r="R25" s="768" t="s">
        <v>17</v>
      </c>
      <c r="S25" s="769">
        <f>F25</f>
        <v>100</v>
      </c>
      <c r="T25" s="768" t="s">
        <v>17</v>
      </c>
      <c r="U25" s="769">
        <f>H25</f>
        <v>100</v>
      </c>
      <c r="V25" s="768" t="s">
        <v>17</v>
      </c>
      <c r="W25" s="769">
        <f>J25</f>
        <v>100</v>
      </c>
      <c r="X25" s="770"/>
      <c r="Y25" s="3283"/>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83"/>
      <c r="Q26" s="1791"/>
      <c r="R26" s="768"/>
      <c r="S26" s="769"/>
      <c r="T26" s="768"/>
      <c r="U26" s="769"/>
      <c r="V26" s="768"/>
      <c r="W26" s="769"/>
      <c r="X26" s="770"/>
      <c r="Y26" s="3283"/>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8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3"/>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83"/>
      <c r="Q28" s="1806" t="str">
        <f t="shared" si="8"/>
        <v>毗邻道路的类型与等级</v>
      </c>
      <c r="R28" s="772" t="s">
        <v>17</v>
      </c>
      <c r="S28" s="773">
        <f t="shared" si="10"/>
        <v>100</v>
      </c>
      <c r="T28" s="772" t="s">
        <v>17</v>
      </c>
      <c r="U28" s="773">
        <f t="shared" si="11"/>
        <v>100</v>
      </c>
      <c r="V28" s="772" t="s">
        <v>17</v>
      </c>
      <c r="W28" s="773">
        <f t="shared" si="12"/>
        <v>100</v>
      </c>
      <c r="X28" s="1809"/>
      <c r="Y28" s="3283"/>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83"/>
      <c r="Q29" s="1806"/>
      <c r="R29" s="772"/>
      <c r="S29" s="773"/>
      <c r="T29" s="772"/>
      <c r="U29" s="773"/>
      <c r="V29" s="772"/>
      <c r="W29" s="773"/>
      <c r="X29" s="1809"/>
      <c r="Y29" s="3283"/>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83"/>
      <c r="Q30" s="1806" t="str">
        <f t="shared" si="8"/>
        <v>土地级别</v>
      </c>
      <c r="R30" s="772" t="s">
        <v>17</v>
      </c>
      <c r="S30" s="773">
        <f t="shared" si="10"/>
        <v>100</v>
      </c>
      <c r="T30" s="772" t="s">
        <v>17</v>
      </c>
      <c r="U30" s="773">
        <f t="shared" si="11"/>
        <v>100</v>
      </c>
      <c r="V30" s="772" t="s">
        <v>17</v>
      </c>
      <c r="W30" s="773">
        <f t="shared" si="12"/>
        <v>100</v>
      </c>
      <c r="X30" s="1809"/>
      <c r="Y30" s="3283"/>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3"/>
      <c r="Q31" s="1806">
        <f t="shared" si="8"/>
        <v>111</v>
      </c>
      <c r="R31" s="772" t="s">
        <v>17</v>
      </c>
      <c r="S31" s="773">
        <f t="shared" si="10"/>
        <v>100</v>
      </c>
      <c r="T31" s="772" t="s">
        <v>17</v>
      </c>
      <c r="U31" s="773">
        <f t="shared" si="11"/>
        <v>100</v>
      </c>
      <c r="V31" s="772" t="s">
        <v>17</v>
      </c>
      <c r="W31" s="773">
        <f t="shared" si="12"/>
        <v>100</v>
      </c>
      <c r="X31" s="1809"/>
      <c r="Y31" s="3283"/>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09" t="s">
        <v>2553</v>
      </c>
      <c r="Q32" s="1806">
        <f t="shared" si="8"/>
        <v>111</v>
      </c>
      <c r="R32" s="772" t="s">
        <v>17</v>
      </c>
      <c r="S32" s="773">
        <f t="shared" si="10"/>
        <v>100</v>
      </c>
      <c r="T32" s="772" t="s">
        <v>17</v>
      </c>
      <c r="U32" s="773">
        <f t="shared" si="11"/>
        <v>100</v>
      </c>
      <c r="V32" s="772" t="s">
        <v>17</v>
      </c>
      <c r="W32" s="773">
        <f t="shared" si="12"/>
        <v>100</v>
      </c>
      <c r="X32" s="1809"/>
      <c r="Y32" s="3287"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87"/>
      <c r="Q33" s="1806">
        <f t="shared" si="8"/>
        <v>111</v>
      </c>
      <c r="R33" s="775" t="s">
        <v>17</v>
      </c>
      <c r="S33" s="776">
        <f t="shared" si="10"/>
        <v>100</v>
      </c>
      <c r="T33" s="775" t="s">
        <v>17</v>
      </c>
      <c r="U33" s="776">
        <f t="shared" si="11"/>
        <v>100</v>
      </c>
      <c r="V33" s="775" t="s">
        <v>17</v>
      </c>
      <c r="W33" s="776">
        <f t="shared" si="12"/>
        <v>100</v>
      </c>
      <c r="X33" s="777"/>
      <c r="Y33" s="3287"/>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87"/>
      <c r="Q34" s="1806" t="str">
        <f>B34</f>
        <v>宗地面积</v>
      </c>
      <c r="R34" s="772" t="s">
        <v>17</v>
      </c>
      <c r="S34" s="773" t="e">
        <f t="shared" si="10"/>
        <v>#N/A</v>
      </c>
      <c r="T34" s="772" t="s">
        <v>17</v>
      </c>
      <c r="U34" s="773" t="e">
        <f t="shared" si="11"/>
        <v>#N/A</v>
      </c>
      <c r="V34" s="772" t="s">
        <v>17</v>
      </c>
      <c r="W34" s="773" t="e">
        <f t="shared" si="12"/>
        <v>#N/A</v>
      </c>
      <c r="X34" s="1809"/>
      <c r="Y34" s="3287"/>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87"/>
      <c r="Q35" s="1806" t="str">
        <f t="shared" ref="Q35:Q40" si="14">B35</f>
        <v>宗地形状</v>
      </c>
      <c r="R35" s="772" t="s">
        <v>17</v>
      </c>
      <c r="S35" s="773">
        <f t="shared" si="10"/>
        <v>100</v>
      </c>
      <c r="T35" s="772" t="s">
        <v>17</v>
      </c>
      <c r="U35" s="773">
        <f t="shared" si="11"/>
        <v>100</v>
      </c>
      <c r="V35" s="772" t="s">
        <v>17</v>
      </c>
      <c r="W35" s="773">
        <f t="shared" si="12"/>
        <v>100</v>
      </c>
      <c r="X35" s="1809"/>
      <c r="Y35" s="3287"/>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87"/>
      <c r="Q36" s="1806" t="str">
        <f t="shared" si="14"/>
        <v>宗地开发程度</v>
      </c>
      <c r="R36" s="768" t="s">
        <v>17</v>
      </c>
      <c r="S36" s="769">
        <f t="shared" si="10"/>
        <v>100</v>
      </c>
      <c r="T36" s="768" t="s">
        <v>17</v>
      </c>
      <c r="U36" s="769">
        <f t="shared" si="11"/>
        <v>100</v>
      </c>
      <c r="V36" s="768" t="s">
        <v>17</v>
      </c>
      <c r="W36" s="769">
        <f t="shared" si="12"/>
        <v>100</v>
      </c>
      <c r="X36" s="770"/>
      <c r="Y36" s="3287"/>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87" t="s">
        <v>2553</v>
      </c>
      <c r="Q37" s="1806" t="str">
        <f t="shared" si="14"/>
        <v>工程地质条件</v>
      </c>
      <c r="R37" s="772" t="s">
        <v>17</v>
      </c>
      <c r="S37" s="773">
        <f t="shared" si="10"/>
        <v>100</v>
      </c>
      <c r="T37" s="772" t="s">
        <v>17</v>
      </c>
      <c r="U37" s="773">
        <f t="shared" si="11"/>
        <v>100</v>
      </c>
      <c r="V37" s="772" t="s">
        <v>17</v>
      </c>
      <c r="W37" s="773">
        <f t="shared" si="12"/>
        <v>100</v>
      </c>
      <c r="X37" s="1809"/>
      <c r="Y37" s="3287"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87"/>
      <c r="Q38" s="1806">
        <f t="shared" si="14"/>
        <v>111</v>
      </c>
      <c r="R38" s="772" t="s">
        <v>17</v>
      </c>
      <c r="S38" s="773">
        <f t="shared" si="10"/>
        <v>100</v>
      </c>
      <c r="T38" s="772" t="s">
        <v>17</v>
      </c>
      <c r="U38" s="773">
        <f t="shared" si="11"/>
        <v>100</v>
      </c>
      <c r="V38" s="772" t="s">
        <v>17</v>
      </c>
      <c r="W38" s="773">
        <f t="shared" si="12"/>
        <v>100</v>
      </c>
      <c r="X38" s="1809"/>
      <c r="Y38" s="3287"/>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87"/>
      <c r="Q39" s="1806">
        <f t="shared" si="14"/>
        <v>111</v>
      </c>
      <c r="R39" s="772" t="s">
        <v>17</v>
      </c>
      <c r="S39" s="773">
        <f t="shared" si="10"/>
        <v>100</v>
      </c>
      <c r="T39" s="772" t="s">
        <v>17</v>
      </c>
      <c r="U39" s="773">
        <f t="shared" si="11"/>
        <v>100</v>
      </c>
      <c r="V39" s="772" t="s">
        <v>17</v>
      </c>
      <c r="W39" s="773">
        <f t="shared" si="12"/>
        <v>100</v>
      </c>
      <c r="X39" s="1809"/>
      <c r="Y39" s="3287"/>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87"/>
      <c r="Q40" s="1806">
        <f t="shared" si="14"/>
        <v>111</v>
      </c>
      <c r="R40" s="775" t="s">
        <v>17</v>
      </c>
      <c r="S40" s="776">
        <f t="shared" si="10"/>
        <v>100</v>
      </c>
      <c r="T40" s="775" t="s">
        <v>17</v>
      </c>
      <c r="U40" s="776">
        <f t="shared" si="11"/>
        <v>100</v>
      </c>
      <c r="V40" s="775" t="s">
        <v>17</v>
      </c>
      <c r="W40" s="776">
        <f t="shared" si="12"/>
        <v>100</v>
      </c>
      <c r="X40" s="777"/>
      <c r="Y40" s="3287"/>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89" t="str">
        <f>A41</f>
        <v>成交单价</v>
      </c>
      <c r="Q41" s="3289"/>
      <c r="R41" s="3277">
        <f>E41</f>
        <v>0</v>
      </c>
      <c r="S41" s="3277"/>
      <c r="T41" s="3277">
        <f>G41</f>
        <v>0</v>
      </c>
      <c r="U41" s="3277"/>
      <c r="V41" s="3277">
        <f>I41</f>
        <v>0</v>
      </c>
      <c r="W41" s="3277"/>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89" t="str">
        <f>A42</f>
        <v>比较价值（元/平方米）</v>
      </c>
      <c r="Q42" s="3289"/>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306" t="str">
        <f>A43</f>
        <v>估价对象XX用房的比较价值（楼面单价，元/平方米）</v>
      </c>
      <c r="Q43" s="3307"/>
      <c r="R43" s="3339" t="e">
        <f>ROUND(AVERAGE(R42:V42),0)</f>
        <v>#DIV/0!</v>
      </c>
      <c r="S43" s="3339"/>
      <c r="T43" s="3339"/>
      <c r="U43" s="3339"/>
      <c r="V43" s="3339"/>
      <c r="W43" s="333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64" t="s">
        <v>2750</v>
      </c>
      <c r="H50" s="3340"/>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60"/>
      <c r="H51" s="3289"/>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41"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41"/>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41"/>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41"/>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1631</v>
      </c>
      <c r="C4" s="3056"/>
      <c r="D4" s="3056"/>
      <c r="E4" s="1957"/>
    </row>
    <row r="5" spans="1:5" ht="16.5" thickTop="1">
      <c r="A5" s="1955"/>
      <c r="B5" s="3054" t="s">
        <v>1623</v>
      </c>
      <c r="C5" s="1958" t="s">
        <v>1624</v>
      </c>
      <c r="D5" s="1036">
        <f ca="1">结果表!H101</f>
        <v>33271</v>
      </c>
      <c r="E5" s="1955"/>
    </row>
    <row r="6" spans="1:5" ht="15.75">
      <c r="A6" s="1955"/>
      <c r="B6" s="3054"/>
      <c r="C6" s="1958" t="s">
        <v>1625</v>
      </c>
      <c r="D6" s="1036" t="str">
        <f ca="1">NUMBERSTRING(INT(D5*10000),2)&amp;"元整"</f>
        <v>叁亿叁仟贰佰柒拾壹万元整</v>
      </c>
      <c r="E6" s="1955"/>
    </row>
    <row r="7" spans="1:5" ht="15.75">
      <c r="A7" s="1955"/>
      <c r="B7" s="3059"/>
      <c r="C7" s="1959" t="s">
        <v>1626</v>
      </c>
      <c r="D7" s="1037">
        <f ca="1">结果表!H102</f>
        <v>38994</v>
      </c>
      <c r="E7" s="1955"/>
    </row>
    <row r="8" spans="1:5" ht="15.75">
      <c r="A8" s="1955"/>
      <c r="B8" s="3060" t="str">
        <f>结果表!E103</f>
        <v>2.估价师知悉的法定优先受偿款</v>
      </c>
      <c r="C8" s="1960" t="s">
        <v>1627</v>
      </c>
      <c r="D8" s="1037">
        <f>结果表!H103</f>
        <v>0</v>
      </c>
      <c r="E8" s="1955"/>
    </row>
    <row r="9" spans="1:5" ht="15.75">
      <c r="A9" s="1955"/>
      <c r="B9" s="306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53" t="str">
        <f>结果表!E107</f>
        <v>3.房地产抵押价值</v>
      </c>
      <c r="C13" s="1963" t="s">
        <v>1624</v>
      </c>
      <c r="D13" s="1039">
        <f ca="1">结果表!H107</f>
        <v>33271</v>
      </c>
      <c r="E13" s="1955"/>
    </row>
    <row r="14" spans="1:5" ht="15.75">
      <c r="A14" s="1955"/>
      <c r="B14" s="3054"/>
      <c r="C14" s="1958" t="s">
        <v>1625</v>
      </c>
      <c r="D14" s="1036" t="str">
        <f ca="1">NUMBERSTRING(INT(D13*10000),2)&amp;"元整"</f>
        <v>叁亿叁仟贰佰柒拾壹万元整</v>
      </c>
      <c r="E14" s="1955"/>
    </row>
    <row r="15" spans="1:5" ht="15">
      <c r="A15" s="1955"/>
      <c r="B15" s="3059"/>
      <c r="C15" s="1959" t="s">
        <v>1635</v>
      </c>
      <c r="D15" s="1048">
        <f ca="1">结果表!H108</f>
        <v>28612</v>
      </c>
      <c r="E15" s="1955"/>
    </row>
    <row r="16" spans="1:5" ht="15">
      <c r="A16" s="1955"/>
      <c r="B16" s="3060" t="str">
        <f>结果表!E109</f>
        <v>——</v>
      </c>
      <c r="C16" s="1963" t="s">
        <v>1636</v>
      </c>
      <c r="D16" s="1964" t="str">
        <f>结果表!H109</f>
        <v>——</v>
      </c>
      <c r="E16" s="1955"/>
    </row>
    <row r="17" spans="1:5" ht="15.75">
      <c r="A17" s="1955"/>
      <c r="B17" s="3061"/>
      <c r="C17" s="1958" t="s">
        <v>1637</v>
      </c>
      <c r="D17" s="1036" t="e">
        <f>NUMBERSTRING(INT(D16*10000),2)&amp;"元整"</f>
        <v>#VALUE!</v>
      </c>
      <c r="E17" s="1955"/>
    </row>
    <row r="18" spans="1:5" ht="15">
      <c r="A18" s="1955"/>
      <c r="B18" s="3062"/>
      <c r="C18" s="1959" t="s">
        <v>1626</v>
      </c>
      <c r="D18" s="1048" t="str">
        <f>结果表!H110</f>
        <v>——</v>
      </c>
      <c r="E18" s="1955"/>
    </row>
    <row r="19" spans="1:5" ht="15.75">
      <c r="A19" s="1955"/>
      <c r="B19" s="3053" t="str">
        <f>结果表!E111</f>
        <v>——</v>
      </c>
      <c r="C19" s="1963" t="s">
        <v>1624</v>
      </c>
      <c r="D19" s="1037" t="str">
        <f>结果表!H111</f>
        <v>——</v>
      </c>
      <c r="E19" s="1955"/>
    </row>
    <row r="20" spans="1:5" ht="15.75">
      <c r="A20" s="1955"/>
      <c r="B20" s="3054"/>
      <c r="C20" s="1958" t="s">
        <v>1637</v>
      </c>
      <c r="D20" s="1036" t="e">
        <f>NUMBERSTRING(INT(D19*10000),2)&amp;"元整"</f>
        <v>#VALUE!</v>
      </c>
      <c r="E20" s="1955"/>
    </row>
    <row r="21" spans="1:5" ht="15.75" thickBot="1">
      <c r="A21" s="1955"/>
      <c r="B21" s="305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t="e">
        <f>IF(F3="宗地容积率",'数据-汇总表'!I4,IF(F3="估价对象容积率",'数据-汇总表'!I6,'数据-汇总表'!I7))</f>
        <v>#DIV/0!</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60"/>
      <c r="B4" s="3361"/>
      <c r="C4" s="3361"/>
      <c r="D4" s="3362"/>
      <c r="E4" s="3362"/>
      <c r="F4" s="3362"/>
      <c r="G4" s="3362"/>
      <c r="H4" s="3362"/>
      <c r="I4" s="3362"/>
      <c r="J4" s="3363"/>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46"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2821</v>
      </c>
      <c r="X7" s="1600">
        <f>G2</f>
        <v>0</v>
      </c>
      <c r="Y7" s="1600" t="s">
        <v>2822</v>
      </c>
      <c r="Z7" s="1601" t="e">
        <f>G3</f>
        <v>#DIV/0!</v>
      </c>
      <c r="AA7" s="1602"/>
      <c r="AB7" s="1602"/>
      <c r="AC7" s="1603"/>
      <c r="AD7" s="1604"/>
      <c r="AE7" s="1604"/>
      <c r="AF7" s="1604"/>
      <c r="AG7" s="1604"/>
      <c r="AH7" s="1604"/>
      <c r="AI7" s="1604"/>
      <c r="AJ7" s="1605"/>
    </row>
    <row r="8" spans="1:36" ht="15">
      <c r="A8" s="3347"/>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57" t="s">
        <v>2826</v>
      </c>
      <c r="X8" s="3358"/>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47"/>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59"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7"/>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5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7"/>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59" t="s">
        <v>2850</v>
      </c>
      <c r="X11" s="1610" t="s">
        <v>2851</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46"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59"/>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4"/>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5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64"/>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65"/>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46"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47"/>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t="e">
        <f>IF(B21="容积率修正",IF(G3&lt;=10,D22,J22),C23)</f>
        <v>#DIV/0!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54"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5"/>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5"/>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56"/>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48" t="s">
        <v>2960</v>
      </c>
      <c r="B90" s="3348"/>
      <c r="C90" s="3348"/>
      <c r="D90" s="3348"/>
      <c r="E90" s="3348"/>
      <c r="F90" s="3348"/>
      <c r="G90" s="3348"/>
      <c r="H90" s="3348"/>
      <c r="I90" s="3348"/>
      <c r="J90" s="3348"/>
      <c r="K90" s="2887"/>
      <c r="L90" s="2887"/>
      <c r="M90" s="2887"/>
      <c r="N90" s="2887"/>
    </row>
    <row r="91" spans="1:37">
      <c r="A91" s="3350" t="s">
        <v>2961</v>
      </c>
      <c r="B91" s="3350" t="s">
        <v>2962</v>
      </c>
      <c r="C91" s="2841" t="s">
        <v>2963</v>
      </c>
      <c r="D91" s="2842"/>
      <c r="E91" s="2842"/>
      <c r="F91" s="2842"/>
      <c r="G91" s="2842"/>
      <c r="H91" s="2842"/>
      <c r="I91" s="2842"/>
      <c r="J91" s="2888"/>
      <c r="K91" s="2889"/>
      <c r="L91" s="2889"/>
      <c r="M91" s="2889"/>
      <c r="N91" s="2889"/>
    </row>
    <row r="92" spans="1:37">
      <c r="A92" s="3350"/>
      <c r="B92" s="3350"/>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51"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5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5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5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5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5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52"/>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5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51"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52"/>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52"/>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52"/>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52"/>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52"/>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52"/>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52"/>
      <c r="B108" s="3172"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53"/>
      <c r="B109" s="317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49" t="s">
        <v>2968</v>
      </c>
      <c r="B110" s="3349"/>
      <c r="C110" s="3349"/>
      <c r="D110" s="3349"/>
      <c r="E110" s="3349"/>
      <c r="F110" s="3349"/>
      <c r="G110" s="3349"/>
      <c r="H110" s="3349"/>
      <c r="I110" s="3349"/>
      <c r="J110" s="3349"/>
      <c r="K110" s="2896"/>
      <c r="L110" s="2896"/>
      <c r="M110" s="2896"/>
      <c r="N110" s="2896"/>
    </row>
    <row r="112" spans="1:14" ht="13.5" thickBot="1"/>
    <row r="113" spans="1:13" ht="25.5" thickBot="1">
      <c r="A113" s="896" t="s">
        <v>2969</v>
      </c>
      <c r="B113" s="1283" t="e">
        <f>G3</f>
        <v>#DIV/0!</v>
      </c>
      <c r="C113" s="897" t="s">
        <v>2970</v>
      </c>
      <c r="D113" s="898" t="e">
        <f>SUMPRODUCT((A115:A118=F113)*(B114:M114=H113)*B115:M118)</f>
        <v>#DIV/0!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2866</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2867</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2868</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6" t="s">
        <v>183</v>
      </c>
      <c r="B18" s="875" t="s">
        <v>560</v>
      </c>
      <c r="C18" s="876" t="s">
        <v>561</v>
      </c>
      <c r="D18" s="877"/>
      <c r="E18" s="875">
        <v>1</v>
      </c>
      <c r="F18" s="878" t="s">
        <v>562</v>
      </c>
      <c r="G18" s="879"/>
      <c r="H18" s="871"/>
      <c r="I18" s="871"/>
    </row>
    <row r="19" spans="1:9" s="880" customFormat="1" ht="19.5" customHeight="1">
      <c r="A19" s="3366"/>
      <c r="B19" s="3366" t="s">
        <v>563</v>
      </c>
      <c r="C19" s="876" t="s">
        <v>564</v>
      </c>
      <c r="D19" s="877"/>
      <c r="E19" s="875">
        <v>0.9</v>
      </c>
      <c r="F19" s="878" t="s">
        <v>565</v>
      </c>
      <c r="G19" s="879"/>
      <c r="H19" s="871"/>
      <c r="I19" s="871"/>
    </row>
    <row r="20" spans="1:9" s="880" customFormat="1" ht="19.5" customHeight="1">
      <c r="A20" s="3366"/>
      <c r="B20" s="3366"/>
      <c r="C20" s="876" t="s">
        <v>566</v>
      </c>
      <c r="D20" s="877"/>
      <c r="E20" s="875">
        <v>1.1000000000000001</v>
      </c>
      <c r="F20" s="878" t="s">
        <v>567</v>
      </c>
      <c r="G20" s="879"/>
      <c r="H20" s="871"/>
      <c r="I20" s="871"/>
    </row>
    <row r="21" spans="1:9" s="880" customFormat="1" ht="19.5" customHeight="1">
      <c r="A21" s="3366"/>
      <c r="B21" s="3366"/>
      <c r="C21" s="876" t="s">
        <v>568</v>
      </c>
      <c r="D21" s="877"/>
      <c r="E21" s="875">
        <v>0.8</v>
      </c>
      <c r="F21" s="878" t="s">
        <v>569</v>
      </c>
      <c r="G21" s="879"/>
      <c r="H21" s="871"/>
      <c r="I21" s="871"/>
    </row>
    <row r="22" spans="1:9" s="880" customFormat="1" ht="19.5" customHeight="1">
      <c r="A22" s="3366"/>
      <c r="B22" s="3366"/>
      <c r="C22" s="876" t="s">
        <v>570</v>
      </c>
      <c r="D22" s="877"/>
      <c r="E22" s="875">
        <v>0.5</v>
      </c>
      <c r="F22" s="878"/>
      <c r="G22" s="879"/>
      <c r="H22" s="871"/>
      <c r="I22" s="871"/>
    </row>
    <row r="23" spans="1:9" s="880" customFormat="1" ht="19.5" customHeight="1">
      <c r="A23" s="3366" t="s">
        <v>184</v>
      </c>
      <c r="B23" s="875" t="s">
        <v>560</v>
      </c>
      <c r="C23" s="876" t="s">
        <v>571</v>
      </c>
      <c r="D23" s="877"/>
      <c r="E23" s="875">
        <v>1</v>
      </c>
      <c r="F23" s="878" t="s">
        <v>572</v>
      </c>
      <c r="G23" s="879"/>
      <c r="H23" s="871"/>
      <c r="I23" s="871"/>
    </row>
    <row r="24" spans="1:9" s="880" customFormat="1" ht="19.5" customHeight="1">
      <c r="A24" s="3366"/>
      <c r="B24" s="3366" t="s">
        <v>563</v>
      </c>
      <c r="C24" s="876" t="s">
        <v>573</v>
      </c>
      <c r="D24" s="877"/>
      <c r="E24" s="875">
        <v>0.5</v>
      </c>
      <c r="F24" s="878"/>
      <c r="G24" s="879"/>
      <c r="H24" s="871"/>
      <c r="I24" s="871"/>
    </row>
    <row r="25" spans="1:9" s="880" customFormat="1" ht="19.5" customHeight="1">
      <c r="A25" s="3366"/>
      <c r="B25" s="3366"/>
      <c r="C25" s="876" t="s">
        <v>574</v>
      </c>
      <c r="D25" s="877"/>
      <c r="E25" s="875">
        <v>1.1000000000000001</v>
      </c>
      <c r="F25" s="878"/>
      <c r="G25" s="879"/>
      <c r="H25" s="871"/>
      <c r="I25" s="871"/>
    </row>
    <row r="26" spans="1:9" s="880" customFormat="1" ht="19.5" customHeight="1">
      <c r="A26" s="3366"/>
      <c r="B26" s="3366"/>
      <c r="C26" s="876" t="s">
        <v>575</v>
      </c>
      <c r="D26" s="877"/>
      <c r="E26" s="875">
        <v>1.1000000000000001</v>
      </c>
      <c r="F26" s="878"/>
      <c r="G26" s="879"/>
      <c r="H26" s="871"/>
      <c r="I26" s="871"/>
    </row>
    <row r="27" spans="1:9" s="880" customFormat="1" ht="19.5" customHeight="1">
      <c r="A27" s="3366"/>
      <c r="B27" s="3366"/>
      <c r="C27" s="876" t="s">
        <v>576</v>
      </c>
      <c r="D27" s="877"/>
      <c r="E27" s="875">
        <v>0.9</v>
      </c>
      <c r="F27" s="878" t="s">
        <v>577</v>
      </c>
      <c r="G27" s="879"/>
      <c r="H27" s="871"/>
      <c r="I27" s="871"/>
    </row>
    <row r="28" spans="1:9" s="880" customFormat="1" ht="19.5" customHeight="1">
      <c r="A28" s="3366"/>
      <c r="B28" s="3366"/>
      <c r="C28" s="876" t="s">
        <v>578</v>
      </c>
      <c r="D28" s="877"/>
      <c r="E28" s="875">
        <v>0.9</v>
      </c>
      <c r="F28" s="878" t="s">
        <v>579</v>
      </c>
      <c r="G28" s="879"/>
      <c r="H28" s="871"/>
      <c r="I28" s="871"/>
    </row>
    <row r="29" spans="1:9" s="880" customFormat="1" ht="19.5" customHeight="1">
      <c r="A29" s="3366"/>
      <c r="B29" s="3366"/>
      <c r="C29" s="876" t="s">
        <v>580</v>
      </c>
      <c r="D29" s="877"/>
      <c r="E29" s="875">
        <v>0.9</v>
      </c>
      <c r="F29" s="878" t="s">
        <v>581</v>
      </c>
      <c r="G29" s="879"/>
      <c r="H29" s="871"/>
      <c r="I29" s="871"/>
    </row>
    <row r="30" spans="1:9" s="880" customFormat="1" ht="19.5" customHeight="1">
      <c r="A30" s="3366"/>
      <c r="B30" s="3366"/>
      <c r="C30" s="876" t="s">
        <v>582</v>
      </c>
      <c r="D30" s="877"/>
      <c r="E30" s="875">
        <v>0.9</v>
      </c>
      <c r="F30" s="878" t="s">
        <v>583</v>
      </c>
      <c r="G30" s="879"/>
      <c r="H30" s="871"/>
      <c r="I30" s="871"/>
    </row>
    <row r="31" spans="1:9" s="880" customFormat="1" ht="19.5" customHeight="1">
      <c r="A31" s="3366"/>
      <c r="B31" s="3366"/>
      <c r="C31" s="876" t="s">
        <v>584</v>
      </c>
      <c r="D31" s="877"/>
      <c r="E31" s="875">
        <v>0.8</v>
      </c>
      <c r="F31" s="878" t="s">
        <v>585</v>
      </c>
      <c r="G31" s="879"/>
      <c r="H31" s="871"/>
      <c r="I31" s="871"/>
    </row>
    <row r="32" spans="1:9" s="880" customFormat="1" ht="19.5" customHeight="1">
      <c r="A32" s="3366"/>
      <c r="B32" s="3366"/>
      <c r="C32" s="876" t="s">
        <v>586</v>
      </c>
      <c r="D32" s="877"/>
      <c r="E32" s="875">
        <v>0.8</v>
      </c>
      <c r="F32" s="878" t="s">
        <v>587</v>
      </c>
      <c r="G32" s="879"/>
      <c r="H32" s="871"/>
      <c r="I32" s="871"/>
    </row>
    <row r="33" spans="1:9" s="880" customFormat="1" ht="19.5" customHeight="1">
      <c r="A33" s="3366" t="s">
        <v>185</v>
      </c>
      <c r="B33" s="875" t="s">
        <v>560</v>
      </c>
      <c r="C33" s="876" t="s">
        <v>588</v>
      </c>
      <c r="D33" s="877"/>
      <c r="E33" s="875">
        <v>1</v>
      </c>
      <c r="F33" s="878" t="s">
        <v>589</v>
      </c>
      <c r="G33" s="879"/>
      <c r="H33" s="871"/>
      <c r="I33" s="871"/>
    </row>
    <row r="34" spans="1:9" s="880" customFormat="1" ht="19.5" customHeight="1">
      <c r="A34" s="3366"/>
      <c r="B34" s="875" t="s">
        <v>563</v>
      </c>
      <c r="C34" s="876" t="s">
        <v>590</v>
      </c>
      <c r="D34" s="877"/>
      <c r="E34" s="875">
        <v>1.5</v>
      </c>
      <c r="F34" s="878" t="s">
        <v>591</v>
      </c>
      <c r="G34" s="879"/>
      <c r="H34" s="871"/>
      <c r="I34" s="871"/>
    </row>
    <row r="35" spans="1:9" s="880" customFormat="1" ht="19.5" customHeight="1">
      <c r="A35" s="3366" t="s">
        <v>186</v>
      </c>
      <c r="B35" s="875" t="s">
        <v>560</v>
      </c>
      <c r="C35" s="876" t="s">
        <v>592</v>
      </c>
      <c r="D35" s="877"/>
      <c r="E35" s="875">
        <v>1</v>
      </c>
      <c r="F35" s="878" t="s">
        <v>593</v>
      </c>
      <c r="G35" s="879"/>
      <c r="H35" s="871"/>
      <c r="I35" s="871"/>
    </row>
    <row r="36" spans="1:9" s="880" customFormat="1" ht="19.5" customHeight="1">
      <c r="A36" s="3366"/>
      <c r="B36" s="3366" t="s">
        <v>563</v>
      </c>
      <c r="C36" s="876" t="s">
        <v>594</v>
      </c>
      <c r="D36" s="877"/>
      <c r="E36" s="875">
        <v>1</v>
      </c>
      <c r="F36" s="878" t="s">
        <v>595</v>
      </c>
      <c r="G36" s="879"/>
      <c r="H36" s="871"/>
      <c r="I36" s="871"/>
    </row>
    <row r="37" spans="1:9" s="880" customFormat="1" ht="19.5" customHeight="1">
      <c r="A37" s="3366"/>
      <c r="B37" s="3366"/>
      <c r="C37" s="876" t="s">
        <v>596</v>
      </c>
      <c r="D37" s="877"/>
      <c r="E37" s="875">
        <v>1.5</v>
      </c>
      <c r="F37" s="878" t="s">
        <v>597</v>
      </c>
      <c r="G37" s="879"/>
      <c r="H37" s="871"/>
      <c r="I37" s="871"/>
    </row>
    <row r="38" spans="1:9" s="880" customFormat="1" ht="19.5" customHeight="1">
      <c r="A38" s="3366"/>
      <c r="B38" s="3366"/>
      <c r="C38" s="876" t="s">
        <v>598</v>
      </c>
      <c r="D38" s="877"/>
      <c r="E38" s="875">
        <v>1</v>
      </c>
      <c r="F38" s="878" t="s">
        <v>599</v>
      </c>
      <c r="G38" s="879"/>
      <c r="H38" s="871"/>
      <c r="I38" s="871"/>
    </row>
    <row r="39" spans="1:9" s="880" customFormat="1" ht="19.5" customHeight="1">
      <c r="A39" s="3366"/>
      <c r="B39" s="336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6" t="s">
        <v>614</v>
      </c>
      <c r="C61" s="811" t="s">
        <v>615</v>
      </c>
      <c r="D61" s="811" t="s">
        <v>616</v>
      </c>
      <c r="E61" s="888">
        <v>0.5</v>
      </c>
      <c r="F61" s="875">
        <v>80</v>
      </c>
    </row>
    <row r="62" spans="1:8" s="871" customFormat="1" ht="24">
      <c r="A62" s="875">
        <v>2</v>
      </c>
      <c r="B62" s="3366"/>
      <c r="C62" s="811" t="s">
        <v>617</v>
      </c>
      <c r="D62" s="811" t="s">
        <v>618</v>
      </c>
      <c r="E62" s="888">
        <v>0.5</v>
      </c>
      <c r="F62" s="875">
        <v>80</v>
      </c>
    </row>
    <row r="63" spans="1:8" s="871" customFormat="1" ht="36">
      <c r="A63" s="875">
        <v>3</v>
      </c>
      <c r="B63" s="3366"/>
      <c r="C63" s="811" t="s">
        <v>619</v>
      </c>
      <c r="D63" s="811" t="s">
        <v>620</v>
      </c>
      <c r="E63" s="888">
        <v>0.5</v>
      </c>
      <c r="F63" s="875">
        <v>80</v>
      </c>
    </row>
    <row r="64" spans="1:8" s="871" customFormat="1" ht="36">
      <c r="A64" s="875">
        <v>4</v>
      </c>
      <c r="B64" s="3366"/>
      <c r="C64" s="811" t="s">
        <v>621</v>
      </c>
      <c r="D64" s="811" t="s">
        <v>622</v>
      </c>
      <c r="E64" s="888">
        <v>0.4</v>
      </c>
      <c r="F64" s="875">
        <v>60</v>
      </c>
    </row>
    <row r="65" spans="1:6" s="871" customFormat="1" ht="36">
      <c r="A65" s="875">
        <v>5</v>
      </c>
      <c r="B65" s="3366"/>
      <c r="C65" s="811" t="s">
        <v>623</v>
      </c>
      <c r="D65" s="811" t="s">
        <v>624</v>
      </c>
      <c r="E65" s="888">
        <v>0.2</v>
      </c>
      <c r="F65" s="875">
        <v>30</v>
      </c>
    </row>
    <row r="66" spans="1:6" s="871" customFormat="1" ht="36">
      <c r="A66" s="875">
        <v>6</v>
      </c>
      <c r="B66" s="3366"/>
      <c r="C66" s="811" t="s">
        <v>625</v>
      </c>
      <c r="D66" s="811" t="s">
        <v>626</v>
      </c>
      <c r="E66" s="888">
        <v>0.3</v>
      </c>
      <c r="F66" s="875">
        <v>50</v>
      </c>
    </row>
    <row r="67" spans="1:6" s="871" customFormat="1" ht="36">
      <c r="A67" s="875">
        <v>7</v>
      </c>
      <c r="B67" s="3366"/>
      <c r="C67" s="811" t="s">
        <v>627</v>
      </c>
      <c r="D67" s="811" t="s">
        <v>628</v>
      </c>
      <c r="E67" s="888">
        <v>0.2</v>
      </c>
      <c r="F67" s="875">
        <v>30</v>
      </c>
    </row>
    <row r="68" spans="1:6" s="871" customFormat="1" ht="36">
      <c r="A68" s="875">
        <v>8</v>
      </c>
      <c r="B68" s="3366"/>
      <c r="C68" s="811" t="s">
        <v>629</v>
      </c>
      <c r="D68" s="811" t="s">
        <v>630</v>
      </c>
      <c r="E68" s="888">
        <v>0.2</v>
      </c>
      <c r="F68" s="875">
        <v>30</v>
      </c>
    </row>
    <row r="69" spans="1:6" s="871" customFormat="1" ht="36">
      <c r="A69" s="875">
        <v>9</v>
      </c>
      <c r="B69" s="3366"/>
      <c r="C69" s="811" t="s">
        <v>631</v>
      </c>
      <c r="D69" s="811" t="s">
        <v>632</v>
      </c>
      <c r="E69" s="888">
        <v>0.2</v>
      </c>
      <c r="F69" s="875">
        <v>30</v>
      </c>
    </row>
    <row r="70" spans="1:6" s="871" customFormat="1" ht="48">
      <c r="A70" s="875">
        <v>10</v>
      </c>
      <c r="B70" s="3366"/>
      <c r="C70" s="811" t="s">
        <v>633</v>
      </c>
      <c r="D70" s="811" t="s">
        <v>634</v>
      </c>
      <c r="E70" s="888">
        <v>0.2</v>
      </c>
      <c r="F70" s="875">
        <v>30</v>
      </c>
    </row>
    <row r="71" spans="1:6" s="871" customFormat="1" ht="48">
      <c r="A71" s="875">
        <v>11</v>
      </c>
      <c r="B71" s="3366"/>
      <c r="C71" s="811" t="s">
        <v>635</v>
      </c>
      <c r="D71" s="811" t="s">
        <v>636</v>
      </c>
      <c r="E71" s="888">
        <v>0.2</v>
      </c>
      <c r="F71" s="875">
        <v>30</v>
      </c>
    </row>
    <row r="72" spans="1:6" s="871" customFormat="1" ht="36">
      <c r="A72" s="875">
        <v>12</v>
      </c>
      <c r="B72" s="3366"/>
      <c r="C72" s="811" t="s">
        <v>637</v>
      </c>
      <c r="D72" s="811" t="s">
        <v>638</v>
      </c>
      <c r="E72" s="888">
        <v>0.5</v>
      </c>
      <c r="F72" s="875">
        <v>80</v>
      </c>
    </row>
    <row r="73" spans="1:6" s="871" customFormat="1" ht="24">
      <c r="A73" s="875">
        <v>13</v>
      </c>
      <c r="B73" s="3366"/>
      <c r="C73" s="811" t="s">
        <v>639</v>
      </c>
      <c r="D73" s="811" t="s">
        <v>640</v>
      </c>
      <c r="E73" s="888">
        <v>0.4</v>
      </c>
      <c r="F73" s="875">
        <v>60</v>
      </c>
    </row>
    <row r="74" spans="1:6" s="871" customFormat="1" ht="24">
      <c r="A74" s="875">
        <v>14</v>
      </c>
      <c r="B74" s="3366"/>
      <c r="C74" s="811" t="s">
        <v>641</v>
      </c>
      <c r="D74" s="811" t="s">
        <v>642</v>
      </c>
      <c r="E74" s="888">
        <v>0.2</v>
      </c>
      <c r="F74" s="875">
        <v>30</v>
      </c>
    </row>
    <row r="75" spans="1:6" s="871" customFormat="1" ht="24">
      <c r="A75" s="875">
        <v>15</v>
      </c>
      <c r="B75" s="3366"/>
      <c r="C75" s="811" t="s">
        <v>643</v>
      </c>
      <c r="D75" s="811" t="s">
        <v>644</v>
      </c>
      <c r="E75" s="888">
        <v>0.2</v>
      </c>
      <c r="F75" s="875">
        <v>30</v>
      </c>
    </row>
    <row r="76" spans="1:6" s="871" customFormat="1" ht="24">
      <c r="A76" s="875">
        <v>16</v>
      </c>
      <c r="B76" s="3366" t="s">
        <v>645</v>
      </c>
      <c r="C76" s="811" t="s">
        <v>646</v>
      </c>
      <c r="D76" s="811" t="s">
        <v>647</v>
      </c>
      <c r="E76" s="888">
        <v>0.5</v>
      </c>
      <c r="F76" s="875">
        <v>80</v>
      </c>
    </row>
    <row r="77" spans="1:6" s="871" customFormat="1" ht="24">
      <c r="A77" s="875">
        <v>17</v>
      </c>
      <c r="B77" s="3366"/>
      <c r="C77" s="811" t="s">
        <v>648</v>
      </c>
      <c r="D77" s="811" t="s">
        <v>649</v>
      </c>
      <c r="E77" s="888">
        <v>0.5</v>
      </c>
      <c r="F77" s="875">
        <v>80</v>
      </c>
    </row>
    <row r="78" spans="1:6" s="871" customFormat="1" ht="24">
      <c r="A78" s="875">
        <v>18</v>
      </c>
      <c r="B78" s="3366"/>
      <c r="C78" s="811" t="s">
        <v>650</v>
      </c>
      <c r="D78" s="811" t="s">
        <v>651</v>
      </c>
      <c r="E78" s="888">
        <v>0.2</v>
      </c>
      <c r="F78" s="875">
        <v>30</v>
      </c>
    </row>
    <row r="79" spans="1:6" s="871" customFormat="1" ht="24">
      <c r="A79" s="875">
        <v>19</v>
      </c>
      <c r="B79" s="3366"/>
      <c r="C79" s="811" t="s">
        <v>652</v>
      </c>
      <c r="D79" s="811" t="s">
        <v>653</v>
      </c>
      <c r="E79" s="888">
        <v>0.5</v>
      </c>
      <c r="F79" s="875">
        <v>80</v>
      </c>
    </row>
    <row r="80" spans="1:6" s="871" customFormat="1" ht="36">
      <c r="A80" s="875">
        <v>20</v>
      </c>
      <c r="B80" s="3366"/>
      <c r="C80" s="811" t="s">
        <v>654</v>
      </c>
      <c r="D80" s="811" t="s">
        <v>655</v>
      </c>
      <c r="E80" s="888">
        <v>0.2</v>
      </c>
      <c r="F80" s="875">
        <v>30</v>
      </c>
    </row>
    <row r="81" spans="1:6" s="871" customFormat="1" ht="36">
      <c r="A81" s="875">
        <v>21</v>
      </c>
      <c r="B81" s="3366"/>
      <c r="C81" s="811" t="s">
        <v>656</v>
      </c>
      <c r="D81" s="811" t="s">
        <v>657</v>
      </c>
      <c r="E81" s="888">
        <v>0.2</v>
      </c>
      <c r="F81" s="875">
        <v>30</v>
      </c>
    </row>
    <row r="82" spans="1:6" s="871" customFormat="1" ht="48">
      <c r="A82" s="875">
        <v>22</v>
      </c>
      <c r="B82" s="3366"/>
      <c r="C82" s="811" t="s">
        <v>658</v>
      </c>
      <c r="D82" s="811" t="s">
        <v>659</v>
      </c>
      <c r="E82" s="888">
        <v>0.2</v>
      </c>
      <c r="F82" s="875">
        <v>30</v>
      </c>
    </row>
    <row r="83" spans="1:6" s="871" customFormat="1" ht="48">
      <c r="A83" s="875">
        <v>23</v>
      </c>
      <c r="B83" s="3366"/>
      <c r="C83" s="811" t="s">
        <v>660</v>
      </c>
      <c r="D83" s="811" t="s">
        <v>661</v>
      </c>
      <c r="E83" s="888">
        <v>0.2</v>
      </c>
      <c r="F83" s="875">
        <v>30</v>
      </c>
    </row>
    <row r="84" spans="1:6" s="871" customFormat="1" ht="36">
      <c r="A84" s="875">
        <v>24</v>
      </c>
      <c r="B84" s="3366"/>
      <c r="C84" s="811" t="s">
        <v>662</v>
      </c>
      <c r="D84" s="811" t="s">
        <v>663</v>
      </c>
      <c r="E84" s="888">
        <v>0.2</v>
      </c>
      <c r="F84" s="875">
        <v>30</v>
      </c>
    </row>
    <row r="85" spans="1:6" s="871" customFormat="1" ht="36">
      <c r="A85" s="875">
        <v>25</v>
      </c>
      <c r="B85" s="3366"/>
      <c r="C85" s="811" t="s">
        <v>664</v>
      </c>
      <c r="D85" s="811" t="s">
        <v>665</v>
      </c>
      <c r="E85" s="888">
        <v>0.5</v>
      </c>
      <c r="F85" s="875">
        <v>80</v>
      </c>
    </row>
    <row r="86" spans="1:6" s="871" customFormat="1" ht="36">
      <c r="A86" s="875">
        <v>26</v>
      </c>
      <c r="B86" s="3366"/>
      <c r="C86" s="811" t="s">
        <v>666</v>
      </c>
      <c r="D86" s="811" t="s">
        <v>667</v>
      </c>
      <c r="E86" s="888">
        <v>0.2</v>
      </c>
      <c r="F86" s="875">
        <v>30</v>
      </c>
    </row>
    <row r="87" spans="1:6" s="871" customFormat="1" ht="36">
      <c r="A87" s="875">
        <v>27</v>
      </c>
      <c r="B87" s="3366"/>
      <c r="C87" s="811" t="s">
        <v>668</v>
      </c>
      <c r="D87" s="811" t="s">
        <v>669</v>
      </c>
      <c r="E87" s="888">
        <v>0.2</v>
      </c>
      <c r="F87" s="875">
        <v>30</v>
      </c>
    </row>
    <row r="88" spans="1:6" s="871" customFormat="1" ht="36">
      <c r="A88" s="875">
        <v>28</v>
      </c>
      <c r="B88" s="3366"/>
      <c r="C88" s="811" t="s">
        <v>670</v>
      </c>
      <c r="D88" s="811" t="s">
        <v>671</v>
      </c>
      <c r="E88" s="888">
        <v>0.2</v>
      </c>
      <c r="F88" s="875">
        <v>30</v>
      </c>
    </row>
    <row r="89" spans="1:6" s="871" customFormat="1" ht="24">
      <c r="A89" s="875">
        <v>29</v>
      </c>
      <c r="B89" s="3366"/>
      <c r="C89" s="811" t="s">
        <v>672</v>
      </c>
      <c r="D89" s="811" t="s">
        <v>673</v>
      </c>
      <c r="E89" s="888">
        <v>0.2</v>
      </c>
      <c r="F89" s="875">
        <v>30</v>
      </c>
    </row>
    <row r="90" spans="1:6" s="871" customFormat="1" ht="24">
      <c r="A90" s="875">
        <v>30</v>
      </c>
      <c r="B90" s="3366"/>
      <c r="C90" s="811" t="s">
        <v>674</v>
      </c>
      <c r="D90" s="811" t="s">
        <v>675</v>
      </c>
      <c r="E90" s="888">
        <v>0.2</v>
      </c>
      <c r="F90" s="875">
        <v>30</v>
      </c>
    </row>
    <row r="91" spans="1:6" s="871" customFormat="1" ht="36">
      <c r="A91" s="875">
        <v>31</v>
      </c>
      <c r="B91" s="3366"/>
      <c r="C91" s="811" t="s">
        <v>676</v>
      </c>
      <c r="D91" s="811" t="s">
        <v>677</v>
      </c>
      <c r="E91" s="888">
        <v>0.2</v>
      </c>
      <c r="F91" s="875">
        <v>30</v>
      </c>
    </row>
    <row r="92" spans="1:6" s="871" customFormat="1" ht="24">
      <c r="A92" s="875">
        <v>32</v>
      </c>
      <c r="B92" s="3366" t="s">
        <v>678</v>
      </c>
      <c r="C92" s="875" t="s">
        <v>679</v>
      </c>
      <c r="D92" s="811" t="s">
        <v>680</v>
      </c>
      <c r="E92" s="888">
        <v>0.2</v>
      </c>
      <c r="F92" s="875">
        <v>30</v>
      </c>
    </row>
    <row r="93" spans="1:6" s="871" customFormat="1" ht="36">
      <c r="A93" s="875">
        <v>33</v>
      </c>
      <c r="B93" s="3366"/>
      <c r="C93" s="875" t="s">
        <v>681</v>
      </c>
      <c r="D93" s="811" t="s">
        <v>682</v>
      </c>
      <c r="E93" s="888">
        <v>0.2</v>
      </c>
      <c r="F93" s="875">
        <v>30</v>
      </c>
    </row>
    <row r="94" spans="1:6" s="871" customFormat="1" ht="48">
      <c r="A94" s="875">
        <v>34</v>
      </c>
      <c r="B94" s="3366"/>
      <c r="C94" s="875" t="s">
        <v>683</v>
      </c>
      <c r="D94" s="811" t="s">
        <v>684</v>
      </c>
      <c r="E94" s="888">
        <v>0.2</v>
      </c>
      <c r="F94" s="875">
        <v>30</v>
      </c>
    </row>
    <row r="95" spans="1:6" s="871" customFormat="1" ht="36">
      <c r="A95" s="875">
        <v>35</v>
      </c>
      <c r="B95" s="3366"/>
      <c r="C95" s="875" t="s">
        <v>685</v>
      </c>
      <c r="D95" s="811" t="s">
        <v>686</v>
      </c>
      <c r="E95" s="888">
        <v>0.2</v>
      </c>
      <c r="F95" s="875">
        <v>30</v>
      </c>
    </row>
    <row r="96" spans="1:6" s="871" customFormat="1" ht="48">
      <c r="A96" s="875">
        <v>36</v>
      </c>
      <c r="B96" s="3366"/>
      <c r="C96" s="811" t="s">
        <v>687</v>
      </c>
      <c r="D96" s="811" t="s">
        <v>688</v>
      </c>
      <c r="E96" s="888">
        <v>0.2</v>
      </c>
      <c r="F96" s="875">
        <v>30</v>
      </c>
    </row>
    <row r="97" spans="1:6" s="871" customFormat="1" ht="36">
      <c r="A97" s="875">
        <v>37</v>
      </c>
      <c r="B97" s="3366"/>
      <c r="C97" s="875" t="s">
        <v>689</v>
      </c>
      <c r="D97" s="811" t="s">
        <v>690</v>
      </c>
      <c r="E97" s="888">
        <v>0.2</v>
      </c>
      <c r="F97" s="875">
        <v>30</v>
      </c>
    </row>
    <row r="98" spans="1:6" s="871" customFormat="1" ht="36">
      <c r="A98" s="875">
        <v>38</v>
      </c>
      <c r="B98" s="3366"/>
      <c r="C98" s="875" t="s">
        <v>691</v>
      </c>
      <c r="D98" s="811" t="s">
        <v>692</v>
      </c>
      <c r="E98" s="888">
        <v>0.2</v>
      </c>
      <c r="F98" s="875">
        <v>30</v>
      </c>
    </row>
    <row r="99" spans="1:6" s="871" customFormat="1" ht="36">
      <c r="A99" s="875">
        <v>39</v>
      </c>
      <c r="B99" s="3366" t="s">
        <v>693</v>
      </c>
      <c r="C99" s="875" t="s">
        <v>694</v>
      </c>
      <c r="D99" s="811" t="s">
        <v>695</v>
      </c>
      <c r="E99" s="888">
        <v>0.3</v>
      </c>
      <c r="F99" s="875">
        <v>50</v>
      </c>
    </row>
    <row r="100" spans="1:6" s="871" customFormat="1" ht="24">
      <c r="A100" s="875">
        <v>40</v>
      </c>
      <c r="B100" s="3366"/>
      <c r="C100" s="875" t="s">
        <v>696</v>
      </c>
      <c r="D100" s="811" t="s">
        <v>697</v>
      </c>
      <c r="E100" s="888">
        <v>0.2</v>
      </c>
      <c r="F100" s="875">
        <v>30</v>
      </c>
    </row>
    <row r="101" spans="1:6" s="871" customFormat="1" ht="36">
      <c r="A101" s="875">
        <v>41</v>
      </c>
      <c r="B101" s="336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6" t="s">
        <v>708</v>
      </c>
      <c r="C105" s="875" t="s">
        <v>709</v>
      </c>
      <c r="D105" s="811" t="s">
        <v>710</v>
      </c>
      <c r="E105" s="888">
        <v>0.2</v>
      </c>
      <c r="F105" s="875">
        <v>30</v>
      </c>
    </row>
    <row r="106" spans="1:6" s="871" customFormat="1" ht="36">
      <c r="A106" s="875">
        <v>46</v>
      </c>
      <c r="B106" s="3366"/>
      <c r="C106" s="875" t="s">
        <v>711</v>
      </c>
      <c r="D106" s="811" t="s">
        <v>712</v>
      </c>
      <c r="E106" s="888">
        <v>0.2</v>
      </c>
      <c r="F106" s="875">
        <v>30</v>
      </c>
    </row>
    <row r="107" spans="1:6" s="871" customFormat="1" ht="36">
      <c r="A107" s="875">
        <v>47</v>
      </c>
      <c r="B107" s="3366" t="s">
        <v>713</v>
      </c>
      <c r="C107" s="875" t="s">
        <v>714</v>
      </c>
      <c r="D107" s="811" t="s">
        <v>715</v>
      </c>
      <c r="E107" s="888">
        <v>0.3</v>
      </c>
      <c r="F107" s="875">
        <v>50</v>
      </c>
    </row>
    <row r="108" spans="1:6" s="871" customFormat="1" ht="36">
      <c r="A108" s="875">
        <v>48</v>
      </c>
      <c r="B108" s="336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6" t="s">
        <v>724</v>
      </c>
      <c r="C111" s="875" t="s">
        <v>725</v>
      </c>
      <c r="D111" s="811" t="s">
        <v>726</v>
      </c>
      <c r="E111" s="888">
        <v>0.2</v>
      </c>
      <c r="F111" s="875">
        <v>30</v>
      </c>
    </row>
    <row r="112" spans="1:6" s="871" customFormat="1" ht="24">
      <c r="A112" s="875">
        <v>52</v>
      </c>
      <c r="B112" s="3366"/>
      <c r="C112" s="875" t="s">
        <v>727</v>
      </c>
      <c r="D112" s="811" t="s">
        <v>728</v>
      </c>
      <c r="E112" s="888">
        <v>0.2</v>
      </c>
      <c r="F112" s="875">
        <v>30</v>
      </c>
    </row>
    <row r="113" spans="1:6" s="871" customFormat="1" ht="24">
      <c r="A113" s="875">
        <v>53</v>
      </c>
      <c r="B113" s="336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6" t="s">
        <v>737</v>
      </c>
      <c r="C116" s="875" t="s">
        <v>738</v>
      </c>
      <c r="D116" s="811" t="s">
        <v>739</v>
      </c>
      <c r="E116" s="888">
        <v>0.2</v>
      </c>
      <c r="F116" s="875">
        <v>30</v>
      </c>
    </row>
    <row r="117" spans="1:6" ht="36">
      <c r="A117" s="875">
        <v>57</v>
      </c>
      <c r="B117" s="336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72" t="s">
        <v>1150</v>
      </c>
      <c r="C1" s="3372"/>
      <c r="D1" s="3372"/>
      <c r="E1" s="3372"/>
      <c r="F1" s="3372"/>
      <c r="G1" s="3368" t="s">
        <v>1151</v>
      </c>
      <c r="H1" s="3368"/>
      <c r="I1" s="3368"/>
      <c r="J1" s="3368"/>
      <c r="K1" s="3368"/>
      <c r="L1" s="3368"/>
      <c r="N1" s="3368" t="s">
        <v>1152</v>
      </c>
      <c r="O1" s="3368"/>
      <c r="P1" s="3368"/>
      <c r="Q1" s="3368"/>
      <c r="R1" s="1442"/>
      <c r="S1" s="3368" t="s">
        <v>1153</v>
      </c>
      <c r="T1" s="3368"/>
      <c r="U1" s="3368"/>
      <c r="V1" s="3368"/>
      <c r="X1" s="3367" t="s">
        <v>1154</v>
      </c>
      <c r="Y1" s="3368"/>
      <c r="Z1" s="3368"/>
      <c r="AA1" s="3368"/>
      <c r="AB1" s="3368"/>
      <c r="AD1" s="3367" t="s">
        <v>1155</v>
      </c>
      <c r="AE1" s="3368"/>
      <c r="AF1" s="3368"/>
      <c r="AG1" s="3368"/>
      <c r="AH1" s="336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7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7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7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7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7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7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7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7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7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7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9">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70">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70">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1">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9">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70">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70">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378" t="s">
        <v>2994</v>
      </c>
      <c r="D1" s="3379"/>
      <c r="E1" s="3379"/>
      <c r="F1" s="3379"/>
      <c r="G1" s="3379"/>
      <c r="H1" s="3379"/>
      <c r="I1" s="3379"/>
      <c r="J1" s="3379"/>
      <c r="K1" s="3379"/>
      <c r="L1" s="3379"/>
      <c r="M1" s="3379"/>
      <c r="N1" s="3379"/>
      <c r="O1" s="3379"/>
      <c r="P1" s="3379"/>
      <c r="Q1" s="3379"/>
      <c r="R1" s="3379"/>
      <c r="S1" s="3380"/>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153" t="s">
        <v>33</v>
      </c>
      <c r="D22" s="3154"/>
      <c r="E22" s="3154"/>
      <c r="F22" s="3154"/>
      <c r="G22" s="3154"/>
      <c r="H22" s="3154"/>
      <c r="I22" s="3154"/>
      <c r="J22" s="3154"/>
      <c r="K22" s="3154"/>
      <c r="L22" s="3154"/>
      <c r="M22" s="3154"/>
      <c r="N22" s="3154"/>
      <c r="O22" s="3154"/>
      <c r="P22" s="3154"/>
      <c r="Q22" s="3377"/>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38" t="s">
        <v>2397</v>
      </c>
    </row>
    <row r="43" spans="1:7" ht="13.5" customHeight="1">
      <c r="A43" s="947" t="s">
        <v>792</v>
      </c>
      <c r="B43" s="259" t="s">
        <v>2398</v>
      </c>
      <c r="C43" s="282">
        <f ca="1">ROUND(IF('数据-取费表'!B22&lt;=1,C39*F22*'数据-取费表'!B21/2,C39*(POWER((1+F22),'数据-取费表'!B21/2)-1)),0)</f>
        <v>4</v>
      </c>
      <c r="D43" s="282"/>
      <c r="E43" s="282"/>
      <c r="F43" s="283"/>
      <c r="G43" s="3239"/>
    </row>
    <row r="44" spans="1:7" ht="13.5" customHeight="1">
      <c r="A44" s="947" t="s">
        <v>793</v>
      </c>
      <c r="B44" s="259" t="s">
        <v>2399</v>
      </c>
      <c r="C44" s="282">
        <f ca="1">ROUND(IF('数据-取费表'!B22&lt;=1,C40*F22*'数据-取费表'!B21/2,C40*(POWER((1+F22),'数据-取费表'!B21/2)-1)),4)</f>
        <v>1.4E-3</v>
      </c>
      <c r="D44" s="282"/>
      <c r="E44" s="282"/>
      <c r="F44" s="283"/>
      <c r="G44" s="3240"/>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38" t="s">
        <v>121</v>
      </c>
    </row>
    <row r="43" spans="1:7" ht="13.5" customHeight="1">
      <c r="A43" s="947" t="s">
        <v>792</v>
      </c>
      <c r="B43" s="259" t="s">
        <v>1064</v>
      </c>
      <c r="C43" s="282">
        <f ca="1">ROUND(IF('数据-取费表'!B22&lt;=1,C39*F22*'数据-取费表'!B21/2,C39*(POWER((1+F22),'数据-取费表'!B21/2)-1)),0)</f>
        <v>4</v>
      </c>
      <c r="D43" s="282"/>
      <c r="E43" s="282"/>
      <c r="F43" s="283"/>
      <c r="G43" s="3239"/>
    </row>
    <row r="44" spans="1:7" ht="13.5" customHeight="1">
      <c r="A44" s="947" t="s">
        <v>793</v>
      </c>
      <c r="B44" s="259" t="s">
        <v>1066</v>
      </c>
      <c r="C44" s="282">
        <f ca="1">ROUND(IF('数据-取费表'!B22&lt;=1,C40*F22*'数据-取费表'!B21/2,C40*(POWER((1+F22),'数据-取费表'!B21/2)-1)),4)</f>
        <v>1.4E-3</v>
      </c>
      <c r="D44" s="282"/>
      <c r="E44" s="282"/>
      <c r="F44" s="283"/>
      <c r="G44" s="3240"/>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81" t="s">
        <v>156</v>
      </c>
      <c r="B1" s="3381"/>
      <c r="C1" s="3381"/>
      <c r="D1" s="3381"/>
      <c r="E1" s="3381"/>
      <c r="F1" s="33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2" t="s">
        <v>169</v>
      </c>
      <c r="B2" s="3382"/>
      <c r="C2" s="3382"/>
      <c r="D2" s="3382"/>
      <c r="E2" s="3382"/>
      <c r="F2" s="33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81" t="s">
        <v>871</v>
      </c>
      <c r="B1" s="33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1642</v>
      </c>
      <c r="B2" s="3064" t="s">
        <v>1643</v>
      </c>
      <c r="C2" s="3064" t="s">
        <v>1644</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
      <c r="A3" s="3065"/>
      <c r="B3" s="3065"/>
      <c r="C3" s="3065"/>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33271</v>
      </c>
      <c r="E4" s="1040">
        <f ca="1">结果表!E118</f>
        <v>38994</v>
      </c>
      <c r="F4" s="1040">
        <f ca="1">结果表!F118</f>
        <v>0</v>
      </c>
      <c r="G4" s="1040">
        <f ca="1">结果表!G118</f>
        <v>0</v>
      </c>
      <c r="H4" s="1040">
        <f ca="1">结果表!H118</f>
        <v>33271</v>
      </c>
      <c r="I4" s="1040">
        <f ca="1">结果表!I118</f>
        <v>38994</v>
      </c>
    </row>
    <row r="5" spans="1:9" ht="30" customHeight="1">
      <c r="A5" s="3065" t="s">
        <v>1641</v>
      </c>
      <c r="B5" s="3065"/>
      <c r="C5" s="3065"/>
      <c r="D5" s="3066" t="str">
        <f ca="1">结果表!D119</f>
        <v>叁亿叁仟贰佰柒拾壹万元整</v>
      </c>
      <c r="E5" s="3066"/>
      <c r="F5" s="3066" t="str">
        <f ca="1">结果表!F119</f>
        <v>零元整</v>
      </c>
      <c r="G5" s="3066"/>
      <c r="H5" s="3066" t="str">
        <f ca="1">结果表!H119</f>
        <v>叁亿叁仟贰佰柒拾壹万元整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1641</v>
      </c>
      <c r="B7" s="3065"/>
      <c r="C7" s="3065"/>
      <c r="D7" s="3068" t="str">
        <f>结果表!D121</f>
        <v>零元整</v>
      </c>
      <c r="E7" s="3069"/>
      <c r="F7" s="3069"/>
      <c r="G7" s="3069"/>
      <c r="H7" s="3069"/>
      <c r="I7" s="3070"/>
    </row>
    <row r="8" spans="1:9" ht="15.75">
      <c r="A8" s="3067" t="str">
        <f>结果表!A122</f>
        <v>房地产抵押价值</v>
      </c>
      <c r="B8" s="3067"/>
      <c r="C8" s="3067"/>
      <c r="D8" s="3067">
        <f ca="1">结果表!D122</f>
        <v>33271</v>
      </c>
      <c r="E8" s="3067"/>
      <c r="F8" s="3067"/>
      <c r="G8" s="3067"/>
      <c r="H8" s="3067"/>
      <c r="I8" s="3067"/>
    </row>
    <row r="9" spans="1:9" ht="15">
      <c r="A9" s="3065" t="s">
        <v>1641</v>
      </c>
      <c r="B9" s="3065"/>
      <c r="C9" s="3065"/>
      <c r="D9" s="3066" t="str">
        <f ca="1">结果表!D123</f>
        <v>叁亿叁仟贰佰柒拾壹万元整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1641</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1641</v>
      </c>
      <c r="B13" s="3071"/>
      <c r="C13" s="3071"/>
      <c r="D13" s="3072" t="e">
        <f>结果表!D127</f>
        <v>#VALUE!</v>
      </c>
      <c r="E13" s="3072"/>
      <c r="F13" s="3072"/>
      <c r="G13" s="3072"/>
      <c r="H13" s="3072"/>
      <c r="I13" s="3072"/>
    </row>
    <row r="14" spans="1:9" ht="15" thickTop="1">
      <c r="A14" s="3073" t="s">
        <v>1646</v>
      </c>
      <c r="B14" s="3073"/>
      <c r="C14" s="3073"/>
      <c r="D14" s="3073"/>
      <c r="E14" s="3073"/>
      <c r="F14" s="3073"/>
      <c r="G14" s="3073"/>
      <c r="H14" s="3073"/>
      <c r="I14" s="3073"/>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3117</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3118</v>
      </c>
      <c r="C3" s="2964" t="s">
        <v>3119</v>
      </c>
      <c r="D3" s="2964" t="s">
        <v>3120</v>
      </c>
      <c r="E3" s="2964" t="s">
        <v>3121</v>
      </c>
      <c r="F3" s="2964" t="s">
        <v>3122</v>
      </c>
      <c r="G3" s="2964" t="s">
        <v>3123</v>
      </c>
      <c r="H3" s="2964" t="s">
        <v>3124</v>
      </c>
      <c r="I3" s="2964" t="s">
        <v>3125</v>
      </c>
      <c r="J3" s="2964" t="s">
        <v>3126</v>
      </c>
      <c r="K3" s="2964" t="s">
        <v>3127</v>
      </c>
      <c r="L3" s="2964" t="s">
        <v>3128</v>
      </c>
      <c r="M3" s="2964" t="s">
        <v>3129</v>
      </c>
      <c r="N3" s="2964" t="s">
        <v>3130</v>
      </c>
      <c r="O3" s="2964" t="s">
        <v>3131</v>
      </c>
      <c r="P3" s="2964" t="s">
        <v>3132</v>
      </c>
      <c r="Q3" s="2964" t="s">
        <v>3133</v>
      </c>
      <c r="R3" s="2964" t="s">
        <v>3134</v>
      </c>
    </row>
    <row r="4" spans="1:23" ht="14.25">
      <c r="A4" s="2965" t="s">
        <v>3135</v>
      </c>
      <c r="B4" s="2963" t="s">
        <v>3136</v>
      </c>
      <c r="C4" s="2966" t="s">
        <v>3137</v>
      </c>
      <c r="D4" s="2966" t="s">
        <v>3137</v>
      </c>
      <c r="E4" s="2966" t="s">
        <v>3138</v>
      </c>
      <c r="F4" s="2966" t="s">
        <v>3139</v>
      </c>
      <c r="G4" s="2966" t="s">
        <v>3137</v>
      </c>
      <c r="H4" s="2966" t="s">
        <v>3140</v>
      </c>
      <c r="I4" s="2966" t="s">
        <v>3139</v>
      </c>
      <c r="J4" s="2966" t="s">
        <v>3137</v>
      </c>
      <c r="K4" s="2966" t="s">
        <v>3140</v>
      </c>
      <c r="L4" s="2966" t="s">
        <v>3139</v>
      </c>
      <c r="M4" s="2966" t="s">
        <v>3137</v>
      </c>
      <c r="N4" s="2966" t="s">
        <v>3140</v>
      </c>
      <c r="O4" s="2966" t="s">
        <v>3141</v>
      </c>
      <c r="P4" s="2966" t="s">
        <v>3137</v>
      </c>
      <c r="Q4" s="2966" t="s">
        <v>3141</v>
      </c>
      <c r="R4" s="2966" t="s">
        <v>3141</v>
      </c>
    </row>
    <row r="5" spans="1:23" ht="14.25">
      <c r="A5" s="2967" t="s">
        <v>3142</v>
      </c>
      <c r="B5" s="2968"/>
      <c r="C5" s="2963" t="s">
        <v>3143</v>
      </c>
      <c r="D5" s="2963" t="s">
        <v>3144</v>
      </c>
      <c r="E5" s="2963" t="s">
        <v>3145</v>
      </c>
      <c r="F5" s="2963" t="s">
        <v>3146</v>
      </c>
      <c r="G5" s="2963" t="s">
        <v>3143</v>
      </c>
      <c r="H5" s="2963" t="s">
        <v>3147</v>
      </c>
      <c r="I5" s="2963" t="s">
        <v>3148</v>
      </c>
      <c r="J5" s="2963" t="s">
        <v>3143</v>
      </c>
      <c r="K5" s="2963" t="s">
        <v>3149</v>
      </c>
      <c r="L5" s="2963" t="s">
        <v>3150</v>
      </c>
      <c r="M5" s="2963" t="s">
        <v>3151</v>
      </c>
      <c r="N5" s="2963" t="s">
        <v>3152</v>
      </c>
      <c r="O5" s="2963" t="s">
        <v>3152</v>
      </c>
      <c r="P5" s="2963" t="s">
        <v>3152</v>
      </c>
      <c r="Q5" s="2963" t="s">
        <v>3152</v>
      </c>
      <c r="R5" s="2963" t="s">
        <v>3152</v>
      </c>
    </row>
    <row r="6" spans="1:23" ht="14.25">
      <c r="A6" s="2969" t="s">
        <v>3153</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3154</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3155</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3156</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3157</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3158</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3159</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3160</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3161</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3162</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3163</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3164</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3165</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3166</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3167</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3168</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3169</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3170</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3171</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3172</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3173</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3174</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3175</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3176</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3177</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3178</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3179</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3180</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3181</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3182</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3183</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3184</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3185</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3186</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3155</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3187</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3163</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3188</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3189</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3190</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3191</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3192</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3193</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3194</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3195</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3196</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3197</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3198</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3199</v>
      </c>
      <c r="B62" s="2970" t="s">
        <v>3200</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3201</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3202</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3203</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3204</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3205</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3206</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3207</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3208</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3209</v>
      </c>
      <c r="B71" s="2983" t="s">
        <v>3210</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3211</v>
      </c>
      <c r="B72" s="2984" t="s">
        <v>3212</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3213</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3214</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3215</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3216</v>
      </c>
      <c r="B79" s="2990">
        <v>0.06</v>
      </c>
    </row>
    <row r="80" spans="1:23">
      <c r="A80" s="2989" t="s">
        <v>3217</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89" t="s">
        <v>3218</v>
      </c>
      <c r="B1" s="3389" t="s">
        <v>3219</v>
      </c>
      <c r="C1" s="3389" t="s">
        <v>3228</v>
      </c>
      <c r="D1" s="3389" t="s">
        <v>3220</v>
      </c>
      <c r="E1" s="3386" t="s">
        <v>3221</v>
      </c>
      <c r="F1" s="3386"/>
      <c r="G1" s="3386" t="s">
        <v>1354</v>
      </c>
      <c r="H1" s="3387" t="s">
        <v>3646</v>
      </c>
      <c r="I1" s="2995"/>
    </row>
    <row r="2" spans="1:34" ht="21" customHeight="1">
      <c r="A2" s="3389"/>
      <c r="B2" s="3389"/>
      <c r="C2" s="3389"/>
      <c r="D2" s="3389"/>
      <c r="E2" s="3021" t="s">
        <v>3222</v>
      </c>
      <c r="F2" s="3021" t="s">
        <v>3223</v>
      </c>
      <c r="G2" s="3386"/>
      <c r="H2" s="3387"/>
    </row>
    <row r="3" spans="1:34" ht="30.75" customHeight="1">
      <c r="A3" s="3012">
        <v>1</v>
      </c>
      <c r="B3" s="3012">
        <v>1</v>
      </c>
      <c r="C3" s="3012">
        <v>562</v>
      </c>
      <c r="D3" s="2994" t="s">
        <v>3224</v>
      </c>
      <c r="E3" s="3014">
        <v>41456</v>
      </c>
      <c r="F3" s="3014">
        <v>43646</v>
      </c>
      <c r="G3" s="3012">
        <v>11</v>
      </c>
      <c r="H3" s="2994" t="s">
        <v>3653</v>
      </c>
      <c r="J3" s="2993">
        <f>G3*C3</f>
        <v>6182</v>
      </c>
    </row>
    <row r="4" spans="1:34" s="3024" customFormat="1" ht="30.75" customHeight="1">
      <c r="A4" s="3385">
        <v>2</v>
      </c>
      <c r="B4" s="3023">
        <v>1</v>
      </c>
      <c r="C4" s="3385">
        <v>226.9</v>
      </c>
      <c r="D4" s="3393" t="s">
        <v>3649</v>
      </c>
      <c r="E4" s="3394">
        <v>42901</v>
      </c>
      <c r="F4" s="3394">
        <v>44726</v>
      </c>
      <c r="G4" s="3385">
        <v>10.5</v>
      </c>
      <c r="H4" s="3396" t="s">
        <v>3652</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85"/>
      <c r="B5" s="3023">
        <v>2</v>
      </c>
      <c r="C5" s="3385"/>
      <c r="D5" s="3385"/>
      <c r="E5" s="3394"/>
      <c r="F5" s="3394"/>
      <c r="G5" s="3385"/>
      <c r="H5" s="3396"/>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90">
        <v>3</v>
      </c>
      <c r="B6" s="3013">
        <v>2</v>
      </c>
      <c r="C6" s="3012">
        <v>1239.8</v>
      </c>
      <c r="D6" s="3389" t="s">
        <v>3225</v>
      </c>
      <c r="E6" s="3392">
        <v>42705</v>
      </c>
      <c r="F6" s="3395">
        <v>43799</v>
      </c>
      <c r="G6" s="3012">
        <v>8.5</v>
      </c>
      <c r="H6" s="3388" t="s">
        <v>3654</v>
      </c>
      <c r="J6" s="2993">
        <f>G6*C6</f>
        <v>10538.3</v>
      </c>
      <c r="K6" s="2993">
        <f>(J6+J4+J3)/(抵押物清单!I2+抵押物清单!I3)</f>
        <v>9.0780025566818257</v>
      </c>
    </row>
    <row r="7" spans="1:34" ht="30.75" customHeight="1">
      <c r="A7" s="3390"/>
      <c r="B7" s="3012">
        <v>6</v>
      </c>
      <c r="C7" s="3012">
        <v>931.91</v>
      </c>
      <c r="D7" s="3389"/>
      <c r="E7" s="3392"/>
      <c r="F7" s="3395"/>
      <c r="G7" s="3012">
        <v>6.1</v>
      </c>
      <c r="H7" s="3388"/>
      <c r="J7" s="2993">
        <f>C7*G7</f>
        <v>5684.6509999999998</v>
      </c>
    </row>
    <row r="8" spans="1:34" ht="30.75" customHeight="1">
      <c r="A8" s="3390"/>
      <c r="B8" s="3012">
        <v>7</v>
      </c>
      <c r="C8" s="3012">
        <v>931.91</v>
      </c>
      <c r="D8" s="3389"/>
      <c r="E8" s="3392"/>
      <c r="F8" s="3395"/>
      <c r="G8" s="3012">
        <v>6.1</v>
      </c>
      <c r="H8" s="3388"/>
      <c r="J8" s="3012">
        <f t="shared" ref="J8:J9" si="0">C8*G8</f>
        <v>5684.6509999999998</v>
      </c>
      <c r="K8" s="2993">
        <f>SUM(J7:J14)/(抵押物清单!I104-SUM(抵押物清单!I71:I81))</f>
        <v>5.8705431700819002</v>
      </c>
    </row>
    <row r="9" spans="1:34" ht="30.75" customHeight="1">
      <c r="A9" s="3390"/>
      <c r="B9" s="3012">
        <v>8</v>
      </c>
      <c r="C9" s="3012">
        <v>931.91</v>
      </c>
      <c r="D9" s="3389"/>
      <c r="E9" s="3392"/>
      <c r="F9" s="3395"/>
      <c r="G9" s="3012">
        <v>6.1</v>
      </c>
      <c r="H9" s="3388"/>
      <c r="J9" s="3012">
        <f t="shared" si="0"/>
        <v>5684.6509999999998</v>
      </c>
    </row>
    <row r="10" spans="1:34" ht="30.75" customHeight="1">
      <c r="A10" s="3390">
        <v>4</v>
      </c>
      <c r="B10" s="3012">
        <v>3</v>
      </c>
      <c r="C10" s="3390">
        <v>2820.04</v>
      </c>
      <c r="D10" s="3389" t="s">
        <v>3226</v>
      </c>
      <c r="E10" s="3392">
        <v>41214</v>
      </c>
      <c r="F10" s="3392">
        <v>43404</v>
      </c>
      <c r="G10" s="3012">
        <v>5.2</v>
      </c>
      <c r="H10" s="3391" t="s">
        <v>3647</v>
      </c>
      <c r="J10" s="2993">
        <f>C10*G10</f>
        <v>14664.208000000001</v>
      </c>
    </row>
    <row r="11" spans="1:34" ht="30.75" customHeight="1">
      <c r="A11" s="3390"/>
      <c r="B11" s="3012">
        <v>4</v>
      </c>
      <c r="C11" s="3390"/>
      <c r="D11" s="3390"/>
      <c r="E11" s="3390"/>
      <c r="F11" s="3390"/>
      <c r="G11" s="3012">
        <v>5.2</v>
      </c>
      <c r="H11" s="3391"/>
    </row>
    <row r="12" spans="1:34" ht="30.75" customHeight="1">
      <c r="A12" s="3390"/>
      <c r="B12" s="3012">
        <v>5</v>
      </c>
      <c r="C12" s="3390"/>
      <c r="D12" s="3390"/>
      <c r="E12" s="3390"/>
      <c r="F12" s="3390"/>
      <c r="G12" s="3012">
        <v>5.2</v>
      </c>
      <c r="H12" s="3391"/>
    </row>
    <row r="13" spans="1:34" ht="30.75" customHeight="1">
      <c r="A13" s="3012">
        <v>5</v>
      </c>
      <c r="B13" s="3012">
        <v>9</v>
      </c>
    </row>
    <row r="14" spans="1:34" ht="30.75" customHeight="1">
      <c r="A14" s="3390">
        <v>6</v>
      </c>
      <c r="B14" s="3012">
        <v>10</v>
      </c>
      <c r="C14" s="3390">
        <v>1984.98</v>
      </c>
      <c r="D14" s="3389" t="s">
        <v>3649</v>
      </c>
      <c r="E14" s="3392">
        <v>42901</v>
      </c>
      <c r="F14" s="3392">
        <v>44726</v>
      </c>
      <c r="G14" s="3390">
        <v>6.5</v>
      </c>
      <c r="H14" s="3391" t="s">
        <v>3648</v>
      </c>
      <c r="J14" s="2993">
        <f>C14*G14</f>
        <v>12902.37</v>
      </c>
    </row>
    <row r="15" spans="1:34" ht="30.75" customHeight="1">
      <c r="A15" s="3390"/>
      <c r="B15" s="3012">
        <v>11</v>
      </c>
      <c r="C15" s="3390"/>
      <c r="D15" s="3390"/>
      <c r="E15" s="3390"/>
      <c r="F15" s="3390"/>
      <c r="G15" s="3390"/>
      <c r="H15" s="3391"/>
    </row>
    <row r="16" spans="1:34" ht="30.75" customHeight="1">
      <c r="A16" s="3012">
        <v>7</v>
      </c>
      <c r="B16" s="3012">
        <v>-1</v>
      </c>
    </row>
    <row r="17" spans="1:8" ht="30.75" customHeight="1">
      <c r="A17" s="3012">
        <v>8</v>
      </c>
      <c r="B17" s="3012">
        <v>-1</v>
      </c>
      <c r="C17" s="3013" t="s">
        <v>3227</v>
      </c>
      <c r="D17" s="3013" t="s">
        <v>3650</v>
      </c>
      <c r="E17" s="3014">
        <v>42901</v>
      </c>
      <c r="F17" s="3014">
        <v>44726</v>
      </c>
      <c r="G17" s="3012">
        <v>1000</v>
      </c>
      <c r="H17" s="2994" t="s">
        <v>3651</v>
      </c>
    </row>
  </sheetData>
  <mergeCells count="32">
    <mergeCell ref="A10:A12"/>
    <mergeCell ref="A14:A15"/>
    <mergeCell ref="C10:C12"/>
    <mergeCell ref="E10:E12"/>
    <mergeCell ref="F10:F12"/>
    <mergeCell ref="D10:D12"/>
    <mergeCell ref="H10:H12"/>
    <mergeCell ref="C4:C5"/>
    <mergeCell ref="D4:D5"/>
    <mergeCell ref="E4:E5"/>
    <mergeCell ref="F4:F5"/>
    <mergeCell ref="G4:G5"/>
    <mergeCell ref="D6:D9"/>
    <mergeCell ref="E6:E9"/>
    <mergeCell ref="F6:F9"/>
    <mergeCell ref="H4:H5"/>
    <mergeCell ref="G14:G15"/>
    <mergeCell ref="H14:H15"/>
    <mergeCell ref="C14:C15"/>
    <mergeCell ref="D14:D15"/>
    <mergeCell ref="E14:E15"/>
    <mergeCell ref="F14:F15"/>
    <mergeCell ref="A4:A5"/>
    <mergeCell ref="G1:G2"/>
    <mergeCell ref="H1:H2"/>
    <mergeCell ref="H6:H9"/>
    <mergeCell ref="B1:B2"/>
    <mergeCell ref="A1:A2"/>
    <mergeCell ref="A6:A9"/>
    <mergeCell ref="D1:D2"/>
    <mergeCell ref="C1:C2"/>
    <mergeCell ref="E1:F1"/>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74" t="s">
        <v>1663</v>
      </c>
      <c r="B1" s="3074"/>
      <c r="C1" s="3074"/>
      <c r="D1" s="3074"/>
    </row>
    <row r="2" spans="1:4" ht="18">
      <c r="A2" s="3075" t="s">
        <v>1647</v>
      </c>
      <c r="B2" s="3075"/>
      <c r="C2" s="3075"/>
      <c r="D2" s="3075"/>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75" t="s">
        <v>1653</v>
      </c>
      <c r="B6" s="3075"/>
      <c r="C6" s="3075"/>
      <c r="D6" s="3075"/>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76" t="s">
        <v>1656</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（1）根据估价对象《不动产权证书》复印件、，截至价值时点，估价对象抵押权未见登记。</v>
      </c>
      <c r="B15" s="3077"/>
      <c r="C15" s="3077"/>
      <c r="D15" s="3077"/>
    </row>
    <row r="16" spans="1:4" ht="30" customHeight="1">
      <c r="A16" s="3080" t="s">
        <v>1657</v>
      </c>
      <c r="B16" s="3080"/>
      <c r="C16" s="3080"/>
      <c r="D16" s="3080"/>
    </row>
    <row r="17" spans="1:4" ht="144" customHeight="1">
      <c r="A17" s="3080" t="s">
        <v>1658</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1659</v>
      </c>
      <c r="B22" s="3082"/>
      <c r="C22" s="3082"/>
      <c r="D22" s="308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88" t="s">
        <v>1670</v>
      </c>
      <c r="B15" s="3083" t="s">
        <v>136</v>
      </c>
      <c r="C15" s="3084"/>
    </row>
    <row r="16" spans="1:7" ht="13.5">
      <c r="A16" s="3089"/>
      <c r="B16" s="3083" t="s">
        <v>69</v>
      </c>
      <c r="C16" s="3084"/>
    </row>
    <row r="17" spans="1:3" ht="13.5">
      <c r="A17" s="3089"/>
      <c r="B17" s="3086" t="s">
        <v>1671</v>
      </c>
      <c r="C17" s="1996" t="s">
        <v>1670</v>
      </c>
    </row>
    <row r="18" spans="1:3" ht="13.5">
      <c r="A18" s="3089"/>
      <c r="B18" s="3086"/>
      <c r="C18" s="1996" t="s">
        <v>1672</v>
      </c>
    </row>
    <row r="19" spans="1:3" ht="13.5">
      <c r="A19" s="3089"/>
      <c r="B19" s="3086"/>
      <c r="C19" s="1996" t="s">
        <v>1673</v>
      </c>
    </row>
    <row r="20" spans="1:3" ht="13.5">
      <c r="A20" s="3090"/>
      <c r="B20" s="3085" t="s">
        <v>1674</v>
      </c>
      <c r="C20" s="3084"/>
    </row>
    <row r="21" spans="1:3" ht="13.5">
      <c r="A21" s="1997" t="s">
        <v>1675</v>
      </c>
      <c r="B21" s="1998"/>
      <c r="C21" s="1999"/>
    </row>
    <row r="22" spans="1:3" ht="13.5">
      <c r="A22" s="3087" t="s">
        <v>1676</v>
      </c>
      <c r="B22" s="3085" t="s">
        <v>1677</v>
      </c>
      <c r="C22" s="3084"/>
    </row>
    <row r="23" spans="1:3" ht="13.5">
      <c r="A23" s="3087"/>
      <c r="B23" s="3085" t="s">
        <v>1678</v>
      </c>
      <c r="C23" s="3084"/>
    </row>
    <row r="24" spans="1:3" ht="13.5">
      <c r="A24" s="3087"/>
      <c r="B24" s="3085" t="s">
        <v>1679</v>
      </c>
      <c r="C24" s="3084"/>
    </row>
    <row r="25" spans="1:3" ht="13.5">
      <c r="A25" s="3087"/>
      <c r="B25" s="3086" t="s">
        <v>1680</v>
      </c>
      <c r="C25" s="1996" t="s">
        <v>1681</v>
      </c>
    </row>
    <row r="26" spans="1:3" ht="13.5">
      <c r="A26" s="3087"/>
      <c r="B26" s="3086"/>
      <c r="C26" s="1996" t="s">
        <v>1682</v>
      </c>
    </row>
    <row r="27" spans="1:3" ht="13.5">
      <c r="A27" s="3087"/>
      <c r="B27" s="3086"/>
      <c r="C27" s="1996" t="s">
        <v>1683</v>
      </c>
    </row>
    <row r="28" spans="1:3" ht="13.5">
      <c r="A28" s="3087"/>
      <c r="B28" s="3086"/>
      <c r="C28" s="1996" t="s">
        <v>1684</v>
      </c>
    </row>
    <row r="29" spans="1:3" ht="13.5">
      <c r="A29" s="3087"/>
      <c r="B29" s="3086"/>
      <c r="C29" s="1996" t="s">
        <v>1685</v>
      </c>
    </row>
    <row r="30" spans="1:3" ht="13.5">
      <c r="A30" s="3087"/>
      <c r="B30" s="3086"/>
      <c r="C30" s="1996" t="s">
        <v>1686</v>
      </c>
    </row>
    <row r="31" spans="1:3" ht="13.5">
      <c r="A31" s="3087"/>
      <c r="B31" s="3086"/>
      <c r="C31" s="1996" t="s">
        <v>1687</v>
      </c>
    </row>
    <row r="32" spans="1:3" ht="13.5">
      <c r="A32" s="3087"/>
      <c r="B32" s="3086"/>
      <c r="C32" s="1996" t="s">
        <v>1688</v>
      </c>
    </row>
    <row r="33" spans="1:3" ht="13.5">
      <c r="A33" s="3087"/>
      <c r="B33" s="308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91" t="s">
        <v>846</v>
      </c>
      <c r="B25" s="3091"/>
      <c r="C25" s="3091"/>
      <c r="D25" s="3091"/>
      <c r="E25" s="3091"/>
      <c r="F25" s="3091"/>
      <c r="G25" s="3091"/>
    </row>
    <row r="26" spans="1:7" s="1021" customFormat="1" ht="24" customHeight="1">
      <c r="A26" s="3092" t="s">
        <v>847</v>
      </c>
      <c r="B26" s="3092"/>
      <c r="C26" s="3093"/>
      <c r="D26" s="3094" t="s">
        <v>848</v>
      </c>
      <c r="E26" s="3092"/>
      <c r="F26" s="309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系统读取表1</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张津夷</cp:lastModifiedBy>
  <cp:lastPrinted>2017-03-01T09:15:43Z</cp:lastPrinted>
  <dcterms:created xsi:type="dcterms:W3CDTF">2015-07-13T07:17:23Z</dcterms:created>
  <dcterms:modified xsi:type="dcterms:W3CDTF">2018-04-23T09:39:24Z</dcterms:modified>
</cp:coreProperties>
</file>