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<sst xmlns="http://schemas.openxmlformats.org/spreadsheetml/2006/main" count="4011" uniqueCount="1844">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</sst>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52" fillId="5" borderId="1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86" fillId="0" borderId="0" xfId="8" applyFont="1" applyAlignment="1">
      <alignment horizontal="center" vertical="center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79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79"/>
      <c r="B19" s="1779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79"/>
      <c r="B20" s="1779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79"/>
      <c r="B21" s="1779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79"/>
      <c r="B22" s="1779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79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79"/>
      <c r="B24" s="1779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79"/>
      <c r="B25" s="1779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79"/>
      <c r="B26" s="1779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79"/>
      <c r="B27" s="1779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79"/>
      <c r="B28" s="1779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79"/>
      <c r="B29" s="1779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79"/>
      <c r="B30" s="1779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79"/>
      <c r="B31" s="1779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79"/>
      <c r="B32" s="1779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79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79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79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79"/>
      <c r="B36" s="1779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79"/>
      <c r="B37" s="1779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79"/>
      <c r="B38" s="1779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79"/>
      <c r="B39" s="1779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79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79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79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79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79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79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79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79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79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79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79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79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79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79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79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79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79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79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79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79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79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79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79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79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79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79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79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79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79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79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79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79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79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79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79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79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79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79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79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79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79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79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79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79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79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79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79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79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79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79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54.47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54.47</v>
      </c>
      <c r="E18" s="647">
        <f>ROUND(C18*D18,0)</f>
        <v>76694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54.47</v>
      </c>
      <c r="E20" s="653">
        <f>ROUND(C20*D20,0)</f>
        <v>25764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9" t="s">
        <v>1439</v>
      </c>
      <c r="E2" s="1809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20"/>
      <c r="E3" s="1810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20"/>
      <c r="E4" s="1810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21"/>
      <c r="E5" s="1811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9" t="s">
        <v>1440</v>
      </c>
      <c r="E6" s="1809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20"/>
      <c r="E7" s="1810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21"/>
      <c r="E8" s="1811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54.47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9" t="s">
        <v>1418</v>
      </c>
      <c r="E10" s="1809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22"/>
      <c r="E11" s="1812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54.47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54.47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15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13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14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14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14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14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14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14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14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16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7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7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7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7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8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7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7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7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8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35" t="s">
        <v>91</v>
      </c>
      <c r="D4" s="1836"/>
      <c r="E4" s="1837" t="s">
        <v>92</v>
      </c>
      <c r="F4" s="1838"/>
      <c r="G4" s="1835" t="s">
        <v>93</v>
      </c>
      <c r="H4" s="1836"/>
      <c r="I4" s="1835" t="s">
        <v>94</v>
      </c>
      <c r="J4" s="1836"/>
      <c r="K4" s="142" t="s">
        <v>95</v>
      </c>
      <c r="L4" s="451"/>
      <c r="M4" s="452"/>
      <c r="N4" s="452"/>
      <c r="O4" s="452"/>
      <c r="P4" s="1839" t="s">
        <v>96</v>
      </c>
      <c r="Q4" s="1840"/>
      <c r="R4" s="1845" t="s">
        <v>92</v>
      </c>
      <c r="S4" s="1846"/>
      <c r="T4" s="1845" t="s">
        <v>93</v>
      </c>
      <c r="U4" s="1846"/>
      <c r="V4" s="1851" t="s">
        <v>94</v>
      </c>
      <c r="W4" s="1851"/>
      <c r="X4" s="201"/>
      <c r="Y4" s="1845" t="s">
        <v>96</v>
      </c>
      <c r="Z4" s="1846"/>
      <c r="AA4" s="1832" t="s">
        <v>92</v>
      </c>
      <c r="AB4" s="1833" t="s">
        <v>93</v>
      </c>
      <c r="AC4" s="1832" t="s">
        <v>94</v>
      </c>
    </row>
    <row r="5" spans="1:30" ht="15">
      <c r="A5" s="41"/>
      <c r="B5" s="42"/>
      <c r="C5" s="1828" t="s">
        <v>230</v>
      </c>
      <c r="D5" s="1829"/>
      <c r="E5" s="1852" t="s">
        <v>231</v>
      </c>
      <c r="F5" s="1853"/>
      <c r="G5" s="1828" t="s">
        <v>234</v>
      </c>
      <c r="H5" s="1829"/>
      <c r="I5" s="1828" t="s">
        <v>232</v>
      </c>
      <c r="J5" s="1829"/>
      <c r="K5" s="142"/>
      <c r="L5" s="451"/>
      <c r="M5" s="452"/>
      <c r="N5" s="452"/>
      <c r="O5" s="452"/>
      <c r="P5" s="1841"/>
      <c r="Q5" s="1842"/>
      <c r="R5" s="1847"/>
      <c r="S5" s="1848"/>
      <c r="T5" s="1847"/>
      <c r="U5" s="1848"/>
      <c r="V5" s="1851"/>
      <c r="W5" s="1851"/>
      <c r="X5" s="201"/>
      <c r="Y5" s="1847"/>
      <c r="Z5" s="1848"/>
      <c r="AA5" s="1833"/>
      <c r="AB5" s="1833"/>
      <c r="AC5" s="1833"/>
    </row>
    <row r="6" spans="1:30" ht="15.75" thickBot="1">
      <c r="A6" s="43"/>
      <c r="B6" s="44"/>
      <c r="C6" s="1825" t="s">
        <v>233</v>
      </c>
      <c r="D6" s="1826"/>
      <c r="E6" s="1823" t="s">
        <v>233</v>
      </c>
      <c r="F6" s="1824"/>
      <c r="G6" s="1825" t="s">
        <v>233</v>
      </c>
      <c r="H6" s="1826"/>
      <c r="I6" s="1825" t="s">
        <v>233</v>
      </c>
      <c r="J6" s="1826"/>
      <c r="K6" s="142" t="s">
        <v>97</v>
      </c>
      <c r="L6" s="451"/>
      <c r="M6" s="452"/>
      <c r="N6" s="452"/>
      <c r="O6" s="452"/>
      <c r="P6" s="1843"/>
      <c r="Q6" s="1844"/>
      <c r="R6" s="1847"/>
      <c r="S6" s="1848"/>
      <c r="T6" s="1849"/>
      <c r="U6" s="1850"/>
      <c r="V6" s="1851"/>
      <c r="W6" s="1851"/>
      <c r="X6" s="201"/>
      <c r="Y6" s="1849"/>
      <c r="Z6" s="1850"/>
      <c r="AA6" s="1834"/>
      <c r="AB6" s="1834"/>
      <c r="AC6" s="1834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0" t="s">
        <v>99</v>
      </c>
      <c r="Q7" s="1854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0" t="s">
        <v>99</v>
      </c>
      <c r="Z7" s="1831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0" t="s">
        <v>125</v>
      </c>
      <c r="Q8" s="1831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0" t="s">
        <v>125</v>
      </c>
      <c r="Z8" s="1831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7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57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7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57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7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57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7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57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7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57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7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57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55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55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56"/>
      <c r="Q16" s="206"/>
      <c r="R16" s="207"/>
      <c r="S16" s="208"/>
      <c r="T16" s="207"/>
      <c r="U16" s="208"/>
      <c r="V16" s="207"/>
      <c r="W16" s="208"/>
      <c r="X16" s="201"/>
      <c r="Y16" s="1856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56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56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56"/>
      <c r="Q18" s="206"/>
      <c r="R18" s="207"/>
      <c r="S18" s="208"/>
      <c r="T18" s="207"/>
      <c r="U18" s="208"/>
      <c r="V18" s="207"/>
      <c r="W18" s="208"/>
      <c r="X18" s="201"/>
      <c r="Y18" s="1856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56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56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56"/>
      <c r="Q20" s="206"/>
      <c r="R20" s="207"/>
      <c r="S20" s="208"/>
      <c r="T20" s="207"/>
      <c r="U20" s="208"/>
      <c r="V20" s="207"/>
      <c r="W20" s="208"/>
      <c r="X20" s="201"/>
      <c r="Y20" s="1856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56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56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56"/>
      <c r="Q22" s="206"/>
      <c r="R22" s="207"/>
      <c r="S22" s="208"/>
      <c r="T22" s="207"/>
      <c r="U22" s="208"/>
      <c r="V22" s="207"/>
      <c r="W22" s="208"/>
      <c r="X22" s="201"/>
      <c r="Y22" s="1856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56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56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56"/>
      <c r="Q24" s="235"/>
      <c r="R24" s="207"/>
      <c r="S24" s="208"/>
      <c r="T24" s="207"/>
      <c r="U24" s="208"/>
      <c r="V24" s="207"/>
      <c r="W24" s="208"/>
      <c r="X24" s="234"/>
      <c r="Y24" s="1856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56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56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56"/>
      <c r="Q26" s="206"/>
      <c r="R26" s="207"/>
      <c r="S26" s="208"/>
      <c r="T26" s="207"/>
      <c r="U26" s="208"/>
      <c r="V26" s="207"/>
      <c r="W26" s="208"/>
      <c r="X26" s="201"/>
      <c r="Y26" s="1856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56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56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56"/>
      <c r="Q28" s="18"/>
      <c r="R28" s="202"/>
      <c r="S28" s="203"/>
      <c r="T28" s="202"/>
      <c r="U28" s="203"/>
      <c r="V28" s="202"/>
      <c r="W28" s="203"/>
      <c r="X28" s="204"/>
      <c r="Y28" s="1856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56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56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56"/>
      <c r="Q30" s="500"/>
      <c r="R30" s="202"/>
      <c r="S30" s="203"/>
      <c r="T30" s="202"/>
      <c r="U30" s="203"/>
      <c r="V30" s="202"/>
      <c r="W30" s="203"/>
      <c r="X30" s="204"/>
      <c r="Y30" s="1856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56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56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56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56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56"/>
      <c r="Q33" s="206"/>
      <c r="R33" s="207"/>
      <c r="S33" s="208"/>
      <c r="T33" s="207"/>
      <c r="U33" s="208"/>
      <c r="V33" s="207"/>
      <c r="W33" s="208"/>
      <c r="X33" s="201"/>
      <c r="Y33" s="1856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56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56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56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56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5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5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5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5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5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5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5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5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5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5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7" t="str">
        <f>A46</f>
        <v>成交单价</v>
      </c>
      <c r="Q46" s="1827"/>
      <c r="R46" s="1851">
        <f>E46</f>
        <v>0</v>
      </c>
      <c r="S46" s="1851"/>
      <c r="T46" s="1851">
        <f>G46</f>
        <v>0</v>
      </c>
      <c r="U46" s="1851"/>
      <c r="V46" s="1851">
        <f>I46</f>
        <v>0</v>
      </c>
      <c r="W46" s="1851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7" t="str">
        <f>A47</f>
        <v>比较价值（元/平方米）</v>
      </c>
      <c r="Q47" s="1827"/>
      <c r="R47" s="1860" t="e">
        <f>ROUND(PRODUCT(R46,AA7:AA45),0)</f>
        <v>#DIV/0!</v>
      </c>
      <c r="S47" s="1860"/>
      <c r="T47" s="1860" t="e">
        <f>ROUND(PRODUCT(T46,AB7:AB45),0)</f>
        <v>#DIV/0!</v>
      </c>
      <c r="U47" s="1860"/>
      <c r="V47" s="1860" t="e">
        <f>ROUND(PRODUCT(V46,AC7:AC45),0)</f>
        <v>#DIV/0!</v>
      </c>
      <c r="W47" s="1860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61" t="str">
        <f>A48</f>
        <v>估价对象比较价值（单价内涵，元/平方米）</v>
      </c>
      <c r="Q48" s="1862"/>
      <c r="R48" s="1863" t="e">
        <f>ROUND(AVERAGE(R47:V47),0)</f>
        <v>#DIV/0!</v>
      </c>
      <c r="S48" s="1863"/>
      <c r="T48" s="1863"/>
      <c r="U48" s="1863"/>
      <c r="V48" s="1863"/>
      <c r="W48" s="1863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43018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4" t="s">
        <v>1658</v>
      </c>
      <c r="O2" s="1864"/>
      <c r="P2" s="1864"/>
      <c r="Q2" s="1864"/>
      <c r="R2" s="1690"/>
      <c r="S2" s="1864" t="s">
        <v>1659</v>
      </c>
      <c r="T2" s="1864"/>
      <c r="U2" s="1864"/>
      <c r="V2" s="1864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6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6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7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6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6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7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5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6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6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7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5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6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6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7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5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6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6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7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5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6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6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7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5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6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6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7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5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6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6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7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5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6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6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7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5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6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6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7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5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6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6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7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5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6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6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7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5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6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6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7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5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6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6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7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5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6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6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7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G60:G63"/>
    <mergeCell ref="G64:G67"/>
    <mergeCell ref="G36:G39"/>
    <mergeCell ref="G40:G43"/>
    <mergeCell ref="G44:G47"/>
    <mergeCell ref="G48:G51"/>
    <mergeCell ref="G52:G55"/>
    <mergeCell ref="G56:G59"/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>
        <v>1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>
        <v>2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>
        <v>3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>
        <v>4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>
        <v>5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>
        <v>6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>
        <v>7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>
        <v>8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>
        <v>9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>
        <v>10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>
        <v>11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>
        <v>12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>
        <v>13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>
        <v>14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>
        <v>15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>
        <v>16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>
        <v>17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>
        <v>18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>
        <v>19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>
        <v>20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>
        <v>21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>
        <v>22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54.47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43018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20.761299999999999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54.47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57" t="s">
        <v>1368</v>
      </c>
      <c r="B2" s="1757"/>
      <c r="C2" s="1757"/>
      <c r="D2" s="1757"/>
      <c r="E2" s="1757"/>
      <c r="F2" s="1757"/>
      <c r="G2" s="1757"/>
      <c r="H2" s="664"/>
      <c r="I2" s="227"/>
      <c r="X2" s="221"/>
      <c r="AG2" s="189"/>
    </row>
    <row r="3" spans="1:33" ht="13.5">
      <c r="A3" s="1758" t="s">
        <v>1369</v>
      </c>
      <c r="B3" s="1759"/>
      <c r="C3" s="1760"/>
      <c r="D3" s="1761" t="s">
        <v>1370</v>
      </c>
      <c r="E3" s="1759"/>
      <c r="F3" s="1759"/>
      <c r="G3" s="1762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63" t="s">
        <v>1371</v>
      </c>
      <c r="E4" s="1755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64" t="s">
        <v>1375</v>
      </c>
      <c r="B5" s="1749">
        <f>主表!F5</f>
        <v>935</v>
      </c>
      <c r="C5" s="1765" t="s">
        <v>1376</v>
      </c>
      <c r="D5" s="1755" t="s">
        <v>1377</v>
      </c>
      <c r="E5" s="1756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64"/>
      <c r="B6" s="1749"/>
      <c r="C6" s="1765"/>
      <c r="D6" s="176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64"/>
      <c r="B7" s="1749"/>
      <c r="C7" s="1765"/>
      <c r="D7" s="176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64"/>
      <c r="B8" s="1749"/>
      <c r="C8" s="1765"/>
      <c r="D8" s="1751" t="s">
        <v>1399</v>
      </c>
      <c r="E8" s="1752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64"/>
      <c r="B9" s="1749"/>
      <c r="C9" s="1765"/>
      <c r="D9" s="1751" t="s">
        <v>1400</v>
      </c>
      <c r="E9" s="1752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64"/>
      <c r="B10" s="1749"/>
      <c r="C10" s="1765"/>
      <c r="D10" s="1751" t="s">
        <v>1401</v>
      </c>
      <c r="E10" s="1752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5" t="s">
        <v>1382</v>
      </c>
      <c r="E11" s="1756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5" t="s">
        <v>1384</v>
      </c>
      <c r="E12" s="1756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5" t="s">
        <v>1385</v>
      </c>
      <c r="E13" s="1756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5" t="s">
        <v>1386</v>
      </c>
      <c r="E14" s="1756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49">
        <f ca="1">主表!F24</f>
        <v>4950</v>
      </c>
      <c r="C15" s="1750"/>
      <c r="D15" s="1751" t="s">
        <v>1389</v>
      </c>
      <c r="E15" s="1752"/>
      <c r="F15" s="1752"/>
      <c r="G15" s="1753"/>
      <c r="H15" s="664"/>
      <c r="I15" s="227"/>
      <c r="X15" s="221"/>
      <c r="AG15" s="189"/>
    </row>
    <row r="16" spans="1:33" ht="27.75" thickBot="1">
      <c r="A16" s="1331" t="s">
        <v>1390</v>
      </c>
      <c r="B16" s="1749">
        <f ca="1">主表!F25</f>
        <v>26.962700000000002</v>
      </c>
      <c r="C16" s="1750"/>
      <c r="D16" s="1751" t="s">
        <v>1391</v>
      </c>
      <c r="E16" s="1752"/>
      <c r="F16" s="1752"/>
      <c r="G16" s="1753"/>
      <c r="H16" s="1340" t="str">
        <f ca="1">NUMBERSTRING(INT(B16*10000),2)&amp;"元整"</f>
        <v>贰拾陆万玖仟陆佰贰拾柒元整</v>
      </c>
      <c r="I16" s="1341"/>
      <c r="X16" s="221"/>
      <c r="AG16" s="189"/>
    </row>
    <row r="17" spans="1:33" ht="13.5">
      <c r="A17" s="1331" t="s">
        <v>1392</v>
      </c>
      <c r="B17" s="1754">
        <f>主表!F33</f>
        <v>0.77</v>
      </c>
      <c r="C17" s="1750"/>
      <c r="D17" s="1751" t="s">
        <v>1393</v>
      </c>
      <c r="E17" s="1752"/>
      <c r="F17" s="1752"/>
      <c r="G17" s="1753"/>
      <c r="H17" s="664"/>
      <c r="I17" s="227"/>
      <c r="X17" s="221"/>
      <c r="AG17" s="189"/>
    </row>
    <row r="18" spans="1:33" ht="27.75" thickBot="1">
      <c r="A18" s="1331" t="s">
        <v>1394</v>
      </c>
      <c r="B18" s="1749">
        <f ca="1">主表!F35</f>
        <v>3812</v>
      </c>
      <c r="C18" s="1750"/>
      <c r="D18" s="1751" t="s">
        <v>1395</v>
      </c>
      <c r="E18" s="1752"/>
      <c r="F18" s="1752"/>
      <c r="G18" s="1753"/>
      <c r="H18" s="662"/>
      <c r="I18" s="227"/>
      <c r="X18" s="221"/>
      <c r="AG18" s="189"/>
    </row>
    <row r="19" spans="1:33" ht="27.75" thickBot="1">
      <c r="A19" s="1339" t="s">
        <v>1396</v>
      </c>
      <c r="B19" s="1744">
        <f ca="1">主表!F36</f>
        <v>20.761299999999999</v>
      </c>
      <c r="C19" s="1745"/>
      <c r="D19" s="1746" t="s">
        <v>1397</v>
      </c>
      <c r="E19" s="1747"/>
      <c r="F19" s="1747"/>
      <c r="G19" s="1748"/>
      <c r="H19" s="1340" t="str">
        <f ca="1">NUMBERSTRING(INT(B19*10000),2)&amp;"元整"</f>
        <v>贰拾万柒仟陆佰壹拾叁元整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I14" sqref="I14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43018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54.47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26.962700000000002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20.761299999999999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54.47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85"/>
      <c r="B4" s="1786"/>
      <c r="C4" s="1786"/>
      <c r="D4" s="1787"/>
      <c r="E4" s="1787"/>
      <c r="F4" s="1787"/>
      <c r="G4" s="1787"/>
      <c r="H4" s="1787"/>
      <c r="I4" s="1787"/>
      <c r="J4" s="1788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9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90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90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90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90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9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91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91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92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9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90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94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95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95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96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93" t="s">
        <v>1167</v>
      </c>
      <c r="B91" s="1793"/>
      <c r="C91" s="1793"/>
      <c r="D91" s="1793"/>
      <c r="E91" s="1793"/>
      <c r="F91" s="1793"/>
      <c r="G91" s="1793"/>
      <c r="H91" s="1793"/>
      <c r="I91" s="1793"/>
      <c r="J91" s="1793"/>
      <c r="K91" s="671"/>
      <c r="L91" s="671"/>
      <c r="M91" s="671"/>
      <c r="N91" s="671"/>
    </row>
    <row r="92" spans="1:37">
      <c r="A92" s="1779" t="s">
        <v>1168</v>
      </c>
      <c r="B92" s="1779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79"/>
      <c r="B93" s="1779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80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81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81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81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81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81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81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82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80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81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81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81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81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81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81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81"/>
      <c r="B109" s="1783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82"/>
      <c r="B110" s="1784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78" t="s">
        <v>1183</v>
      </c>
      <c r="B111" s="1778"/>
      <c r="C111" s="1778"/>
      <c r="D111" s="1778"/>
      <c r="E111" s="1778"/>
      <c r="F111" s="1778"/>
      <c r="G111" s="1778"/>
      <c r="H111" s="1778"/>
      <c r="I111" s="1778"/>
      <c r="J111" s="1778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4:J4"/>
    <mergeCell ref="A7:A11"/>
    <mergeCell ref="A12:A15"/>
    <mergeCell ref="A16:A17"/>
    <mergeCell ref="A91:J91"/>
    <mergeCell ref="A33:A36"/>
    <mergeCell ref="A111:J111"/>
    <mergeCell ref="A92:A93"/>
    <mergeCell ref="B92:B93"/>
    <mergeCell ref="A94:A101"/>
    <mergeCell ref="A102:A110"/>
    <mergeCell ref="B109:B110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2018-02-03T07:24:05Z</dcterms:modified>
</cp:coreProperties>
</file>