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7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<sst xmlns="http://schemas.openxmlformats.org/spreadsheetml/2006/main" count="931" uniqueCount="170">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</sst>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1">
        <v>44013</v>
      </c>
      <c r="C1" s="80"/>
      <c r="D1" s="80"/>
      <c r="E1" s="80"/>
      <c r="F1" s="80"/>
      <c r="G1" s="2"/>
      <c r="H1" s="80"/>
      <c r="I1" s="80"/>
      <c r="J1" s="2"/>
      <c r="K1" s="80"/>
      <c r="L1" s="2"/>
      <c r="M1" s="80"/>
      <c r="N1" s="80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2" t="s">
        <v>135</v>
      </c>
      <c r="C82" s="83"/>
      <c r="D82" s="67">
        <v>26.79</v>
      </c>
      <c r="F82" s="82" t="s">
        <v>135</v>
      </c>
      <c r="G82" s="83"/>
      <c r="H82" s="67">
        <v>24.75</v>
      </c>
      <c r="J82" s="82" t="s">
        <v>135</v>
      </c>
      <c r="K82" s="83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4" t="s">
        <v>135</v>
      </c>
      <c r="C90" s="85"/>
      <c r="D90" s="73">
        <v>31.66</v>
      </c>
      <c r="F90" s="84" t="s">
        <v>135</v>
      </c>
      <c r="G90" s="85"/>
      <c r="H90" s="73">
        <v>29.56</v>
      </c>
      <c r="J90" s="84" t="s">
        <v>135</v>
      </c>
      <c r="K90" s="85"/>
      <c r="L90" s="73">
        <v>29.04</v>
      </c>
    </row>
  </sheetData>
  <sortState ref="A43:J53">
    <sortCondition descending="1" ref="A42"/>
  </sortState>
  <mergeCells count="14">
    <mergeCell ref="B82:C82"/>
    <mergeCell ref="B90:C90"/>
    <mergeCell ref="F90:G90"/>
    <mergeCell ref="F82:G82"/>
    <mergeCell ref="J82:K82"/>
    <mergeCell ref="J90:K90"/>
    <mergeCell ref="K1"/>
    <mergeCell ref="M1"/>
    <mergeCell ref="N1"/>
    <mergeCell ref="B1:D1"/>
    <mergeCell ref="E1"/>
    <mergeCell ref="F1"/>
    <mergeCell ref="H1"/>
    <mergeCell ref="I1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K19" sqref="K13:K19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139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102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103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26.64</v>
      </c>
      <c r="F21" s="101"/>
      <c r="G21" s="101">
        <f>ROUND(G20*POWER(100,COUNT(H6:H19))/PRODUCT(H6:H19),2)</f>
        <v>23.91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22.92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估价对象比较价值=(26.64+23.91+22.92)/3=24.49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24.49</v>
      </c>
      <c r="E24">
        <f>ROUND(E21/E20,4)</f>
        <v>0.91139999999999999</v>
      </c>
      <c r="G24">
        <f>ROUND(G21/G20,4)</f>
        <v>0.88029999999999997</v>
      </c>
      <c r="K24">
        <f>ROUND(K21/K20,4)</f>
        <v>0.87180000000000002</v>
      </c>
    </row>
    <row r="26" spans="1:14">
      <c r="E26">
        <f>E20*E24</f>
        <v>26.640222000000001</v>
      </c>
      <c r="G26">
        <f>G20*G24</f>
        <v>23.908947999999999</v>
      </c>
      <c r="K26" s="61">
        <f>K20*K24</f>
        <v>22.919622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K20" sqref="K20:L20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149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150</v>
      </c>
      <c r="D19" s="55">
        <v>100</v>
      </c>
      <c r="E19" s="56" t="s">
        <v>142</v>
      </c>
      <c r="F19" s="55">
        <v>101</v>
      </c>
      <c r="G19" s="56" t="str">
        <f>E19</f>
        <v>使用品牌家具、家电；虽然使用较长时间，但功能正常，一般</v>
      </c>
      <c r="H19" s="55">
        <v>101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29.23</v>
      </c>
      <c r="F21" s="101"/>
      <c r="G21" s="101">
        <f>ROUND(G20*POWER(100,COUNT(H6:H19))/PRODUCT(H6:H19),2)</f>
        <v>26.24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25.15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估价对象比较价值=(29.23+26.24+25.15)/3=26.87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26.87</v>
      </c>
      <c r="E24" s="79">
        <f>ROUND(E21/E20,4)</f>
        <v>1</v>
      </c>
      <c r="G24">
        <f>ROUND(G21/G20,4)</f>
        <v>0.96609999999999996</v>
      </c>
      <c r="K24">
        <f>ROUND(K21/K20,4)</f>
        <v>0.95660000000000001</v>
      </c>
    </row>
    <row r="26" spans="1:14">
      <c r="E26">
        <f>E20*E24</f>
        <v>29.23</v>
      </c>
      <c r="G26">
        <f>G20*G24</f>
        <v>26.239276</v>
      </c>
      <c r="K26" s="61">
        <f>K20*K24</f>
        <v>25.149014000000001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9" workbookViewId="0">
      <selection activeCell="K20" sqref="K20:L20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152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102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103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28.95</v>
      </c>
      <c r="F21" s="101"/>
      <c r="G21" s="101">
        <f>ROUND(G20*POWER(100,COUNT(H6:H19))/PRODUCT(H6:H19),2)</f>
        <v>25.99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24.91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估价对象比较价值=(28.95+25.99+24.91)/3=26.62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26.62</v>
      </c>
      <c r="E24">
        <f>ROUND(E21/E20,4)</f>
        <v>0.99039999999999995</v>
      </c>
      <c r="G24">
        <f>ROUND(G21/G20,4)</f>
        <v>0.95689999999999997</v>
      </c>
      <c r="K24">
        <f>ROUND(K21/K20,4)</f>
        <v>0.94750000000000001</v>
      </c>
    </row>
    <row r="26" spans="1:14">
      <c r="E26">
        <f>E20*E24</f>
        <v>28.949392</v>
      </c>
      <c r="G26">
        <f>G20*G24</f>
        <v>25.989404</v>
      </c>
      <c r="K26" s="61">
        <f>K20*K24</f>
        <v>24.909775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4" workbookViewId="0">
      <selection activeCell="T11" sqref="T11:U11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21">
      <c r="A4" s="89" t="s">
        <v>78</v>
      </c>
      <c r="B4" s="89"/>
      <c r="C4" s="90" t="s">
        <v>151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21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21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2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2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24.49</v>
      </c>
      <c r="S11" s="77">
        <v>656</v>
      </c>
      <c r="T11" s="78">
        <f>AVERAGE(R11:R14)</f>
        <v>25.475000000000001</v>
      </c>
      <c r="U11" s="77">
        <f>ROUND(R11*S11/S15+R12*S12/S15+R13*S13/S15+R14*S14/S15,2)</f>
        <v>25.34</v>
      </c>
    </row>
    <row r="12" spans="1:21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26.87</v>
      </c>
      <c r="S12" s="77">
        <v>113</v>
      </c>
      <c r="T12" s="77"/>
      <c r="U12" s="77"/>
    </row>
    <row r="13" spans="1:21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26.62</v>
      </c>
      <c r="S13" s="77">
        <v>393</v>
      </c>
      <c r="T13" s="77"/>
      <c r="U13" s="77"/>
    </row>
    <row r="14" spans="1:21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  <c r="Q14" s="77" t="s">
        <v>158</v>
      </c>
      <c r="R14" s="77">
        <f>C24</f>
        <v>23.92</v>
      </c>
      <c r="S14" s="77">
        <v>86</v>
      </c>
      <c r="T14" s="77"/>
      <c r="U14" s="77"/>
    </row>
    <row r="15" spans="1:21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2" t="s">
        <v>161</v>
      </c>
      <c r="R15" s="103"/>
      <c r="S15" s="77">
        <f>SUM(S11:S14)</f>
        <v>1248</v>
      </c>
      <c r="T15" s="77"/>
      <c r="U15" s="77"/>
    </row>
    <row r="16" spans="1:21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155</v>
      </c>
      <c r="D19" s="55">
        <v>100</v>
      </c>
      <c r="E19" s="56" t="s">
        <v>142</v>
      </c>
      <c r="F19" s="55">
        <v>99</v>
      </c>
      <c r="G19" s="56" t="str">
        <f>E19</f>
        <v>使用品牌家具、家电；虽然使用较长时间，但功能正常，一般</v>
      </c>
      <c r="H19" s="55">
        <v>99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26.02</v>
      </c>
      <c r="F21" s="101"/>
      <c r="G21" s="101">
        <f>ROUND(G20*POWER(100,COUNT(H6:H19))/PRODUCT(H6:H19),2)</f>
        <v>23.36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22.39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估价对象比较价值=(26.02+23.36+22.39)/3=23.92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23.92</v>
      </c>
      <c r="E24">
        <f>ROUND(E21/E20,4)</f>
        <v>0.89019999999999999</v>
      </c>
      <c r="G24">
        <f>ROUND(G21/G20,4)</f>
        <v>0.86009999999999998</v>
      </c>
      <c r="K24">
        <f>ROUND(K21/K20,4)</f>
        <v>0.85170000000000001</v>
      </c>
    </row>
    <row r="26" spans="1:14">
      <c r="E26">
        <f>E20*E24</f>
        <v>26.020546</v>
      </c>
      <c r="G26">
        <f>G20*G24</f>
        <v>23.360316000000001</v>
      </c>
      <c r="K26" s="61">
        <f>K20*K24</f>
        <v>22.391193000000001</v>
      </c>
    </row>
  </sheetData>
  <mergeCells count="42"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workbookViewId="0">
      <selection activeCell="R24" sqref="R24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104" t="s">
        <v>163</v>
      </c>
      <c r="D3" s="89"/>
      <c r="E3" s="89" t="s">
        <v>165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104" t="s">
        <v>164</v>
      </c>
      <c r="B4" s="89"/>
      <c r="C4" s="90" t="s">
        <v>166</v>
      </c>
      <c r="D4" s="88"/>
      <c r="E4" s="105" t="s">
        <v>167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ROUNDDOWN(洳苑家园及平谷新城平均数!T11,0)</f>
        <v>25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106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6" t="s">
        <v>153</v>
      </c>
      <c r="D11" s="55">
        <v>100</v>
      </c>
      <c r="E11" s="55" t="s">
        <v>87</v>
      </c>
      <c r="F11" s="55">
        <v>102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169</v>
      </c>
      <c r="D12" s="55">
        <v>100</v>
      </c>
      <c r="E12" s="55" t="s">
        <v>97</v>
      </c>
      <c r="F12" s="55">
        <v>102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 hidden="1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25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21.19</v>
      </c>
      <c r="F21" s="101"/>
      <c r="G21" s="101">
        <f>ROUND(G20*POWER(100,COUNT(H6:H19))/PRODUCT(H6:H19),2)</f>
        <v>25.99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25.15</v>
      </c>
      <c r="L21" s="101"/>
      <c r="M21" s="101">
        <f>ROUND(M20*POWER(100,COUNT(N6:N19))/PRODUCT(N6:N19),2)</f>
        <v>89.64</v>
      </c>
      <c r="N21" s="101"/>
    </row>
    <row r="22" spans="1:14" ht="14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E24">
        <f>ROUND(E21/E20,4)</f>
        <v>0.84760000000000002</v>
      </c>
      <c r="G24">
        <f>ROUND(G21/G20,4)</f>
        <v>0.95689999999999997</v>
      </c>
      <c r="K24">
        <f>ROUND(K21/K20,4)</f>
        <v>0.95660000000000001</v>
      </c>
    </row>
    <row r="26" spans="1:14">
      <c r="E26">
        <f>E20*E24</f>
        <v>21.19</v>
      </c>
      <c r="G26">
        <f>G20*G24</f>
        <v>25.989404</v>
      </c>
      <c r="K26" s="61">
        <f>K20*K24</f>
        <v>25.149014000000001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2020-09-18T00:57:44Z</dcterms:modified>
</cp:coreProperties>
</file>