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D:\工作\大兴区天富街9号院\"/>
    </mc:Choice>
  </mc:AlternateContent>
  <xr:revisionPtr revIDLastSave="0" documentId="13_ncr:1_{C46CD847-2B3C-4D30-833B-075D0CFBF0C7}" xr6:coauthVersionLast="47" xr6:coauthVersionMax="47" xr10:uidLastSave="{00000000-0000-0000-0000-000000000000}"/>
  <bookViews>
    <workbookView xWindow="-120" yWindow="-120" windowWidth="21840" windowHeight="131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位置"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Rentroll" sheetId="81" r:id="rId31"/>
    <sheet name="租金" sheetId="82"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s>
  <definedNames>
    <definedName name="\11" localSheetId="30" hidden="1">#REF!</definedName>
    <definedName name="\11" hidden="1">#REF!</definedName>
    <definedName name="\12" localSheetId="30" hidden="1">#REF!</definedName>
    <definedName name="\12" hidden="1">#REF!</definedName>
    <definedName name="\b">#REF!</definedName>
    <definedName name="\c">#N/A</definedName>
    <definedName name="\f" localSheetId="30">#REF!</definedName>
    <definedName name="\f">#REF!</definedName>
    <definedName name="\r">#REF!</definedName>
    <definedName name="\s">#REF!</definedName>
    <definedName name="\TB_1">#REF!</definedName>
    <definedName name="\TB_10">#REF!</definedName>
    <definedName name="\TB_2">#REF!</definedName>
    <definedName name="\TB_3">#REF!</definedName>
    <definedName name="\TB_4">#REF!</definedName>
    <definedName name="\TB_5">#REF!</definedName>
    <definedName name="\TB_6">#REF!</definedName>
    <definedName name="\TB_7">#REF!</definedName>
    <definedName name="\TB_8">#REF!</definedName>
    <definedName name="\TB_9">#REF!</definedName>
    <definedName name="_" hidden="1">[1]Freezers!#REF!</definedName>
    <definedName name="_?" localSheetId="30">#REF!</definedName>
    <definedName name="_?">#REF!</definedName>
    <definedName name="_??">[2]SALE!$A$7:$X$161</definedName>
    <definedName name="_????" localSheetId="30">#REF!</definedName>
    <definedName name="_????">#REF!</definedName>
    <definedName name="_?????????">#REF!</definedName>
    <definedName name="_??_???">#REF!</definedName>
    <definedName name="_?_??">#REF!</definedName>
    <definedName name="__?">#REF!</definedName>
    <definedName name="__??">[2]SALE!$A$7:$X$161</definedName>
    <definedName name="__????" localSheetId="30">#REF!</definedName>
    <definedName name="__????">#REF!</definedName>
    <definedName name="__?????????">#REF!</definedName>
    <definedName name="__??_???">#REF!</definedName>
    <definedName name="__?_??">#REF!</definedName>
    <definedName name="___?">#REF!</definedName>
    <definedName name="___??">[2]SALE!$A$7:$X$161</definedName>
    <definedName name="___????" localSheetId="30">#REF!</definedName>
    <definedName name="___????">#REF!</definedName>
    <definedName name="___?????????">#REF!</definedName>
    <definedName name="___??_???">#REF!</definedName>
    <definedName name="___?_??">#REF!</definedName>
    <definedName name="____?">#REF!</definedName>
    <definedName name="____??">[2]SALE!$A$7:$X$161</definedName>
    <definedName name="____????" localSheetId="30">#REF!</definedName>
    <definedName name="____????">#REF!</definedName>
    <definedName name="____?????????">#REF!</definedName>
    <definedName name="____??_???">#REF!</definedName>
    <definedName name="____?_??">#REF!</definedName>
    <definedName name="_____?">#REF!</definedName>
    <definedName name="_____??">[2]SALE!$A$7:$X$161</definedName>
    <definedName name="_____????" localSheetId="30">#REF!</definedName>
    <definedName name="_____????">#REF!</definedName>
    <definedName name="_____?????????">#REF!</definedName>
    <definedName name="_____??_???">#REF!</definedName>
    <definedName name="_____?_??">#REF!</definedName>
    <definedName name="______?">#REF!</definedName>
    <definedName name="______??">[2]SALE!$A$7:$X$161</definedName>
    <definedName name="______????" localSheetId="30">#REF!</definedName>
    <definedName name="______????">#REF!</definedName>
    <definedName name="______?????????">#REF!</definedName>
    <definedName name="______??_???">#REF!</definedName>
    <definedName name="______?_??">#REF!</definedName>
    <definedName name="_______?">#REF!</definedName>
    <definedName name="_______??">[2]SALE!$A$7:$X$161</definedName>
    <definedName name="_______????" localSheetId="30">#REF!</definedName>
    <definedName name="_______????">#REF!</definedName>
    <definedName name="_______?????????">#REF!</definedName>
    <definedName name="_______??_???">#REF!</definedName>
    <definedName name="_______?_??">#REF!</definedName>
    <definedName name="________?">#REF!</definedName>
    <definedName name="________??">[2]SALE!$A$7:$X$161</definedName>
    <definedName name="________????" localSheetId="30">#REF!</definedName>
    <definedName name="________????">#REF!</definedName>
    <definedName name="________?????????">#REF!</definedName>
    <definedName name="________??_???">#REF!</definedName>
    <definedName name="________?_??">#REF!</definedName>
    <definedName name="_________?">#REF!</definedName>
    <definedName name="_________??">[2]SALE!$A$7:$X$161</definedName>
    <definedName name="_________????" localSheetId="30">#REF!</definedName>
    <definedName name="_________????">#REF!</definedName>
    <definedName name="_________?????????">#REF!</definedName>
    <definedName name="_________??_???">#REF!</definedName>
    <definedName name="_________?_??">#REF!</definedName>
    <definedName name="__________?">#REF!</definedName>
    <definedName name="__________??">[2]SALE!$A$7:$X$161</definedName>
    <definedName name="__________????" localSheetId="30">#REF!</definedName>
    <definedName name="__________????">#REF!</definedName>
    <definedName name="__________?????????">#REF!</definedName>
    <definedName name="__________??_???">#REF!</definedName>
    <definedName name="__________?_??">#REF!</definedName>
    <definedName name="___________?">#REF!</definedName>
    <definedName name="___________??">[2]SALE!$A$7:$X$161</definedName>
    <definedName name="___________????" localSheetId="30">#REF!</definedName>
    <definedName name="___________????">#REF!</definedName>
    <definedName name="___________?????????">#REF!</definedName>
    <definedName name="___________??_???">#REF!</definedName>
    <definedName name="___________?_??">#REF!</definedName>
    <definedName name="____________?">#REF!</definedName>
    <definedName name="____________??">[2]SALE!$A$7:$X$161</definedName>
    <definedName name="____________????" localSheetId="30">#REF!</definedName>
    <definedName name="____________????">#REF!</definedName>
    <definedName name="____________?????????">#REF!</definedName>
    <definedName name="____________??_???">#REF!</definedName>
    <definedName name="____________?_??">#REF!</definedName>
    <definedName name="_____________?">#REF!</definedName>
    <definedName name="_____________??">[2]SALE!$A$7:$X$161</definedName>
    <definedName name="_____________????" localSheetId="30">#REF!</definedName>
    <definedName name="_____________????">#REF!</definedName>
    <definedName name="_____________?????????">#REF!</definedName>
    <definedName name="_____________??_???">#REF!</definedName>
    <definedName name="_____________?_??">#REF!</definedName>
    <definedName name="______________">#REF!</definedName>
    <definedName name="______________?">#REF!</definedName>
    <definedName name="______________??">[2]SALE!$A$7:$X$161</definedName>
    <definedName name="______________????" localSheetId="30">#REF!</definedName>
    <definedName name="______________????">#REF!</definedName>
    <definedName name="______________?????????">#REF!</definedName>
    <definedName name="______________??_???">#REF!</definedName>
    <definedName name="______________?_??">#REF!</definedName>
    <definedName name="_______________?">#REF!</definedName>
    <definedName name="_______________??">[2]SALE!$A$7:$X$161</definedName>
    <definedName name="_______________????" localSheetId="30">#REF!</definedName>
    <definedName name="_______________????">#REF!</definedName>
    <definedName name="_______________?????????">#REF!</definedName>
    <definedName name="_______________??_???">#REF!</definedName>
    <definedName name="_______________?_??">#REF!</definedName>
    <definedName name="________________?">#REF!</definedName>
    <definedName name="________________??">[2]SALE!$A$7:$X$161</definedName>
    <definedName name="________________????" localSheetId="30">#REF!</definedName>
    <definedName name="________________????">#REF!</definedName>
    <definedName name="________________?????????">#REF!</definedName>
    <definedName name="________________??_???">#REF!</definedName>
    <definedName name="________________?_??">#REF!</definedName>
    <definedName name="_________________?">#REF!</definedName>
    <definedName name="_________________??">[2]SALE!$A$7:$X$161</definedName>
    <definedName name="_________________????" localSheetId="30">#REF!</definedName>
    <definedName name="_________________????">#REF!</definedName>
    <definedName name="_________________?????????">#REF!</definedName>
    <definedName name="_________________??_???">#REF!</definedName>
    <definedName name="_________________?_??">#REF!</definedName>
    <definedName name="__________________?">#REF!</definedName>
    <definedName name="__________________??">[2]SALE!$A$7:$X$161</definedName>
    <definedName name="__________________????" localSheetId="30">#REF!</definedName>
    <definedName name="__________________????">#REF!</definedName>
    <definedName name="__________________?????????">#REF!</definedName>
    <definedName name="__________________??_???">#REF!</definedName>
    <definedName name="__________________?_??">#REF!</definedName>
    <definedName name="___________________?">#REF!</definedName>
    <definedName name="___________________??">[2]SALE!$A$7:$X$161</definedName>
    <definedName name="___________________????" localSheetId="30">#REF!</definedName>
    <definedName name="___________________????">#REF!</definedName>
    <definedName name="___________________?????????">#REF!</definedName>
    <definedName name="___________________??_???">#REF!</definedName>
    <definedName name="___________________?_??">#REF!</definedName>
    <definedName name="____________________?">#REF!</definedName>
    <definedName name="____________________??">[2]SALE!$A$7:$X$161</definedName>
    <definedName name="____________________????" localSheetId="30">#REF!</definedName>
    <definedName name="____________________????">#REF!</definedName>
    <definedName name="____________________?????????">#REF!</definedName>
    <definedName name="____________________??_???">#REF!</definedName>
    <definedName name="____________________?_??">#REF!</definedName>
    <definedName name="_____________________?">#REF!</definedName>
    <definedName name="_____________________??">[2]SALE!$A$7:$X$161</definedName>
    <definedName name="_____________________????" localSheetId="30">#REF!</definedName>
    <definedName name="_____________________????">#REF!</definedName>
    <definedName name="_____________________?????????">#REF!</definedName>
    <definedName name="_____________________??_???">#REF!</definedName>
    <definedName name="_____________________?_??">#REF!</definedName>
    <definedName name="______________________?">#REF!</definedName>
    <definedName name="______________________??">[2]SALE!$A$7:$X$161</definedName>
    <definedName name="______________________????" localSheetId="30">#REF!</definedName>
    <definedName name="______________________????">#REF!</definedName>
    <definedName name="______________________?????????">#REF!</definedName>
    <definedName name="______________________??_???">#REF!</definedName>
    <definedName name="______________________?_??">#REF!</definedName>
    <definedName name="_______________________?">#REF!</definedName>
    <definedName name="_______________________??">[2]SALE!$A$7:$X$161</definedName>
    <definedName name="_______________________????" localSheetId="30">#REF!</definedName>
    <definedName name="_______________________????">#REF!</definedName>
    <definedName name="_______________________?????????">#REF!</definedName>
    <definedName name="_______________________??_???">#REF!</definedName>
    <definedName name="_______________________?_??">#REF!</definedName>
    <definedName name="________________________?">#REF!</definedName>
    <definedName name="________________________??">[2]SALE!$A$7:$X$161</definedName>
    <definedName name="________________________????" localSheetId="30">#REF!</definedName>
    <definedName name="________________________????">#REF!</definedName>
    <definedName name="________________________?????????">#REF!</definedName>
    <definedName name="________________________??_???">#REF!</definedName>
    <definedName name="________________________?_??">#REF!</definedName>
    <definedName name="_________________________?">#REF!</definedName>
    <definedName name="_________________________??">[2]SALE!$A$7:$X$161</definedName>
    <definedName name="_________________________????" localSheetId="30">#REF!</definedName>
    <definedName name="_________________________????">#REF!</definedName>
    <definedName name="_________________________?????????">#REF!</definedName>
    <definedName name="_________________________??_???">#REF!</definedName>
    <definedName name="_________________________?_??">#REF!</definedName>
    <definedName name="__________________________?">#REF!</definedName>
    <definedName name="__________________________??">[2]SALE!$A$7:$X$161</definedName>
    <definedName name="__________________________????" localSheetId="30">#REF!</definedName>
    <definedName name="__________________________????">#REF!</definedName>
    <definedName name="__________________________?????????">#REF!</definedName>
    <definedName name="__________________________??_???">#REF!</definedName>
    <definedName name="__________________________?_??">#REF!</definedName>
    <definedName name="___________________________?">#REF!</definedName>
    <definedName name="___________________________??">[2]SALE!$A$7:$X$161</definedName>
    <definedName name="___________________________????" localSheetId="30">#REF!</definedName>
    <definedName name="___________________________????">#REF!</definedName>
    <definedName name="___________________________?????????">#REF!</definedName>
    <definedName name="___________________________??_???">#REF!</definedName>
    <definedName name="___________________________?_??">#REF!</definedName>
    <definedName name="____________________________?">#REF!</definedName>
    <definedName name="____________________________??">[2]SALE!$A$7:$X$161</definedName>
    <definedName name="____________________________????" localSheetId="30">#REF!</definedName>
    <definedName name="____________________________????">#REF!</definedName>
    <definedName name="____________________________?????????">#REF!</definedName>
    <definedName name="____________________________??_???">#REF!</definedName>
    <definedName name="____________________________?_??">#REF!</definedName>
    <definedName name="_____________________________?">#REF!</definedName>
    <definedName name="_____________________________??">[2]SALE!$A$7:$X$161</definedName>
    <definedName name="_____________________________????" localSheetId="30">#REF!</definedName>
    <definedName name="_____________________________????">#REF!</definedName>
    <definedName name="_____________________________?????????">#REF!</definedName>
    <definedName name="_____________________________??_???">#REF!</definedName>
    <definedName name="_____________________________?_??">#REF!</definedName>
    <definedName name="_____________________________________________________________var2" localSheetId="30" hidden="1">{"var_page",#N/A,FALSE,"template"}</definedName>
    <definedName name="_____________________________________________________________var2" hidden="1">{"var_page",#N/A,FALSE,"template"}</definedName>
    <definedName name="____________________________________________________________var2" localSheetId="30" hidden="1">{"var_page",#N/A,FALSE,"template"}</definedName>
    <definedName name="____________________________________________________________var2" hidden="1">{"var_page",#N/A,FALSE,"template"}</definedName>
    <definedName name="___________________________________________________________var2" localSheetId="30" hidden="1">{"var_page",#N/A,FALSE,"template"}</definedName>
    <definedName name="___________________________________________________________var2" hidden="1">{"var_page",#N/A,FALSE,"template"}</definedName>
    <definedName name="__________________________________________________________var2" localSheetId="30" hidden="1">{"var_page",#N/A,FALSE,"template"}</definedName>
    <definedName name="__________________________________________________________var2" hidden="1">{"var_page",#N/A,FALSE,"template"}</definedName>
    <definedName name="_________________________________________________________var2" localSheetId="30" hidden="1">{"var_page",#N/A,FALSE,"template"}</definedName>
    <definedName name="_________________________________________________________var2" hidden="1">{"var_page",#N/A,FALSE,"template"}</definedName>
    <definedName name="________________________________________________________var2" localSheetId="30" hidden="1">{"var_page",#N/A,FALSE,"template"}</definedName>
    <definedName name="________________________________________________________var2" hidden="1">{"var_page",#N/A,FALSE,"template"}</definedName>
    <definedName name="_______________________________________________________var2" localSheetId="30" hidden="1">{"var_page",#N/A,FALSE,"template"}</definedName>
    <definedName name="_______________________________________________________var2" hidden="1">{"var_page",#N/A,FALSE,"template"}</definedName>
    <definedName name="______________________________________________________var2" localSheetId="30" hidden="1">{"var_page",#N/A,FALSE,"template"}</definedName>
    <definedName name="______________________________________________________var2" hidden="1">{"var_page",#N/A,FALSE,"template"}</definedName>
    <definedName name="_____________________________________________________var2" localSheetId="30" hidden="1">{"var_page",#N/A,FALSE,"template"}</definedName>
    <definedName name="_____________________________________________________var2" hidden="1">{"var_page",#N/A,FALSE,"template"}</definedName>
    <definedName name="____________________________________________________var2" localSheetId="30" hidden="1">{"var_page",#N/A,FALSE,"template"}</definedName>
    <definedName name="____________________________________________________var2" hidden="1">{"var_page",#N/A,FALSE,"template"}</definedName>
    <definedName name="___________________________________________________var2" localSheetId="30" hidden="1">{"var_page",#N/A,FALSE,"template"}</definedName>
    <definedName name="___________________________________________________var2" hidden="1">{"var_page",#N/A,FALSE,"template"}</definedName>
    <definedName name="__________________________________________________var2" localSheetId="30" hidden="1">{"var_page",#N/A,FALSE,"template"}</definedName>
    <definedName name="__________________________________________________var2" hidden="1">{"var_page",#N/A,FALSE,"template"}</definedName>
    <definedName name="_________________________________________________var2" localSheetId="30" hidden="1">{"var_page",#N/A,FALSE,"template"}</definedName>
    <definedName name="_________________________________________________var2" hidden="1">{"var_page",#N/A,FALSE,"template"}</definedName>
    <definedName name="_______________________________________________var2" localSheetId="30" hidden="1">{"var_page",#N/A,FALSE,"template"}</definedName>
    <definedName name="_______________________________________________var2" hidden="1">{"var_page",#N/A,FALSE,"template"}</definedName>
    <definedName name="______________________________________________var2" localSheetId="30" hidden="1">{"var_page",#N/A,FALSE,"template"}</definedName>
    <definedName name="______________________________________________var2" hidden="1">{"var_page",#N/A,FALSE,"template"}</definedName>
    <definedName name="_____________________________________________var2" localSheetId="30" hidden="1">{"var_page",#N/A,FALSE,"template"}</definedName>
    <definedName name="_____________________________________________var2" hidden="1">{"var_page",#N/A,FALSE,"template"}</definedName>
    <definedName name="____________________________________________var2" localSheetId="30" hidden="1">{"var_page",#N/A,FALSE,"template"}</definedName>
    <definedName name="____________________________________________var2" hidden="1">{"var_page",#N/A,FALSE,"template"}</definedName>
    <definedName name="___________________________________________var2" localSheetId="30" hidden="1">{"var_page",#N/A,FALSE,"template"}</definedName>
    <definedName name="___________________________________________var2" hidden="1">{"var_page",#N/A,FALSE,"template"}</definedName>
    <definedName name="__________________________________________var2" localSheetId="30" hidden="1">{"var_page",#N/A,FALSE,"template"}</definedName>
    <definedName name="__________________________________________var2" hidden="1">{"var_page",#N/A,FALSE,"template"}</definedName>
    <definedName name="_________________________________________var2" localSheetId="30" hidden="1">{"var_page",#N/A,FALSE,"template"}</definedName>
    <definedName name="_________________________________________var2" hidden="1">{"var_page",#N/A,FALSE,"template"}</definedName>
    <definedName name="________________________________________var2" localSheetId="30" hidden="1">{"var_page",#N/A,FALSE,"template"}</definedName>
    <definedName name="________________________________________var2" hidden="1">{"var_page",#N/A,FALSE,"template"}</definedName>
    <definedName name="_______________________________________var2" localSheetId="30" hidden="1">{"var_page",#N/A,FALSE,"template"}</definedName>
    <definedName name="_______________________________________var2" hidden="1">{"var_page",#N/A,FALSE,"template"}</definedName>
    <definedName name="______________________________________var2" localSheetId="30" hidden="1">{"var_page",#N/A,FALSE,"template"}</definedName>
    <definedName name="______________________________________var2" hidden="1">{"var_page",#N/A,FALSE,"template"}</definedName>
    <definedName name="_____________________________________var2" localSheetId="30" hidden="1">{"var_page",#N/A,FALSE,"template"}</definedName>
    <definedName name="_____________________________________var2" hidden="1">{"var_page",#N/A,FALSE,"template"}</definedName>
    <definedName name="____________________________________key1" hidden="1">[3]sheet6!#REF!</definedName>
    <definedName name="____________________________________var2" localSheetId="30" hidden="1">{"var_page",#N/A,FALSE,"template"}</definedName>
    <definedName name="____________________________________var2" hidden="1">{"var_page",#N/A,FALSE,"template"}</definedName>
    <definedName name="___________________________________key1" hidden="1">[3]sheet6!#REF!</definedName>
    <definedName name="___________________________________var2" localSheetId="30" hidden="1">{"var_page",#N/A,FALSE,"template"}</definedName>
    <definedName name="___________________________________var2" hidden="1">{"var_page",#N/A,FALSE,"template"}</definedName>
    <definedName name="__________________________________des1">[4]Inv_Data!#REF!</definedName>
    <definedName name="__________________________________key1" hidden="1">[3]sheet6!#REF!</definedName>
    <definedName name="__________________________________var2" localSheetId="30" hidden="1">{"var_page",#N/A,FALSE,"template"}</definedName>
    <definedName name="__________________________________var2" hidden="1">{"var_page",#N/A,FALSE,"template"}</definedName>
    <definedName name="_________________________________des1">[4]Inv_Data!#REF!</definedName>
    <definedName name="_________________________________key1" hidden="1">[3]sheet6!#REF!</definedName>
    <definedName name="_________________________________var2" localSheetId="30" hidden="1">{"var_page",#N/A,FALSE,"template"}</definedName>
    <definedName name="_________________________________var2" hidden="1">{"var_page",#N/A,FALSE,"template"}</definedName>
    <definedName name="________________________________des1">[4]Inv_Data!#REF!</definedName>
    <definedName name="________________________________key1" hidden="1">[3]sheet6!#REF!</definedName>
    <definedName name="________________________________var2" localSheetId="30" hidden="1">{"var_page",#N/A,FALSE,"template"}</definedName>
    <definedName name="________________________________var2" hidden="1">{"var_page",#N/A,FALSE,"template"}</definedName>
    <definedName name="_______________________________des1">[4]Inv_Data!#REF!</definedName>
    <definedName name="_______________________________key1" hidden="1">[3]sheet6!#REF!</definedName>
    <definedName name="_______________________________TB1" localSheetId="30">#REF!</definedName>
    <definedName name="_______________________________TB1">#REF!</definedName>
    <definedName name="_______________________________var2" localSheetId="30" hidden="1">{"var_page",#N/A,FALSE,"template"}</definedName>
    <definedName name="_______________________________var2" hidden="1">{"var_page",#N/A,FALSE,"template"}</definedName>
    <definedName name="______________________________AMT13300">#N/A</definedName>
    <definedName name="______________________________AMT13502">#N/A</definedName>
    <definedName name="______________________________AMT41301">#N/A</definedName>
    <definedName name="______________________________AMT85116">#N/A</definedName>
    <definedName name="______________________________AMT85125">#N/A</definedName>
    <definedName name="______________________________AMT86106">#N/A</definedName>
    <definedName name="______________________________des1">[4]Inv_Data!#REF!</definedName>
    <definedName name="______________________________key1" hidden="1">[3]sheet6!#REF!</definedName>
    <definedName name="______________________________OUT13300">#N/A</definedName>
    <definedName name="______________________________OUT13502">#N/A</definedName>
    <definedName name="______________________________OUT41301">#N/A</definedName>
    <definedName name="______________________________OUT85116">#N/A</definedName>
    <definedName name="______________________________OUT85125">#N/A</definedName>
    <definedName name="______________________________OUT86106">#N/A</definedName>
    <definedName name="______________________________QRA86106">#N/A</definedName>
    <definedName name="______________________________TB1" localSheetId="30">#REF!</definedName>
    <definedName name="______________________________TB1">#REF!</definedName>
    <definedName name="______________________________VAR13300">#N/A</definedName>
    <definedName name="______________________________VAR13502">#N/A</definedName>
    <definedName name="_____________________________AMT13300">#N/A</definedName>
    <definedName name="_____________________________AMT13502">#N/A</definedName>
    <definedName name="_____________________________AMT41301">#N/A</definedName>
    <definedName name="_____________________________AMT85116">#N/A</definedName>
    <definedName name="_____________________________AMT85125">#N/A</definedName>
    <definedName name="_____________________________AMT86106">#N/A</definedName>
    <definedName name="_____________________________des1" localSheetId="30">[4]Inv_Data!#REF!</definedName>
    <definedName name="_____________________________des1">[4]Inv_Data!#REF!</definedName>
    <definedName name="_____________________________OUT13300">#N/A</definedName>
    <definedName name="_____________________________OUT13502">#N/A</definedName>
    <definedName name="_____________________________OUT41301">#N/A</definedName>
    <definedName name="_____________________________OUT85116">#N/A</definedName>
    <definedName name="_____________________________OUT85125">#N/A</definedName>
    <definedName name="_____________________________OUT86106">#N/A</definedName>
    <definedName name="_____________________________QRA86106">#N/A</definedName>
    <definedName name="_____________________________TB1" localSheetId="30">#REF!</definedName>
    <definedName name="_____________________________TB1">#REF!</definedName>
    <definedName name="_____________________________VAR13300">#N/A</definedName>
    <definedName name="_____________________________VAR13502">#N/A</definedName>
    <definedName name="_____________________________var2" localSheetId="30" hidden="1">{"var_page",#N/A,FALSE,"template"}</definedName>
    <definedName name="_____________________________var2" hidden="1">{"var_page",#N/A,FALSE,"template"}</definedName>
    <definedName name="____________________________AMT13300">#N/A</definedName>
    <definedName name="____________________________AMT13502">#N/A</definedName>
    <definedName name="____________________________AMT41301">#N/A</definedName>
    <definedName name="____________________________AMT85116">#N/A</definedName>
    <definedName name="____________________________AMT85125">#N/A</definedName>
    <definedName name="____________________________AMT86106">#N/A</definedName>
    <definedName name="____________________________des1">[4]Inv_Data!#REF!</definedName>
    <definedName name="____________________________key1" hidden="1">[3]sheet6!#REF!</definedName>
    <definedName name="____________________________OUT13300">#N/A</definedName>
    <definedName name="____________________________OUT13502">#N/A</definedName>
    <definedName name="____________________________OUT41301">#N/A</definedName>
    <definedName name="____________________________OUT85116">#N/A</definedName>
    <definedName name="____________________________OUT85125">#N/A</definedName>
    <definedName name="____________________________OUT86106">#N/A</definedName>
    <definedName name="____________________________QRA86106">#N/A</definedName>
    <definedName name="____________________________TB1" localSheetId="30">#REF!</definedName>
    <definedName name="____________________________TB1">#REF!</definedName>
    <definedName name="____________________________VAR13300">#N/A</definedName>
    <definedName name="____________________________VAR13502">#N/A</definedName>
    <definedName name="____________________________var2" localSheetId="30" hidden="1">{"var_page",#N/A,FALSE,"template"}</definedName>
    <definedName name="____________________________var2" hidden="1">{"var_page",#N/A,FALSE,"template"}</definedName>
    <definedName name="___________________________AMT13300">#N/A</definedName>
    <definedName name="___________________________AMT13502">#N/A</definedName>
    <definedName name="___________________________AMT41301">#N/A</definedName>
    <definedName name="___________________________AMT85116">#N/A</definedName>
    <definedName name="___________________________AMT85125">#N/A</definedName>
    <definedName name="___________________________AMT86106">#N/A</definedName>
    <definedName name="___________________________key1" hidden="1">[3]sheet6!#REF!</definedName>
    <definedName name="___________________________OUT13300">#N/A</definedName>
    <definedName name="___________________________OUT13502">#N/A</definedName>
    <definedName name="___________________________OUT41301">#N/A</definedName>
    <definedName name="___________________________OUT85116">#N/A</definedName>
    <definedName name="___________________________OUT85125">#N/A</definedName>
    <definedName name="___________________________OUT86106">#N/A</definedName>
    <definedName name="___________________________QRA86106">#N/A</definedName>
    <definedName name="___________________________TB1" localSheetId="30">#REF!</definedName>
    <definedName name="___________________________TB1">#REF!</definedName>
    <definedName name="___________________________VAR13300">#N/A</definedName>
    <definedName name="___________________________VAR13502">#N/A</definedName>
    <definedName name="___________________________var2" localSheetId="30" hidden="1">{"var_page",#N/A,FALSE,"template"}</definedName>
    <definedName name="___________________________var2" hidden="1">{"var_page",#N/A,FALSE,"template"}</definedName>
    <definedName name="__________________________AMT13300">#N/A</definedName>
    <definedName name="__________________________AMT13502">#N/A</definedName>
    <definedName name="__________________________AMT41301">#N/A</definedName>
    <definedName name="__________________________AMT85116">#N/A</definedName>
    <definedName name="__________________________AMT85125">#N/A</definedName>
    <definedName name="__________________________AMT86106">#N/A</definedName>
    <definedName name="__________________________des1">[4]Inv_Data!#REF!</definedName>
    <definedName name="__________________________key1" hidden="1">[3]sheet6!#REF!</definedName>
    <definedName name="__________________________OUT13300">#N/A</definedName>
    <definedName name="__________________________OUT13502">#N/A</definedName>
    <definedName name="__________________________OUT41301">#N/A</definedName>
    <definedName name="__________________________OUT85116">#N/A</definedName>
    <definedName name="__________________________OUT85125">#N/A</definedName>
    <definedName name="__________________________OUT86106">#N/A</definedName>
    <definedName name="__________________________QRA86106">#N/A</definedName>
    <definedName name="__________________________TB1" localSheetId="30">#REF!</definedName>
    <definedName name="__________________________TB1">#REF!</definedName>
    <definedName name="__________________________VAR13300">#N/A</definedName>
    <definedName name="__________________________VAR13502">#N/A</definedName>
    <definedName name="__________________________var2" localSheetId="30" hidden="1">{"var_page",#N/A,FALSE,"template"}</definedName>
    <definedName name="__________________________var2" hidden="1">{"var_page",#N/A,FALSE,"template"}</definedName>
    <definedName name="_________________________AMT13300">#N/A</definedName>
    <definedName name="_________________________AMT13502">#N/A</definedName>
    <definedName name="_________________________AMT41301">#N/A</definedName>
    <definedName name="_________________________AMT85116">#N/A</definedName>
    <definedName name="_________________________AMT85125">#N/A</definedName>
    <definedName name="_________________________AMT86106">#N/A</definedName>
    <definedName name="_________________________des1">[4]Inv_Data!#REF!</definedName>
    <definedName name="_________________________key1" hidden="1">[3]sheet6!#REF!</definedName>
    <definedName name="_________________________OUT13300">#N/A</definedName>
    <definedName name="_________________________OUT13502">#N/A</definedName>
    <definedName name="_________________________OUT41301">#N/A</definedName>
    <definedName name="_________________________OUT85116">#N/A</definedName>
    <definedName name="_________________________OUT85125">#N/A</definedName>
    <definedName name="_________________________OUT86106">#N/A</definedName>
    <definedName name="_________________________QRA86106">#N/A</definedName>
    <definedName name="_________________________TB1" localSheetId="30">#REF!</definedName>
    <definedName name="_________________________TB1">#REF!</definedName>
    <definedName name="_________________________VAR13300">#N/A</definedName>
    <definedName name="_________________________VAR13502">#N/A</definedName>
    <definedName name="_________________________var2" localSheetId="30" hidden="1">{"var_page",#N/A,FALSE,"template"}</definedName>
    <definedName name="_________________________var2" hidden="1">{"var_page",#N/A,FALSE,"template"}</definedName>
    <definedName name="________________________AMT13300">#N/A</definedName>
    <definedName name="________________________AMT13502">#N/A</definedName>
    <definedName name="________________________AMT41301">#N/A</definedName>
    <definedName name="________________________AMT85116">#N/A</definedName>
    <definedName name="________________________AMT85125">#N/A</definedName>
    <definedName name="________________________AMT86106">#N/A</definedName>
    <definedName name="________________________des1">[4]Inv_Data!#REF!</definedName>
    <definedName name="________________________key1" hidden="1">[3]sheet6!#REF!</definedName>
    <definedName name="________________________OUT13300">#N/A</definedName>
    <definedName name="________________________OUT13502">#N/A</definedName>
    <definedName name="________________________OUT41301">#N/A</definedName>
    <definedName name="________________________OUT85116">#N/A</definedName>
    <definedName name="________________________OUT85125">#N/A</definedName>
    <definedName name="________________________OUT86106">#N/A</definedName>
    <definedName name="________________________QRA86106">#N/A</definedName>
    <definedName name="________________________TB1" localSheetId="30">#REF!</definedName>
    <definedName name="________________________TB1">#REF!</definedName>
    <definedName name="________________________VAR13300">#N/A</definedName>
    <definedName name="________________________VAR13502">#N/A</definedName>
    <definedName name="________________________var2" localSheetId="30" hidden="1">{"var_page",#N/A,FALSE,"template"}</definedName>
    <definedName name="________________________var2" hidden="1">{"var_page",#N/A,FALSE,"template"}</definedName>
    <definedName name="_______________________AMT13300">#N/A</definedName>
    <definedName name="_______________________AMT13502">#N/A</definedName>
    <definedName name="_______________________AMT41301">#N/A</definedName>
    <definedName name="_______________________AMT85116">#N/A</definedName>
    <definedName name="_______________________AMT85125">#N/A</definedName>
    <definedName name="_______________________AMT86106">#N/A</definedName>
    <definedName name="_______________________des1">[4]Inv_Data!#REF!</definedName>
    <definedName name="_______________________key1" hidden="1">[3]sheet6!#REF!</definedName>
    <definedName name="_______________________OUT13300">#N/A</definedName>
    <definedName name="_______________________OUT13502">#N/A</definedName>
    <definedName name="_______________________OUT41301">#N/A</definedName>
    <definedName name="_______________________OUT85116">#N/A</definedName>
    <definedName name="_______________________OUT85125">#N/A</definedName>
    <definedName name="_______________________OUT86106">#N/A</definedName>
    <definedName name="_______________________QRA86106">#N/A</definedName>
    <definedName name="_______________________TB1" localSheetId="30">#REF!</definedName>
    <definedName name="_______________________TB1">#REF!</definedName>
    <definedName name="_______________________VAR13300">#N/A</definedName>
    <definedName name="_______________________VAR13502">#N/A</definedName>
    <definedName name="_______________________var2" localSheetId="30" hidden="1">{"var_page",#N/A,FALSE,"template"}</definedName>
    <definedName name="_______________________var2" hidden="1">{"var_page",#N/A,FALSE,"template"}</definedName>
    <definedName name="______________________AMT13300">#N/A</definedName>
    <definedName name="______________________AMT13502">#N/A</definedName>
    <definedName name="______________________AMT41301">#N/A</definedName>
    <definedName name="______________________AMT85116">#N/A</definedName>
    <definedName name="______________________AMT85125">#N/A</definedName>
    <definedName name="______________________AMT86106">#N/A</definedName>
    <definedName name="______________________des1">[4]Inv_Data!#REF!</definedName>
    <definedName name="______________________key1" hidden="1">[3]sheet6!#REF!</definedName>
    <definedName name="______________________OUT13300">#N/A</definedName>
    <definedName name="______________________OUT13502">#N/A</definedName>
    <definedName name="______________________OUT41301">#N/A</definedName>
    <definedName name="______________________OUT85116">#N/A</definedName>
    <definedName name="______________________OUT85125">#N/A</definedName>
    <definedName name="______________________OUT86106">#N/A</definedName>
    <definedName name="______________________QRA86106">#N/A</definedName>
    <definedName name="______________________TB1" localSheetId="30">#REF!</definedName>
    <definedName name="______________________TB1">#REF!</definedName>
    <definedName name="______________________VAR13300">#N/A</definedName>
    <definedName name="______________________VAR13502">#N/A</definedName>
    <definedName name="______________________var2" localSheetId="30" hidden="1">{"var_page",#N/A,FALSE,"template"}</definedName>
    <definedName name="______________________var2" hidden="1">{"var_page",#N/A,FALSE,"template"}</definedName>
    <definedName name="_____________________AMT13300">#N/A</definedName>
    <definedName name="_____________________AMT13502">#N/A</definedName>
    <definedName name="_____________________AMT41301">#N/A</definedName>
    <definedName name="_____________________AMT85116">#N/A</definedName>
    <definedName name="_____________________AMT85125">#N/A</definedName>
    <definedName name="_____________________AMT86106">#N/A</definedName>
    <definedName name="_____________________des1">[4]Inv_Data!#REF!</definedName>
    <definedName name="_____________________key1" hidden="1">[3]sheet6!#REF!</definedName>
    <definedName name="_____________________OUT13300">#N/A</definedName>
    <definedName name="_____________________OUT13502">#N/A</definedName>
    <definedName name="_____________________OUT41301">#N/A</definedName>
    <definedName name="_____________________OUT85116">#N/A</definedName>
    <definedName name="_____________________OUT85125">#N/A</definedName>
    <definedName name="_____________________OUT86106">#N/A</definedName>
    <definedName name="_____________________QRA86106">#N/A</definedName>
    <definedName name="_____________________T123456" localSheetId="30" hidden="1">{"COUNT",#N/A,FALSE,"AB"}</definedName>
    <definedName name="_____________________T123456" hidden="1">{"COUNT",#N/A,FALSE,"AB"}</definedName>
    <definedName name="_____________________T12347" localSheetId="30" hidden="1">{"COUNT",#N/A,FALSE,"AB"}</definedName>
    <definedName name="_____________________T12347" hidden="1">{"COUNT",#N/A,FALSE,"AB"}</definedName>
    <definedName name="_____________________TB1" localSheetId="30">#REF!</definedName>
    <definedName name="_____________________TB1">#REF!</definedName>
    <definedName name="_____________________VAR13300">#N/A</definedName>
    <definedName name="_____________________VAR13502">#N/A</definedName>
    <definedName name="_____________________var2" localSheetId="30" hidden="1">{"var_page",#N/A,FALSE,"template"}</definedName>
    <definedName name="_____________________var2" hidden="1">{"var_page",#N/A,FALSE,"template"}</definedName>
    <definedName name="____________________AMT13300">#N/A</definedName>
    <definedName name="____________________AMT13502">#N/A</definedName>
    <definedName name="____________________AMT41301">#N/A</definedName>
    <definedName name="____________________AMT85116">#N/A</definedName>
    <definedName name="____________________AMT85125">#N/A</definedName>
    <definedName name="____________________AMT86106">#N/A</definedName>
    <definedName name="____________________des1">[4]Inv_Data!#REF!</definedName>
    <definedName name="____________________key1" hidden="1">[3]sheet6!#REF!</definedName>
    <definedName name="____________________OUT13300">#N/A</definedName>
    <definedName name="____________________OUT13502">#N/A</definedName>
    <definedName name="____________________OUT41301">#N/A</definedName>
    <definedName name="____________________OUT85116">#N/A</definedName>
    <definedName name="____________________OUT85125">#N/A</definedName>
    <definedName name="____________________OUT86106">#N/A</definedName>
    <definedName name="____________________QRA86106">#N/A</definedName>
    <definedName name="____________________TB1" localSheetId="30">#REF!</definedName>
    <definedName name="____________________TB1">#REF!</definedName>
    <definedName name="____________________VAR13300">#N/A</definedName>
    <definedName name="____________________VAR13502">#N/A</definedName>
    <definedName name="____________________var2" localSheetId="30" hidden="1">{"var_page",#N/A,FALSE,"template"}</definedName>
    <definedName name="____________________var2" hidden="1">{"var_page",#N/A,FALSE,"template"}</definedName>
    <definedName name="___________________AMT13300">#N/A</definedName>
    <definedName name="___________________AMT13502">#N/A</definedName>
    <definedName name="___________________AMT41301">#N/A</definedName>
    <definedName name="___________________AMT85116">#N/A</definedName>
    <definedName name="___________________AMT85125">#N/A</definedName>
    <definedName name="___________________AMT86106">#N/A</definedName>
    <definedName name="___________________des1">[4]Inv_Data!#REF!</definedName>
    <definedName name="___________________OUT13300">#N/A</definedName>
    <definedName name="___________________OUT13502">#N/A</definedName>
    <definedName name="___________________OUT41301">#N/A</definedName>
    <definedName name="___________________OUT85116">#N/A</definedName>
    <definedName name="___________________OUT85125">#N/A</definedName>
    <definedName name="___________________OUT86106">#N/A</definedName>
    <definedName name="___________________QRA86106">#N/A</definedName>
    <definedName name="___________________TB1" localSheetId="30">#REF!</definedName>
    <definedName name="___________________TB1">#REF!</definedName>
    <definedName name="___________________VAR13300">#N/A</definedName>
    <definedName name="___________________VAR13502">#N/A</definedName>
    <definedName name="___________________var2" localSheetId="30" hidden="1">{"var_page",#N/A,FALSE,"template"}</definedName>
    <definedName name="___________________var2" hidden="1">{"var_page",#N/A,FALSE,"template"}</definedName>
    <definedName name="__________________AMT13300">#N/A</definedName>
    <definedName name="__________________AMT13502">#N/A</definedName>
    <definedName name="__________________AMT41301">#N/A</definedName>
    <definedName name="__________________AMT85116">#N/A</definedName>
    <definedName name="__________________AMT85125">#N/A</definedName>
    <definedName name="__________________AMT86106">#N/A</definedName>
    <definedName name="__________________des1">[4]Inv_Data!#REF!</definedName>
    <definedName name="__________________key1" hidden="1">[3]sheet6!#REF!</definedName>
    <definedName name="__________________OUT13300">#N/A</definedName>
    <definedName name="__________________OUT13502">#N/A</definedName>
    <definedName name="__________________OUT41301">#N/A</definedName>
    <definedName name="__________________OUT85116">#N/A</definedName>
    <definedName name="__________________OUT85125">#N/A</definedName>
    <definedName name="__________________OUT86106">#N/A</definedName>
    <definedName name="__________________QRA86106">#N/A</definedName>
    <definedName name="__________________T123456" localSheetId="30" hidden="1">{"COUNT",#N/A,FALSE,"AB"}</definedName>
    <definedName name="__________________T123456" hidden="1">{"COUNT",#N/A,FALSE,"AB"}</definedName>
    <definedName name="__________________T12347" localSheetId="30" hidden="1">{"COUNT",#N/A,FALSE,"AB"}</definedName>
    <definedName name="__________________T12347" hidden="1">{"COUNT",#N/A,FALSE,"AB"}</definedName>
    <definedName name="__________________TB1" localSheetId="30">#REF!</definedName>
    <definedName name="__________________TB1">#REF!</definedName>
    <definedName name="__________________VAR13300">#N/A</definedName>
    <definedName name="__________________VAR13502">#N/A</definedName>
    <definedName name="__________________var2" localSheetId="30" hidden="1">{"var_page",#N/A,FALSE,"template"}</definedName>
    <definedName name="__________________var2" hidden="1">{"var_page",#N/A,FALSE,"template"}</definedName>
    <definedName name="_________________AMT13300">#N/A</definedName>
    <definedName name="_________________AMT13502">#N/A</definedName>
    <definedName name="_________________AMT41301">#N/A</definedName>
    <definedName name="_________________AMT85116">#N/A</definedName>
    <definedName name="_________________AMT85125">#N/A</definedName>
    <definedName name="_________________AMT86106">#N/A</definedName>
    <definedName name="_________________des1">[4]Inv_Data!#REF!</definedName>
    <definedName name="_________________key1" hidden="1">[3]sheet6!#REF!</definedName>
    <definedName name="_________________OUT13300">#N/A</definedName>
    <definedName name="_________________OUT13502">#N/A</definedName>
    <definedName name="_________________OUT41301">#N/A</definedName>
    <definedName name="_________________OUT85116">#N/A</definedName>
    <definedName name="_________________OUT85125">#N/A</definedName>
    <definedName name="_________________OUT86106">#N/A</definedName>
    <definedName name="_________________QRA86106">#N/A</definedName>
    <definedName name="_________________TB1" localSheetId="30">#REF!</definedName>
    <definedName name="_________________TB1">#REF!</definedName>
    <definedName name="_________________VAR13300">#N/A</definedName>
    <definedName name="_________________VAR13502">#N/A</definedName>
    <definedName name="_________________var2" localSheetId="30" hidden="1">{"var_page",#N/A,FALSE,"template"}</definedName>
    <definedName name="_________________var2" hidden="1">{"var_page",#N/A,FALSE,"template"}</definedName>
    <definedName name="________________AMT13300">#N/A</definedName>
    <definedName name="________________AMT13502">#N/A</definedName>
    <definedName name="________________AMT41301">#N/A</definedName>
    <definedName name="________________AMT85116">#N/A</definedName>
    <definedName name="________________AMT85125">#N/A</definedName>
    <definedName name="________________AMT86106">#N/A</definedName>
    <definedName name="________________br1" localSheetId="30" hidden="1">{"Quarter1",#N/A,FALSE,"Sheet1";"Quarter2",#N/A,FALSE,"Sheet1";"Quarter3",#N/A,FALSE,"Sheet1";"Quarter4",#N/A,FALSE,"Sheet1"}</definedName>
    <definedName name="________________br1" hidden="1">{"Quarter1",#N/A,FALSE,"Sheet1";"Quarter2",#N/A,FALSE,"Sheet1";"Quarter3",#N/A,FALSE,"Sheet1";"Quarter4",#N/A,FALSE,"Sheet1"}</definedName>
    <definedName name="________________key1" hidden="1">[3]sheet6!#REF!</definedName>
    <definedName name="________________OUT13300">#N/A</definedName>
    <definedName name="________________OUT13502">#N/A</definedName>
    <definedName name="________________OUT41301">#N/A</definedName>
    <definedName name="________________OUT85116">#N/A</definedName>
    <definedName name="________________OUT85125">#N/A</definedName>
    <definedName name="________________OUT86106">#N/A</definedName>
    <definedName name="________________QRA86106">#N/A</definedName>
    <definedName name="________________TB1" localSheetId="30">#REF!</definedName>
    <definedName name="________________TB1">#REF!</definedName>
    <definedName name="________________VAR13300">#N/A</definedName>
    <definedName name="________________VAR13502">#N/A</definedName>
    <definedName name="________________var2" localSheetId="30" hidden="1">{"var_page",#N/A,FALSE,"template"}</definedName>
    <definedName name="________________var2" hidden="1">{"var_page",#N/A,FALSE,"template"}</definedName>
    <definedName name="_______________AMT13300">#N/A</definedName>
    <definedName name="_______________AMT13502">#N/A</definedName>
    <definedName name="_______________AMT41301">#N/A</definedName>
    <definedName name="_______________AMT85116">#N/A</definedName>
    <definedName name="_______________AMT85125">#N/A</definedName>
    <definedName name="_______________AMT86106">#N/A</definedName>
    <definedName name="_______________br1" localSheetId="30" hidden="1">{"Quarter1",#N/A,FALSE,"Sheet1";"Quarter2",#N/A,FALSE,"Sheet1";"Quarter3",#N/A,FALSE,"Sheet1";"Quarter4",#N/A,FALSE,"Sheet1"}</definedName>
    <definedName name="_______________br1" hidden="1">{"Quarter1",#N/A,FALSE,"Sheet1";"Quarter2",#N/A,FALSE,"Sheet1";"Quarter3",#N/A,FALSE,"Sheet1";"Quarter4",#N/A,FALSE,"Sheet1"}</definedName>
    <definedName name="_______________des1">[4]Inv_Data!#REF!</definedName>
    <definedName name="_______________key1" hidden="1">[3]sheet6!#REF!</definedName>
    <definedName name="_______________OUT13300">#N/A</definedName>
    <definedName name="_______________OUT13502">#N/A</definedName>
    <definedName name="_______________OUT41301">#N/A</definedName>
    <definedName name="_______________OUT85116">#N/A</definedName>
    <definedName name="_______________OUT85125">#N/A</definedName>
    <definedName name="_______________OUT86106">#N/A</definedName>
    <definedName name="_______________QRA86106">#N/A</definedName>
    <definedName name="_______________TB1" localSheetId="30">#REF!</definedName>
    <definedName name="_______________TB1">#REF!</definedName>
    <definedName name="_______________VAR13300">#N/A</definedName>
    <definedName name="_______________VAR13502">#N/A</definedName>
    <definedName name="_______________var2" localSheetId="30" hidden="1">{"var_page",#N/A,FALSE,"template"}</definedName>
    <definedName name="_______________var2" hidden="1">{"var_page",#N/A,FALSE,"template"}</definedName>
    <definedName name="______________AMT13300">#N/A</definedName>
    <definedName name="______________AMT13502">#N/A</definedName>
    <definedName name="______________AMT41301">#N/A</definedName>
    <definedName name="______________AMT85116">#N/A</definedName>
    <definedName name="______________AMT85125">#N/A</definedName>
    <definedName name="______________AMT86106">#N/A</definedName>
    <definedName name="______________br1" localSheetId="30" hidden="1">{"Quarter1",#N/A,FALSE,"Sheet1";"Quarter2",#N/A,FALSE,"Sheet1";"Quarter3",#N/A,FALSE,"Sheet1";"Quarter4",#N/A,FALSE,"Sheet1"}</definedName>
    <definedName name="______________br1" hidden="1">{"Quarter1",#N/A,FALSE,"Sheet1";"Quarter2",#N/A,FALSE,"Sheet1";"Quarter3",#N/A,FALSE,"Sheet1";"Quarter4",#N/A,FALSE,"Sheet1"}</definedName>
    <definedName name="______________des1">[4]Inv_Data!#REF!</definedName>
    <definedName name="______________key1" hidden="1">[3]sheet6!#REF!</definedName>
    <definedName name="______________OUT13300">#N/A</definedName>
    <definedName name="______________OUT13502">#N/A</definedName>
    <definedName name="______________OUT41301">#N/A</definedName>
    <definedName name="______________OUT85116">#N/A</definedName>
    <definedName name="______________OUT85125">#N/A</definedName>
    <definedName name="______________OUT86106">#N/A</definedName>
    <definedName name="______________QRA86106">#N/A</definedName>
    <definedName name="______________T123456" localSheetId="30" hidden="1">{"COUNT",#N/A,FALSE,"AB"}</definedName>
    <definedName name="______________T123456" hidden="1">{"COUNT",#N/A,FALSE,"AB"}</definedName>
    <definedName name="______________T12347" localSheetId="30" hidden="1">{"COUNT",#N/A,FALSE,"AB"}</definedName>
    <definedName name="______________T12347" hidden="1">{"COUNT",#N/A,FALSE,"AB"}</definedName>
    <definedName name="______________TB1" localSheetId="30">#REF!</definedName>
    <definedName name="______________TB1">#REF!</definedName>
    <definedName name="______________VAR13300">#N/A</definedName>
    <definedName name="______________VAR13502">#N/A</definedName>
    <definedName name="______________var2" localSheetId="30" hidden="1">{"var_page",#N/A,FALSE,"template"}</definedName>
    <definedName name="______________var2" hidden="1">{"var_page",#N/A,FALSE,"template"}</definedName>
    <definedName name="_____________AMT13300">#N/A</definedName>
    <definedName name="_____________AMT13502">#N/A</definedName>
    <definedName name="_____________AMT41301">#N/A</definedName>
    <definedName name="_____________AMT85116">#N/A</definedName>
    <definedName name="_____________AMT85125">#N/A</definedName>
    <definedName name="_____________AMT86106">#N/A</definedName>
    <definedName name="_____________br1" localSheetId="30" hidden="1">{"Quarter1",#N/A,FALSE,"Sheet1";"Quarter2",#N/A,FALSE,"Sheet1";"Quarter3",#N/A,FALSE,"Sheet1";"Quarter4",#N/A,FALSE,"Sheet1"}</definedName>
    <definedName name="_____________br1" hidden="1">{"Quarter1",#N/A,FALSE,"Sheet1";"Quarter2",#N/A,FALSE,"Sheet1";"Quarter3",#N/A,FALSE,"Sheet1";"Quarter4",#N/A,FALSE,"Sheet1"}</definedName>
    <definedName name="_____________des1">[4]Inv_Data!#REF!</definedName>
    <definedName name="_____________key1" hidden="1">[3]sheet6!#REF!</definedName>
    <definedName name="_____________OUT13300">#N/A</definedName>
    <definedName name="_____________OUT13502">#N/A</definedName>
    <definedName name="_____________OUT41301">#N/A</definedName>
    <definedName name="_____________OUT85116">#N/A</definedName>
    <definedName name="_____________OUT85125">#N/A</definedName>
    <definedName name="_____________OUT86106">#N/A</definedName>
    <definedName name="_____________QRA86106">#N/A</definedName>
    <definedName name="_____________TB1" localSheetId="30">#REF!</definedName>
    <definedName name="_____________TB1">#REF!</definedName>
    <definedName name="_____________VAR13300">#N/A</definedName>
    <definedName name="_____________VAR13502">#N/A</definedName>
    <definedName name="_____________var2" localSheetId="30" hidden="1">{"var_page",#N/A,FALSE,"template"}</definedName>
    <definedName name="_____________var2" hidden="1">{"var_page",#N/A,FALSE,"template"}</definedName>
    <definedName name="____________AMT13300">#N/A</definedName>
    <definedName name="____________AMT13502">#N/A</definedName>
    <definedName name="____________AMT41301">#N/A</definedName>
    <definedName name="____________AMT85116">#N/A</definedName>
    <definedName name="____________AMT85125">#N/A</definedName>
    <definedName name="____________AMT86106">#N/A</definedName>
    <definedName name="____________br1" localSheetId="30" hidden="1">{"Quarter1",#N/A,FALSE,"Sheet1";"Quarter2",#N/A,FALSE,"Sheet1";"Quarter3",#N/A,FALSE,"Sheet1";"Quarter4",#N/A,FALSE,"Sheet1"}</definedName>
    <definedName name="____________br1" hidden="1">{"Quarter1",#N/A,FALSE,"Sheet1";"Quarter2",#N/A,FALSE,"Sheet1";"Quarter3",#N/A,FALSE,"Sheet1";"Quarter4",#N/A,FALSE,"Sheet1"}</definedName>
    <definedName name="____________des1">[4]Inv_Data!#REF!</definedName>
    <definedName name="____________key1" hidden="1">[3]sheet6!#REF!</definedName>
    <definedName name="____________OUT13300">#N/A</definedName>
    <definedName name="____________OUT13502">#N/A</definedName>
    <definedName name="____________OUT41301">#N/A</definedName>
    <definedName name="____________OUT85116">#N/A</definedName>
    <definedName name="____________OUT85125">#N/A</definedName>
    <definedName name="____________OUT86106">#N/A</definedName>
    <definedName name="____________QRA86106">#N/A</definedName>
    <definedName name="____________TB1" localSheetId="30">#REF!</definedName>
    <definedName name="____________TB1">#REF!</definedName>
    <definedName name="____________VAR13300">#N/A</definedName>
    <definedName name="____________VAR13502">#N/A</definedName>
    <definedName name="____________var2" localSheetId="30" hidden="1">{"var_page",#N/A,FALSE,"template"}</definedName>
    <definedName name="____________var2" hidden="1">{"var_page",#N/A,FALSE,"template"}</definedName>
    <definedName name="____________z2" localSheetId="30" hidden="1">{"Sch00",#N/A,FALSE,"1";"Contents",#N/A,FALSE,"1"}</definedName>
    <definedName name="____________z2" hidden="1">{"Sch00",#N/A,FALSE,"1";"Contents",#N/A,FALSE,"1"}</definedName>
    <definedName name="____________z3" localSheetId="30" hidden="1">{"Sch01",#N/A,FALSE,"2";"Sch02",#N/A,FALSE,"2";"Sch03",#N/A,FALSE,"2";"Sch04",#N/A,FALSE,"2";"Sch05",#N/A,FALSE,"2";"Sch06",#N/A,FALSE,"2";"Sch17",#N/A,FALSE,"2";"Sch19",#N/A,FALSE,"2";"Sch20",#N/A,FALSE,"2";"Sch21",#N/A,FALSE,"2";"Sch26",#N/A,FALSE,"2"}</definedName>
    <definedName name="____________z3" hidden="1">{"Sch01",#N/A,FALSE,"2";"Sch02",#N/A,FALSE,"2";"Sch03",#N/A,FALSE,"2";"Sch04",#N/A,FALSE,"2";"Sch05",#N/A,FALSE,"2";"Sch06",#N/A,FALSE,"2";"Sch17",#N/A,FALSE,"2";"Sch19",#N/A,FALSE,"2";"Sch20",#N/A,FALSE,"2";"Sch21",#N/A,FALSE,"2";"Sch26",#N/A,FALSE,"2"}</definedName>
    <definedName name="___________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__AMT13300">#N/A</definedName>
    <definedName name="___________AMT13502">#N/A</definedName>
    <definedName name="___________AMT41301">#N/A</definedName>
    <definedName name="___________AMT85116">#N/A</definedName>
    <definedName name="___________AMT85125">#N/A</definedName>
    <definedName name="___________AMT86106">#N/A</definedName>
    <definedName name="___________br1" localSheetId="30" hidden="1">{"Quarter1",#N/A,FALSE,"Sheet1";"Quarter2",#N/A,FALSE,"Sheet1";"Quarter3",#N/A,FALSE,"Sheet1";"Quarter4",#N/A,FALSE,"Sheet1"}</definedName>
    <definedName name="___________br1" hidden="1">{"Quarter1",#N/A,FALSE,"Sheet1";"Quarter2",#N/A,FALSE,"Sheet1";"Quarter3",#N/A,FALSE,"Sheet1";"Quarter4",#N/A,FALSE,"Sheet1"}</definedName>
    <definedName name="___________des1">[4]Inv_Data!#REF!</definedName>
    <definedName name="___________key1" hidden="1">[3]sheet6!#REF!</definedName>
    <definedName name="___________OUT13300">#N/A</definedName>
    <definedName name="___________OUT13502">#N/A</definedName>
    <definedName name="___________OUT41301">#N/A</definedName>
    <definedName name="___________OUT85116">#N/A</definedName>
    <definedName name="___________OUT85125">#N/A</definedName>
    <definedName name="___________OUT86106">#N/A</definedName>
    <definedName name="___________QRA86106">#N/A</definedName>
    <definedName name="___________rod1" localSheetId="30" hidden="1">{#N/A,#N/A,FALSE,"Projections";#N/A,#N/A,FALSE,"Multiples Valuation";#N/A,#N/A,FALSE,"LBO";#N/A,#N/A,FALSE,"Multiples_Sensitivity";#N/A,#N/A,FALSE,"Summary"}</definedName>
    <definedName name="___________rod1" hidden="1">{#N/A,#N/A,FALSE,"Projections";#N/A,#N/A,FALSE,"Multiples Valuation";#N/A,#N/A,FALSE,"LBO";#N/A,#N/A,FALSE,"Multiples_Sensitivity";#N/A,#N/A,FALSE,"Summary"}</definedName>
    <definedName name="___________TB1" localSheetId="30">#REF!</definedName>
    <definedName name="___________TB1">#REF!</definedName>
    <definedName name="___________VAR13300">#N/A</definedName>
    <definedName name="___________VAR13502">#N/A</definedName>
    <definedName name="___________var2" localSheetId="30" hidden="1">{"var_page",#N/A,FALSE,"template"}</definedName>
    <definedName name="___________var2" hidden="1">{"var_page",#N/A,FALSE,"template"}</definedName>
    <definedName name="___________z2" localSheetId="30" hidden="1">{"Sch00",#N/A,FALSE,"1";"Contents",#N/A,FALSE,"1"}</definedName>
    <definedName name="___________z2" hidden="1">{"Sch00",#N/A,FALSE,"1";"Contents",#N/A,FALSE,"1"}</definedName>
    <definedName name="___________z3" localSheetId="30" hidden="1">{"Sch01",#N/A,FALSE,"2";"Sch02",#N/A,FALSE,"2";"Sch03",#N/A,FALSE,"2";"Sch04",#N/A,FALSE,"2";"Sch05",#N/A,FALSE,"2";"Sch06",#N/A,FALSE,"2";"Sch17",#N/A,FALSE,"2";"Sch19",#N/A,FALSE,"2";"Sch20",#N/A,FALSE,"2";"Sch21",#N/A,FALSE,"2";"Sch26",#N/A,FALSE,"2"}</definedName>
    <definedName name="___________z3" hidden="1">{"Sch01",#N/A,FALSE,"2";"Sch02",#N/A,FALSE,"2";"Sch03",#N/A,FALSE,"2";"Sch04",#N/A,FALSE,"2";"Sch05",#N/A,FALSE,"2";"Sch06",#N/A,FALSE,"2";"Sch17",#N/A,FALSE,"2";"Sch19",#N/A,FALSE,"2";"Sch20",#N/A,FALSE,"2";"Sch21",#N/A,FALSE,"2";"Sch26",#N/A,FALSE,"2"}</definedName>
    <definedName name="__________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_AMT13300">#N/A</definedName>
    <definedName name="__________AMT13502">#N/A</definedName>
    <definedName name="__________AMT41301">#N/A</definedName>
    <definedName name="__________AMT85116">#N/A</definedName>
    <definedName name="__________AMT85125">#N/A</definedName>
    <definedName name="__________AMT86106">#N/A</definedName>
    <definedName name="__________br1" localSheetId="30" hidden="1">{"Quarter1",#N/A,FALSE,"Sheet1";"Quarter2",#N/A,FALSE,"Sheet1";"Quarter3",#N/A,FALSE,"Sheet1";"Quarter4",#N/A,FALSE,"Sheet1"}</definedName>
    <definedName name="__________br1" hidden="1">{"Quarter1",#N/A,FALSE,"Sheet1";"Quarter2",#N/A,FALSE,"Sheet1";"Quarter3",#N/A,FALSE,"Sheet1";"Quarter4",#N/A,FALSE,"Sheet1"}</definedName>
    <definedName name="__________ddd2">[5]账面外销!$A$6:$R$11</definedName>
    <definedName name="__________des1">[4]Inv_Data!#REF!</definedName>
    <definedName name="__________hod2" localSheetId="30" hidden="1">{#N/A,#N/A,FALSE,"TS";#N/A,#N/A,FALSE,"Combo";#N/A,#N/A,FALSE,"FAIR";#N/A,#N/A,FALSE,"RBC";#N/A,#N/A,FALSE,"xxxx";#N/A,#N/A,FALSE,"A_D";#N/A,#N/A,FALSE,"WACC";#N/A,#N/A,FALSE,"DCF";#N/A,#N/A,FALSE,"LBO";#N/A,#N/A,FALSE,"AcqMults";#N/A,#N/A,FALSE,"CompMults"}</definedName>
    <definedName name="__________hod2" hidden="1">{#N/A,#N/A,FALSE,"TS";#N/A,#N/A,FALSE,"Combo";#N/A,#N/A,FALSE,"FAIR";#N/A,#N/A,FALSE,"RBC";#N/A,#N/A,FALSE,"xxxx";#N/A,#N/A,FALSE,"A_D";#N/A,#N/A,FALSE,"WACC";#N/A,#N/A,FALSE,"DCF";#N/A,#N/A,FALSE,"LBO";#N/A,#N/A,FALSE,"AcqMults";#N/A,#N/A,FALSE,"CompMults"}</definedName>
    <definedName name="__________ibo2" localSheetId="30" hidden="1">{#N/A,#N/A,FALSE,"Summary";#N/A,#N/A,FALSE,"Projections";#N/A,#N/A,FALSE,"Mkt Mults";#N/A,#N/A,FALSE,"DCF";#N/A,#N/A,FALSE,"Accr Dil";#N/A,#N/A,FALSE,"PIC LBO";#N/A,#N/A,FALSE,"MULT10_4";#N/A,#N/A,FALSE,"CBI LBO"}</definedName>
    <definedName name="__________ibo2" hidden="1">{#N/A,#N/A,FALSE,"Summary";#N/A,#N/A,FALSE,"Projections";#N/A,#N/A,FALSE,"Mkt Mults";#N/A,#N/A,FALSE,"DCF";#N/A,#N/A,FALSE,"Accr Dil";#N/A,#N/A,FALSE,"PIC LBO";#N/A,#N/A,FALSE,"MULT10_4";#N/A,#N/A,FALSE,"CBI LBO"}</definedName>
    <definedName name="__________key1" hidden="1">[3]sheet6!#REF!</definedName>
    <definedName name="__________OUT13300">#N/A</definedName>
    <definedName name="__________OUT13502">#N/A</definedName>
    <definedName name="__________OUT41301">#N/A</definedName>
    <definedName name="__________OUT85116">#N/A</definedName>
    <definedName name="__________OUT85125">#N/A</definedName>
    <definedName name="__________OUT86106">#N/A</definedName>
    <definedName name="__________QRA86106">#N/A</definedName>
    <definedName name="__________rod1" localSheetId="30" hidden="1">{#N/A,#N/A,FALSE,"Projections";#N/A,#N/A,FALSE,"Multiples Valuation";#N/A,#N/A,FALSE,"LBO";#N/A,#N/A,FALSE,"Multiples_Sensitivity";#N/A,#N/A,FALSE,"Summary"}</definedName>
    <definedName name="__________rod1" hidden="1">{#N/A,#N/A,FALSE,"Projections";#N/A,#N/A,FALSE,"Multiples Valuation";#N/A,#N/A,FALSE,"LBO";#N/A,#N/A,FALSE,"Multiples_Sensitivity";#N/A,#N/A,FALSE,"Summary"}</definedName>
    <definedName name="__________TB1" localSheetId="30">#REF!</definedName>
    <definedName name="__________TB1">#REF!</definedName>
    <definedName name="__________VAR13300">#N/A</definedName>
    <definedName name="__________VAR13502">#N/A</definedName>
    <definedName name="__________var2" localSheetId="30" hidden="1">{"var_page",#N/A,FALSE,"template"}</definedName>
    <definedName name="__________var2" hidden="1">{"var_page",#N/A,FALSE,"template"}</definedName>
    <definedName name="__________z2" localSheetId="30" hidden="1">{"Sch00",#N/A,FALSE,"1";"Contents",#N/A,FALSE,"1"}</definedName>
    <definedName name="__________z2" hidden="1">{"Sch00",#N/A,FALSE,"1";"Contents",#N/A,FALSE,"1"}</definedName>
    <definedName name="__________z3" localSheetId="30" hidden="1">{"Sch01",#N/A,FALSE,"2";"Sch02",#N/A,FALSE,"2";"Sch03",#N/A,FALSE,"2";"Sch04",#N/A,FALSE,"2";"Sch05",#N/A,FALSE,"2";"Sch06",#N/A,FALSE,"2";"Sch17",#N/A,FALSE,"2";"Sch19",#N/A,FALSE,"2";"Sch20",#N/A,FALSE,"2";"Sch21",#N/A,FALSE,"2";"Sch26",#N/A,FALSE,"2"}</definedName>
    <definedName name="__________z3" hidden="1">{"Sch01",#N/A,FALSE,"2";"Sch02",#N/A,FALSE,"2";"Sch03",#N/A,FALSE,"2";"Sch04",#N/A,FALSE,"2";"Sch05",#N/A,FALSE,"2";"Sch06",#N/A,FALSE,"2";"Sch17",#N/A,FALSE,"2";"Sch19",#N/A,FALSE,"2";"Sch20",#N/A,FALSE,"2";"Sch21",#N/A,FALSE,"2";"Sch26",#N/A,FALSE,"2"}</definedName>
    <definedName name="_________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abc1">[6]外销涤布!$A$1:$N$329</definedName>
    <definedName name="_________abc2">[6]外销涤布!$A$1:$N$329</definedName>
    <definedName name="_________AMT13300">#N/A</definedName>
    <definedName name="_________AMT13502">#N/A</definedName>
    <definedName name="_________AMT41301">#N/A</definedName>
    <definedName name="_________AMT85116">#N/A</definedName>
    <definedName name="_________AMT85125">#N/A</definedName>
    <definedName name="_________AMT86106">#N/A</definedName>
    <definedName name="_________ar1" localSheetId="30" hidden="1">{#N/A,#N/A,FALSE,"MASTER M-1 SUMMARY";#N/A,#N/A,FALSE,"STILLWATER M-1 SUMMARY";#N/A,#N/A,FALSE,"DRESSER M-1 SUMMARY";#N/A,#N/A,FALSE,"LAKEWOOD M-1 SUMMARY";#N/A,#N/A,FALSE,"WHEAT RIDGE M-1 SUMMARY";#N/A,#N/A,FALSE,"AUSTIN M-1 SUMMARY";#N/A,#N/A,FALSE,"CORPORATE M-1 SUMMARY"}</definedName>
    <definedName name="_________ar1" hidden="1">{#N/A,#N/A,FALSE,"MASTER M-1 SUMMARY";#N/A,#N/A,FALSE,"STILLWATER M-1 SUMMARY";#N/A,#N/A,FALSE,"DRESSER M-1 SUMMARY";#N/A,#N/A,FALSE,"LAKEWOOD M-1 SUMMARY";#N/A,#N/A,FALSE,"WHEAT RIDGE M-1 SUMMARY";#N/A,#N/A,FALSE,"AUSTIN M-1 SUMMARY";#N/A,#N/A,FALSE,"CORPORATE M-1 SUMMARY"}</definedName>
    <definedName name="_________br1" localSheetId="30" hidden="1">{"Quarter1",#N/A,FALSE,"Sheet1";"Quarter2",#N/A,FALSE,"Sheet1";"Quarter3",#N/A,FALSE,"Sheet1";"Quarter4",#N/A,FALSE,"Sheet1"}</definedName>
    <definedName name="_________br1" hidden="1">{"Quarter1",#N/A,FALSE,"Sheet1";"Quarter2",#N/A,FALSE,"Sheet1";"Quarter3",#N/A,FALSE,"Sheet1";"Quarter4",#N/A,FALSE,"Sheet1"}</definedName>
    <definedName name="_________ddd1">[5]账面外销!$A$6:$R$11</definedName>
    <definedName name="_________ddd2">[5]账面外销!$A$6:$R$11</definedName>
    <definedName name="_________des1">[4]Inv_Data!#REF!</definedName>
    <definedName name="_________eva2" localSheetId="30" hidden="1">{"DCF",#N/A,FALSE,"CF"}</definedName>
    <definedName name="_________eva2" hidden="1">{"DCF",#N/A,FALSE,"CF"}</definedName>
    <definedName name="_________eva2_1" localSheetId="30" hidden="1">{"DCF",#N/A,FALSE,"CF"}</definedName>
    <definedName name="_________eva2_1" hidden="1">{"DCF",#N/A,FALSE,"CF"}</definedName>
    <definedName name="_________eva2_2" localSheetId="30" hidden="1">{"DCF",#N/A,FALSE,"CF"}</definedName>
    <definedName name="_________eva2_2" hidden="1">{"DCF",#N/A,FALSE,"CF"}</definedName>
    <definedName name="_________eva2_3" localSheetId="30" hidden="1">{"DCF",#N/A,FALSE,"CF"}</definedName>
    <definedName name="_________eva2_3" hidden="1">{"DCF",#N/A,FALSE,"CF"}</definedName>
    <definedName name="_________eva2_4" localSheetId="30" hidden="1">{"DCF",#N/A,FALSE,"CF"}</definedName>
    <definedName name="_________eva2_4" hidden="1">{"DCF",#N/A,FALSE,"CF"}</definedName>
    <definedName name="_________eva2_5" localSheetId="30" hidden="1">{"DCF",#N/A,FALSE,"CF"}</definedName>
    <definedName name="_________eva2_5" hidden="1">{"DCF",#N/A,FALSE,"CF"}</definedName>
    <definedName name="_________hod2" localSheetId="30" hidden="1">{#N/A,#N/A,FALSE,"TS";#N/A,#N/A,FALSE,"Combo";#N/A,#N/A,FALSE,"FAIR";#N/A,#N/A,FALSE,"RBC";#N/A,#N/A,FALSE,"xxxx";#N/A,#N/A,FALSE,"A_D";#N/A,#N/A,FALSE,"WACC";#N/A,#N/A,FALSE,"DCF";#N/A,#N/A,FALSE,"LBO";#N/A,#N/A,FALSE,"AcqMults";#N/A,#N/A,FALSE,"CompMults"}</definedName>
    <definedName name="_________hod2" hidden="1">{#N/A,#N/A,FALSE,"TS";#N/A,#N/A,FALSE,"Combo";#N/A,#N/A,FALSE,"FAIR";#N/A,#N/A,FALSE,"RBC";#N/A,#N/A,FALSE,"xxxx";#N/A,#N/A,FALSE,"A_D";#N/A,#N/A,FALSE,"WACC";#N/A,#N/A,FALSE,"DCF";#N/A,#N/A,FALSE,"LBO";#N/A,#N/A,FALSE,"AcqMults";#N/A,#N/A,FALSE,"CompMults"}</definedName>
    <definedName name="_________ibo2" localSheetId="30" hidden="1">{#N/A,#N/A,FALSE,"Summary";#N/A,#N/A,FALSE,"Projections";#N/A,#N/A,FALSE,"Mkt Mults";#N/A,#N/A,FALSE,"DCF";#N/A,#N/A,FALSE,"Accr Dil";#N/A,#N/A,FALSE,"PIC LBO";#N/A,#N/A,FALSE,"MULT10_4";#N/A,#N/A,FALSE,"CBI LBO"}</definedName>
    <definedName name="_________ibo2" hidden="1">{#N/A,#N/A,FALSE,"Summary";#N/A,#N/A,FALSE,"Projections";#N/A,#N/A,FALSE,"Mkt Mults";#N/A,#N/A,FALSE,"DCF";#N/A,#N/A,FALSE,"Accr Dil";#N/A,#N/A,FALSE,"PIC LBO";#N/A,#N/A,FALSE,"MULT10_4";#N/A,#N/A,FALSE,"CBI LBO"}</definedName>
    <definedName name="_________key1" hidden="1">[3]sheet6!#REF!</definedName>
    <definedName name="_________OUT13300">#N/A</definedName>
    <definedName name="_________OUT13502">#N/A</definedName>
    <definedName name="_________OUT41301">#N/A</definedName>
    <definedName name="_________OUT85116">#N/A</definedName>
    <definedName name="_________OUT85125">#N/A</definedName>
    <definedName name="_________OUT86106">#N/A</definedName>
    <definedName name="_________QRA86106">#N/A</definedName>
    <definedName name="_________rod1" localSheetId="30" hidden="1">{#N/A,#N/A,FALSE,"Projections";#N/A,#N/A,FALSE,"Multiples Valuation";#N/A,#N/A,FALSE,"LBO";#N/A,#N/A,FALSE,"Multiples_Sensitivity";#N/A,#N/A,FALSE,"Summary"}</definedName>
    <definedName name="_________rod1" hidden="1">{#N/A,#N/A,FALSE,"Projections";#N/A,#N/A,FALSE,"Multiples Valuation";#N/A,#N/A,FALSE,"LBO";#N/A,#N/A,FALSE,"Multiples_Sensitivity";#N/A,#N/A,FALSE,"Summary"}</definedName>
    <definedName name="_________TB1" localSheetId="30">#REF!</definedName>
    <definedName name="_________TB1">#REF!</definedName>
    <definedName name="_________VAR13300">#N/A</definedName>
    <definedName name="_________VAR13502">#N/A</definedName>
    <definedName name="_________var2" localSheetId="30" hidden="1">{"var_page",#N/A,FALSE,"template"}</definedName>
    <definedName name="_________var2" hidden="1">{"var_page",#N/A,FALSE,"template"}</definedName>
    <definedName name="_________z2" localSheetId="30" hidden="1">{"Sch00",#N/A,FALSE,"1";"Contents",#N/A,FALSE,"1"}</definedName>
    <definedName name="_________z2" hidden="1">{"Sch00",#N/A,FALSE,"1";"Contents",#N/A,FALSE,"1"}</definedName>
    <definedName name="_________z3" localSheetId="30" hidden="1">{"Sch01",#N/A,FALSE,"2";"Sch02",#N/A,FALSE,"2";"Sch03",#N/A,FALSE,"2";"Sch04",#N/A,FALSE,"2";"Sch05",#N/A,FALSE,"2";"Sch06",#N/A,FALSE,"2";"Sch17",#N/A,FALSE,"2";"Sch19",#N/A,FALSE,"2";"Sch20",#N/A,FALSE,"2";"Sch21",#N/A,FALSE,"2";"Sch26",#N/A,FALSE,"2"}</definedName>
    <definedName name="_________z3" hidden="1">{"Sch01",#N/A,FALSE,"2";"Sch02",#N/A,FALSE,"2";"Sch03",#N/A,FALSE,"2";"Sch04",#N/A,FALSE,"2";"Sch05",#N/A,FALSE,"2";"Sch06",#N/A,FALSE,"2";"Sch17",#N/A,FALSE,"2";"Sch19",#N/A,FALSE,"2";"Sch20",#N/A,FALSE,"2";"Sch21",#N/A,FALSE,"2";"Sch26",#N/A,FALSE,"2"}</definedName>
    <definedName name="________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abc1">[6]外销涤布!$A$1:$N$329</definedName>
    <definedName name="________abc2">[6]外销涤布!$A$1:$N$329</definedName>
    <definedName name="________AMT13300">#N/A</definedName>
    <definedName name="________AMT13502">#N/A</definedName>
    <definedName name="________AMT41301">#N/A</definedName>
    <definedName name="________AMT85116">#N/A</definedName>
    <definedName name="________AMT85125">#N/A</definedName>
    <definedName name="________AMT86106">#N/A</definedName>
    <definedName name="________ar1" localSheetId="30" hidden="1">{#N/A,#N/A,FALSE,"MASTER M-1 SUMMARY";#N/A,#N/A,FALSE,"STILLWATER M-1 SUMMARY";#N/A,#N/A,FALSE,"DRESSER M-1 SUMMARY";#N/A,#N/A,FALSE,"LAKEWOOD M-1 SUMMARY";#N/A,#N/A,FALSE,"WHEAT RIDGE M-1 SUMMARY";#N/A,#N/A,FALSE,"AUSTIN M-1 SUMMARY";#N/A,#N/A,FALSE,"CORPORATE M-1 SUMMARY"}</definedName>
    <definedName name="________ar1" hidden="1">{#N/A,#N/A,FALSE,"MASTER M-1 SUMMARY";#N/A,#N/A,FALSE,"STILLWATER M-1 SUMMARY";#N/A,#N/A,FALSE,"DRESSER M-1 SUMMARY";#N/A,#N/A,FALSE,"LAKEWOOD M-1 SUMMARY";#N/A,#N/A,FALSE,"WHEAT RIDGE M-1 SUMMARY";#N/A,#N/A,FALSE,"AUSTIN M-1 SUMMARY";#N/A,#N/A,FALSE,"CORPORATE M-1 SUMMARY"}</definedName>
    <definedName name="________br1" localSheetId="30" hidden="1">{"Quarter1",#N/A,FALSE,"Sheet1";"Quarter2",#N/A,FALSE,"Sheet1";"Quarter3",#N/A,FALSE,"Sheet1";"Quarter4",#N/A,FALSE,"Sheet1"}</definedName>
    <definedName name="________br1" hidden="1">{"Quarter1",#N/A,FALSE,"Sheet1";"Quarter2",#N/A,FALSE,"Sheet1";"Quarter3",#N/A,FALSE,"Sheet1";"Quarter4",#N/A,FALSE,"Sheet1"}</definedName>
    <definedName name="________DDD1" localSheetId="30" hidden="1">{#N/A,#N/A,FALSE,"Aging Summary";#N/A,#N/A,FALSE,"Ratio Analysis";#N/A,#N/A,FALSE,"Test 120 Day Accts";#N/A,#N/A,FALSE,"Tickmarks"}</definedName>
    <definedName name="________DDD1" hidden="1">{#N/A,#N/A,FALSE,"Aging Summary";#N/A,#N/A,FALSE,"Ratio Analysis";#N/A,#N/A,FALSE,"Test 120 Day Accts";#N/A,#N/A,FALSE,"Tickmarks"}</definedName>
    <definedName name="________ddd2">[5]账面外销!$A$6:$R$11</definedName>
    <definedName name="________des1">[4]Inv_Data!#REF!</definedName>
    <definedName name="________eva2" localSheetId="30" hidden="1">{"DCF",#N/A,FALSE,"CF"}</definedName>
    <definedName name="________eva2" hidden="1">{"DCF",#N/A,FALSE,"CF"}</definedName>
    <definedName name="________eva2_1" localSheetId="30" hidden="1">{"DCF",#N/A,FALSE,"CF"}</definedName>
    <definedName name="________eva2_1" hidden="1">{"DCF",#N/A,FALSE,"CF"}</definedName>
    <definedName name="________eva2_2" localSheetId="30" hidden="1">{"DCF",#N/A,FALSE,"CF"}</definedName>
    <definedName name="________eva2_2" hidden="1">{"DCF",#N/A,FALSE,"CF"}</definedName>
    <definedName name="________eva2_3" localSheetId="30" hidden="1">{"DCF",#N/A,FALSE,"CF"}</definedName>
    <definedName name="________eva2_3" hidden="1">{"DCF",#N/A,FALSE,"CF"}</definedName>
    <definedName name="________eva2_4" localSheetId="30" hidden="1">{"DCF",#N/A,FALSE,"CF"}</definedName>
    <definedName name="________eva2_4" hidden="1">{"DCF",#N/A,FALSE,"CF"}</definedName>
    <definedName name="________eva2_5" localSheetId="30" hidden="1">{"DCF",#N/A,FALSE,"CF"}</definedName>
    <definedName name="________eva2_5" hidden="1">{"DCF",#N/A,FALSE,"CF"}</definedName>
    <definedName name="________FF73" localSheetId="30" hidden="1">{#N/A,#N/A,FALSE,"Aging Summary";#N/A,#N/A,FALSE,"Ratio Analysis";#N/A,#N/A,FALSE,"Test 120 Day Accts";#N/A,#N/A,FALSE,"Tickmarks"}</definedName>
    <definedName name="________FF73" hidden="1">{#N/A,#N/A,FALSE,"Aging Summary";#N/A,#N/A,FALSE,"Ratio Analysis";#N/A,#N/A,FALSE,"Test 120 Day Accts";#N/A,#N/A,FALSE,"Tickmarks"}</definedName>
    <definedName name="________hod2" localSheetId="30" hidden="1">{#N/A,#N/A,FALSE,"TS";#N/A,#N/A,FALSE,"Combo";#N/A,#N/A,FALSE,"FAIR";#N/A,#N/A,FALSE,"RBC";#N/A,#N/A,FALSE,"xxxx";#N/A,#N/A,FALSE,"A_D";#N/A,#N/A,FALSE,"WACC";#N/A,#N/A,FALSE,"DCF";#N/A,#N/A,FALSE,"LBO";#N/A,#N/A,FALSE,"AcqMults";#N/A,#N/A,FALSE,"CompMults"}</definedName>
    <definedName name="________hod2" hidden="1">{#N/A,#N/A,FALSE,"TS";#N/A,#N/A,FALSE,"Combo";#N/A,#N/A,FALSE,"FAIR";#N/A,#N/A,FALSE,"RBC";#N/A,#N/A,FALSE,"xxxx";#N/A,#N/A,FALSE,"A_D";#N/A,#N/A,FALSE,"WACC";#N/A,#N/A,FALSE,"DCF";#N/A,#N/A,FALSE,"LBO";#N/A,#N/A,FALSE,"AcqMults";#N/A,#N/A,FALSE,"CompMults"}</definedName>
    <definedName name="________ibo2" localSheetId="30" hidden="1">{#N/A,#N/A,FALSE,"Summary";#N/A,#N/A,FALSE,"Projections";#N/A,#N/A,FALSE,"Mkt Mults";#N/A,#N/A,FALSE,"DCF";#N/A,#N/A,FALSE,"Accr Dil";#N/A,#N/A,FALSE,"PIC LBO";#N/A,#N/A,FALSE,"MULT10_4";#N/A,#N/A,FALSE,"CBI LBO"}</definedName>
    <definedName name="________ibo2" hidden="1">{#N/A,#N/A,FALSE,"Summary";#N/A,#N/A,FALSE,"Projections";#N/A,#N/A,FALSE,"Mkt Mults";#N/A,#N/A,FALSE,"DCF";#N/A,#N/A,FALSE,"Accr Dil";#N/A,#N/A,FALSE,"PIC LBO";#N/A,#N/A,FALSE,"MULT10_4";#N/A,#N/A,FALSE,"CBI LBO"}</definedName>
    <definedName name="________key1" hidden="1">[3]sheet6!#REF!</definedName>
    <definedName name="________o1" localSheetId="30" hidden="1">{#N/A,#N/A,FALSE,"SUMMARY";#N/A,#N/A,FALSE,"mcsh";#N/A,#N/A,FALSE,"vol&amp;rev";#N/A,#N/A,FALSE,"wkgcap";#N/A,#N/A,FALSE,"DEPR&amp;DT";#N/A,#N/A,FALSE,"ASSETS";#N/A,#N/A,FALSE,"NI&amp;OTH&amp;DIV";#N/A,#N/A,FALSE,"CASHFLOW";#N/A,#N/A,FALSE,"CAPEMPL";#N/A,#N/A,FALSE,"ROCE"}</definedName>
    <definedName name="________o1" hidden="1">{#N/A,#N/A,FALSE,"SUMMARY";#N/A,#N/A,FALSE,"mcsh";#N/A,#N/A,FALSE,"vol&amp;rev";#N/A,#N/A,FALSE,"wkgcap";#N/A,#N/A,FALSE,"DEPR&amp;DT";#N/A,#N/A,FALSE,"ASSETS";#N/A,#N/A,FALSE,"NI&amp;OTH&amp;DIV";#N/A,#N/A,FALSE,"CASHFLOW";#N/A,#N/A,FALSE,"CAPEMPL";#N/A,#N/A,FALSE,"ROCE"}</definedName>
    <definedName name="________OUT13300">#N/A</definedName>
    <definedName name="________OUT13502">#N/A</definedName>
    <definedName name="________OUT41301">#N/A</definedName>
    <definedName name="________OUT85116">#N/A</definedName>
    <definedName name="________OUT85125">#N/A</definedName>
    <definedName name="________OUT86106">#N/A</definedName>
    <definedName name="________QRA86106">#N/A</definedName>
    <definedName name="________rod1" localSheetId="30" hidden="1">{#N/A,#N/A,FALSE,"Projections";#N/A,#N/A,FALSE,"Multiples Valuation";#N/A,#N/A,FALSE,"LBO";#N/A,#N/A,FALSE,"Multiples_Sensitivity";#N/A,#N/A,FALSE,"Summary"}</definedName>
    <definedName name="________rod1" hidden="1">{#N/A,#N/A,FALSE,"Projections";#N/A,#N/A,FALSE,"Multiples Valuation";#N/A,#N/A,FALSE,"LBO";#N/A,#N/A,FALSE,"Multiples_Sensitivity";#N/A,#N/A,FALSE,"Summary"}</definedName>
    <definedName name="________TB1" localSheetId="30">#REF!</definedName>
    <definedName name="________TB1">#REF!</definedName>
    <definedName name="________VAR13300">#N/A</definedName>
    <definedName name="________VAR13502">#N/A</definedName>
    <definedName name="________var2" localSheetId="30" hidden="1">{"var_page",#N/A,FALSE,"template"}</definedName>
    <definedName name="________var2" hidden="1">{"var_page",#N/A,FALSE,"template"}</definedName>
    <definedName name="________z2" localSheetId="30" hidden="1">{"Sch00",#N/A,FALSE,"1";"Contents",#N/A,FALSE,"1"}</definedName>
    <definedName name="________z2" hidden="1">{"Sch00",#N/A,FALSE,"1";"Contents",#N/A,FALSE,"1"}</definedName>
    <definedName name="________z3" localSheetId="30" hidden="1">{"Sch01",#N/A,FALSE,"2";"Sch02",#N/A,FALSE,"2";"Sch03",#N/A,FALSE,"2";"Sch04",#N/A,FALSE,"2";"Sch05",#N/A,FALSE,"2";"Sch06",#N/A,FALSE,"2";"Sch17",#N/A,FALSE,"2";"Sch19",#N/A,FALSE,"2";"Sch20",#N/A,FALSE,"2";"Sch21",#N/A,FALSE,"2";"Sch26",#N/A,FALSE,"2"}</definedName>
    <definedName name="________z3" hidden="1">{"Sch01",#N/A,FALSE,"2";"Sch02",#N/A,FALSE,"2";"Sch03",#N/A,FALSE,"2";"Sch04",#N/A,FALSE,"2";"Sch05",#N/A,FALSE,"2";"Sch06",#N/A,FALSE,"2";"Sch17",#N/A,FALSE,"2";"Sch19",#N/A,FALSE,"2";"Sch20",#N/A,FALSE,"2";"Sch21",#N/A,FALSE,"2";"Sch26",#N/A,FALSE,"2"}</definedName>
    <definedName name="_______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abc1">[6]外销涤布!$A$1:$N$329</definedName>
    <definedName name="_______abc2">[6]外销涤布!$A$1:$N$329</definedName>
    <definedName name="_______AMT13300">#N/A</definedName>
    <definedName name="_______AMT13502">#N/A</definedName>
    <definedName name="_______AMT41301">#N/A</definedName>
    <definedName name="_______AMT85116">#N/A</definedName>
    <definedName name="_______AMT85125">#N/A</definedName>
    <definedName name="_______AMT86106">#N/A</definedName>
    <definedName name="_______br1" localSheetId="30" hidden="1">{"Quarter1",#N/A,FALSE,"Sheet1";"Quarter2",#N/A,FALSE,"Sheet1";"Quarter3",#N/A,FALSE,"Sheet1";"Quarter4",#N/A,FALSE,"Sheet1"}</definedName>
    <definedName name="_______br1" hidden="1">{"Quarter1",#N/A,FALSE,"Sheet1";"Quarter2",#N/A,FALSE,"Sheet1";"Quarter3",#N/A,FALSE,"Sheet1";"Quarter4",#N/A,FALSE,"Sheet1"}</definedName>
    <definedName name="_______ddd1">[5]账面外销!$A$6:$R$11</definedName>
    <definedName name="_______ddd2">[5]账面外销!$A$6:$R$11</definedName>
    <definedName name="_______des1">[4]Inv_Data!#REF!</definedName>
    <definedName name="_______eva2" localSheetId="30" hidden="1">{"DCF",#N/A,FALSE,"CF"}</definedName>
    <definedName name="_______eva2" hidden="1">{"DCF",#N/A,FALSE,"CF"}</definedName>
    <definedName name="_______eva2_1" localSheetId="30" hidden="1">{"DCF",#N/A,FALSE,"CF"}</definedName>
    <definedName name="_______eva2_1" hidden="1">{"DCF",#N/A,FALSE,"CF"}</definedName>
    <definedName name="_______eva2_2" localSheetId="30" hidden="1">{"DCF",#N/A,FALSE,"CF"}</definedName>
    <definedName name="_______eva2_2" hidden="1">{"DCF",#N/A,FALSE,"CF"}</definedName>
    <definedName name="_______eva2_3" localSheetId="30" hidden="1">{"DCF",#N/A,FALSE,"CF"}</definedName>
    <definedName name="_______eva2_3" hidden="1">{"DCF",#N/A,FALSE,"CF"}</definedName>
    <definedName name="_______eva2_4" localSheetId="30" hidden="1">{"DCF",#N/A,FALSE,"CF"}</definedName>
    <definedName name="_______eva2_4" hidden="1">{"DCF",#N/A,FALSE,"CF"}</definedName>
    <definedName name="_______eva2_5" localSheetId="30" hidden="1">{"DCF",#N/A,FALSE,"CF"}</definedName>
    <definedName name="_______eva2_5" hidden="1">{"DCF",#N/A,FALSE,"CF"}</definedName>
    <definedName name="_______hod2" localSheetId="30" hidden="1">{#N/A,#N/A,FALSE,"TS";#N/A,#N/A,FALSE,"Combo";#N/A,#N/A,FALSE,"FAIR";#N/A,#N/A,FALSE,"RBC";#N/A,#N/A,FALSE,"xxxx";#N/A,#N/A,FALSE,"A_D";#N/A,#N/A,FALSE,"WACC";#N/A,#N/A,FALSE,"DCF";#N/A,#N/A,FALSE,"LBO";#N/A,#N/A,FALSE,"AcqMults";#N/A,#N/A,FALSE,"CompMults"}</definedName>
    <definedName name="_______hod2" hidden="1">{#N/A,#N/A,FALSE,"TS";#N/A,#N/A,FALSE,"Combo";#N/A,#N/A,FALSE,"FAIR";#N/A,#N/A,FALSE,"RBC";#N/A,#N/A,FALSE,"xxxx";#N/A,#N/A,FALSE,"A_D";#N/A,#N/A,FALSE,"WACC";#N/A,#N/A,FALSE,"DCF";#N/A,#N/A,FALSE,"LBO";#N/A,#N/A,FALSE,"AcqMults";#N/A,#N/A,FALSE,"CompMults"}</definedName>
    <definedName name="_______ibo2" localSheetId="30" hidden="1">{#N/A,#N/A,FALSE,"Summary";#N/A,#N/A,FALSE,"Projections";#N/A,#N/A,FALSE,"Mkt Mults";#N/A,#N/A,FALSE,"DCF";#N/A,#N/A,FALSE,"Accr Dil";#N/A,#N/A,FALSE,"PIC LBO";#N/A,#N/A,FALSE,"MULT10_4";#N/A,#N/A,FALSE,"CBI LBO"}</definedName>
    <definedName name="_______ibo2" hidden="1">{#N/A,#N/A,FALSE,"Summary";#N/A,#N/A,FALSE,"Projections";#N/A,#N/A,FALSE,"Mkt Mults";#N/A,#N/A,FALSE,"DCF";#N/A,#N/A,FALSE,"Accr Dil";#N/A,#N/A,FALSE,"PIC LBO";#N/A,#N/A,FALSE,"MULT10_4";#N/A,#N/A,FALSE,"CBI LBO"}</definedName>
    <definedName name="_______key1" hidden="1">[3]sheet6!#REF!</definedName>
    <definedName name="_______OUT13300">#N/A</definedName>
    <definedName name="_______OUT13502">#N/A</definedName>
    <definedName name="_______OUT41301">#N/A</definedName>
    <definedName name="_______OUT85116">#N/A</definedName>
    <definedName name="_______OUT85125">#N/A</definedName>
    <definedName name="_______OUT86106">#N/A</definedName>
    <definedName name="_______QRA86106">#N/A</definedName>
    <definedName name="_______rod1" localSheetId="30" hidden="1">{#N/A,#N/A,FALSE,"Projections";#N/A,#N/A,FALSE,"Multiples Valuation";#N/A,#N/A,FALSE,"LBO";#N/A,#N/A,FALSE,"Multiples_Sensitivity";#N/A,#N/A,FALSE,"Summary"}</definedName>
    <definedName name="_______rod1" hidden="1">{#N/A,#N/A,FALSE,"Projections";#N/A,#N/A,FALSE,"Multiples Valuation";#N/A,#N/A,FALSE,"LBO";#N/A,#N/A,FALSE,"Multiples_Sensitivity";#N/A,#N/A,FALSE,"Summary"}</definedName>
    <definedName name="_______T123456" localSheetId="30" hidden="1">{"COUNT",#N/A,FALSE,"AB"}</definedName>
    <definedName name="_______T123456" hidden="1">{"COUNT",#N/A,FALSE,"AB"}</definedName>
    <definedName name="_______T12347" localSheetId="30" hidden="1">{"COUNT",#N/A,FALSE,"AB"}</definedName>
    <definedName name="_______T12347" hidden="1">{"COUNT",#N/A,FALSE,"AB"}</definedName>
    <definedName name="_______TB1" localSheetId="30">#REF!</definedName>
    <definedName name="_______TB1">#REF!</definedName>
    <definedName name="_______VAR13300">#N/A</definedName>
    <definedName name="_______VAR13502">#N/A</definedName>
    <definedName name="_______var2" localSheetId="30" hidden="1">{"var_page",#N/A,FALSE,"template"}</definedName>
    <definedName name="_______var2" hidden="1">{"var_page",#N/A,FALSE,"template"}</definedName>
    <definedName name="_______z2" localSheetId="30" hidden="1">{"Sch00",#N/A,FALSE,"1";"Contents",#N/A,FALSE,"1"}</definedName>
    <definedName name="_______z2" hidden="1">{"Sch00",#N/A,FALSE,"1";"Contents",#N/A,FALSE,"1"}</definedName>
    <definedName name="_______z3" localSheetId="30" hidden="1">{"Sch01",#N/A,FALSE,"2";"Sch02",#N/A,FALSE,"2";"Sch03",#N/A,FALSE,"2";"Sch04",#N/A,FALSE,"2";"Sch05",#N/A,FALSE,"2";"Sch06",#N/A,FALSE,"2";"Sch17",#N/A,FALSE,"2";"Sch19",#N/A,FALSE,"2";"Sch20",#N/A,FALSE,"2";"Sch21",#N/A,FALSE,"2";"Sch26",#N/A,FALSE,"2"}</definedName>
    <definedName name="_______z3" hidden="1">{"Sch01",#N/A,FALSE,"2";"Sch02",#N/A,FALSE,"2";"Sch03",#N/A,FALSE,"2";"Sch04",#N/A,FALSE,"2";"Sch05",#N/A,FALSE,"2";"Sch06",#N/A,FALSE,"2";"Sch17",#N/A,FALSE,"2";"Sch19",#N/A,FALSE,"2";"Sch20",#N/A,FALSE,"2";"Sch21",#N/A,FALSE,"2";"Sch26",#N/A,FALSE,"2"}</definedName>
    <definedName name="______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abc1">[6]外销涤布!$A$1:$N$329</definedName>
    <definedName name="______abc2">[6]外销涤布!$A$1:$N$329</definedName>
    <definedName name="______AMT13300">#N/A</definedName>
    <definedName name="______AMT13502">#N/A</definedName>
    <definedName name="______AMT41301">#N/A</definedName>
    <definedName name="______AMT85116">#N/A</definedName>
    <definedName name="______AMT85125">#N/A</definedName>
    <definedName name="______AMT86106">#N/A</definedName>
    <definedName name="______ar1" localSheetId="30" hidden="1">{#N/A,#N/A,FALSE,"MASTER M-1 SUMMARY";#N/A,#N/A,FALSE,"STILLWATER M-1 SUMMARY";#N/A,#N/A,FALSE,"DRESSER M-1 SUMMARY";#N/A,#N/A,FALSE,"LAKEWOOD M-1 SUMMARY";#N/A,#N/A,FALSE,"WHEAT RIDGE M-1 SUMMARY";#N/A,#N/A,FALSE,"AUSTIN M-1 SUMMARY";#N/A,#N/A,FALSE,"CORPORATE M-1 SUMMARY"}</definedName>
    <definedName name="______ar1" hidden="1">{#N/A,#N/A,FALSE,"MASTER M-1 SUMMARY";#N/A,#N/A,FALSE,"STILLWATER M-1 SUMMARY";#N/A,#N/A,FALSE,"DRESSER M-1 SUMMARY";#N/A,#N/A,FALSE,"LAKEWOOD M-1 SUMMARY";#N/A,#N/A,FALSE,"WHEAT RIDGE M-1 SUMMARY";#N/A,#N/A,FALSE,"AUSTIN M-1 SUMMARY";#N/A,#N/A,FALSE,"CORPORATE M-1 SUMMARY"}</definedName>
    <definedName name="______br1" localSheetId="30" hidden="1">{"Quarter1",#N/A,FALSE,"Sheet1";"Quarter2",#N/A,FALSE,"Sheet1";"Quarter3",#N/A,FALSE,"Sheet1";"Quarter4",#N/A,FALSE,"Sheet1"}</definedName>
    <definedName name="______br1" hidden="1">{"Quarter1",#N/A,FALSE,"Sheet1";"Quarter2",#N/A,FALSE,"Sheet1";"Quarter3",#N/A,FALSE,"Sheet1";"Quarter4",#N/A,FALSE,"Sheet1"}</definedName>
    <definedName name="______DDD1" localSheetId="30" hidden="1">{#N/A,#N/A,FALSE,"Aging Summary";#N/A,#N/A,FALSE,"Ratio Analysis";#N/A,#N/A,FALSE,"Test 120 Day Accts";#N/A,#N/A,FALSE,"Tickmarks"}</definedName>
    <definedName name="______DDD1" hidden="1">{#N/A,#N/A,FALSE,"Aging Summary";#N/A,#N/A,FALSE,"Ratio Analysis";#N/A,#N/A,FALSE,"Test 120 Day Accts";#N/A,#N/A,FALSE,"Tickmarks"}</definedName>
    <definedName name="______ddd2">[5]账面外销!$A$6:$R$11</definedName>
    <definedName name="______DIV01">#REF!</definedName>
    <definedName name="______DIV02">#REF!</definedName>
    <definedName name="______DIV31">#REF!</definedName>
    <definedName name="______DIV32">#REF!</definedName>
    <definedName name="______DIV34">#REF!</definedName>
    <definedName name="______DIV38">#REF!</definedName>
    <definedName name="______DIV93">#REF!</definedName>
    <definedName name="______eva2" localSheetId="30" hidden="1">{"DCF",#N/A,FALSE,"CF"}</definedName>
    <definedName name="______eva2" hidden="1">{"DCF",#N/A,FALSE,"CF"}</definedName>
    <definedName name="______eva2_1" localSheetId="30" hidden="1">{"DCF",#N/A,FALSE,"CF"}</definedName>
    <definedName name="______eva2_1" hidden="1">{"DCF",#N/A,FALSE,"CF"}</definedName>
    <definedName name="______eva2_2" localSheetId="30" hidden="1">{"DCF",#N/A,FALSE,"CF"}</definedName>
    <definedName name="______eva2_2" hidden="1">{"DCF",#N/A,FALSE,"CF"}</definedName>
    <definedName name="______eva2_3" localSheetId="30" hidden="1">{"DCF",#N/A,FALSE,"CF"}</definedName>
    <definedName name="______eva2_3" hidden="1">{"DCF",#N/A,FALSE,"CF"}</definedName>
    <definedName name="______eva2_4" localSheetId="30" hidden="1">{"DCF",#N/A,FALSE,"CF"}</definedName>
    <definedName name="______eva2_4" hidden="1">{"DCF",#N/A,FALSE,"CF"}</definedName>
    <definedName name="______eva2_5" localSheetId="30" hidden="1">{"DCF",#N/A,FALSE,"CF"}</definedName>
    <definedName name="______eva2_5" hidden="1">{"DCF",#N/A,FALSE,"CF"}</definedName>
    <definedName name="______FF73" localSheetId="30" hidden="1">{#N/A,#N/A,FALSE,"Aging Summary";#N/A,#N/A,FALSE,"Ratio Analysis";#N/A,#N/A,FALSE,"Test 120 Day Accts";#N/A,#N/A,FALSE,"Tickmarks"}</definedName>
    <definedName name="______FF73" hidden="1">{#N/A,#N/A,FALSE,"Aging Summary";#N/A,#N/A,FALSE,"Ratio Analysis";#N/A,#N/A,FALSE,"Test 120 Day Accts";#N/A,#N/A,FALSE,"Tickmarks"}</definedName>
    <definedName name="______G100" localSheetId="30">DATE(YEAR([7]!Loan_Start),MONTH([7]!Loan_Start)+Payment_Number,DAY([7]!Loan_Start))</definedName>
    <definedName name="______G100">DATE(YEAR([7]!Loan_Start),MONTH([7]!Loan_Start)+Payment_Number,DAY([7]!Loan_Start))</definedName>
    <definedName name="______hod2" localSheetId="30" hidden="1">{#N/A,#N/A,FALSE,"TS";#N/A,#N/A,FALSE,"Combo";#N/A,#N/A,FALSE,"FAIR";#N/A,#N/A,FALSE,"RBC";#N/A,#N/A,FALSE,"xxxx";#N/A,#N/A,FALSE,"A_D";#N/A,#N/A,FALSE,"WACC";#N/A,#N/A,FALSE,"DCF";#N/A,#N/A,FALSE,"LBO";#N/A,#N/A,FALSE,"AcqMults";#N/A,#N/A,FALSE,"CompMults"}</definedName>
    <definedName name="______hod2" hidden="1">{#N/A,#N/A,FALSE,"TS";#N/A,#N/A,FALSE,"Combo";#N/A,#N/A,FALSE,"FAIR";#N/A,#N/A,FALSE,"RBC";#N/A,#N/A,FALSE,"xxxx";#N/A,#N/A,FALSE,"A_D";#N/A,#N/A,FALSE,"WACC";#N/A,#N/A,FALSE,"DCF";#N/A,#N/A,FALSE,"LBO";#N/A,#N/A,FALSE,"AcqMults";#N/A,#N/A,FALSE,"CompMults"}</definedName>
    <definedName name="______ibo2" localSheetId="30" hidden="1">{#N/A,#N/A,FALSE,"Summary";#N/A,#N/A,FALSE,"Projections";#N/A,#N/A,FALSE,"Mkt Mults";#N/A,#N/A,FALSE,"DCF";#N/A,#N/A,FALSE,"Accr Dil";#N/A,#N/A,FALSE,"PIC LBO";#N/A,#N/A,FALSE,"MULT10_4";#N/A,#N/A,FALSE,"CBI LBO"}</definedName>
    <definedName name="______ibo2" hidden="1">{#N/A,#N/A,FALSE,"Summary";#N/A,#N/A,FALSE,"Projections";#N/A,#N/A,FALSE,"Mkt Mults";#N/A,#N/A,FALSE,"DCF";#N/A,#N/A,FALSE,"Accr Dil";#N/A,#N/A,FALSE,"PIC LBO";#N/A,#N/A,FALSE,"MULT10_4";#N/A,#N/A,FALSE,"CBI LBO"}</definedName>
    <definedName name="______key1" hidden="1">[3]sheet6!#REF!</definedName>
    <definedName name="______LM1">'[8]Detail Loan Move. &amp; Listing'!#REF!</definedName>
    <definedName name="______MUM1" hidden="1">[9]Graph!$D$3:$K$3</definedName>
    <definedName name="______MUM10" hidden="1">[10]Graph!$J$122:$J$125</definedName>
    <definedName name="______MUM11" hidden="1">[9]Graph!$D$14:$K$14</definedName>
    <definedName name="______MUM12" hidden="1">[10]Graph!$I$23:$I$32</definedName>
    <definedName name="______MUM13" hidden="1">[10]Graph!$E$23:$E$32</definedName>
    <definedName name="______MUM14" hidden="1">[10]Graph!$G$122:$G$125</definedName>
    <definedName name="______MUM15" hidden="1">[10]Graph!$C$122:$C$125</definedName>
    <definedName name="______MUM16" hidden="1">[10]Graph!$N$212:$N$215</definedName>
    <definedName name="______MUM17" hidden="1">[10]Graph!$K$122:$K$125</definedName>
    <definedName name="______MUM18" hidden="1">[10]Graph!$D$23:$D$32</definedName>
    <definedName name="______MUM19" hidden="1">[10]Graph!$H$23:$H$32</definedName>
    <definedName name="______MUM2" hidden="1">[10]Graph!$L$122:$L$125</definedName>
    <definedName name="______MUM20" hidden="1">[10]Graph!$J$23:$J$32</definedName>
    <definedName name="______MUM21" hidden="1">[10]Graph!$F$23:$F$32</definedName>
    <definedName name="______MUM22" hidden="1">[10]Graph!$H$122:$H$125</definedName>
    <definedName name="______MUM23" hidden="1">[10]Graph!$D$122:$D$125</definedName>
    <definedName name="______MUM24" hidden="1">[10]Graph!$E$122:$E$125</definedName>
    <definedName name="______MUM25" hidden="1">[10]Graph!$A$122:$A$125</definedName>
    <definedName name="______MUM26" hidden="1">[10]Graph!$A$122:$A$125</definedName>
    <definedName name="______MUM27" hidden="1">[9]Graph!$D$1:$K$1</definedName>
    <definedName name="______MUM28" hidden="1">[9]Graph!$D$2:$K$2</definedName>
    <definedName name="______MUM29" hidden="1">[10]Graph!$A$23:$A$32</definedName>
    <definedName name="______MUM3" hidden="1">[10]Graph!$I$122:$I$125</definedName>
    <definedName name="______MUM30" hidden="1">[10]Graph!$A$23:$A$32</definedName>
    <definedName name="______MUM31" hidden="1">[10]Graph!$A$122:$A$125</definedName>
    <definedName name="______MUM32" hidden="1">[10]Graph!$A$122:$A$125</definedName>
    <definedName name="______MUM4" hidden="1">[9]Graph!$D$27:$K$27</definedName>
    <definedName name="______MUM5" hidden="1">[9]Graph!$D$6:$K$6</definedName>
    <definedName name="______MUM6" hidden="1">[10]Graph!$F$122:$F$125</definedName>
    <definedName name="______MUM7" hidden="1">[10]Graph!$B$122:$B$125</definedName>
    <definedName name="______MUM8" hidden="1">[9]Graph!$D$26:$K$26</definedName>
    <definedName name="______MUM9" hidden="1">[10]Graph!$M$212:$M$215</definedName>
    <definedName name="______o1" localSheetId="30" hidden="1">{#N/A,#N/A,FALSE,"SUMMARY";#N/A,#N/A,FALSE,"mcsh";#N/A,#N/A,FALSE,"vol&amp;rev";#N/A,#N/A,FALSE,"wkgcap";#N/A,#N/A,FALSE,"DEPR&amp;DT";#N/A,#N/A,FALSE,"ASSETS";#N/A,#N/A,FALSE,"NI&amp;OTH&amp;DIV";#N/A,#N/A,FALSE,"CASHFLOW";#N/A,#N/A,FALSE,"CAPEMPL";#N/A,#N/A,FALSE,"ROCE"}</definedName>
    <definedName name="______o1" hidden="1">{#N/A,#N/A,FALSE,"SUMMARY";#N/A,#N/A,FALSE,"mcsh";#N/A,#N/A,FALSE,"vol&amp;rev";#N/A,#N/A,FALSE,"wkgcap";#N/A,#N/A,FALSE,"DEPR&amp;DT";#N/A,#N/A,FALSE,"ASSETS";#N/A,#N/A,FALSE,"NI&amp;OTH&amp;DIV";#N/A,#N/A,FALSE,"CASHFLOW";#N/A,#N/A,FALSE,"CAPEMPL";#N/A,#N/A,FALSE,"ROCE"}</definedName>
    <definedName name="______OUT13300">#N/A</definedName>
    <definedName name="______OUT13502">#N/A</definedName>
    <definedName name="______OUT41301">#N/A</definedName>
    <definedName name="______OUT85116">#N/A</definedName>
    <definedName name="______OUT85125">#N/A</definedName>
    <definedName name="______OUT86106">#N/A</definedName>
    <definedName name="______QRA86106">#N/A</definedName>
    <definedName name="______rod1" localSheetId="30" hidden="1">{#N/A,#N/A,FALSE,"Projections";#N/A,#N/A,FALSE,"Multiples Valuation";#N/A,#N/A,FALSE,"LBO";#N/A,#N/A,FALSE,"Multiples_Sensitivity";#N/A,#N/A,FALSE,"Summary"}</definedName>
    <definedName name="______rod1" hidden="1">{#N/A,#N/A,FALSE,"Projections";#N/A,#N/A,FALSE,"Multiples Valuation";#N/A,#N/A,FALSE,"LBO";#N/A,#N/A,FALSE,"Multiples_Sensitivity";#N/A,#N/A,FALSE,"Summary"}</definedName>
    <definedName name="______sc13">#REF!</definedName>
    <definedName name="______TB1" localSheetId="30">#REF!</definedName>
    <definedName name="______TB1">#REF!</definedName>
    <definedName name="______U300">MATCH(0.01,[7]!End_Bal,-1)+1</definedName>
    <definedName name="______VAR13300">#N/A</definedName>
    <definedName name="______VAR13502">#N/A</definedName>
    <definedName name="______var2" localSheetId="30" hidden="1">{"var_page",#N/A,FALSE,"template"}</definedName>
    <definedName name="______var2" hidden="1">{"var_page",#N/A,FALSE,"template"}</definedName>
    <definedName name="______YE1">#REF!</definedName>
    <definedName name="______z2" localSheetId="30" hidden="1">{"Sch00",#N/A,FALSE,"1";"Contents",#N/A,FALSE,"1"}</definedName>
    <definedName name="______z2" hidden="1">{"Sch00",#N/A,FALSE,"1";"Contents",#N/A,FALSE,"1"}</definedName>
    <definedName name="______z3" localSheetId="30" hidden="1">{"Sch01",#N/A,FALSE,"2";"Sch02",#N/A,FALSE,"2";"Sch03",#N/A,FALSE,"2";"Sch04",#N/A,FALSE,"2";"Sch05",#N/A,FALSE,"2";"Sch06",#N/A,FALSE,"2";"Sch17",#N/A,FALSE,"2";"Sch19",#N/A,FALSE,"2";"Sch20",#N/A,FALSE,"2";"Sch21",#N/A,FALSE,"2";"Sch26",#N/A,FALSE,"2"}</definedName>
    <definedName name="______z3" hidden="1">{"Sch01",#N/A,FALSE,"2";"Sch02",#N/A,FALSE,"2";"Sch03",#N/A,FALSE,"2";"Sch04",#N/A,FALSE,"2";"Sch05",#N/A,FALSE,"2";"Sch06",#N/A,FALSE,"2";"Sch17",#N/A,FALSE,"2";"Sch19",#N/A,FALSE,"2";"Sch20",#N/A,FALSE,"2";"Sch21",#N/A,FALSE,"2";"Sch26",#N/A,FALSE,"2"}</definedName>
    <definedName name="_____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abc1">[6]外销涤布!$A$1:$N$329</definedName>
    <definedName name="_____abc2">[6]外销涤布!$A$1:$N$329</definedName>
    <definedName name="_____AMT13300">#N/A</definedName>
    <definedName name="_____AMT13502">#N/A</definedName>
    <definedName name="_____AMT41301">#N/A</definedName>
    <definedName name="_____AMT85116">#N/A</definedName>
    <definedName name="_____AMT85125">#N/A</definedName>
    <definedName name="_____AMT86106">#N/A</definedName>
    <definedName name="_____ar1" localSheetId="30" hidden="1">{#N/A,#N/A,FALSE,"MASTER M-1 SUMMARY";#N/A,#N/A,FALSE,"STILLWATER M-1 SUMMARY";#N/A,#N/A,FALSE,"DRESSER M-1 SUMMARY";#N/A,#N/A,FALSE,"LAKEWOOD M-1 SUMMARY";#N/A,#N/A,FALSE,"WHEAT RIDGE M-1 SUMMARY";#N/A,#N/A,FALSE,"AUSTIN M-1 SUMMARY";#N/A,#N/A,FALSE,"CORPORATE M-1 SUMMARY"}</definedName>
    <definedName name="_____ar1" hidden="1">{#N/A,#N/A,FALSE,"MASTER M-1 SUMMARY";#N/A,#N/A,FALSE,"STILLWATER M-1 SUMMARY";#N/A,#N/A,FALSE,"DRESSER M-1 SUMMARY";#N/A,#N/A,FALSE,"LAKEWOOD M-1 SUMMARY";#N/A,#N/A,FALSE,"WHEAT RIDGE M-1 SUMMARY";#N/A,#N/A,FALSE,"AUSTIN M-1 SUMMARY";#N/A,#N/A,FALSE,"CORPORATE M-1 SUMMARY"}</definedName>
    <definedName name="_____br1" localSheetId="30" hidden="1">{"Quarter1",#N/A,FALSE,"Sheet1";"Quarter2",#N/A,FALSE,"Sheet1";"Quarter3",#N/A,FALSE,"Sheet1";"Quarter4",#N/A,FALSE,"Sheet1"}</definedName>
    <definedName name="_____br1" hidden="1">{"Quarter1",#N/A,FALSE,"Sheet1";"Quarter2",#N/A,FALSE,"Sheet1";"Quarter3",#N/A,FALSE,"Sheet1";"Quarter4",#N/A,FALSE,"Sheet1"}</definedName>
    <definedName name="_____ddd1">[5]账面外销!$A$6:$R$11</definedName>
    <definedName name="_____ddd2">[5]账面外销!$A$6:$R$11</definedName>
    <definedName name="_____des1">[4]Inv_Data!#REF!</definedName>
    <definedName name="_____DIV01">#REF!</definedName>
    <definedName name="_____DIV02">#REF!</definedName>
    <definedName name="_____DIV31">#REF!</definedName>
    <definedName name="_____DIV32">#REF!</definedName>
    <definedName name="_____DIV34">#REF!</definedName>
    <definedName name="_____DIV38">#REF!</definedName>
    <definedName name="_____DIV93">#REF!</definedName>
    <definedName name="_____K600">[11]original!$A$1:$O$1850</definedName>
    <definedName name="_____K610">[11]original!$A$1:$O$1850</definedName>
    <definedName name="_____key1" localSheetId="30" hidden="1">[3]sheet6!#REF!</definedName>
    <definedName name="_____key1" hidden="1">[3]sheet6!#REF!</definedName>
    <definedName name="_____LM1" localSheetId="30">'[8]Detail Loan Move. &amp; Listing'!#REF!</definedName>
    <definedName name="_____LM1">'[8]Detail Loan Move. &amp; Listing'!#REF!</definedName>
    <definedName name="_____MUM1" hidden="1">[9]Graph!$D$3:$K$3</definedName>
    <definedName name="_____MUM10" hidden="1">[10]Graph!$J$122:$J$125</definedName>
    <definedName name="_____MUM11" hidden="1">[9]Graph!$D$14:$K$14</definedName>
    <definedName name="_____MUM12" hidden="1">[10]Graph!$I$23:$I$32</definedName>
    <definedName name="_____MUM13" hidden="1">[10]Graph!$E$23:$E$32</definedName>
    <definedName name="_____MUM14" hidden="1">[10]Graph!$G$122:$G$125</definedName>
    <definedName name="_____MUM15" hidden="1">[10]Graph!$C$122:$C$125</definedName>
    <definedName name="_____MUM16" hidden="1">[10]Graph!$N$212:$N$215</definedName>
    <definedName name="_____MUM17" hidden="1">[10]Graph!$K$122:$K$125</definedName>
    <definedName name="_____MUM18" hidden="1">[10]Graph!$D$23:$D$32</definedName>
    <definedName name="_____MUM19" hidden="1">[10]Graph!$H$23:$H$32</definedName>
    <definedName name="_____MUM2" hidden="1">[10]Graph!$L$122:$L$125</definedName>
    <definedName name="_____MUM20" hidden="1">[10]Graph!$J$23:$J$32</definedName>
    <definedName name="_____MUM21" hidden="1">[10]Graph!$F$23:$F$32</definedName>
    <definedName name="_____MUM22" hidden="1">[10]Graph!$H$122:$H$125</definedName>
    <definedName name="_____MUM23" hidden="1">[10]Graph!$D$122:$D$125</definedName>
    <definedName name="_____MUM24" hidden="1">[10]Graph!$E$122:$E$125</definedName>
    <definedName name="_____MUM25" hidden="1">[10]Graph!$A$122:$A$125</definedName>
    <definedName name="_____MUM26" hidden="1">[10]Graph!$A$122:$A$125</definedName>
    <definedName name="_____MUM27" hidden="1">[9]Graph!$D$1:$K$1</definedName>
    <definedName name="_____MUM28" hidden="1">[9]Graph!$D$2:$K$2</definedName>
    <definedName name="_____MUM29" hidden="1">[10]Graph!$A$23:$A$32</definedName>
    <definedName name="_____MUM3" hidden="1">[10]Graph!$I$122:$I$125</definedName>
    <definedName name="_____MUM30" hidden="1">[10]Graph!$A$23:$A$32</definedName>
    <definedName name="_____MUM31" hidden="1">[10]Graph!$A$122:$A$125</definedName>
    <definedName name="_____MUM32" hidden="1">[10]Graph!$A$122:$A$125</definedName>
    <definedName name="_____MUM4" hidden="1">[9]Graph!$D$27:$K$27</definedName>
    <definedName name="_____MUM5" hidden="1">[9]Graph!$D$6:$K$6</definedName>
    <definedName name="_____MUM6" hidden="1">[10]Graph!$F$122:$F$125</definedName>
    <definedName name="_____MUM7" hidden="1">[10]Graph!$B$122:$B$125</definedName>
    <definedName name="_____MUM8" hidden="1">[9]Graph!$D$26:$K$26</definedName>
    <definedName name="_____MUM9" hidden="1">[10]Graph!$M$212:$M$215</definedName>
    <definedName name="_____o1" localSheetId="30" hidden="1">{#N/A,#N/A,FALSE,"SUMMARY";#N/A,#N/A,FALSE,"mcsh";#N/A,#N/A,FALSE,"vol&amp;rev";#N/A,#N/A,FALSE,"wkgcap";#N/A,#N/A,FALSE,"DEPR&amp;DT";#N/A,#N/A,FALSE,"ASSETS";#N/A,#N/A,FALSE,"NI&amp;OTH&amp;DIV";#N/A,#N/A,FALSE,"CASHFLOW";#N/A,#N/A,FALSE,"CAPEMPL";#N/A,#N/A,FALSE,"ROCE"}</definedName>
    <definedName name="_____o1" hidden="1">{#N/A,#N/A,FALSE,"SUMMARY";#N/A,#N/A,FALSE,"mcsh";#N/A,#N/A,FALSE,"vol&amp;rev";#N/A,#N/A,FALSE,"wkgcap";#N/A,#N/A,FALSE,"DEPR&amp;DT";#N/A,#N/A,FALSE,"ASSETS";#N/A,#N/A,FALSE,"NI&amp;OTH&amp;DIV";#N/A,#N/A,FALSE,"CASHFLOW";#N/A,#N/A,FALSE,"CAPEMPL";#N/A,#N/A,FALSE,"ROCE"}</definedName>
    <definedName name="_____OUT13300">#N/A</definedName>
    <definedName name="_____OUT13502">#N/A</definedName>
    <definedName name="_____OUT41301">#N/A</definedName>
    <definedName name="_____OUT85116">#N/A</definedName>
    <definedName name="_____OUT85125">#N/A</definedName>
    <definedName name="_____OUT86106">#N/A</definedName>
    <definedName name="_____QRA86106">#N/A</definedName>
    <definedName name="_____rod1" localSheetId="30" hidden="1">{#N/A,#N/A,FALSE,"Projections";#N/A,#N/A,FALSE,"Multiples Valuation";#N/A,#N/A,FALSE,"LBO";#N/A,#N/A,FALSE,"Multiples_Sensitivity";#N/A,#N/A,FALSE,"Summary"}</definedName>
    <definedName name="_____rod1" hidden="1">{#N/A,#N/A,FALSE,"Projections";#N/A,#N/A,FALSE,"Multiples Valuation";#N/A,#N/A,FALSE,"LBO";#N/A,#N/A,FALSE,"Multiples_Sensitivity";#N/A,#N/A,FALSE,"Summary"}</definedName>
    <definedName name="_____sc13">#REF!</definedName>
    <definedName name="_____T123456" localSheetId="30" hidden="1">{"COUNT",#N/A,FALSE,"AB"}</definedName>
    <definedName name="_____T123456" hidden="1">{"COUNT",#N/A,FALSE,"AB"}</definedName>
    <definedName name="_____T12347" localSheetId="30" hidden="1">{"COUNT",#N/A,FALSE,"AB"}</definedName>
    <definedName name="_____T12347" hidden="1">{"COUNT",#N/A,FALSE,"AB"}</definedName>
    <definedName name="_____t5">[12]流资汇总!#REF!</definedName>
    <definedName name="_____TB1" localSheetId="30">#REF!</definedName>
    <definedName name="_____TB1">#REF!</definedName>
    <definedName name="_____VAR13300">#N/A</definedName>
    <definedName name="_____VAR13502">#N/A</definedName>
    <definedName name="_____var2" localSheetId="30" hidden="1">{"var_page",#N/A,FALSE,"template"}</definedName>
    <definedName name="_____var2" hidden="1">{"var_page",#N/A,FALSE,"template"}</definedName>
    <definedName name="_____YE1">#REF!</definedName>
    <definedName name="_____z2" localSheetId="30" hidden="1">{"Sch00",#N/A,FALSE,"1";"Contents",#N/A,FALSE,"1"}</definedName>
    <definedName name="_____z2" hidden="1">{"Sch00",#N/A,FALSE,"1";"Contents",#N/A,FALSE,"1"}</definedName>
    <definedName name="_____z3" localSheetId="30" hidden="1">{"Sch01",#N/A,FALSE,"2";"Sch02",#N/A,FALSE,"2";"Sch03",#N/A,FALSE,"2";"Sch04",#N/A,FALSE,"2";"Sch05",#N/A,FALSE,"2";"Sch06",#N/A,FALSE,"2";"Sch17",#N/A,FALSE,"2";"Sch19",#N/A,FALSE,"2";"Sch20",#N/A,FALSE,"2";"Sch21",#N/A,FALSE,"2";"Sch26",#N/A,FALSE,"2"}</definedName>
    <definedName name="_____z3" hidden="1">{"Sch01",#N/A,FALSE,"2";"Sch02",#N/A,FALSE,"2";"Sch03",#N/A,FALSE,"2";"Sch04",#N/A,FALSE,"2";"Sch05",#N/A,FALSE,"2";"Sch06",#N/A,FALSE,"2";"Sch17",#N/A,FALSE,"2";"Sch19",#N/A,FALSE,"2";"Sch20",#N/A,FALSE,"2";"Sch21",#N/A,FALSE,"2";"Sch26",#N/A,FALSE,"2"}</definedName>
    <definedName name="____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age1"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___age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___AMT13300">#N/A</definedName>
    <definedName name="____AMT13502">#N/A</definedName>
    <definedName name="____AMT41301">#N/A</definedName>
    <definedName name="____AMT85116">#N/A</definedName>
    <definedName name="____AMT85125">#N/A</definedName>
    <definedName name="____AMT86106">#N/A</definedName>
    <definedName name="____ar1" localSheetId="30" hidden="1">{#N/A,#N/A,FALSE,"MASTER M-1 SUMMARY";#N/A,#N/A,FALSE,"STILLWATER M-1 SUMMARY";#N/A,#N/A,FALSE,"DRESSER M-1 SUMMARY";#N/A,#N/A,FALSE,"LAKEWOOD M-1 SUMMARY";#N/A,#N/A,FALSE,"WHEAT RIDGE M-1 SUMMARY";#N/A,#N/A,FALSE,"AUSTIN M-1 SUMMARY";#N/A,#N/A,FALSE,"CORPORATE M-1 SUMMARY"}</definedName>
    <definedName name="____ar1" hidden="1">{#N/A,#N/A,FALSE,"MASTER M-1 SUMMARY";#N/A,#N/A,FALSE,"STILLWATER M-1 SUMMARY";#N/A,#N/A,FALSE,"DRESSER M-1 SUMMARY";#N/A,#N/A,FALSE,"LAKEWOOD M-1 SUMMARY";#N/A,#N/A,FALSE,"WHEAT RIDGE M-1 SUMMARY";#N/A,#N/A,FALSE,"AUSTIN M-1 SUMMARY";#N/A,#N/A,FALSE,"CORPORATE M-1 SUMMARY"}</definedName>
    <definedName name="____br1" localSheetId="30" hidden="1">{"Quarter1",#N/A,FALSE,"Sheet1";"Quarter2",#N/A,FALSE,"Sheet1";"Quarter3",#N/A,FALSE,"Sheet1";"Quarter4",#N/A,FALSE,"Sheet1"}</definedName>
    <definedName name="____br1" hidden="1">{"Quarter1",#N/A,FALSE,"Sheet1";"Quarter2",#N/A,FALSE,"Sheet1";"Quarter3",#N/A,FALSE,"Sheet1";"Quarter4",#N/A,FALSE,"Sheet1"}</definedName>
    <definedName name="____DDD1" localSheetId="30" hidden="1">{#N/A,#N/A,FALSE,"Aging Summary";#N/A,#N/A,FALSE,"Ratio Analysis";#N/A,#N/A,FALSE,"Test 120 Day Accts";#N/A,#N/A,FALSE,"Tickmarks"}</definedName>
    <definedName name="____DDD1" hidden="1">{#N/A,#N/A,FALSE,"Aging Summary";#N/A,#N/A,FALSE,"Ratio Analysis";#N/A,#N/A,FALSE,"Test 120 Day Accts";#N/A,#N/A,FALSE,"Tickmarks"}</definedName>
    <definedName name="____des1">[4]Inv_Data!#REF!</definedName>
    <definedName name="____dfk1"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___dfk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___DIV01">#REF!</definedName>
    <definedName name="____DIV02">#REF!</definedName>
    <definedName name="____DIV31">#REF!</definedName>
    <definedName name="____DIV32">#REF!</definedName>
    <definedName name="____DIV34">#REF!</definedName>
    <definedName name="____DIV38">#REF!</definedName>
    <definedName name="____DIV93">#REF!</definedName>
    <definedName name="____djd1"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___djd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___dkj1"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___dkj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___eva2" localSheetId="30" hidden="1">{"DCF",#N/A,FALSE,"CF"}</definedName>
    <definedName name="____eva2" hidden="1">{"DCF",#N/A,FALSE,"CF"}</definedName>
    <definedName name="____eva2_1" localSheetId="30" hidden="1">{"DCF",#N/A,FALSE,"CF"}</definedName>
    <definedName name="____eva2_1" hidden="1">{"DCF",#N/A,FALSE,"CF"}</definedName>
    <definedName name="____eva2_2" localSheetId="30" hidden="1">{"DCF",#N/A,FALSE,"CF"}</definedName>
    <definedName name="____eva2_2" hidden="1">{"DCF",#N/A,FALSE,"CF"}</definedName>
    <definedName name="____eva2_3" localSheetId="30" hidden="1">{"DCF",#N/A,FALSE,"CF"}</definedName>
    <definedName name="____eva2_3" hidden="1">{"DCF",#N/A,FALSE,"CF"}</definedName>
    <definedName name="____eva2_4" localSheetId="30" hidden="1">{"DCF",#N/A,FALSE,"CF"}</definedName>
    <definedName name="____eva2_4" hidden="1">{"DCF",#N/A,FALSE,"CF"}</definedName>
    <definedName name="____eva2_5" localSheetId="30" hidden="1">{"DCF",#N/A,FALSE,"CF"}</definedName>
    <definedName name="____eva2_5" hidden="1">{"DCF",#N/A,FALSE,"CF"}</definedName>
    <definedName name="____FF73" localSheetId="30" hidden="1">{#N/A,#N/A,FALSE,"Aging Summary";#N/A,#N/A,FALSE,"Ratio Analysis";#N/A,#N/A,FALSE,"Test 120 Day Accts";#N/A,#N/A,FALSE,"Tickmarks"}</definedName>
    <definedName name="____FF73" hidden="1">{#N/A,#N/A,FALSE,"Aging Summary";#N/A,#N/A,FALSE,"Ratio Analysis";#N/A,#N/A,FALSE,"Test 120 Day Accts";#N/A,#N/A,FALSE,"Tickmarks"}</definedName>
    <definedName name="____G100">#N/A</definedName>
    <definedName name="____gfg2" localSheetId="30" hidden="1">{"Sum WW A",#N/A,FALSE,"FY95SLS";"Sum WW B",#N/A,FALSE,"FY95SLS";"Sum US A",#N/A,FALSE,"FY95SLS";"Sum US B",#N/A,FALSE,"FY95SLS";"Sum US Bocg",#N/A,FALSE,"FY95SLS";"Sum Can A",#N/A,FALSE,"FY95SLS";"Sum Can B",#N/A,FALSE,"FY95SLS";"Sum Europe",#N/A,FALSE,"FY95SLS";"Sum Row",#N/A,FALSE,"FY95SLS"}</definedName>
    <definedName name="____gfg2" hidden="1">{"Sum WW A",#N/A,FALSE,"FY95SLS";"Sum WW B",#N/A,FALSE,"FY95SLS";"Sum US A",#N/A,FALSE,"FY95SLS";"Sum US B",#N/A,FALSE,"FY95SLS";"Sum US Bocg",#N/A,FALSE,"FY95SLS";"Sum Can A",#N/A,FALSE,"FY95SLS";"Sum Can B",#N/A,FALSE,"FY95SLS";"Sum Europe",#N/A,FALSE,"FY95SLS";"Sum Row",#N/A,FALSE,"FY95SLS"}</definedName>
    <definedName name="____hod2" localSheetId="30" hidden="1">{#N/A,#N/A,FALSE,"TS";#N/A,#N/A,FALSE,"Combo";#N/A,#N/A,FALSE,"FAIR";#N/A,#N/A,FALSE,"RBC";#N/A,#N/A,FALSE,"xxxx";#N/A,#N/A,FALSE,"A_D";#N/A,#N/A,FALSE,"WACC";#N/A,#N/A,FALSE,"DCF";#N/A,#N/A,FALSE,"LBO";#N/A,#N/A,FALSE,"AcqMults";#N/A,#N/A,FALSE,"CompMults"}</definedName>
    <definedName name="____hod2" hidden="1">{#N/A,#N/A,FALSE,"TS";#N/A,#N/A,FALSE,"Combo";#N/A,#N/A,FALSE,"FAIR";#N/A,#N/A,FALSE,"RBC";#N/A,#N/A,FALSE,"xxxx";#N/A,#N/A,FALSE,"A_D";#N/A,#N/A,FALSE,"WACC";#N/A,#N/A,FALSE,"DCF";#N/A,#N/A,FALSE,"LBO";#N/A,#N/A,FALSE,"AcqMults";#N/A,#N/A,FALSE,"CompMults"}</definedName>
    <definedName name="____ibo2" localSheetId="30" hidden="1">{#N/A,#N/A,FALSE,"Summary";#N/A,#N/A,FALSE,"Projections";#N/A,#N/A,FALSE,"Mkt Mults";#N/A,#N/A,FALSE,"DCF";#N/A,#N/A,FALSE,"Accr Dil";#N/A,#N/A,FALSE,"PIC LBO";#N/A,#N/A,FALSE,"MULT10_4";#N/A,#N/A,FALSE,"CBI LBO"}</definedName>
    <definedName name="____ibo2" hidden="1">{#N/A,#N/A,FALSE,"Summary";#N/A,#N/A,FALSE,"Projections";#N/A,#N/A,FALSE,"Mkt Mults";#N/A,#N/A,FALSE,"DCF";#N/A,#N/A,FALSE,"Accr Dil";#N/A,#N/A,FALSE,"PIC LBO";#N/A,#N/A,FALSE,"MULT10_4";#N/A,#N/A,FALSE,"CBI LBO"}</definedName>
    <definedName name="____K600">[11]original!$A$1:$O$1850</definedName>
    <definedName name="____K610">[11]original!$A$1:$O$1850</definedName>
    <definedName name="____key1" localSheetId="30" hidden="1">[3]sheet6!#REF!</definedName>
    <definedName name="____key1" hidden="1">[3]sheet6!#REF!</definedName>
    <definedName name="____LM1" localSheetId="30">'[8]Detail Loan Move. &amp; Listing'!#REF!</definedName>
    <definedName name="____LM1">'[8]Detail Loan Move. &amp; Listing'!#REF!</definedName>
    <definedName name="____MUM1" hidden="1">[9]Graph!$D$3:$K$3</definedName>
    <definedName name="____MUM10" hidden="1">[10]Graph!$J$122:$J$125</definedName>
    <definedName name="____MUM11" hidden="1">[9]Graph!$D$14:$K$14</definedName>
    <definedName name="____MUM12" hidden="1">[10]Graph!$I$23:$I$32</definedName>
    <definedName name="____MUM13" hidden="1">[10]Graph!$E$23:$E$32</definedName>
    <definedName name="____MUM14" hidden="1">[10]Graph!$G$122:$G$125</definedName>
    <definedName name="____MUM15" hidden="1">[10]Graph!$C$122:$C$125</definedName>
    <definedName name="____MUM16" hidden="1">[10]Graph!$N$212:$N$215</definedName>
    <definedName name="____MUM17" hidden="1">[10]Graph!$K$122:$K$125</definedName>
    <definedName name="____MUM18" hidden="1">[10]Graph!$D$23:$D$32</definedName>
    <definedName name="____MUM19" hidden="1">[10]Graph!$H$23:$H$32</definedName>
    <definedName name="____MUM2" hidden="1">[10]Graph!$L$122:$L$125</definedName>
    <definedName name="____MUM20" hidden="1">[10]Graph!$J$23:$J$32</definedName>
    <definedName name="____MUM21" hidden="1">[10]Graph!$F$23:$F$32</definedName>
    <definedName name="____MUM22" hidden="1">[10]Graph!$H$122:$H$125</definedName>
    <definedName name="____MUM23" hidden="1">[10]Graph!$D$122:$D$125</definedName>
    <definedName name="____MUM24" hidden="1">[10]Graph!$E$122:$E$125</definedName>
    <definedName name="____MUM25" hidden="1">[10]Graph!$A$122:$A$125</definedName>
    <definedName name="____MUM26" hidden="1">[10]Graph!$A$122:$A$125</definedName>
    <definedName name="____MUM27" hidden="1">[9]Graph!$D$1:$K$1</definedName>
    <definedName name="____MUM28" hidden="1">[9]Graph!$D$2:$K$2</definedName>
    <definedName name="____MUM29" hidden="1">[10]Graph!$A$23:$A$32</definedName>
    <definedName name="____MUM3" hidden="1">[10]Graph!$I$122:$I$125</definedName>
    <definedName name="____MUM30" hidden="1">[10]Graph!$A$23:$A$32</definedName>
    <definedName name="____MUM31" hidden="1">[10]Graph!$A$122:$A$125</definedName>
    <definedName name="____MUM32" hidden="1">[10]Graph!$A$122:$A$125</definedName>
    <definedName name="____MUM4" hidden="1">[9]Graph!$D$27:$K$27</definedName>
    <definedName name="____MUM5" hidden="1">[9]Graph!$D$6:$K$6</definedName>
    <definedName name="____MUM6" hidden="1">[10]Graph!$F$122:$F$125</definedName>
    <definedName name="____MUM7" hidden="1">[10]Graph!$B$122:$B$125</definedName>
    <definedName name="____MUM8" hidden="1">[9]Graph!$D$26:$K$26</definedName>
    <definedName name="____MUM9" hidden="1">[10]Graph!$M$212:$M$215</definedName>
    <definedName name="____New2" localSheetId="30" hidden="1">{"TOTAL",#N/A,FALSE,"A";"FISCAL94",#N/A,FALSE,"A";"FISCAL95",#N/A,FALSE,"A";"FISCAL96",#N/A,FALSE,"A";"misc page",#N/A,FALSE,"A"}</definedName>
    <definedName name="____New2" hidden="1">{"TOTAL",#N/A,FALSE,"A";"FISCAL94",#N/A,FALSE,"A";"FISCAL95",#N/A,FALSE,"A";"FISCAL96",#N/A,FALSE,"A";"misc page",#N/A,FALSE,"A"}</definedName>
    <definedName name="____o1" localSheetId="30" hidden="1">{#N/A,#N/A,FALSE,"SUMMARY";#N/A,#N/A,FALSE,"mcsh";#N/A,#N/A,FALSE,"vol&amp;rev";#N/A,#N/A,FALSE,"wkgcap";#N/A,#N/A,FALSE,"DEPR&amp;DT";#N/A,#N/A,FALSE,"ASSETS";#N/A,#N/A,FALSE,"NI&amp;OTH&amp;DIV";#N/A,#N/A,FALSE,"CASHFLOW";#N/A,#N/A,FALSE,"CAPEMPL";#N/A,#N/A,FALSE,"ROCE"}</definedName>
    <definedName name="____o1" hidden="1">{#N/A,#N/A,FALSE,"SUMMARY";#N/A,#N/A,FALSE,"mcsh";#N/A,#N/A,FALSE,"vol&amp;rev";#N/A,#N/A,FALSE,"wkgcap";#N/A,#N/A,FALSE,"DEPR&amp;DT";#N/A,#N/A,FALSE,"ASSETS";#N/A,#N/A,FALSE,"NI&amp;OTH&amp;DIV";#N/A,#N/A,FALSE,"CASHFLOW";#N/A,#N/A,FALSE,"CAPEMPL";#N/A,#N/A,FALSE,"ROCE"}</definedName>
    <definedName name="____OUT13300">#N/A</definedName>
    <definedName name="____OUT13502">#N/A</definedName>
    <definedName name="____OUT41301">#N/A</definedName>
    <definedName name="____OUT85116">#N/A</definedName>
    <definedName name="____OUT85125">#N/A</definedName>
    <definedName name="____OUT86106">#N/A</definedName>
    <definedName name="____QRA86106">#N/A</definedName>
    <definedName name="____R" hidden="1">[13]SalesMYP!$C$98:$C$104</definedName>
    <definedName name="____sc13">#REF!</definedName>
    <definedName name="____T123456" localSheetId="30" hidden="1">{"COUNT",#N/A,FALSE,"AB"}</definedName>
    <definedName name="____T123456" hidden="1">{"COUNT",#N/A,FALSE,"AB"}</definedName>
    <definedName name="____T12347" localSheetId="30" hidden="1">{"COUNT",#N/A,FALSE,"AB"}</definedName>
    <definedName name="____T12347" hidden="1">{"COUNT",#N/A,FALSE,"AB"}</definedName>
    <definedName name="____t5">[12]流资汇总!#REF!</definedName>
    <definedName name="____TB1" localSheetId="30">#REF!</definedName>
    <definedName name="____TB1">#REF!</definedName>
    <definedName name="____U300">#N/A</definedName>
    <definedName name="____VAR13300">#N/A</definedName>
    <definedName name="____VAR13502">#N/A</definedName>
    <definedName name="____var2" localSheetId="30" hidden="1">{"var_page",#N/A,FALSE,"template"}</definedName>
    <definedName name="____var2" hidden="1">{"var_page",#N/A,FALSE,"template"}</definedName>
    <definedName name="____xlfn.BAHTTEXT" hidden="1">#NAME?</definedName>
    <definedName name="____YE1">#REF!</definedName>
    <definedName name="____z2" localSheetId="30" hidden="1">{"Sch00",#N/A,FALSE,"1";"Contents",#N/A,FALSE,"1"}</definedName>
    <definedName name="____z2" hidden="1">{"Sch00",#N/A,FALSE,"1";"Contents",#N/A,FALSE,"1"}</definedName>
    <definedName name="____z3" localSheetId="30" hidden="1">{"Sch01",#N/A,FALSE,"2";"Sch02",#N/A,FALSE,"2";"Sch03",#N/A,FALSE,"2";"Sch04",#N/A,FALSE,"2";"Sch05",#N/A,FALSE,"2";"Sch06",#N/A,FALSE,"2";"Sch17",#N/A,FALSE,"2";"Sch19",#N/A,FALSE,"2";"Sch20",#N/A,FALSE,"2";"Sch21",#N/A,FALSE,"2";"Sch26",#N/A,FALSE,"2"}</definedName>
    <definedName name="____z3" hidden="1">{"Sch01",#N/A,FALSE,"2";"Sch02",#N/A,FALSE,"2";"Sch03",#N/A,FALSE,"2";"Sch04",#N/A,FALSE,"2";"Sch05",#N/A,FALSE,"2";"Sch06",#N/A,FALSE,"2";"Sch17",#N/A,FALSE,"2";"Sch19",#N/A,FALSE,"2";"Sch20",#N/A,FALSE,"2";"Sch21",#N/A,FALSE,"2";"Sch26",#N/A,FALSE,"2"}</definedName>
    <definedName name="___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1__123Graph_CA_\ARCOMP.PIC" hidden="1">'[14]AR Aging'!#REF!</definedName>
    <definedName name="___AMT13300">#N/A</definedName>
    <definedName name="___AMT13502">#N/A</definedName>
    <definedName name="___AMT41301">#N/A</definedName>
    <definedName name="___AMT85116">#N/A</definedName>
    <definedName name="___AMT85125">#N/A</definedName>
    <definedName name="___AMT86106">#N/A</definedName>
    <definedName name="___ar1" localSheetId="30" hidden="1">{#N/A,#N/A,FALSE,"MASTER M-1 SUMMARY";#N/A,#N/A,FALSE,"STILLWATER M-1 SUMMARY";#N/A,#N/A,FALSE,"DRESSER M-1 SUMMARY";#N/A,#N/A,FALSE,"LAKEWOOD M-1 SUMMARY";#N/A,#N/A,FALSE,"WHEAT RIDGE M-1 SUMMARY";#N/A,#N/A,FALSE,"AUSTIN M-1 SUMMARY";#N/A,#N/A,FALSE,"CORPORATE M-1 SUMMARY"}</definedName>
    <definedName name="___ar1" hidden="1">{#N/A,#N/A,FALSE,"MASTER M-1 SUMMARY";#N/A,#N/A,FALSE,"STILLWATER M-1 SUMMARY";#N/A,#N/A,FALSE,"DRESSER M-1 SUMMARY";#N/A,#N/A,FALSE,"LAKEWOOD M-1 SUMMARY";#N/A,#N/A,FALSE,"WHEAT RIDGE M-1 SUMMARY";#N/A,#N/A,FALSE,"AUSTIN M-1 SUMMARY";#N/A,#N/A,FALSE,"CORPORATE M-1 SUMMARY"}</definedName>
    <definedName name="___br1" localSheetId="30" hidden="1">{"Quarter1",#N/A,FALSE,"Sheet1";"Quarter2",#N/A,FALSE,"Sheet1";"Quarter3",#N/A,FALSE,"Sheet1";"Quarter4",#N/A,FALSE,"Sheet1"}</definedName>
    <definedName name="___br1" hidden="1">{"Quarter1",#N/A,FALSE,"Sheet1";"Quarter2",#N/A,FALSE,"Sheet1";"Quarter3",#N/A,FALSE,"Sheet1";"Quarter4",#N/A,FALSE,"Sheet1"}</definedName>
    <definedName name="___des1">[4]Inv_Data!#REF!</definedName>
    <definedName name="___DIV01">#REF!</definedName>
    <definedName name="___DIV02">#REF!</definedName>
    <definedName name="___DIV31">#REF!</definedName>
    <definedName name="___DIV32">#REF!</definedName>
    <definedName name="___DIV34">#REF!</definedName>
    <definedName name="___DIV38">#REF!</definedName>
    <definedName name="___DIV93">#REF!</definedName>
    <definedName name="___eva2" localSheetId="30" hidden="1">{"DCF",#N/A,FALSE,"CF"}</definedName>
    <definedName name="___eva2" hidden="1">{"DCF",#N/A,FALSE,"CF"}</definedName>
    <definedName name="___eva2_1" localSheetId="30" hidden="1">{"DCF",#N/A,FALSE,"CF"}</definedName>
    <definedName name="___eva2_1" hidden="1">{"DCF",#N/A,FALSE,"CF"}</definedName>
    <definedName name="___eva2_2" localSheetId="30" hidden="1">{"DCF",#N/A,FALSE,"CF"}</definedName>
    <definedName name="___eva2_2" hidden="1">{"DCF",#N/A,FALSE,"CF"}</definedName>
    <definedName name="___eva2_3" localSheetId="30" hidden="1">{"DCF",#N/A,FALSE,"CF"}</definedName>
    <definedName name="___eva2_3" hidden="1">{"DCF",#N/A,FALSE,"CF"}</definedName>
    <definedName name="___eva2_4" localSheetId="30" hidden="1">{"DCF",#N/A,FALSE,"CF"}</definedName>
    <definedName name="___eva2_4" hidden="1">{"DCF",#N/A,FALSE,"CF"}</definedName>
    <definedName name="___eva2_5" localSheetId="30" hidden="1">{"DCF",#N/A,FALSE,"CF"}</definedName>
    <definedName name="___eva2_5" hidden="1">{"DCF",#N/A,FALSE,"CF"}</definedName>
    <definedName name="___G100">#N/A</definedName>
    <definedName name="___gfg2" localSheetId="30" hidden="1">{"Sum WW A",#N/A,FALSE,"FY95SLS";"Sum WW B",#N/A,FALSE,"FY95SLS";"Sum US A",#N/A,FALSE,"FY95SLS";"Sum US B",#N/A,FALSE,"FY95SLS";"Sum US Bocg",#N/A,FALSE,"FY95SLS";"Sum Can A",#N/A,FALSE,"FY95SLS";"Sum Can B",#N/A,FALSE,"FY95SLS";"Sum Europe",#N/A,FALSE,"FY95SLS";"Sum Row",#N/A,FALSE,"FY95SLS"}</definedName>
    <definedName name="___gfg2" hidden="1">{"Sum WW A",#N/A,FALSE,"FY95SLS";"Sum WW B",#N/A,FALSE,"FY95SLS";"Sum US A",#N/A,FALSE,"FY95SLS";"Sum US B",#N/A,FALSE,"FY95SLS";"Sum US Bocg",#N/A,FALSE,"FY95SLS";"Sum Can A",#N/A,FALSE,"FY95SLS";"Sum Can B",#N/A,FALSE,"FY95SLS";"Sum Europe",#N/A,FALSE,"FY95SLS";"Sum Row",#N/A,FALSE,"FY95SLS"}</definedName>
    <definedName name="___jkl3" localSheetId="30" hidden="1">{"compallo",#N/A,FALSE,"Allocation";"plallo",#N/A,FALSE,"Allocation"}</definedName>
    <definedName name="___jkl3" hidden="1">{"compallo",#N/A,FALSE,"Allocation";"plallo",#N/A,FALSE,"Allocation"}</definedName>
    <definedName name="___K600">[11]original!$A$1:$O$1850</definedName>
    <definedName name="___K610">[11]original!$A$1:$O$1850</definedName>
    <definedName name="___key1" localSheetId="30" hidden="1">[3]sheet6!#REF!</definedName>
    <definedName name="___key1" hidden="1">[3]sheet6!#REF!</definedName>
    <definedName name="___LM1" localSheetId="30">'[8]Detail Loan Move. &amp; Listing'!#REF!</definedName>
    <definedName name="___LM1">'[8]Detail Loan Move. &amp; Listing'!#REF!</definedName>
    <definedName name="___may3" localSheetId="30" hidden="1">{"actrev",#N/A,FALSE,"1999 BUD AUM"}</definedName>
    <definedName name="___may3" hidden="1">{"actrev",#N/A,FALSE,"1999 BUD AUM"}</definedName>
    <definedName name="___may99" localSheetId="30" hidden="1">{"actrev",#N/A,FALSE,"1999 BUD AUM"}</definedName>
    <definedName name="___may99" hidden="1">{"actrev",#N/A,FALSE,"1999 BUD AUM"}</definedName>
    <definedName name="___MUM1" hidden="1">[9]Graph!$D$3:$K$3</definedName>
    <definedName name="___MUM10" hidden="1">[10]Graph!$J$122:$J$125</definedName>
    <definedName name="___MUM11" hidden="1">[9]Graph!$D$14:$K$14</definedName>
    <definedName name="___MUM12" hidden="1">[10]Graph!$I$23:$I$32</definedName>
    <definedName name="___MUM13" hidden="1">[10]Graph!$E$23:$E$32</definedName>
    <definedName name="___MUM14" hidden="1">[10]Graph!$G$122:$G$125</definedName>
    <definedName name="___MUM15" hidden="1">[10]Graph!$C$122:$C$125</definedName>
    <definedName name="___MUM16" hidden="1">[10]Graph!$N$212:$N$215</definedName>
    <definedName name="___MUM17" hidden="1">[10]Graph!$K$122:$K$125</definedName>
    <definedName name="___MUM18" hidden="1">[10]Graph!$D$23:$D$32</definedName>
    <definedName name="___MUM19" hidden="1">[10]Graph!$H$23:$H$32</definedName>
    <definedName name="___MUM2" hidden="1">[10]Graph!$L$122:$L$125</definedName>
    <definedName name="___MUM20" hidden="1">[10]Graph!$J$23:$J$32</definedName>
    <definedName name="___MUM21" hidden="1">[10]Graph!$F$23:$F$32</definedName>
    <definedName name="___MUM22" hidden="1">[10]Graph!$H$122:$H$125</definedName>
    <definedName name="___MUM23" hidden="1">[10]Graph!$D$122:$D$125</definedName>
    <definedName name="___MUM24" hidden="1">[10]Graph!$E$122:$E$125</definedName>
    <definedName name="___MUM25" hidden="1">[10]Graph!$A$122:$A$125</definedName>
    <definedName name="___MUM26" hidden="1">[10]Graph!$A$122:$A$125</definedName>
    <definedName name="___MUM27" hidden="1">[9]Graph!$D$1:$K$1</definedName>
    <definedName name="___MUM28" hidden="1">[9]Graph!$D$2:$K$2</definedName>
    <definedName name="___MUM29" hidden="1">[10]Graph!$A$23:$A$32</definedName>
    <definedName name="___MUM3" hidden="1">[10]Graph!$I$122:$I$125</definedName>
    <definedName name="___MUM30" hidden="1">[10]Graph!$A$23:$A$32</definedName>
    <definedName name="___MUM31" hidden="1">[10]Graph!$A$122:$A$125</definedName>
    <definedName name="___MUM32" hidden="1">[10]Graph!$A$122:$A$125</definedName>
    <definedName name="___MUM4" hidden="1">[9]Graph!$D$27:$K$27</definedName>
    <definedName name="___MUM5" hidden="1">[9]Graph!$D$6:$K$6</definedName>
    <definedName name="___MUM6" hidden="1">[10]Graph!$F$122:$F$125</definedName>
    <definedName name="___MUM7" hidden="1">[10]Graph!$B$122:$B$125</definedName>
    <definedName name="___MUM8" hidden="1">[9]Graph!$D$26:$K$26</definedName>
    <definedName name="___MUM9" hidden="1">[10]Graph!$M$212:$M$215</definedName>
    <definedName name="___o1" localSheetId="30" hidden="1">{#N/A,#N/A,FALSE,"SUMMARY";#N/A,#N/A,FALSE,"mcsh";#N/A,#N/A,FALSE,"vol&amp;rev";#N/A,#N/A,FALSE,"wkgcap";#N/A,#N/A,FALSE,"DEPR&amp;DT";#N/A,#N/A,FALSE,"ASSETS";#N/A,#N/A,FALSE,"NI&amp;OTH&amp;DIV";#N/A,#N/A,FALSE,"CASHFLOW";#N/A,#N/A,FALSE,"CAPEMPL";#N/A,#N/A,FALSE,"ROCE"}</definedName>
    <definedName name="___o1" hidden="1">{#N/A,#N/A,FALSE,"SUMMARY";#N/A,#N/A,FALSE,"mcsh";#N/A,#N/A,FALSE,"vol&amp;rev";#N/A,#N/A,FALSE,"wkgcap";#N/A,#N/A,FALSE,"DEPR&amp;DT";#N/A,#N/A,FALSE,"ASSETS";#N/A,#N/A,FALSE,"NI&amp;OTH&amp;DIV";#N/A,#N/A,FALSE,"CASHFLOW";#N/A,#N/A,FALSE,"CAPEMPL";#N/A,#N/A,FALSE,"ROCE"}</definedName>
    <definedName name="___OUT13300">#N/A</definedName>
    <definedName name="___OUT13502">#N/A</definedName>
    <definedName name="___OUT41301">#N/A</definedName>
    <definedName name="___OUT85116">#N/A</definedName>
    <definedName name="___OUT85125">#N/A</definedName>
    <definedName name="___OUT86106">#N/A</definedName>
    <definedName name="___pd123" localSheetId="30" hidden="1">{"Units A",#N/A,FALSE,"FY95SLS";"Units B",#N/A,FALSE,"FY95SLS"}</definedName>
    <definedName name="___pd123" hidden="1">{"Units A",#N/A,FALSE,"FY95SLS";"Units B",#N/A,FALSE,"FY95SLS"}</definedName>
    <definedName name="___PSM2"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PSM3" localSheetId="30" hidden="1">{"Pound Sterling",#N/A,TRUE,"PPD";"Pound Sterling",#N/A,TRUE,"Anaquest";"Pound Sterling",#N/A,TRUE,"Delta";"Pound Sterling",#N/A,TRUE,"INO"}</definedName>
    <definedName name="___PSM3" hidden="1">{"Pound Sterling",#N/A,TRUE,"PPD";"Pound Sterling",#N/A,TRUE,"Anaquest";"Pound Sterling",#N/A,TRUE,"Delta";"Pound Sterling",#N/A,TRUE,"INO"}</definedName>
    <definedName name="___QRA86106">#N/A</definedName>
    <definedName name="___R" hidden="1">[13]SalesMYP!$C$98:$C$104</definedName>
    <definedName name="___sc13">#REF!</definedName>
    <definedName name="___t5">[12]流资汇总!#REF!</definedName>
    <definedName name="___tb1" localSheetId="30">#REF!</definedName>
    <definedName name="___tb1">#REF!</definedName>
    <definedName name="___tu7" localSheetId="30" hidden="1">{"sales",#N/A,FALSE,"Sales";"sales existing",#N/A,FALSE,"Sales";"sales rd1",#N/A,FALSE,"Sales";"sales rd2",#N/A,FALSE,"Sales"}</definedName>
    <definedName name="___tu7" hidden="1">{"sales",#N/A,FALSE,"Sales";"sales existing",#N/A,FALSE,"Sales";"sales rd1",#N/A,FALSE,"Sales";"sales rd2",#N/A,FALSE,"Sales"}</definedName>
    <definedName name="___U300">#N/A</definedName>
    <definedName name="___VAR13300">#N/A</definedName>
    <definedName name="___VAR13502">#N/A</definedName>
    <definedName name="___var2" localSheetId="30" hidden="1">{"var_page",#N/A,FALSE,"template"}</definedName>
    <definedName name="___var2" hidden="1">{"var_page",#N/A,FALSE,"template"}</definedName>
    <definedName name="___xlfn.BAHTTEXT" hidden="1">#NAME?</definedName>
    <definedName name="___YE1">#REF!</definedName>
    <definedName name="___z2" localSheetId="30" hidden="1">{"Sch00",#N/A,FALSE,"1";"Contents",#N/A,FALSE,"1"}</definedName>
    <definedName name="___z2" hidden="1">{"Sch00",#N/A,FALSE,"1";"Contents",#N/A,FALSE,"1"}</definedName>
    <definedName name="___z3" localSheetId="30" hidden="1">{"Sch01",#N/A,FALSE,"2";"Sch02",#N/A,FALSE,"2";"Sch03",#N/A,FALSE,"2";"Sch04",#N/A,FALSE,"2";"Sch05",#N/A,FALSE,"2";"Sch06",#N/A,FALSE,"2";"Sch17",#N/A,FALSE,"2";"Sch19",#N/A,FALSE,"2";"Sch20",#N/A,FALSE,"2";"Sch21",#N/A,FALSE,"2";"Sch26",#N/A,FALSE,"2"}</definedName>
    <definedName name="___z3" hidden="1">{"Sch01",#N/A,FALSE,"2";"Sch02",#N/A,FALSE,"2";"Sch03",#N/A,FALSE,"2";"Sch04",#N/A,FALSE,"2";"Sch05",#N/A,FALSE,"2";"Sch06",#N/A,FALSE,"2";"Sch17",#N/A,FALSE,"2";"Sch19",#N/A,FALSE,"2";"Sch20",#N/A,FALSE,"2";"Sch21",#N/A,FALSE,"2";"Sch26",#N/A,FALSE,"2"}</definedName>
    <definedName name="__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1__123Graph_BCHART_4" hidden="1">[15]Graph!$C$69:$C$80</definedName>
    <definedName name="__1__123Graph_CA_\ARCOMP.PIC" hidden="1">'[14]AR Aging'!#REF!</definedName>
    <definedName name="__123Graph_A" hidden="1">'[16]U.S ILD'!$B$14:$F$14</definedName>
    <definedName name="__123Graph_ACASHFLOW" hidden="1">#N/A</definedName>
    <definedName name="__123Graph_AChart1" hidden="1">'[1]Comp equip'!$D$52:$D$473</definedName>
    <definedName name="__123Graph_AClsCarr" hidden="1">[17]CLOSED!$B$38:$G$38</definedName>
    <definedName name="__123Graph_AClsCorr" hidden="1">[17]CLOSED!$C$22:$L$22</definedName>
    <definedName name="__123Graph_AClsCum" hidden="1">[17]CLOSED!$C$45:$G$45</definedName>
    <definedName name="__123Graph_AClsCust" hidden="1">[17]CLOSED!$C$10:$L$10</definedName>
    <definedName name="__123Graph_AClsLoft" hidden="1">[17]CLOSED!$C$28:$L$28</definedName>
    <definedName name="__123Graph_AClsMar" hidden="1">[17]CLOSED!$C$16:$M$16</definedName>
    <definedName name="__123Graph_ACURRENT" hidden="1">'[16]U.S ILD'!$B$14:$F$14</definedName>
    <definedName name="__123Graph_ADRIVER2" hidden="1">#N/A</definedName>
    <definedName name="__123Graph_AGRAPH1" localSheetId="30" hidden="1">#REF!</definedName>
    <definedName name="__123Graph_AGRAPH1" hidden="1">#REF!</definedName>
    <definedName name="__123Graph_AGraph2" hidden="1">[17]CLOSED!$C$13:$M$13</definedName>
    <definedName name="__123Graph_AGraph3" hidden="1">[17]CLOSED!$C$41:$M$41</definedName>
    <definedName name="__123Graph_AGraph4" hidden="1">[17]CLOSED!$C$31:$M$31</definedName>
    <definedName name="__123Graph_AINCOME1" hidden="1">#N/A</definedName>
    <definedName name="__123Graph_AINCOME2" hidden="1">#N/A</definedName>
    <definedName name="__123Graph_ALF" hidden="1">[18]A!$B$307:$M$307</definedName>
    <definedName name="__123Graph_AMATERIAL" hidden="1">'[19]Mat''l Handling'!#REF!</definedName>
    <definedName name="__123Graph_APOT" hidden="1">[18]A!$B$304:$M$304</definedName>
    <definedName name="__123Graph_APRODBVC" hidden="1">'[20]clmyield-hpwl'!#REF!</definedName>
    <definedName name="__123Graph_ASALESTREND" hidden="1">'[21]Historical IS'!#REF!</definedName>
    <definedName name="__123Graph_ATCE390" hidden="1">'[22]96BP'!#REF!</definedName>
    <definedName name="__123Graph_AURE" hidden="1">[18]A!$B$302:$M$302</definedName>
    <definedName name="__123Graph_AYTDVar" hidden="1">[17]CLOSED!$G$59:$G$65</definedName>
    <definedName name="__123Graph_B" hidden="1">'[16]U.S ILD'!$B$32:$F$32</definedName>
    <definedName name="__123Graph_BCASHFLOW" hidden="1">#N/A</definedName>
    <definedName name="__123Graph_BChart1" hidden="1">'[1]Comp equip'!$E$52:$E$473</definedName>
    <definedName name="__123Graph_BClsCarr" hidden="1">[17]CLOSED!$B$39:$G$39</definedName>
    <definedName name="__123Graph_BClsCorr" hidden="1">[17]CLOSED!$C$23:$L$23</definedName>
    <definedName name="__123Graph_BClsCum" hidden="1">[17]CLOSED!$C$46:$G$46</definedName>
    <definedName name="__123Graph_BClsCust" hidden="1">[17]CLOSED!$C$11:$L$11</definedName>
    <definedName name="__123Graph_BClsLoft" hidden="1">[17]CLOSED!$C$29:$L$29</definedName>
    <definedName name="__123Graph_BClsMar" hidden="1">[17]CLOSED!$C$17:$M$17</definedName>
    <definedName name="__123Graph_BCURRENT" hidden="1">'[16]U.S ILD'!$B$32:$F$32</definedName>
    <definedName name="__123Graph_BDRIVER2" hidden="1">#N/A</definedName>
    <definedName name="__123Graph_BFUEL" localSheetId="30" hidden="1">#REF!</definedName>
    <definedName name="__123Graph_BFUEL" hidden="1">#REF!</definedName>
    <definedName name="__123Graph_BGRAPH1" hidden="1">[18]A!$B$343:$M$343</definedName>
    <definedName name="__123Graph_BINCOME1" hidden="1">#N/A</definedName>
    <definedName name="__123Graph_BINCOME2" hidden="1">#N/A</definedName>
    <definedName name="__123Graph_BLF" hidden="1">[18]A!$B$343:$M$343</definedName>
    <definedName name="__123Graph_BMATERIAL" hidden="1">'[19]Mat''l Handling'!#REF!</definedName>
    <definedName name="__123Graph_BPOT" hidden="1">[18]A!$B$340:$M$340</definedName>
    <definedName name="__123Graph_BPRODBVC" hidden="1">'[20]clmyield-hpwl'!#REF!</definedName>
    <definedName name="__123Graph_BTCE390" hidden="1">'[22]96BP'!#REF!</definedName>
    <definedName name="__123Graph_BURE" hidden="1">[18]A!$B$338:$M$338</definedName>
    <definedName name="__123Graph_BYTDVar" hidden="1">[17]CLOSED!$H$59:$H$65</definedName>
    <definedName name="__123Graph_C" localSheetId="30" hidden="1">[23]National!#REF!</definedName>
    <definedName name="__123Graph_C" hidden="1">[23]National!#REF!</definedName>
    <definedName name="__123Graph_CChart1" hidden="1">'[1]Comp equip'!$F$52:$F$473</definedName>
    <definedName name="__123Graph_CClsCarr" hidden="1">[17]CLOSED!$B$40:$G$40</definedName>
    <definedName name="__123Graph_CClsCorr" hidden="1">[17]CLOSED!$C$24:$L$24</definedName>
    <definedName name="__123Graph_CClsCum" hidden="1">[17]CLOSED!$C$47:$G$47</definedName>
    <definedName name="__123Graph_CClsCust" hidden="1">[17]CLOSED!$C$12:$L$12</definedName>
    <definedName name="__123Graph_CClsLoft" hidden="1">[17]CLOSED!$C$30:$L$30</definedName>
    <definedName name="__123Graph_CClsMar" hidden="1">[17]CLOSED!$C$18:$M$18</definedName>
    <definedName name="__123Graph_CCurrent" localSheetId="30" hidden="1">[24]Assum!#REF!</definedName>
    <definedName name="__123Graph_CCurrent" hidden="1">[24]Assum!#REF!</definedName>
    <definedName name="__123Graph_CLF" hidden="1">[18]A!$B$376:$M$376</definedName>
    <definedName name="__123Graph_CMATERIAL" hidden="1">'[19]Mat''l Handling'!#REF!</definedName>
    <definedName name="__123Graph_CPOT" hidden="1">[18]A!$B$373:$M$373</definedName>
    <definedName name="__123Graph_CTCE390" hidden="1">'[22]96BP'!#REF!</definedName>
    <definedName name="__123Graph_CURE" hidden="1">[18]A!$B$372:$M$372</definedName>
    <definedName name="__123Graph_CYTDVar" hidden="1">[17]CLOSED!$I$59:$I$65</definedName>
    <definedName name="__123Graph_D" hidden="1">[25]IPAA!$A$1:$A$1</definedName>
    <definedName name="__123Graph_DB57" hidden="1">[26]班部番別!#REF!</definedName>
    <definedName name="__123Graph_DCurrent" hidden="1">[24]Assum!#REF!</definedName>
    <definedName name="__123Graph_DMATERIAL" hidden="1">'[19]Mat''l Handling'!#REF!</definedName>
    <definedName name="__123Graph_DTCE390" hidden="1">'[22]96BP'!#REF!</definedName>
    <definedName name="__123Graph_DYTDVar" hidden="1">[17]CLOSED!$J$59:$J$65</definedName>
    <definedName name="__123Graph_E" localSheetId="30" hidden="1">[23]National!#REF!</definedName>
    <definedName name="__123Graph_E" hidden="1">[23]National!#REF!</definedName>
    <definedName name="__123Graph_EARAGE2.PIC" localSheetId="30" hidden="1">'[14]AR Aging'!#REF!</definedName>
    <definedName name="__123Graph_EARAGE2.PIC" hidden="1">'[14]AR Aging'!#REF!</definedName>
    <definedName name="__123Graph_ECurrent" localSheetId="30" hidden="1">[24]Assum!#REF!</definedName>
    <definedName name="__123Graph_ECurrent" hidden="1">[24]Assum!#REF!</definedName>
    <definedName name="__123Graph_ETCE390" localSheetId="30" hidden="1">'[22]96BP'!#REF!</definedName>
    <definedName name="__123Graph_ETCE390" hidden="1">'[22]96BP'!#REF!</definedName>
    <definedName name="__123Graph_EYTDVar" hidden="1">[17]CLOSED!$K$59:$K$65</definedName>
    <definedName name="__123Graph_F" localSheetId="30" hidden="1">[23]National!#REF!</definedName>
    <definedName name="__123Graph_F" hidden="1">[23]National!#REF!</definedName>
    <definedName name="__123Graph_FCurrent" localSheetId="30" hidden="1">[24]Assum!#REF!</definedName>
    <definedName name="__123Graph_FCurrent" hidden="1">[24]Assum!#REF!</definedName>
    <definedName name="__123Graph_FTCE390" localSheetId="30" hidden="1">'[22]96BP'!#REF!</definedName>
    <definedName name="__123Graph_FTCE390" hidden="1">'[22]96BP'!#REF!</definedName>
    <definedName name="__123Graph_LBL_ASALESTREND" localSheetId="30" hidden="1">'[21]Historical IS'!#REF!</definedName>
    <definedName name="__123Graph_LBL_ASALESTREND" hidden="1">'[21]Historical IS'!#REF!</definedName>
    <definedName name="__123Graph_LBL_DB57" localSheetId="30" hidden="1">[26]班部番別!#REF!</definedName>
    <definedName name="__123Graph_LBL_DB57" hidden="1">[26]班部番別!#REF!</definedName>
    <definedName name="__123Graph_LBL_E" hidden="1">'[14]AR Aging'!#REF!</definedName>
    <definedName name="__123Graph_LBL_EARAGE2.PIC" hidden="1">'[14]AR Aging'!#REF!</definedName>
    <definedName name="__123Graph_X" hidden="1">'[16]U.S ILD'!$B$3:$F$3</definedName>
    <definedName name="__123Graph_XCASHFLOW" hidden="1">#N/A</definedName>
    <definedName name="__123Graph_XClsCarr" hidden="1">[17]CLOSED!$B$37:$G$37</definedName>
    <definedName name="__123Graph_XClsCorr" hidden="1">[17]CLOSED!$C$7:$L$7</definedName>
    <definedName name="__123Graph_XClsCum" hidden="1">[17]CLOSED!$C$37:$G$37</definedName>
    <definedName name="__123Graph_XClsCust" hidden="1">[17]CLOSED!$C$7:$N$7</definedName>
    <definedName name="__123Graph_XClsLoft" hidden="1">[17]CLOSED!$C$7:$N$7</definedName>
    <definedName name="__123Graph_XClsMar" hidden="1">[17]CLOSED!$C$7:$N$7</definedName>
    <definedName name="__123Graph_XCURRENT" hidden="1">'[16]U.S ILD'!$B$3:$F$3</definedName>
    <definedName name="__123Graph_XDRIVER2" hidden="1">#N/A</definedName>
    <definedName name="__123Graph_XGraph1" hidden="1">[17]CLOSED!$C$7:$M$7</definedName>
    <definedName name="__123Graph_XGraph2" hidden="1">[17]CLOSED!$C$7:$M$7</definedName>
    <definedName name="__123Graph_XGraph3" hidden="1">[17]CLOSED!$C$7:$M$7</definedName>
    <definedName name="__123Graph_XGraph4" hidden="1">[17]CLOSED!$C$7:$M$7</definedName>
    <definedName name="__123Graph_XINCOME1" hidden="1">#N/A</definedName>
    <definedName name="__123Graph_XINCOME2" hidden="1">#N/A</definedName>
    <definedName name="__123Graph_XLF" hidden="1">[18]A!$B$300:$M$300</definedName>
    <definedName name="__123Graph_XPOT" hidden="1">[18]A!$B$300:$M$300</definedName>
    <definedName name="__123Graph_XPRODBVC" hidden="1">'[20]clmyield-hpwl'!#REF!</definedName>
    <definedName name="__123Graph_XSALESTREND" hidden="1">'[21]Historical IS'!#REF!</definedName>
    <definedName name="__123Graph_XTCE390" hidden="1">'[22]96BP'!#REF!</definedName>
    <definedName name="__123Graph_XURE" hidden="1">[18]A!$B$300:$M$300</definedName>
    <definedName name="__123Graph_XYTDVar" hidden="1">[17]CLOSED!$A$59:$A$70</definedName>
    <definedName name="__1IQ___ANGE_AR_BR" hidden="1">"c142"</definedName>
    <definedName name="__2__123Graph_LBL_ACHART_5" hidden="1">[15]Sales!$C$164:$C$173</definedName>
    <definedName name="__3__123Graph_ACHART_2" hidden="1">[27]Lguide!$T$31:$T$40</definedName>
    <definedName name="__3__123Graph_LBL_BCHART_4" hidden="1">[15]Graph!$D$69:$D$80</definedName>
    <definedName name="__5__123Graph_BCHART_2" hidden="1">[27]Lguide!$U$31:$U$40</definedName>
    <definedName name="__a1" localSheetId="30" hidden="1">{#N/A,#N/A,FALSE,"Projections";#N/A,#N/A,FALSE,"Multiples Valuation";#N/A,#N/A,FALSE,"LBO";#N/A,#N/A,FALSE,"Multiples_Sensitivity";#N/A,#N/A,FALSE,"Summary"}</definedName>
    <definedName name="__a1" hidden="1">{#N/A,#N/A,FALSE,"Projections";#N/A,#N/A,FALSE,"Multiples Valuation";#N/A,#N/A,FALSE,"LBO";#N/A,#N/A,FALSE,"Multiples_Sensitivity";#N/A,#N/A,FALSE,"Summary"}</definedName>
    <definedName name="__A11" localSheetId="30" hidden="1">{#N/A,#N/A,FALSE,"Umsatz 99";#N/A,#N/A,FALSE,"ER 99 "}</definedName>
    <definedName name="__A11" hidden="1">{#N/A,#N/A,FALSE,"Umsatz 99";#N/A,#N/A,FALSE,"ER 99 "}</definedName>
    <definedName name="__aaa1" localSheetId="30" hidden="1">{#N/A,#N/A,FALSE,"REPORT"}</definedName>
    <definedName name="__aaa1" hidden="1">{#N/A,#N/A,FALSE,"REPORT"}</definedName>
    <definedName name="__aas1" localSheetId="30" hidden="1">{#N/A,#N/A,FALSE,"REPORT"}</definedName>
    <definedName name="__aas1" hidden="1">{#N/A,#N/A,FALSE,"REPORT"}</definedName>
    <definedName name="__ACS2000" localSheetId="30" hidden="1">{#N/A,#N/A,FALSE,"REPORT"}</definedName>
    <definedName name="__ACS2000" hidden="1">{#N/A,#N/A,FALSE,"REPORT"}</definedName>
    <definedName name="__AMT13300">#N/A</definedName>
    <definedName name="__AMT13502">#N/A</definedName>
    <definedName name="__AMT41301">#N/A</definedName>
    <definedName name="__AMT85116">#N/A</definedName>
    <definedName name="__AMT85125">#N/A</definedName>
    <definedName name="__AMT86106">#N/A</definedName>
    <definedName name="__APW_RESTORE_DATA1__" hidden="1">'[28]1'!$D$7,'[28]1'!$E$7,'[28]1'!$F$7,'[28]1'!$G$7,'[28]1'!$H$7</definedName>
    <definedName name="__APW_RESTORE_DATA1020__" hidden="1">'[28]15'!$C$12,'[28]15'!$C$12</definedName>
    <definedName name="__APW_RESTORE_DATA1081__" hidden="1">'[28]16'!$C$12,'[28]16'!$C$12</definedName>
    <definedName name="__APW_RESTORE_DATA1142__" hidden="1">'[28]17'!$C$12,'[28]17'!$C$12</definedName>
    <definedName name="__APW_RESTORE_DATA1203__" hidden="1">'[28]18'!$C$12,'[28]18'!$C$12</definedName>
    <definedName name="__APW_RESTORE_DATA1264__" hidden="1">'[28]19'!$C$12,'[28]19'!$C$12</definedName>
    <definedName name="__APW_RESTORE_DATA1325__" hidden="1">'[28]20'!$C$12,'[28]20'!$C$12</definedName>
    <definedName name="__APW_RESTORE_DATA1379__" hidden="1">'[28]Company Descriptions'!$A$5,'[28]Company Descriptions'!$A$6,'[28]Company Descriptions'!$A$7,'[28]Company Descriptions'!$A$8,'[28]Company Descriptions'!$A$9,'[28]Company Descriptions'!$A$10,'[28]Company Descriptions'!$A$11,'[28]Company Descriptions'!$A$12,'[28]Company Descriptions'!$A$13,'[28]Company Descriptions'!$A$14,'[28]Company Descriptions'!$A$15,'[28]Company Descriptions'!$A$16,'[28]Company Descriptions'!$A$17,'[28]Company Descriptions'!$A$18,'[28]Company Descriptions'!$A$19</definedName>
    <definedName name="__APW_RESTORE_DATA1380__" hidden="1">'[28]Company Descriptions'!$B$5,'[28]Company Descriptions'!$B$6,'[28]Company Descriptions'!$B$7,'[28]Company Descriptions'!$B$8,'[28]Company Descriptions'!$B$9,'[28]Company Descriptions'!$B$10,'[28]Company Descriptions'!$B$11,'[28]Company Descriptions'!$B$12,'[28]Company Descriptions'!$B$13,'[28]Company Descriptions'!$B$14,'[28]Company Descriptions'!$B$15,'[28]Company Descriptions'!$B$16,'[28]Company Descriptions'!$B$17</definedName>
    <definedName name="__APW_RESTORE_DATA1381__" hidden="1">'[28]Company Descriptions'!$C$5,'[28]Company Descriptions'!$C$6,'[28]Company Descriptions'!$C$7,'[28]Company Descriptions'!$C$8,'[28]Company Descriptions'!$C$9,'[28]Company Descriptions'!$C$10,'[28]Company Descriptions'!$C$11,'[28]Company Descriptions'!$C$12,'[28]Company Descriptions'!$C$13</definedName>
    <definedName name="__APW_RESTORE_DATA1382__" hidden="1">'[28]Company Descriptions'!$D$5,'[28]Company Descriptions'!$D$6,'[28]Company Descriptions'!$D$7,'[28]Company Descriptions'!$D$8,'[28]Company Descriptions'!$D$9,'[28]Company Descriptions'!$D$10,'[28]Company Descriptions'!$D$11,'[28]Company Descriptions'!$D$12,'[28]Company Descriptions'!$D$13,'[28]Company Descriptions'!$D$14,'[28]Company Descriptions'!$D$15,'[28]Company Descriptions'!$D$16,'[28]Company Descriptions'!$D$17</definedName>
    <definedName name="__APW_RESTORE_DATA160__" hidden="1">'[28]1'!$D$8,'[28]1'!$E$8,'[28]1'!$F$8,'[28]1'!$G$8,'[28]1'!$H$8</definedName>
    <definedName name="__APW_RESTORE_DATA162__" hidden="1">'[28]1'!$D$9,'[28]1'!$E$9,'[28]1'!$F$9,'[28]1'!$G$9,'[28]1'!$H$9</definedName>
    <definedName name="__APW_RESTORE_DATA164__" hidden="1">'[28]1'!$D$11,'[28]1'!$E$11,'[28]1'!$F$11,'[28]1'!$G$11,'[28]1'!$H$11</definedName>
    <definedName name="__APW_RESTORE_DATA167__" hidden="1">'[28]1'!$D$12,'[28]1'!$E$12,'[28]1'!$F$12,'[28]1'!$G$12,'[28]1'!$H$12</definedName>
    <definedName name="__APW_RESTORE_DATA170__" hidden="1">'[28]1'!$D$17,'[28]1'!$E$17,'[28]1'!$F$17,'[28]1'!$G$17,'[28]1'!$H$17</definedName>
    <definedName name="__APW_RESTORE_DATA175__" hidden="1">'[28]1'!$D$19,'[28]1'!$E$19,'[28]1'!$F$19,'[28]1'!$G$19,'[28]1'!$H$19</definedName>
    <definedName name="__APW_RESTORE_DATA178__" hidden="1">'[28]1'!$D$25,'[28]1'!$E$25,'[28]1'!$F$25,'[28]1'!$G$25,'[28]1'!$H$25</definedName>
    <definedName name="__APW_RESTORE_DATA181__" hidden="1">'[28]1'!$D$29,'[28]1'!$E$29,'[28]1'!$F$29,'[28]1'!$G$29,'[28]1'!$H$29</definedName>
    <definedName name="__APW_RESTORE_DATA183__" hidden="1">'[28]1'!$D$32,'[28]1'!$E$32</definedName>
    <definedName name="__APW_RESTORE_DATA185__" hidden="1">'[28]1'!$D$33,'[28]1'!$E$33</definedName>
    <definedName name="__APW_RESTORE_DATA187__" hidden="1">'[28]1'!$D$34,'[28]1'!$E$34</definedName>
    <definedName name="__APW_RESTORE_DATA189__" hidden="1">'[28]1'!$D$35,'[28]1'!$E$35</definedName>
    <definedName name="__APW_RESTORE_DATA191__" hidden="1">'[28]1'!$D$36,'[28]1'!$E$36</definedName>
    <definedName name="__APW_RESTORE_DATA193__" hidden="1">'[28]1'!$D$38,'[28]1'!$E$38</definedName>
    <definedName name="__APW_RESTORE_DATA195__" hidden="1">'[28]1'!$D$39,'[28]1'!$E$39</definedName>
    <definedName name="__APW_RESTORE_DATA197__" hidden="1">'[28]1'!$D$41,'[28]1'!$E$41</definedName>
    <definedName name="__APW_RESTORE_DATA199__" hidden="1">'[28]1'!$D$42,'[28]1'!$E$42</definedName>
    <definedName name="__APW_RESTORE_DATA201__" hidden="1">'[28]1'!$D$44,'[28]1'!$E$44</definedName>
    <definedName name="__APW_RESTORE_DATA203__" hidden="1">'[28]1'!$D$45,'[28]1'!$E$45</definedName>
    <definedName name="__APW_RESTORE_DATA205__" hidden="1">'[28]1'!$D$46,'[28]1'!$E$46</definedName>
    <definedName name="__APW_RESTORE_DATA207__" hidden="1">'[28]1'!$D$49,'[28]1'!$E$49</definedName>
    <definedName name="__APW_RESTORE_DATA209__" hidden="1">'[28]1'!$D$51,'[28]1'!$E$51</definedName>
    <definedName name="__APW_RESTORE_DATA221__" hidden="1">'[28]2'!$D$8,'[28]2'!$E$8,'[28]2'!$F$8,'[28]2'!$G$8,'[28]2'!$H$8</definedName>
    <definedName name="__APW_RESTORE_DATA223__" hidden="1">'[28]2'!$D$9,'[28]2'!$E$9,'[28]2'!$F$9,'[28]2'!$G$9,'[28]2'!$H$9</definedName>
    <definedName name="__APW_RESTORE_DATA225__" hidden="1">'[28]2'!$D$11,'[28]2'!$E$11,'[28]2'!$F$11,'[28]2'!$G$11,'[28]2'!$H$11</definedName>
    <definedName name="__APW_RESTORE_DATA228__" hidden="1">'[28]2'!$D$12,'[28]2'!$E$12,'[28]2'!$F$12,'[28]2'!$G$12,'[28]2'!$H$12</definedName>
    <definedName name="__APW_RESTORE_DATA231__" hidden="1">'[28]2'!$D$17,'[28]2'!$E$17,'[28]2'!$F$17,'[28]2'!$G$17,'[28]2'!$H$17</definedName>
    <definedName name="__APW_RESTORE_DATA236__" hidden="1">'[28]2'!$D$19,'[28]2'!$E$19,'[28]2'!$F$19,'[28]2'!$G$19,'[28]2'!$H$19</definedName>
    <definedName name="__APW_RESTORE_DATA239__" hidden="1">'[28]2'!$D$25,'[28]2'!$E$25,'[28]2'!$F$25,'[28]2'!$G$25,'[28]2'!$H$25</definedName>
    <definedName name="__APW_RESTORE_DATA242__" hidden="1">'[28]2'!$D$29,'[28]2'!$E$29,'[28]2'!$F$29,'[28]2'!$G$29,'[28]2'!$H$29</definedName>
    <definedName name="__APW_RESTORE_DATA244__" hidden="1">'[28]2'!$D$32,'[28]2'!$E$32</definedName>
    <definedName name="__APW_RESTORE_DATA246__" hidden="1">'[28]2'!$D$33,'[28]2'!$E$33</definedName>
    <definedName name="__APW_RESTORE_DATA248__" hidden="1">'[28]2'!$D$34,'[28]2'!$E$34</definedName>
    <definedName name="__APW_RESTORE_DATA250__" hidden="1">'[28]2'!$D$35,'[28]2'!$E$35</definedName>
    <definedName name="__APW_RESTORE_DATA252__" hidden="1">'[28]2'!$D$36,'[28]2'!$E$36</definedName>
    <definedName name="__APW_RESTORE_DATA254__" hidden="1">'[28]2'!$D$38,'[28]2'!$E$38</definedName>
    <definedName name="__APW_RESTORE_DATA256__" hidden="1">'[28]2'!$D$39,'[28]2'!$E$39</definedName>
    <definedName name="__APW_RESTORE_DATA258__" hidden="1">'[28]2'!$D$41,'[28]2'!$E$41</definedName>
    <definedName name="__APW_RESTORE_DATA260__" hidden="1">'[28]2'!$D$42,'[28]2'!$E$42</definedName>
    <definedName name="__APW_RESTORE_DATA262__" hidden="1">'[28]2'!$D$44,'[28]2'!$E$44</definedName>
    <definedName name="__APW_RESTORE_DATA264__" hidden="1">'[28]2'!$D$45,'[28]2'!$E$45</definedName>
    <definedName name="__APW_RESTORE_DATA266__" hidden="1">'[28]2'!$D$46,'[28]2'!$E$46</definedName>
    <definedName name="__APW_RESTORE_DATA268__" hidden="1">'[28]2'!$D$49,'[28]2'!$E$49</definedName>
    <definedName name="__APW_RESTORE_DATA270__" hidden="1">'[28]2'!$D$51,'[28]2'!$E$51</definedName>
    <definedName name="__APW_RESTORE_DATA282__" hidden="1">'[28]3'!$D$8,'[28]3'!$E$8,'[28]3'!$F$8,'[28]3'!$G$8,'[28]3'!$H$8</definedName>
    <definedName name="__APW_RESTORE_DATA284__" hidden="1">'[28]3'!$D$9,'[28]3'!$E$9,'[28]3'!$F$9,'[28]3'!$G$9,'[28]3'!$H$9</definedName>
    <definedName name="__APW_RESTORE_DATA286__" hidden="1">'[28]3'!$D$11,'[28]3'!$E$11,'[28]3'!$F$11,'[28]3'!$G$11,'[28]3'!$H$11</definedName>
    <definedName name="__APW_RESTORE_DATA289__" hidden="1">'[28]3'!$D$12,'[28]3'!$E$12,'[28]3'!$F$12,'[28]3'!$G$12,'[28]3'!$H$12</definedName>
    <definedName name="__APW_RESTORE_DATA292__" hidden="1">'[28]3'!$D$17,'[28]3'!$E$17,'[28]3'!$F$17,'[28]3'!$G$17,'[28]3'!$H$17</definedName>
    <definedName name="__APW_RESTORE_DATA297__" hidden="1">'[28]3'!$D$19,'[28]3'!$E$19,'[28]3'!$F$19,'[28]3'!$G$19,'[28]3'!$H$19</definedName>
    <definedName name="__APW_RESTORE_DATA3__" hidden="1">'[28]2'!$D$7,'[28]2'!$E$7,'[28]2'!$F$7,'[28]2'!$G$7,'[28]2'!$H$7</definedName>
    <definedName name="__APW_RESTORE_DATA300__" hidden="1">'[28]3'!$D$25,'[28]3'!$E$25,'[28]3'!$F$25,'[28]3'!$G$25,'[28]3'!$H$25</definedName>
    <definedName name="__APW_RESTORE_DATA303__" hidden="1">'[28]3'!$D$29,'[28]3'!$E$29,'[28]3'!$F$29,'[28]3'!$G$29,'[28]3'!$H$29</definedName>
    <definedName name="__APW_RESTORE_DATA305__" hidden="1">'[28]3'!$D$32,'[28]3'!$E$32</definedName>
    <definedName name="__APW_RESTORE_DATA307__" hidden="1">'[28]3'!$D$33,'[28]3'!$E$33</definedName>
    <definedName name="__APW_RESTORE_DATA309__" hidden="1">'[28]3'!$D$34,'[28]3'!$E$34</definedName>
    <definedName name="__APW_RESTORE_DATA311__" hidden="1">'[28]3'!$D$35,'[28]3'!$E$35</definedName>
    <definedName name="__APW_RESTORE_DATA313__" hidden="1">'[28]3'!$D$36,'[28]3'!$E$36</definedName>
    <definedName name="__APW_RESTORE_DATA315__" hidden="1">'[28]3'!$D$38,'[28]3'!$E$38</definedName>
    <definedName name="__APW_RESTORE_DATA317__" hidden="1">'[28]3'!$D$39,'[28]3'!$E$39</definedName>
    <definedName name="__APW_RESTORE_DATA319__" hidden="1">'[28]3'!$D$41,'[28]3'!$E$41</definedName>
    <definedName name="__APW_RESTORE_DATA321__" hidden="1">'[28]3'!$D$42,'[28]3'!$E$42</definedName>
    <definedName name="__APW_RESTORE_DATA323__" hidden="1">'[28]3'!$D$44,'[28]3'!$E$44</definedName>
    <definedName name="__APW_RESTORE_DATA325__" hidden="1">'[28]3'!$D$45,'[28]3'!$E$45</definedName>
    <definedName name="__APW_RESTORE_DATA327__" hidden="1">'[28]3'!$D$46,'[28]3'!$E$46</definedName>
    <definedName name="__APW_RESTORE_DATA329__" hidden="1">'[28]3'!$D$49,'[28]3'!$E$49</definedName>
    <definedName name="__APW_RESTORE_DATA331__" hidden="1">'[28]3'!$D$51,'[28]3'!$E$51</definedName>
    <definedName name="__APW_RESTORE_DATA343__" hidden="1">'[28]4'!$D$8,'[28]4'!$E$8,'[28]4'!$F$8,'[28]4'!$G$8,'[28]4'!$H$8</definedName>
    <definedName name="__APW_RESTORE_DATA345__" hidden="1">'[28]4'!$D$9,'[28]4'!$E$9,'[28]4'!$F$9,'[28]4'!$G$9,'[28]4'!$H$9</definedName>
    <definedName name="__APW_RESTORE_DATA347__" hidden="1">'[28]4'!$D$11,'[28]4'!$E$11,'[28]4'!$F$11,'[28]4'!$G$11,'[28]4'!$H$11</definedName>
    <definedName name="__APW_RESTORE_DATA350__" hidden="1">'[28]4'!$D$12,'[28]4'!$E$12,'[28]4'!$F$12,'[28]4'!$G$12,'[28]4'!$H$12</definedName>
    <definedName name="__APW_RESTORE_DATA353__" hidden="1">'[28]4'!$D$17,'[28]4'!$E$17,'[28]4'!$F$17,'[28]4'!$G$17,'[28]4'!$H$17</definedName>
    <definedName name="__APW_RESTORE_DATA358__" hidden="1">'[28]4'!$D$19,'[28]4'!$E$19,'[28]4'!$F$19,'[28]4'!$G$19,'[28]4'!$H$19</definedName>
    <definedName name="__APW_RESTORE_DATA361__" hidden="1">'[28]4'!$D$25,'[28]4'!$E$25,'[28]4'!$F$25,'[28]4'!$G$25,'[28]4'!$H$25</definedName>
    <definedName name="__APW_RESTORE_DATA364__" hidden="1">'[28]4'!$D$29,'[28]4'!$E$29,'[28]4'!$F$29,'[28]4'!$G$29,'[28]4'!$H$29</definedName>
    <definedName name="__APW_RESTORE_DATA366__" hidden="1">'[28]4'!$D$32,'[28]4'!$E$32</definedName>
    <definedName name="__APW_RESTORE_DATA368__" hidden="1">'[28]4'!$D$33,'[28]4'!$E$33</definedName>
    <definedName name="__APW_RESTORE_DATA370__" hidden="1">'[28]4'!$D$34,'[28]4'!$E$34</definedName>
    <definedName name="__APW_RESTORE_DATA372__" hidden="1">'[28]4'!$D$35,'[28]4'!$E$35</definedName>
    <definedName name="__APW_RESTORE_DATA374__" hidden="1">'[28]4'!$D$36,'[28]4'!$E$36</definedName>
    <definedName name="__APW_RESTORE_DATA376__" hidden="1">'[28]4'!$D$38,'[28]4'!$E$38</definedName>
    <definedName name="__APW_RESTORE_DATA378__" hidden="1">'[28]4'!$D$39,'[28]4'!$E$39</definedName>
    <definedName name="__APW_RESTORE_DATA380__" hidden="1">'[28]4'!$D$41,'[28]4'!$E$41</definedName>
    <definedName name="__APW_RESTORE_DATA382__" hidden="1">'[28]4'!$D$42,'[28]4'!$E$42</definedName>
    <definedName name="__APW_RESTORE_DATA384__" hidden="1">'[28]4'!$D$44,'[28]4'!$E$44</definedName>
    <definedName name="__APW_RESTORE_DATA386__" hidden="1">'[28]4'!$D$45,'[28]4'!$E$45</definedName>
    <definedName name="__APW_RESTORE_DATA388__" hidden="1">'[28]4'!$D$46,'[28]4'!$E$46</definedName>
    <definedName name="__APW_RESTORE_DATA390__" hidden="1">'[28]4'!$D$49,'[28]4'!$E$49</definedName>
    <definedName name="__APW_RESTORE_DATA392__" hidden="1">'[28]4'!$D$51,'[28]4'!$E$51</definedName>
    <definedName name="__APW_RESTORE_DATA410__" hidden="1">'[28]5'!$C$12,'[28]5'!$C$12</definedName>
    <definedName name="__APW_RESTORE_DATA471__" hidden="1">'[28]6'!$C$12,'[28]6'!$C$12</definedName>
    <definedName name="__APW_RESTORE_DATA5__" hidden="1">'[28]3'!$D$7,'[28]3'!$E$7,'[28]3'!$F$7,'[28]3'!$G$7,'[28]3'!$H$7</definedName>
    <definedName name="__APW_RESTORE_DATA532__" hidden="1">'[28]7'!$C$12,'[28]7'!$C$12</definedName>
    <definedName name="__APW_RESTORE_DATA593__" hidden="1">'[28]8'!$C$12,'[28]8'!$C$12</definedName>
    <definedName name="__APW_RESTORE_DATA654__" hidden="1">'[28]9'!$C$12,'[28]9'!$C$12</definedName>
    <definedName name="__APW_RESTORE_DATA7__" hidden="1">'[28]4'!$D$7,'[28]4'!$E$7,'[28]4'!$F$7,'[28]4'!$G$7,'[28]4'!$H$7</definedName>
    <definedName name="__APW_RESTORE_DATA715__" hidden="1">'[28]10'!$C$12,'[28]10'!$C$12</definedName>
    <definedName name="__APW_RESTORE_DATA776__" hidden="1">'[28]11'!$C$12,'[28]11'!$C$12</definedName>
    <definedName name="__APW_RESTORE_DATA837__" hidden="1">'[28]12'!$C$12,'[28]12'!$C$12</definedName>
    <definedName name="__APW_RESTORE_DATA898__" hidden="1">'[28]13'!$C$12,'[28]13'!$C$12</definedName>
    <definedName name="__APW_RESTORE_DATA959__" hidden="1">'[28]14'!$C$12,'[28]14'!$C$12</definedName>
    <definedName name="__ar1" localSheetId="30" hidden="1">{#N/A,#N/A,FALSE,"MASTER M-1 SUMMARY";#N/A,#N/A,FALSE,"STILLWATER M-1 SUMMARY";#N/A,#N/A,FALSE,"DRESSER M-1 SUMMARY";#N/A,#N/A,FALSE,"LAKEWOOD M-1 SUMMARY";#N/A,#N/A,FALSE,"WHEAT RIDGE M-1 SUMMARY";#N/A,#N/A,FALSE,"AUSTIN M-1 SUMMARY";#N/A,#N/A,FALSE,"CORPORATE M-1 SUMMARY"}</definedName>
    <definedName name="__ar1" hidden="1">{#N/A,#N/A,FALSE,"MASTER M-1 SUMMARY";#N/A,#N/A,FALSE,"STILLWATER M-1 SUMMARY";#N/A,#N/A,FALSE,"DRESSER M-1 SUMMARY";#N/A,#N/A,FALSE,"LAKEWOOD M-1 SUMMARY";#N/A,#N/A,FALSE,"WHEAT RIDGE M-1 SUMMARY";#N/A,#N/A,FALSE,"AUSTIN M-1 SUMMARY";#N/A,#N/A,FALSE,"CORPORATE M-1 SUMMARY"}</definedName>
    <definedName name="__b111" localSheetId="30" hidden="1">{#N/A,#N/A,FALSE,"Pharm";#N/A,#N/A,FALSE,"WWCM"}</definedName>
    <definedName name="__b111" hidden="1">{#N/A,#N/A,FALSE,"Pharm";#N/A,#N/A,FALSE,"WWCM"}</definedName>
    <definedName name="__b2" localSheetId="30" hidden="1">{#N/A,#N/A,FALSE,"Projections";#N/A,#N/A,FALSE,"Multiples Valuation";#N/A,#N/A,FALSE,"LBO";#N/A,#N/A,FALSE,"Multiples_Sensitivity";#N/A,#N/A,FALSE,"Summary"}</definedName>
    <definedName name="__b2" hidden="1">{#N/A,#N/A,FALSE,"Projections";#N/A,#N/A,FALSE,"Multiples Valuation";#N/A,#N/A,FALSE,"LBO";#N/A,#N/A,FALSE,"Multiples_Sensitivity";#N/A,#N/A,FALSE,"Summary"}</definedName>
    <definedName name="__br1" localSheetId="30" hidden="1">{"Quarter1",#N/A,FALSE,"Sheet1";"Quarter2",#N/A,FALSE,"Sheet1";"Quarter3",#N/A,FALSE,"Sheet1";"Quarter4",#N/A,FALSE,"Sheet1"}</definedName>
    <definedName name="__br1" hidden="1">{"Quarter1",#N/A,FALSE,"Sheet1";"Quarter2",#N/A,FALSE,"Sheet1";"Quarter3",#N/A,FALSE,"Sheet1";"Quarter4",#N/A,FALSE,"Sheet1"}</definedName>
    <definedName name="__c" localSheetId="30" hidden="1">{"Fiesta Facer Page",#N/A,FALSE,"Q_C_S";"Fiesta Main Page",#N/A,FALSE,"V_L";"Fiesta 95BP Struct",#N/A,FALSE,"StructBP";"Fiesta Post 95BP Struct",#N/A,FALSE,"AdjStructBP"}</definedName>
    <definedName name="__c" hidden="1">{"Fiesta Facer Page",#N/A,FALSE,"Q_C_S";"Fiesta Main Page",#N/A,FALSE,"V_L";"Fiesta 95BP Struct",#N/A,FALSE,"StructBP";"Fiesta Post 95BP Struct",#N/A,FALSE,"AdjStructBP"}</definedName>
    <definedName name="__DDD1" localSheetId="30" hidden="1">{#N/A,#N/A,FALSE,"Aging Summary";#N/A,#N/A,FALSE,"Ratio Analysis";#N/A,#N/A,FALSE,"Test 120 Day Accts";#N/A,#N/A,FALSE,"Tickmarks"}</definedName>
    <definedName name="__DDD1" hidden="1">{#N/A,#N/A,FALSE,"Aging Summary";#N/A,#N/A,FALSE,"Ratio Analysis";#N/A,#N/A,FALSE,"Test 120 Day Accts";#N/A,#N/A,FALSE,"Tickmarks"}</definedName>
    <definedName name="__des1">[4]Inv_Data!#REF!</definedName>
    <definedName name="__DIV01" localSheetId="30">#REF!</definedName>
    <definedName name="__DIV01">#REF!</definedName>
    <definedName name="__DIV02">#REF!</definedName>
    <definedName name="__DIV31">#REF!</definedName>
    <definedName name="__DIV32">#REF!</definedName>
    <definedName name="__DIV34">#REF!</definedName>
    <definedName name="__DIV38">#REF!</definedName>
    <definedName name="__DIV93">#REF!</definedName>
    <definedName name="__eva2" localSheetId="30" hidden="1">{"DCF",#N/A,FALSE,"CF"}</definedName>
    <definedName name="__eva2" hidden="1">{"DCF",#N/A,FALSE,"CF"}</definedName>
    <definedName name="__eva2_1" localSheetId="30" hidden="1">{"DCF",#N/A,FALSE,"CF"}</definedName>
    <definedName name="__eva2_1" hidden="1">{"DCF",#N/A,FALSE,"CF"}</definedName>
    <definedName name="__eva2_2" localSheetId="30" hidden="1">{"DCF",#N/A,FALSE,"CF"}</definedName>
    <definedName name="__eva2_2" hidden="1">{"DCF",#N/A,FALSE,"CF"}</definedName>
    <definedName name="__eva2_3" localSheetId="30" hidden="1">{"DCF",#N/A,FALSE,"CF"}</definedName>
    <definedName name="__eva2_3" hidden="1">{"DCF",#N/A,FALSE,"CF"}</definedName>
    <definedName name="__eva2_4" localSheetId="30" hidden="1">{"DCF",#N/A,FALSE,"CF"}</definedName>
    <definedName name="__eva2_4" hidden="1">{"DCF",#N/A,FALSE,"CF"}</definedName>
    <definedName name="__eva2_5" localSheetId="30" hidden="1">{"DCF",#N/A,FALSE,"CF"}</definedName>
    <definedName name="__eva2_5" hidden="1">{"DCF",#N/A,FALSE,"CF"}</definedName>
    <definedName name="__FDS_HYPERLINK_TOGGLE_STATE__" hidden="1">"ON"</definedName>
    <definedName name="__FDS_UNIQUE_RANGE_ID_GENERATOR_COUNTER" hidden="1">33</definedName>
    <definedName name="__FDS_USED_FOR_REUSING_RANGE_IDS_RECYCLE" localSheetId="30" hidden="1">{152,168,338,189,173,195,158,390,7,11,232,378,159,175,261,183,177,129,8,155,265,394,57}</definedName>
    <definedName name="__FDS_USED_FOR_REUSING_RANGE_IDS_RECYCLE" hidden="1">{152,168,338,189,173,195,158,390,7,11,232,378,159,175,261,183,177,129,8,155,265,394,57}</definedName>
    <definedName name="__FF73" localSheetId="30" hidden="1">{#N/A,#N/A,FALSE,"Aging Summary";#N/A,#N/A,FALSE,"Ratio Analysis";#N/A,#N/A,FALSE,"Test 120 Day Accts";#N/A,#N/A,FALSE,"Tickmarks"}</definedName>
    <definedName name="__FF73" hidden="1">{#N/A,#N/A,FALSE,"Aging Summary";#N/A,#N/A,FALSE,"Ratio Analysis";#N/A,#N/A,FALSE,"Test 120 Day Accts";#N/A,#N/A,FALSE,"Tickmarks"}</definedName>
    <definedName name="__G100" localSheetId="30">DATE(YEAR(Rentroll!Loan_Start),MONTH(Rentroll!Loan_Start)+Payment_Number,DAY(Rentroll!Loan_Start))</definedName>
    <definedName name="__G100">DATE(YEAR(Loan_Start),MONTH(Loan_Start)+Payment_Number,DAY(Loan_Start))</definedName>
    <definedName name="__hi1" localSheetId="30" hidden="1">{#N/A,#N/A,FALSE,"fy95";#N/A,#N/A,FALSE,"fy96";#N/A,#N/A,FALSE,"ty96";#N/A,#N/A,FALSE,"total";#N/A,#N/A,FALSE,"EAC"}</definedName>
    <definedName name="__hi1" hidden="1">{#N/A,#N/A,FALSE,"fy95";#N/A,#N/A,FALSE,"fy96";#N/A,#N/A,FALSE,"ty96";#N/A,#N/A,FALSE,"total";#N/A,#N/A,FALSE,"EAC"}</definedName>
    <definedName name="__hod2" localSheetId="30" hidden="1">{#N/A,#N/A,FALSE,"TS";#N/A,#N/A,FALSE,"Combo";#N/A,#N/A,FALSE,"FAIR";#N/A,#N/A,FALSE,"RBC";#N/A,#N/A,FALSE,"xxxx";#N/A,#N/A,FALSE,"A_D";#N/A,#N/A,FALSE,"WACC";#N/A,#N/A,FALSE,"DCF";#N/A,#N/A,FALSE,"LBO";#N/A,#N/A,FALSE,"AcqMults";#N/A,#N/A,FALSE,"CompMults"}</definedName>
    <definedName name="__hod2" hidden="1">{#N/A,#N/A,FALSE,"TS";#N/A,#N/A,FALSE,"Combo";#N/A,#N/A,FALSE,"FAIR";#N/A,#N/A,FALSE,"RBC";#N/A,#N/A,FALSE,"xxxx";#N/A,#N/A,FALSE,"A_D";#N/A,#N/A,FALSE,"WACC";#N/A,#N/A,FALSE,"DCF";#N/A,#N/A,FALSE,"LBO";#N/A,#N/A,FALSE,"AcqMults";#N/A,#N/A,FALSE,"CompMults"}</definedName>
    <definedName name="__ibo2" localSheetId="30" hidden="1">{#N/A,#N/A,FALSE,"Summary";#N/A,#N/A,FALSE,"Projections";#N/A,#N/A,FALSE,"Mkt Mults";#N/A,#N/A,FALSE,"DCF";#N/A,#N/A,FALSE,"Accr Dil";#N/A,#N/A,FALSE,"PIC LBO";#N/A,#N/A,FALSE,"MULT10_4";#N/A,#N/A,FALSE,"CBI LBO"}</definedName>
    <definedName name="__ibo2" hidden="1">{#N/A,#N/A,FALSE,"Summary";#N/A,#N/A,FALSE,"Projections";#N/A,#N/A,FALSE,"Mkt Mults";#N/A,#N/A,FALSE,"DCF";#N/A,#N/A,FALSE,"Accr Dil";#N/A,#N/A,FALSE,"PIC LBO";#N/A,#N/A,FALSE,"MULT10_4";#N/A,#N/A,FALSE,"CBI LBO"}</definedName>
    <definedName name="__IntlFixupTable" localSheetId="30" hidden="1">#REF!</definedName>
    <definedName name="__IntlFixupTable" hidden="1">#REF!</definedName>
    <definedName name="__jkl3" localSheetId="30" hidden="1">{"compallo",#N/A,FALSE,"Allocation";"plallo",#N/A,FALSE,"Allocation"}</definedName>
    <definedName name="__jkl3" hidden="1">{"compallo",#N/A,FALSE,"Allocation";"plallo",#N/A,FALSE,"Allocation"}</definedName>
    <definedName name="__K600">[11]original!$A$1:$O$1850</definedName>
    <definedName name="__K610">[11]original!$A$1:$O$1850</definedName>
    <definedName name="__key1" localSheetId="30" hidden="1">[3]sheet6!#REF!</definedName>
    <definedName name="__key1" hidden="1">[3]sheet6!#REF!</definedName>
    <definedName name="__key2" hidden="1">[29]masled_1288!$A$8:$A$981</definedName>
    <definedName name="__LM1">'[8]Detail Loan Move. &amp; Listing'!#REF!</definedName>
    <definedName name="__may3" localSheetId="30" hidden="1">{"actrev",#N/A,FALSE,"1999 BUD AUM"}</definedName>
    <definedName name="__may3" hidden="1">{"actrev",#N/A,FALSE,"1999 BUD AUM"}</definedName>
    <definedName name="__may99" localSheetId="30" hidden="1">{"actrev",#N/A,FALSE,"1999 BUD AUM"}</definedName>
    <definedName name="__may99" hidden="1">{"actrev",#N/A,FALSE,"1999 BUD AUM"}</definedName>
    <definedName name="__MDA6" localSheetId="30" hidden="1">{#N/A,#N/A,FALSE,"95-563";#N/A,#N/A,FALSE,"011";#N/A,#N/A,FALSE,"100";#N/A,#N/A,FALSE,"120";#N/A,#N/A,FALSE,"160";#N/A,#N/A,FALSE,"170";#N/A,#N/A,FALSE,"200003";#N/A,#N/A,FALSE,"200005";#N/A,#N/A,FALSE,"230";#N/A,#N/A,FALSE,"240";#N/A,#N/A,FALSE,"290";#N/A,#N/A,FALSE,"350";#N/A,#N/A,FALSE,"360";#N/A,#N/A,FALSE,"370";#N/A,#N/A,FALSE,"380";#N/A,#N/A,FALSE,"390";#N/A,#N/A,FALSE,"400";#N/A,#N/A,FALSE,"470020"}</definedName>
    <definedName name="__MDA6" hidden="1">{#N/A,#N/A,FALSE,"95-563";#N/A,#N/A,FALSE,"011";#N/A,#N/A,FALSE,"100";#N/A,#N/A,FALSE,"120";#N/A,#N/A,FALSE,"160";#N/A,#N/A,FALSE,"170";#N/A,#N/A,FALSE,"200003";#N/A,#N/A,FALSE,"200005";#N/A,#N/A,FALSE,"230";#N/A,#N/A,FALSE,"240";#N/A,#N/A,FALSE,"290";#N/A,#N/A,FALSE,"350";#N/A,#N/A,FALSE,"360";#N/A,#N/A,FALSE,"370";#N/A,#N/A,FALSE,"380";#N/A,#N/A,FALSE,"390";#N/A,#N/A,FALSE,"400";#N/A,#N/A,FALSE,"470020"}</definedName>
    <definedName name="__MDA8" localSheetId="30" hidden="1">{#N/A,#N/A,FALSE,"Sheet1"}</definedName>
    <definedName name="__MDA8" hidden="1">{#N/A,#N/A,FALSE,"Sheet1"}</definedName>
    <definedName name="__MUM1" hidden="1">[9]Graph!$D$3:$K$3</definedName>
    <definedName name="__MUM10" hidden="1">[10]Graph!$J$122:$J$125</definedName>
    <definedName name="__MUM11" hidden="1">[9]Graph!$D$14:$K$14</definedName>
    <definedName name="__MUM12" hidden="1">[10]Graph!$I$23:$I$32</definedName>
    <definedName name="__MUM13" hidden="1">[10]Graph!$E$23:$E$32</definedName>
    <definedName name="__MUM14" hidden="1">[10]Graph!$G$122:$G$125</definedName>
    <definedName name="__MUM15" hidden="1">[10]Graph!$C$122:$C$125</definedName>
    <definedName name="__MUM16" hidden="1">[10]Graph!$N$212:$N$215</definedName>
    <definedName name="__MUM17" hidden="1">[10]Graph!$K$122:$K$125</definedName>
    <definedName name="__MUM18" hidden="1">[10]Graph!$D$23:$D$32</definedName>
    <definedName name="__MUM19" hidden="1">[10]Graph!$H$23:$H$32</definedName>
    <definedName name="__MUM2" hidden="1">[10]Graph!$L$122:$L$125</definedName>
    <definedName name="__MUM20" hidden="1">[10]Graph!$J$23:$J$32</definedName>
    <definedName name="__MUM21" hidden="1">[10]Graph!$F$23:$F$32</definedName>
    <definedName name="__MUM22" hidden="1">[10]Graph!$H$122:$H$125</definedName>
    <definedName name="__MUM23" hidden="1">[10]Graph!$D$122:$D$125</definedName>
    <definedName name="__MUM24" hidden="1">[10]Graph!$E$122:$E$125</definedName>
    <definedName name="__MUM25" hidden="1">[10]Graph!$A$122:$A$125</definedName>
    <definedName name="__MUM26" hidden="1">[10]Graph!$A$122:$A$125</definedName>
    <definedName name="__MUM27" hidden="1">[9]Graph!$D$1:$K$1</definedName>
    <definedName name="__MUM28" hidden="1">[9]Graph!$D$2:$K$2</definedName>
    <definedName name="__MUM29" hidden="1">[10]Graph!$A$23:$A$32</definedName>
    <definedName name="__MUM3" hidden="1">[10]Graph!$I$122:$I$125</definedName>
    <definedName name="__MUM30" hidden="1">[10]Graph!$A$23:$A$32</definedName>
    <definedName name="__MUM31" hidden="1">[10]Graph!$A$122:$A$125</definedName>
    <definedName name="__MUM32" hidden="1">[10]Graph!$A$122:$A$125</definedName>
    <definedName name="__MUM4" hidden="1">[9]Graph!$D$27:$K$27</definedName>
    <definedName name="__MUM5" hidden="1">[9]Graph!$D$6:$K$6</definedName>
    <definedName name="__MUM6" hidden="1">[10]Graph!$F$122:$F$125</definedName>
    <definedName name="__MUM7" hidden="1">[10]Graph!$B$122:$B$125</definedName>
    <definedName name="__MUM8" hidden="1">[9]Graph!$D$26:$K$26</definedName>
    <definedName name="__MUM9" hidden="1">[10]Graph!$M$212:$M$215</definedName>
    <definedName name="__new1" localSheetId="30" hidden="1">{#N/A,#N/A,FALSE,"Pharm";#N/A,#N/A,FALSE,"WWCM"}</definedName>
    <definedName name="__new1" hidden="1">{#N/A,#N/A,FALSE,"Pharm";#N/A,#N/A,FALSE,"WWCM"}</definedName>
    <definedName name="__o1" localSheetId="30" hidden="1">{#N/A,#N/A,FALSE,"SUMMARY";#N/A,#N/A,FALSE,"mcsh";#N/A,#N/A,FALSE,"vol&amp;rev";#N/A,#N/A,FALSE,"wkgcap";#N/A,#N/A,FALSE,"DEPR&amp;DT";#N/A,#N/A,FALSE,"ASSETS";#N/A,#N/A,FALSE,"NI&amp;OTH&amp;DIV";#N/A,#N/A,FALSE,"CASHFLOW";#N/A,#N/A,FALSE,"CAPEMPL";#N/A,#N/A,FALSE,"ROCE"}</definedName>
    <definedName name="__o1" hidden="1">{#N/A,#N/A,FALSE,"SUMMARY";#N/A,#N/A,FALSE,"mcsh";#N/A,#N/A,FALSE,"vol&amp;rev";#N/A,#N/A,FALSE,"wkgcap";#N/A,#N/A,FALSE,"DEPR&amp;DT";#N/A,#N/A,FALSE,"ASSETS";#N/A,#N/A,FALSE,"NI&amp;OTH&amp;DIV";#N/A,#N/A,FALSE,"CASHFLOW";#N/A,#N/A,FALSE,"CAPEMPL";#N/A,#N/A,FALSE,"ROCE"}</definedName>
    <definedName name="__odc1" localSheetId="30" hidden="1">{#N/A,#N/A,FALSE,"ManLoading"}</definedName>
    <definedName name="__odc1" hidden="1">{#N/A,#N/A,FALSE,"ManLoading"}</definedName>
    <definedName name="__odc2" localSheetId="30" hidden="1">{#N/A,#N/A,FALSE,"ManLoading"}</definedName>
    <definedName name="__odc2" hidden="1">{#N/A,#N/A,FALSE,"ManLoading"}</definedName>
    <definedName name="__OUT13300">#N/A</definedName>
    <definedName name="__OUT13502">#N/A</definedName>
    <definedName name="__OUT41301">#N/A</definedName>
    <definedName name="__OUT85116">#N/A</definedName>
    <definedName name="__OUT85125">#N/A</definedName>
    <definedName name="__OUT86106">#N/A</definedName>
    <definedName name="__QRA86106">#N/A</definedName>
    <definedName name="__R" hidden="1">[13]SalesMYP!$C$98:$C$104</definedName>
    <definedName name="__rod1" localSheetId="30" hidden="1">{#N/A,#N/A,FALSE,"Projections";#N/A,#N/A,FALSE,"Multiples Valuation";#N/A,#N/A,FALSE,"LBO";#N/A,#N/A,FALSE,"Multiples_Sensitivity";#N/A,#N/A,FALSE,"Summary"}</definedName>
    <definedName name="__rod1" hidden="1">{#N/A,#N/A,FALSE,"Projections";#N/A,#N/A,FALSE,"Multiples Valuation";#N/A,#N/A,FALSE,"LBO";#N/A,#N/A,FALSE,"Multiples_Sensitivity";#N/A,#N/A,FALSE,"Summary"}</definedName>
    <definedName name="__sc13" localSheetId="30">#REF!</definedName>
    <definedName name="__sc13">#REF!</definedName>
    <definedName name="__T123456" localSheetId="30" hidden="1">{"COUNT",#N/A,FALSE,"AB"}</definedName>
    <definedName name="__T123456" hidden="1">{"COUNT",#N/A,FALSE,"AB"}</definedName>
    <definedName name="__T12347" localSheetId="30" hidden="1">{"COUNT",#N/A,FALSE,"AB"}</definedName>
    <definedName name="__T12347" hidden="1">{"COUNT",#N/A,FALSE,"AB"}</definedName>
    <definedName name="__t5">[12]流资汇总!#REF!</definedName>
    <definedName name="__tb1" localSheetId="30">#REF!</definedName>
    <definedName name="__tb1">#REF!</definedName>
    <definedName name="__tm1" localSheetId="30" hidden="1">{#N/A,#N/A,FALSE,"Pharm";#N/A,#N/A,FALSE,"WWCM"}</definedName>
    <definedName name="__tm1" hidden="1">{#N/A,#N/A,FALSE,"Pharm";#N/A,#N/A,FALSE,"WWCM"}</definedName>
    <definedName name="__tu7" localSheetId="30" hidden="1">{"sales",#N/A,FALSE,"Sales";"sales existing",#N/A,FALSE,"Sales";"sales rd1",#N/A,FALSE,"Sales";"sales rd2",#N/A,FALSE,"Sales"}</definedName>
    <definedName name="__tu7" hidden="1">{"sales",#N/A,FALSE,"Sales";"sales existing",#N/A,FALSE,"Sales";"sales rd1",#N/A,FALSE,"Sales";"sales rd2",#N/A,FALSE,"Sales"}</definedName>
    <definedName name="__U300" localSheetId="30">MATCH(0.01,Rentroll!End_Bal,-1)+1</definedName>
    <definedName name="__U300">MATCH(0.01,End_Bal,-1)+1</definedName>
    <definedName name="__VAR13300">#N/A</definedName>
    <definedName name="__VAR13502">#N/A</definedName>
    <definedName name="__var2" localSheetId="30" hidden="1">{"var_page",#N/A,FALSE,"template"}</definedName>
    <definedName name="__var2" hidden="1">{"var_page",#N/A,FALSE,"template"}</definedName>
    <definedName name="__wk1" localSheetId="30">#REF!</definedName>
    <definedName name="__wk1">#REF!</definedName>
    <definedName name="__X2" localSheetId="30" hidden="1">{#N/A,#N/A,FALSE,"Other";#N/A,#N/A,FALSE,"Ace";#N/A,#N/A,FALSE,"Derm"}</definedName>
    <definedName name="__X2" hidden="1">{#N/A,#N/A,FALSE,"Other";#N/A,#N/A,FALSE,"Ace";#N/A,#N/A,FALSE,"Derm"}</definedName>
    <definedName name="__xlfn.BAHTTEXT" hidden="1">#NAME?</definedName>
    <definedName name="__xlfn.IFERROR" hidden="1">#NAME?</definedName>
    <definedName name="__YE1" localSheetId="30">#REF!</definedName>
    <definedName name="__YE1">#REF!</definedName>
    <definedName name="__z2" localSheetId="30" hidden="1">{"Sch00",#N/A,FALSE,"1";"Contents",#N/A,FALSE,"1"}</definedName>
    <definedName name="__z2" hidden="1">{"Sch00",#N/A,FALSE,"1";"Contents",#N/A,FALSE,"1"}</definedName>
    <definedName name="__z3" localSheetId="30" hidden="1">{"Sch01",#N/A,FALSE,"2";"Sch02",#N/A,FALSE,"2";"Sch03",#N/A,FALSE,"2";"Sch04",#N/A,FALSE,"2";"Sch05",#N/A,FALSE,"2";"Sch06",#N/A,FALSE,"2";"Sch17",#N/A,FALSE,"2";"Sch19",#N/A,FALSE,"2";"Sch20",#N/A,FALSE,"2";"Sch21",#N/A,FALSE,"2";"Sch26",#N/A,FALSE,"2"}</definedName>
    <definedName name="__z3" hidden="1">{"Sch01",#N/A,FALSE,"2";"Sch02",#N/A,FALSE,"2";"Sch03",#N/A,FALSE,"2";"Sch04",#N/A,FALSE,"2";"Sch05",#N/A,FALSE,"2";"Sch06",#N/A,FALSE,"2";"Sch17",#N/A,FALSE,"2";"Sch19",#N/A,FALSE,"2";"Sch20",#N/A,FALSE,"2";"Sch21",#N/A,FALSE,"2";"Sch26",#N/A,FALSE,"2"}</definedName>
    <definedName name="_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014年固定资本变动表u\DesktI" localSheetId="30">#REF!</definedName>
    <definedName name="_014年固定资本变动表u\DesktI">#REF!</definedName>
    <definedName name="_015年固定资产变动表u\DesktI" localSheetId="30">#REF!</definedName>
    <definedName name="_015年固定资产变动表u\DesktI">#REF!</definedName>
    <definedName name="_016年固定资产变动表u\DesktI" localSheetId="30">#REF!</definedName>
    <definedName name="_016年固定资产变动表u\DesktI">#REF!</definedName>
    <definedName name="_1、罗总、黄总的费用调整入项目成本">#REF!</definedName>
    <definedName name="_1_?">#REF!</definedName>
    <definedName name="_1___t_">#N/A</definedName>
    <definedName name="_1__123Graph_ACHART_1" hidden="1">'[21]Historical IS'!#REF!</definedName>
    <definedName name="_1__123Graph_AChart_1A" hidden="1">[30]A!$C$97:$Q$97</definedName>
    <definedName name="_1__123Graph_ACHART_9" hidden="1">'[31]op inc as pct t'!$K$11:$K$15</definedName>
    <definedName name="_1__123Graph_BCHART_4" hidden="1">[15]Graph!$C$69:$C$80</definedName>
    <definedName name="_1__123Graph_CA_\ARCOMP.PIC" hidden="1">'[14]AR Aging'!#REF!</definedName>
    <definedName name="_1__FDSAUDITLINK__" localSheetId="30" hidden="1">{"fdsup://Directions/FactSet Auditing Viewer?action=AUDIT_VALUE&amp;DB=129&amp;ID1=B1VLVW&amp;VALUEID=01001&amp;SDATE=2008&amp;PERIODTYPE=ANN_STD&amp;window=popup_no_bar&amp;width=385&amp;height=120&amp;START_MAXIMIZED=FALSE&amp;creator=factset&amp;display_string=Audit"}</definedName>
    <definedName name="_1__FDSAUDITLINK__" hidden="1">{"fdsup://Directions/FactSet Auditing Viewer?action=AUDIT_VALUE&amp;DB=129&amp;ID1=B1VLVW&amp;VALUEID=01001&amp;SDATE=2008&amp;PERIODTYPE=ANN_STD&amp;window=popup_no_bar&amp;width=385&amp;height=120&amp;START_MAXIMIZED=FALSE&amp;creator=factset&amp;display_string=Audit"}</definedName>
    <definedName name="_1¤_§tµ">'[32]µ|²vªí'!$A$10:$F$18</definedName>
    <definedName name="_10_????" localSheetId="30">#REF!</definedName>
    <definedName name="_10_????">#REF!</definedName>
    <definedName name="_10__123Graph_ACHART_1" hidden="1">[33]LoadProfile!$B$14:$M$14</definedName>
    <definedName name="_10__123Graph_ACHART_16" hidden="1">[34]engineering!$Q$49:$S$49</definedName>
    <definedName name="_10__123Graph_BCHART_11" hidden="1">[35]Graph!$J$122:$J$125</definedName>
    <definedName name="_10__123Graph_BCHART_5" hidden="1">[36]netherlands!$B$42:$M$42</definedName>
    <definedName name="_10__123Graph_BCHART_8" hidden="1">'[21]Historical IS'!#REF!</definedName>
    <definedName name="_10__123Graph_CCHART_2" hidden="1">[37]france!$B$43:$M$43</definedName>
    <definedName name="_10__123Graph_CCHART_3" hidden="1">'[21]Historical IS'!#REF!</definedName>
    <definedName name="_10__FDSAUDITLINK__" localSheetId="30" hidden="1">{"fdsup://Directions/FactSet Auditing Viewer?action=AUDIT_VALUE&amp;DB=129&amp;ID1=B1VLVW&amp;VALUEID=01001&amp;SDATE=2007&amp;PERIODTYPE=ANN_STD&amp;window=popup_no_bar&amp;width=385&amp;height=120&amp;START_MAXIMIZED=FALSE&amp;creator=factset&amp;display_string=Audit"}</definedName>
    <definedName name="_10__FDSAUDITLINK__" hidden="1">{"fdsup://Directions/FactSet Auditing Viewer?action=AUDIT_VALUE&amp;DB=129&amp;ID1=B1VLVW&amp;VALUEID=01001&amp;SDATE=2007&amp;PERIODTYPE=ANN_STD&amp;window=popup_no_bar&amp;width=385&amp;height=120&amp;START_MAXIMIZED=FALSE&amp;creator=factset&amp;display_string=Audit"}</definedName>
    <definedName name="_11__123Graph_ACHART_17" hidden="1">[34]revenue!$P$77:$R$77</definedName>
    <definedName name="_11__123Graph_BCHART_1" hidden="1">[33]LoadProfile!$B$15:$M$15</definedName>
    <definedName name="_11__123Graph_BCHART_3" hidden="1">[10]Graph!$D$14:$K$14</definedName>
    <definedName name="_11__123Graph_CCHART_1" hidden="1">'[21]Historical IS'!#REF!</definedName>
    <definedName name="_11__123Graph_CCHART_2" hidden="1">[36]france!$B$43:$M$43</definedName>
    <definedName name="_11__123Graph_CCHART_3" hidden="1">[37]italy!$B$43:$M$43</definedName>
    <definedName name="_11__123Graph_CCHART_8" hidden="1">'[21]Historical IS'!#REF!</definedName>
    <definedName name="_11__FDSAUDITLINK__" localSheetId="30" hidden="1">{"fdsup://Directions/FactSet Auditing Viewer?action=AUDIT_VALUE&amp;DB=129&amp;ID1=B1VLVW&amp;VALUEID=01001&amp;SDATE=2006&amp;PERIODTYPE=ANN_STD&amp;window=popup_no_bar&amp;width=385&amp;height=120&amp;START_MAXIMIZED=FALSE&amp;creator=factset&amp;display_string=Audit"}</definedName>
    <definedName name="_11__FDSAUDITLINK__" hidden="1">{"fdsup://Directions/FactSet Auditing Viewer?action=AUDIT_VALUE&amp;DB=129&amp;ID1=B1VLVW&amp;VALUEID=01001&amp;SDATE=2006&amp;PERIODTYPE=ANN_STD&amp;window=popup_no_bar&amp;width=385&amp;height=120&amp;START_MAXIMIZED=FALSE&amp;creator=factset&amp;display_string=Audit"}</definedName>
    <definedName name="_112__FDSAUDITLINK__" localSheetId="30"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12__FDSAUDITLINK__"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2__123Graph_ACHART_18" hidden="1">[34]revenue!$P$82:$R$82</definedName>
    <definedName name="_12__123Graph_BCHART_6" hidden="1">[35]Graph!$I$23:$I$32</definedName>
    <definedName name="_12__123Graph_CCHART_1" hidden="1">[33]LoadProfile!$B$16:$M$16</definedName>
    <definedName name="_12__123Graph_CCHART_3" hidden="1">'[21]Historical IS'!#REF!</definedName>
    <definedName name="_12__123Graph_CCHART_4" hidden="1">[37]uk!$B$43:$M$43</definedName>
    <definedName name="_12__123Graph_DCHART_1" hidden="1">'[21]Historical IS'!#REF!</definedName>
    <definedName name="_12__FDSAUDITLINK__" localSheetId="30" hidden="1">{"fdsup://Directions/FactSet Auditing Viewer?action=AUDIT_VALUE&amp;DB=129&amp;ID1=744897&amp;VALUEID=01001&amp;SDATE=2006&amp;PERIODTYPE=ANN_STD&amp;window=popup_no_bar&amp;width=385&amp;height=120&amp;START_MAXIMIZED=FALSE&amp;creator=factset&amp;display_string=Audit"}</definedName>
    <definedName name="_12__FDSAUDITLINK__" hidden="1">{"fdsup://Directions/FactSet Auditing Viewer?action=AUDIT_VALUE&amp;DB=129&amp;ID1=744897&amp;VALUEID=01001&amp;SDATE=2006&amp;PERIODTYPE=ANN_STD&amp;window=popup_no_bar&amp;width=385&amp;height=120&amp;START_MAXIMIZED=FALSE&amp;creator=factset&amp;display_string=Audit"}</definedName>
    <definedName name="_120__FDSAUDITLINK__" localSheetId="30"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0__FDSAUDITLINK__"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34Graph_A" hidden="1">[23]National!#REF!</definedName>
    <definedName name="_123Graph_BINCOME2" hidden="1">#N/A</definedName>
    <definedName name="_123Graph_C" hidden="1">[38]Summ!#REF!</definedName>
    <definedName name="_13_?????????" localSheetId="30">#REF!</definedName>
    <definedName name="_13_?????????">#REF!</definedName>
    <definedName name="_13___t_">'[39]µ|²vªí'!$A$10:$F$18</definedName>
    <definedName name="_13__123Graph_ACHART_19" hidden="1">[34]sga!$P$7:$R$7</definedName>
    <definedName name="_13__123Graph_BCHART_7" hidden="1">[35]Graph!$E$23:$E$32</definedName>
    <definedName name="_13__123Graph_CCHART_4" hidden="1">[36]uk!$B$43:$M$43</definedName>
    <definedName name="_13__123Graph_CCHART_5" hidden="1">[37]netherlands!$B$43:$M$43</definedName>
    <definedName name="_13__123Graph_CCHART_8" hidden="1">'[21]Historical IS'!#REF!</definedName>
    <definedName name="_13__123Graph_DCHART_1" hidden="1">[33]LoadProfile!$B$17:$M$17</definedName>
    <definedName name="_13__123Graph_DCHART_8" hidden="1">'[21]Historical IS'!#REF!</definedName>
    <definedName name="_13__FDSAUDITLINK__" localSheetId="30" hidden="1">{"fdsup://Directions/FactSet Auditing Viewer?action=AUDIT_VALUE&amp;DB=129&amp;ID1=B1VLVW&amp;VALUEID=01001&amp;SDATE=2009&amp;PERIODTYPE=ANN_STD&amp;window=popup_no_bar&amp;width=385&amp;height=120&amp;START_MAXIMIZED=FALSE&amp;creator=factset&amp;display_string=Audit"}</definedName>
    <definedName name="_13__FDSAUDITLINK__" hidden="1">{"fdsup://Directions/FactSet Auditing Viewer?action=AUDIT_VALUE&amp;DB=129&amp;ID1=B1VLVW&amp;VALUEID=01001&amp;SDATE=2009&amp;PERIODTYPE=ANN_STD&amp;window=popup_no_bar&amp;width=385&amp;height=120&amp;START_MAXIMIZED=FALSE&amp;creator=factset&amp;display_string=Audit"}</definedName>
    <definedName name="_13¤_§tµ">'[39]µ|²vªí'!$A$10:$F$18</definedName>
    <definedName name="_14__123Graph_BCHART_8" hidden="1">[35]Graph!$G$122:$G$125</definedName>
    <definedName name="_14__123Graph_CA_\ARCOMP.PIC" hidden="1">'[14]AR Aging'!#REF!</definedName>
    <definedName name="_14__123Graph_CCHART_5" hidden="1">[36]netherlands!$B$43:$M$43</definedName>
    <definedName name="_14__123Graph_DCHART_1" hidden="1">'[21]Historical IS'!#REF!</definedName>
    <definedName name="_14__123Graph_DCHART_2" hidden="1">[37]france!$B$44:$M$44</definedName>
    <definedName name="_14__123Graph_ECHART_1" hidden="1">[33]LoadProfile!$B$18:$M$18</definedName>
    <definedName name="_14__123Graph_LBL_ACHART_3" hidden="1">'[21]Historical IS'!#REF!</definedName>
    <definedName name="_14__FDSAUDITLINK__" localSheetId="30" hidden="1">{"fdsup://Directions/FactSet Auditing Viewer?action=AUDIT_VALUE&amp;DB=129&amp;ID1=744897&amp;VALUEID=01001&amp;SDATE=2009&amp;PERIODTYPE=ANN_STD&amp;window=popup_no_bar&amp;width=385&amp;height=120&amp;START_MAXIMIZED=FALSE&amp;creator=factset&amp;display_string=Audit"}</definedName>
    <definedName name="_14__FDSAUDITLINK__" hidden="1">{"fdsup://Directions/FactSet Auditing Viewer?action=AUDIT_VALUE&amp;DB=129&amp;ID1=744897&amp;VALUEID=01001&amp;SDATE=2009&amp;PERIODTYPE=ANN_STD&amp;window=popup_no_bar&amp;width=385&amp;height=120&amp;START_MAXIMIZED=FALSE&amp;creator=factset&amp;display_string=Audit"}</definedName>
    <definedName name="_144__FDSAUDITLINK__" localSheetId="30"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5__123Graph_ACHART_20" hidden="1">[34]sga!$P$10:$R$10</definedName>
    <definedName name="_15__123Graph_BCHART_9" hidden="1">[35]Graph!$C$122:$C$125</definedName>
    <definedName name="_15__123Graph_DCHART_2" hidden="1">[36]france!$B$44:$M$44</definedName>
    <definedName name="_15__123Graph_DCHART_3" hidden="1">[37]italy!$B$44:$M$44</definedName>
    <definedName name="_15__123Graph_DCHART_8" hidden="1">'[21]Historical IS'!#REF!</definedName>
    <definedName name="_15__123Graph_LBL_ACHART_4" hidden="1">'[21]Historical IS'!#REF!</definedName>
    <definedName name="_15__FDSAUDITLINK__" localSheetId="30" hidden="1">{"fdsup://directions/FAT Viewer?action=UPDATE&amp;creator=factset&amp;DYN_ARGS=TRUE&amp;DOC_NAME=FAT:FQL_AUDITING_CLIENT_TEMPLATE.FAT&amp;display_string=Audit&amp;VAR:KEY=WXQPIVAHUT&amp;VAR:QUERY=RkZfRUJJVF9PUEVSKENBTCwyMDA5KQ==&amp;WINDOW=FIRST_POPUP&amp;HEIGHT=450&amp;WIDTH=450&amp;START_MAXIMI","ZED=FALSE&amp;VAR:CALENDAR=US&amp;VAR:SYMBOL=B1XH02&amp;VAR:INDEX=0"}</definedName>
    <definedName name="_15__FDSAUDITLINK__" hidden="1">{"fdsup://directions/FAT Viewer?action=UPDATE&amp;creator=factset&amp;DYN_ARGS=TRUE&amp;DOC_NAME=FAT:FQL_AUDITING_CLIENT_TEMPLATE.FAT&amp;display_string=Audit&amp;VAR:KEY=WXQPIVAHUT&amp;VAR:QUERY=RkZfRUJJVF9PUEVSKENBTCwyMDA5KQ==&amp;WINDOW=FIRST_POPUP&amp;HEIGHT=450&amp;WIDTH=450&amp;START_MAXIMI","ZED=FALSE&amp;VAR:CALENDAR=US&amp;VAR:SYMBOL=B1XH02&amp;VAR:INDEX=0"}</definedName>
    <definedName name="_16_??_???" localSheetId="30">#REF!</definedName>
    <definedName name="_16_??_???">#REF!</definedName>
    <definedName name="_16__123Graph_CCHART_10" hidden="1">[35]Graph!$N$212:$N$215</definedName>
    <definedName name="_16__123Graph_DCHART_3" hidden="1">[36]italy!$B$44:$M$44</definedName>
    <definedName name="_16__123Graph_DCHART_4" hidden="1">[37]uk!$B$44:$M$44</definedName>
    <definedName name="_16__123Graph_LBL_ACHART_1" hidden="1">[40]synthgraph!#REF!</definedName>
    <definedName name="_16__123Graph_LBL_BCHART_3" hidden="1">'[21]Historical IS'!#REF!</definedName>
    <definedName name="_16__FDSAUDITLINK__" localSheetId="30" hidden="1">{"fdsup://directions/FAT Viewer?action=UPDATE&amp;creator=factset&amp;DYN_ARGS=TRUE&amp;DOC_NAME=FAT:FQL_AUDITING_CLIENT_TEMPLATE.FAT&amp;display_string=Audit&amp;VAR:KEY=SJSZMLUJWH&amp;VAR:QUERY=RkZfRUJJVF9PUEVSKENBTCwyMDA4KQ==&amp;WINDOW=FIRST_POPUP&amp;HEIGHT=450&amp;WIDTH=450&amp;START_MAXIMI","ZED=FALSE&amp;VAR:CALENDAR=US&amp;VAR:SYMBOL=B1XH02&amp;VAR:INDEX=0"}</definedName>
    <definedName name="_16__FDSAUDITLINK__" hidden="1">{"fdsup://directions/FAT Viewer?action=UPDATE&amp;creator=factset&amp;DYN_ARGS=TRUE&amp;DOC_NAME=FAT:FQL_AUDITING_CLIENT_TEMPLATE.FAT&amp;display_string=Audit&amp;VAR:KEY=SJSZMLUJWH&amp;VAR:QUERY=RkZfRUJJVF9PUEVSKENBTCwyMDA4KQ==&amp;WINDOW=FIRST_POPUP&amp;HEIGHT=450&amp;WIDTH=450&amp;START_MAXIMI","ZED=FALSE&amp;VAR:CALENDAR=US&amp;VAR:SYMBOL=B1XH02&amp;VAR:INDEX=0"}</definedName>
    <definedName name="_160__FDSAUDITLINK__" localSheetId="30"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0__FDSAUDITLINK__"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7__123Graph_CCHART_11" hidden="1">[35]Graph!$K$122:$K$125</definedName>
    <definedName name="_17__123Graph_DCHART_4" hidden="1">[36]uk!$B$44:$M$44</definedName>
    <definedName name="_17__123Graph_DCHART_5" hidden="1">[37]netherlands!$B$44:$M$44</definedName>
    <definedName name="_17__123Graph_LBL_ACHART_3" hidden="1">'[21]Historical IS'!#REF!</definedName>
    <definedName name="_17__123Graph_LBL_BCHART_4" hidden="1">'[21]Historical IS'!#REF!</definedName>
    <definedName name="_17__FDSAUDITLINK__" localSheetId="30" hidden="1">{"fdsup://directions/FAT Viewer?action=UPDATE&amp;creator=factset&amp;DYN_ARGS=TRUE&amp;DOC_NAME=FAT:FQL_AUDITING_CLIENT_TEMPLATE.FAT&amp;display_string=Audit&amp;VAR:KEY=MBALARQJSL&amp;VAR:QUERY=RkZfRUJJVF9PUEVSKENBTCwyMDA3KQ==&amp;WINDOW=FIRST_POPUP&amp;HEIGHT=450&amp;WIDTH=450&amp;START_MAXIMI","ZED=FALSE&amp;VAR:CALENDAR=US&amp;VAR:SYMBOL=B1XH02&amp;VAR:INDEX=0"}</definedName>
    <definedName name="_17__FDSAUDITLINK__" hidden="1">{"fdsup://directions/FAT Viewer?action=UPDATE&amp;creator=factset&amp;DYN_ARGS=TRUE&amp;DOC_NAME=FAT:FQL_AUDITING_CLIENT_TEMPLATE.FAT&amp;display_string=Audit&amp;VAR:KEY=MBALARQJSL&amp;VAR:QUERY=RkZfRUJJVF9PUEVSKENBTCwyMDA3KQ==&amp;WINDOW=FIRST_POPUP&amp;HEIGHT=450&amp;WIDTH=450&amp;START_MAXIMI","ZED=FALSE&amp;VAR:CALENDAR=US&amp;VAR:SYMBOL=B1XH02&amp;VAR:INDEX=0"}</definedName>
    <definedName name="_18__123Graph_CA_\ARCOMP.PIC" hidden="1">'[14]AR Aging'!#REF!</definedName>
    <definedName name="_18__123Graph_CCHART_2" hidden="1">[35]Graph!$D$23:$D$32</definedName>
    <definedName name="_18__123Graph_DCHART_5" hidden="1">[36]netherlands!$B$44:$M$44</definedName>
    <definedName name="_18__123Graph_ECHART_2" hidden="1">[37]france!$B$45:$M$45</definedName>
    <definedName name="_18__123Graph_LBL_ACHART_4" hidden="1">'[21]Historical IS'!#REF!</definedName>
    <definedName name="_18__123Graph_LBL_CCHART_3" hidden="1">'[21]Historical IS'!#REF!</definedName>
    <definedName name="_18__FDSAUDITLINK__" localSheetId="30" hidden="1">{"fdsup://directions/FAT Viewer?action=UPDATE&amp;creator=factset&amp;DYN_ARGS=TRUE&amp;DOC_NAME=FAT:FQL_AUDITING_CLIENT_TEMPLATE.FAT&amp;display_string=Audit&amp;VAR:KEY=UDGDOJULYN&amp;VAR:QUERY=RkZfRUJJVF9PUEVSKENBTCwyMDA2KQ==&amp;WINDOW=FIRST_POPUP&amp;HEIGHT=450&amp;WIDTH=450&amp;START_MAXIMI","ZED=FALSE&amp;VAR:CALENDAR=US&amp;VAR:SYMBOL=B1XH02&amp;VAR:INDEX=0"}</definedName>
    <definedName name="_18__FDSAUDITLINK__" hidden="1">{"fdsup://directions/FAT Viewer?action=UPDATE&amp;creator=factset&amp;DYN_ARGS=TRUE&amp;DOC_NAME=FAT:FQL_AUDITING_CLIENT_TEMPLATE.FAT&amp;display_string=Audit&amp;VAR:KEY=UDGDOJULYN&amp;VAR:QUERY=RkZfRUJJVF9PUEVSKENBTCwyMDA2KQ==&amp;WINDOW=FIRST_POPUP&amp;HEIGHT=450&amp;WIDTH=450&amp;START_MAXIMI","ZED=FALSE&amp;VAR:CALENDAR=US&amp;VAR:SYMBOL=B1XH02&amp;VAR:INDEX=0"}</definedName>
    <definedName name="_18wrn.²Ä1­Ó¤ë1_Ü20¤H." localSheetId="30" hidden="1">{#N/A,#N/A,FALSE,"²Ä1­Ó¤ë"}</definedName>
    <definedName name="_18wrn.²Ä1­Ó¤ë1_Ü20¤H." hidden="1">{#N/A,#N/A,FALSE,"²Ä1­Ó¤ë"}</definedName>
    <definedName name="_19_?_??" localSheetId="30">#REF!</definedName>
    <definedName name="_19_?_??">#REF!</definedName>
    <definedName name="_19__123Graph_CCHART_3" hidden="1">[35]Graph!$H$23:$H$32</definedName>
    <definedName name="_19__123Graph_ECHART_2" hidden="1">[36]france!$B$45:$M$45</definedName>
    <definedName name="_19__123Graph_ECHART_3" hidden="1">[37]italy!$B$45:$M$45</definedName>
    <definedName name="_19__123Graph_LBL_BCHART_3" hidden="1">'[21]Historical IS'!#REF!</definedName>
    <definedName name="_19__123Graph_XCHART_1" hidden="1">'[21]Historical IS'!#REF!</definedName>
    <definedName name="_19__FDSAUDITLINK__" localSheetId="30" hidden="1">{"fdsup://directions/FAT Viewer?action=UPDATE&amp;creator=factset&amp;DYN_ARGS=TRUE&amp;DOC_NAME=FAT:FQL_AUDITING_CLIENT_TEMPLATE.FAT&amp;display_string=Audit&amp;VAR:KEY=EVMREVONGP&amp;VAR:QUERY=RkZfRUJJVERBX09QRVIoQ0FMLDIwMDkp&amp;WINDOW=FIRST_POPUP&amp;HEIGHT=450&amp;WIDTH=450&amp;START_MAXIMI","ZED=FALSE&amp;VAR:CALENDAR=US&amp;VAR:SYMBOL=B1XH02&amp;VAR:INDEX=0"}</definedName>
    <definedName name="_19__FDSAUDITLINK__" hidden="1">{"fdsup://directions/FAT Viewer?action=UPDATE&amp;creator=factset&amp;DYN_ARGS=TRUE&amp;DOC_NAME=FAT:FQL_AUDITING_CLIENT_TEMPLATE.FAT&amp;display_string=Audit&amp;VAR:KEY=EVMREVONGP&amp;VAR:QUERY=RkZfRUJJVERBX09QRVIoQ0FMLDIwMDkp&amp;WINDOW=FIRST_POPUP&amp;HEIGHT=450&amp;WIDTH=450&amp;START_MAXIMI","ZED=FALSE&amp;VAR:CALENDAR=US&amp;VAR:SYMBOL=B1XH02&amp;VAR:INDEX=0"}</definedName>
    <definedName name="_1IQ___ANGE_AR_BR" hidden="1">"c142"</definedName>
    <definedName name="_1R">#N/A</definedName>
    <definedName name="_2" localSheetId="30">#REF!</definedName>
    <definedName name="_2">#REF!</definedName>
    <definedName name="_2_??">[2]SALE!$A$7:$X$161</definedName>
    <definedName name="_2__123Graph_ACHART_10" hidden="1">[35]Graph!$L$122:$L$125</definedName>
    <definedName name="_2__123Graph_ACHART_2" hidden="1">[37]france!$B$41:$M$41</definedName>
    <definedName name="_2__123Graph_ACHART_3" hidden="1">'[21]Historical IS'!#REF!</definedName>
    <definedName name="_2__123Graph_BChart_1A" hidden="1">[30]A!$C$98:$Q$98</definedName>
    <definedName name="_2__123Graph_BCHART_9" hidden="1">'[31]op inc as pct t'!$K$11:$K$17</definedName>
    <definedName name="_2__123Graph_CA_\ARCOMP.PIC" hidden="1">'[14]AR Aging'!#REF!</definedName>
    <definedName name="_2__123Graph_LBL_ACHART_5" hidden="1">[15]Sales!$C$164:$C$173</definedName>
    <definedName name="_2__FDSAUDITLINK__" localSheetId="30" hidden="1">{"fdsup://Directions/FactSet Auditing Viewer?action=AUDIT_VALUE&amp;DB=129&amp;ID1=744897&amp;VALUEID=01001&amp;SDATE=2008&amp;PERIODTYPE=ANN_STD&amp;window=popup_no_bar&amp;width=385&amp;height=120&amp;START_MAXIMIZED=FALSE&amp;creator=factset&amp;display_string=Audit"}</definedName>
    <definedName name="_2__FDSAUDITLINK__" hidden="1">{"fdsup://Directions/FactSet Auditing Viewer?action=AUDIT_VALUE&amp;DB=129&amp;ID1=744897&amp;VALUEID=01001&amp;SDATE=2008&amp;PERIODTYPE=ANN_STD&amp;window=popup_no_bar&amp;width=385&amp;height=120&amp;START_MAXIMIZED=FALSE&amp;creator=factset&amp;display_string=Audit"}</definedName>
    <definedName name="_2_t_">#N/A</definedName>
    <definedName name="_2§tµ">'[32]µ|²vªí'!$C$10:$F$18</definedName>
    <definedName name="_20__123Graph_ACHART_1" hidden="1">[33]LoadProfile!$B$14:$M$14</definedName>
    <definedName name="_20__123Graph_CCHART_6" hidden="1">[35]Graph!$J$23:$J$32</definedName>
    <definedName name="_20__123Graph_ECHART_3" hidden="1">[36]italy!$B$45:$M$45</definedName>
    <definedName name="_20__123Graph_ECHART_4" hidden="1">[37]uk!$B$45:$M$45</definedName>
    <definedName name="_20__123Graph_LBL_BCHART_4" hidden="1">'[21]Historical IS'!#REF!</definedName>
    <definedName name="_20__123Graph_XCHART_3" hidden="1">'[21]Historical IS'!#REF!</definedName>
    <definedName name="_20__FDSAUDITLINK__" localSheetId="30" hidden="1">{"fdsup://directions/FAT Viewer?action=UPDATE&amp;creator=factset&amp;DYN_ARGS=TRUE&amp;DOC_NAME=FAT:FQL_AUDITING_CLIENT_TEMPLATE.FAT&amp;display_string=Audit&amp;VAR:KEY=EHWZIVAHQR&amp;VAR:QUERY=RkZfRUJJVERBX09QRVIoQ0FMLDIwMDgp&amp;WINDOW=FIRST_POPUP&amp;HEIGHT=450&amp;WIDTH=450&amp;START_MAXIMI","ZED=FALSE&amp;VAR:CALENDAR=US&amp;VAR:SYMBOL=B1XH02&amp;VAR:INDEX=0"}</definedName>
    <definedName name="_20__FDSAUDITLINK__" hidden="1">{"fdsup://directions/FAT Viewer?action=UPDATE&amp;creator=factset&amp;DYN_ARGS=TRUE&amp;DOC_NAME=FAT:FQL_AUDITING_CLIENT_TEMPLATE.FAT&amp;display_string=Audit&amp;VAR:KEY=EHWZIVAHQR&amp;VAR:QUERY=RkZfRUJJVERBX09QRVIoQ0FMLDIwMDgp&amp;WINDOW=FIRST_POPUP&amp;HEIGHT=450&amp;WIDTH=450&amp;START_MAXIMI","ZED=FALSE&amp;VAR:CALENDAR=US&amp;VAR:SYMBOL=B1XH02&amp;VAR:INDEX=0"}</definedName>
    <definedName name="_206__FDSAUDITLINK__" localSheetId="30"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06__FDSAUDITLINK__"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1__123Graph_CCHART_7" hidden="1">[35]Graph!$F$23:$F$32</definedName>
    <definedName name="_21__123Graph_ECHART_4" hidden="1">[36]uk!$B$45:$M$45</definedName>
    <definedName name="_21__123Graph_ECHART_5" hidden="1">[37]netherlands!$B$45:$M$45</definedName>
    <definedName name="_21__123Graph_LBL_CCHART_3" hidden="1">'[21]Historical IS'!#REF!</definedName>
    <definedName name="_21__123Graph_XCHART_4" hidden="1">'[21]Historical IS'!#REF!</definedName>
    <definedName name="_21__FDSAUDITLINK__" localSheetId="30" hidden="1">{"fdsup://directions/FAT Viewer?action=UPDATE&amp;creator=factset&amp;DYN_ARGS=TRUE&amp;DOC_NAME=FAT:FQL_AUDITING_CLIENT_TEMPLATE.FAT&amp;display_string=Audit&amp;VAR:KEY=OFENCRULYT&amp;VAR:QUERY=RkZfRUJJVERBX09QRVIoQ0FMLDIwMDcp&amp;WINDOW=FIRST_POPUP&amp;HEIGHT=450&amp;WIDTH=450&amp;START_MAXIMI","ZED=FALSE&amp;VAR:CALENDAR=US&amp;VAR:SYMBOL=B1XH02&amp;VAR:INDEX=0"}</definedName>
    <definedName name="_21__FDSAUDITLINK__" hidden="1">{"fdsup://directions/FAT Viewer?action=UPDATE&amp;creator=factset&amp;DYN_ARGS=TRUE&amp;DOC_NAME=FAT:FQL_AUDITING_CLIENT_TEMPLATE.FAT&amp;display_string=Audit&amp;VAR:KEY=OFENCRULYT&amp;VAR:QUERY=RkZfRUJJVERBX09QRVIoQ0FMLDIwMDcp&amp;WINDOW=FIRST_POPUP&amp;HEIGHT=450&amp;WIDTH=450&amp;START_MAXIMI","ZED=FALSE&amp;VAR:CALENDAR=US&amp;VAR:SYMBOL=B1XH02&amp;VAR:INDEX=0"}</definedName>
    <definedName name="_22__123Graph_BCHART_1" hidden="1">[33]LoadProfile!$B$15:$M$15</definedName>
    <definedName name="_22__123Graph_CCHART_8" hidden="1">[35]Graph!$H$122:$H$125</definedName>
    <definedName name="_22__123Graph_ECHART_5" hidden="1">[36]netherlands!$B$45:$M$45</definedName>
    <definedName name="_22__123Graph_FCHART_2" hidden="1">[37]france!$B$46:$M$46</definedName>
    <definedName name="_22__123Graph_LBL_DCHART_1" hidden="1">[40]synthgraph!#REF!</definedName>
    <definedName name="_22__123Graph_XCHART_8" hidden="1">'[21]Historical IS'!#REF!</definedName>
    <definedName name="_22__FDSAUDITLINK__" localSheetId="30" hidden="1">{"fdsup://directions/FAT Viewer?action=UPDATE&amp;creator=factset&amp;DYN_ARGS=TRUE&amp;DOC_NAME=FAT:FQL_AUDITING_CLIENT_TEMPLATE.FAT&amp;display_string=Audit&amp;VAR:KEY=IJIDMNMBSX&amp;VAR:QUERY=RkZfRUJJVERBX09QRVIoQ0FMLDIwMDYp&amp;WINDOW=FIRST_POPUP&amp;HEIGHT=450&amp;WIDTH=450&amp;START_MAXIMI","ZED=FALSE&amp;VAR:CALENDAR=US&amp;VAR:SYMBOL=B1XH02&amp;VAR:INDEX=0"}</definedName>
    <definedName name="_22__FDSAUDITLINK__" hidden="1">{"fdsup://directions/FAT Viewer?action=UPDATE&amp;creator=factset&amp;DYN_ARGS=TRUE&amp;DOC_NAME=FAT:FQL_AUDITING_CLIENT_TEMPLATE.FAT&amp;display_string=Audit&amp;VAR:KEY=IJIDMNMBSX&amp;VAR:QUERY=RkZfRUJJVERBX09QRVIoQ0FMLDIwMDYp&amp;WINDOW=FIRST_POPUP&amp;HEIGHT=450&amp;WIDTH=450&amp;START_MAXIMI","ZED=FALSE&amp;VAR:CALENDAR=US&amp;VAR:SYMBOL=B1XH02&amp;VAR:INDEX=0"}</definedName>
    <definedName name="_23" localSheetId="30" hidden="1">{"COUNT",#N/A,FALSE,"AB"}</definedName>
    <definedName name="_23" hidden="1">{"COUNT",#N/A,FALSE,"AB"}</definedName>
    <definedName name="_23__123Graph_CCHART_9" hidden="1">[35]Graph!$D$122:$D$125</definedName>
    <definedName name="_23__123Graph_FCHART_2" hidden="1">[36]france!$B$46:$M$46</definedName>
    <definedName name="_23__123Graph_FCHART_3" hidden="1">[37]italy!$B$46:$M$46</definedName>
    <definedName name="_23__123Graph_XCHART_1" hidden="1">'[21]Historical IS'!#REF!</definedName>
    <definedName name="_23__FDSAUDITLINK__" localSheetId="30" hidden="1">{"fdsup://directions/FAT Viewer?action=UPDATE&amp;creator=factset&amp;DYN_ARGS=TRUE&amp;DOC_NAME=FAT:FQL_AUDITING_CLIENT_TEMPLATE.FAT&amp;display_string=Audit&amp;VAR:KEY=UXUFENEFMV&amp;VAR:QUERY=RkZfRU5UUlBSX1ZBTF9EQUlMWSg0MDM2NSwsLCwsJ0JBUycp&amp;WINDOW=FIRST_POPUP&amp;HEIGHT=450&amp;WIDTH=","450&amp;START_MAXIMIZED=FALSE&amp;VAR:CALENDAR=US&amp;VAR:SYMBOL=B1XH02&amp;VAR:INDEX=0"}</definedName>
    <definedName name="_23__FDSAUDITLINK__" hidden="1">{"fdsup://directions/FAT Viewer?action=UPDATE&amp;creator=factset&amp;DYN_ARGS=TRUE&amp;DOC_NAME=FAT:FQL_AUDITING_CLIENT_TEMPLATE.FAT&amp;display_string=Audit&amp;VAR:KEY=UXUFENEFMV&amp;VAR:QUERY=RkZfRU5UUlBSX1ZBTF9EQUlMWSg0MDM2NSwsLCwsJ0JBUycp&amp;WINDOW=FIRST_POPUP&amp;HEIGHT=450&amp;WIDTH=","450&amp;START_MAXIMIZED=FALSE&amp;VAR:CALENDAR=US&amp;VAR:SYMBOL=B1XH02&amp;VAR:INDEX=0"}</definedName>
    <definedName name="_234_x" hidden="1">'[41]OPERATING EXPS.'!#REF!</definedName>
    <definedName name="_24__123Graph_CCHART_1" hidden="1">[33]LoadProfile!$B$16:$M$16</definedName>
    <definedName name="_24__123Graph_DCHART_9" hidden="1">[35]Graph!$E$122:$E$125</definedName>
    <definedName name="_24__123Graph_FCHART_3" hidden="1">[36]italy!$B$46:$M$46</definedName>
    <definedName name="_24__123Graph_FCHART_4" hidden="1">[37]uk!$B$46:$M$46</definedName>
    <definedName name="_24__123Graph_XCHART_3" hidden="1">'[21]Historical IS'!#REF!</definedName>
    <definedName name="_24__FDSAUDITLINK__" localSheetId="30" hidden="1">{"fdsup://directions/FAT Viewer?action=UPDATE&amp;creator=factset&amp;DYN_ARGS=TRUE&amp;DOC_NAME=FAT:FQL_AUDITING_CLIENT_TEMPLATE.FAT&amp;display_string=Audit&amp;VAR:KEY=ABGBEFURQJ&amp;VAR:QUERY=RkZfRU5UUlBSX1ZBTF9EQUlMWSg0MDM2NSwsLCwsJ0JBUycp&amp;WINDOW=FIRST_POPUP&amp;HEIGHT=450&amp;WIDTH=","450&amp;START_MAXIMIZED=FALSE&amp;VAR:CALENDAR=US&amp;VAR:SYMBOL=B1XH02&amp;VAR:INDEX=0"}</definedName>
    <definedName name="_24__FDSAUDITLINK__" hidden="1">{"fdsup://directions/FAT Viewer?action=UPDATE&amp;creator=factset&amp;DYN_ARGS=TRUE&amp;DOC_NAME=FAT:FQL_AUDITING_CLIENT_TEMPLATE.FAT&amp;display_string=Audit&amp;VAR:KEY=ABGBEFURQJ&amp;VAR:QUERY=RkZfRU5UUlBSX1ZBTF9EQUlMWSg0MDM2NSwsLCwsJ0JBUycp&amp;WINDOW=FIRST_POPUP&amp;HEIGHT=450&amp;WIDTH=","450&amp;START_MAXIMIZED=FALSE&amp;VAR:CALENDAR=US&amp;VAR:SYMBOL=B1XH02&amp;VAR:INDEX=0"}</definedName>
    <definedName name="_25__123Graph_FCHART_4" hidden="1">[36]uk!$B$46:$M$46</definedName>
    <definedName name="_25__123Graph_FCHART_5" hidden="1">[37]netherlands!$B$46:$M$46</definedName>
    <definedName name="_25__123Graph_XCHART_10" hidden="1">[35]Graph!$A$122:$A$125</definedName>
    <definedName name="_25__123Graph_XCHART_4" hidden="1">'[21]Historical IS'!#REF!</definedName>
    <definedName name="_25__FDSAUDITLINK__" localSheetId="30" hidden="1">{"fdsup://directions/FAT Viewer?action=UPDATE&amp;creator=factset&amp;DYN_ARGS=TRUE&amp;DOC_NAME=FAT:FQL_AUDITING_CLIENT_TEMPLATE.FAT&amp;display_string=Audit&amp;VAR:KEY=UHEHARODWR&amp;VAR:QUERY=RkZfRUJJVF9PUEVSKENBTCwyMDA2KQ==&amp;WINDOW=FIRST_POPUP&amp;HEIGHT=450&amp;WIDTH=450&amp;START_MAXIMI","ZED=FALSE&amp;VAR:CALENDAR=US&amp;VAR:SYMBOL=B1XH02&amp;VAR:INDEX=0"}</definedName>
    <definedName name="_25__FDSAUDITLINK__" hidden="1">{"fdsup://directions/FAT Viewer?action=UPDATE&amp;creator=factset&amp;DYN_ARGS=TRUE&amp;DOC_NAME=FAT:FQL_AUDITING_CLIENT_TEMPLATE.FAT&amp;display_string=Audit&amp;VAR:KEY=UHEHARODWR&amp;VAR:QUERY=RkZfRUJJVF9PUEVSKENBTCwyMDA2KQ==&amp;WINDOW=FIRST_POPUP&amp;HEIGHT=450&amp;WIDTH=450&amp;START_MAXIMI","ZED=FALSE&amp;VAR:CALENDAR=US&amp;VAR:SYMBOL=B1XH02&amp;VAR:INDEX=0"}</definedName>
    <definedName name="_26__123Graph_BCHART_13" hidden="1">[34]engineering!$Q$42:$W$42</definedName>
    <definedName name="_26__123Graph_DCHART_1" hidden="1">[33]LoadProfile!$B$17:$M$17</definedName>
    <definedName name="_26__123Graph_FCHART_5" hidden="1">[36]netherlands!$B$46:$M$46</definedName>
    <definedName name="_26__123Graph_XCHART_11" hidden="1">[35]Graph!$A$122:$A$125</definedName>
    <definedName name="_26__123Graph_XCHART_8" hidden="1">'[21]Historical IS'!#REF!</definedName>
    <definedName name="_26__FDSAUDITLINK__" localSheetId="30" hidden="1">{"fdsup://directions/FAT Viewer?action=UPDATE&amp;creator=factset&amp;DYN_ARGS=TRUE&amp;DOC_NAME=FAT:FQL_AUDITING_CLIENT_TEMPLATE.FAT&amp;display_string=Audit&amp;VAR:KEY=MNMFMFEHQH&amp;VAR:QUERY=RkZfRUJJVF9PUEVSKENBTCwyMDA3KQ==&amp;WINDOW=FIRST_POPUP&amp;HEIGHT=450&amp;WIDTH=450&amp;START_MAXIMI","ZED=FALSE&amp;VAR:CALENDAR=US&amp;VAR:SYMBOL=B1XH02&amp;VAR:INDEX=0"}</definedName>
    <definedName name="_26__FDSAUDITLINK__" hidden="1">{"fdsup://directions/FAT Viewer?action=UPDATE&amp;creator=factset&amp;DYN_ARGS=TRUE&amp;DOC_NAME=FAT:FQL_AUDITING_CLIENT_TEMPLATE.FAT&amp;display_string=Audit&amp;VAR:KEY=MNMFMFEHQH&amp;VAR:QUERY=RkZfRUJJVF9PUEVSKENBTCwyMDA3KQ==&amp;WINDOW=FIRST_POPUP&amp;HEIGHT=450&amp;WIDTH=450&amp;START_MAXIMI","ZED=FALSE&amp;VAR:CALENDAR=US&amp;VAR:SYMBOL=B1XH02&amp;VAR:INDEX=0"}</definedName>
    <definedName name="_26_t_">'[39]µ|²vªí'!$C$10:$F$18</definedName>
    <definedName name="_26§tµ">'[39]µ|²vªí'!$C$10:$F$18</definedName>
    <definedName name="_27__123Graph_BCHART_14" hidden="1">[34]engineering!$Q$46:$W$46</definedName>
    <definedName name="_27__123Graph_XCHART_2" hidden="1">[10]Graph!$D$1:$K$1</definedName>
    <definedName name="_27__FDSAUDITLINK__" localSheetId="30" hidden="1">{"fdsup://directions/FAT Viewer?action=UPDATE&amp;creator=factset&amp;DYN_ARGS=TRUE&amp;DOC_NAME=FAT:FQL_AUDITING_CLIENT_TEMPLATE.FAT&amp;display_string=Audit&amp;VAR:KEY=OFKPADYVCR&amp;VAR:QUERY=RkZfRUJJVF9PUEVSKENBTCwyMDA4KQ==&amp;WINDOW=FIRST_POPUP&amp;HEIGHT=450&amp;WIDTH=450&amp;START_MAXIMI","ZED=FALSE&amp;VAR:CALENDAR=US&amp;VAR:SYMBOL=B1XH02&amp;VAR:INDEX=0"}</definedName>
    <definedName name="_27__FDSAUDITLINK__" hidden="1">{"fdsup://directions/FAT Viewer?action=UPDATE&amp;creator=factset&amp;DYN_ARGS=TRUE&amp;DOC_NAME=FAT:FQL_AUDITING_CLIENT_TEMPLATE.FAT&amp;display_string=Audit&amp;VAR:KEY=OFKPADYVCR&amp;VAR:QUERY=RkZfRUJJVF9PUEVSKENBTCwyMDA4KQ==&amp;WINDOW=FIRST_POPUP&amp;HEIGHT=450&amp;WIDTH=450&amp;START_MAXIMI","ZED=FALSE&amp;VAR:CALENDAR=US&amp;VAR:SYMBOL=B1XH02&amp;VAR:INDEX=0"}</definedName>
    <definedName name="_28__123Graph_ECHART_1" hidden="1">[33]LoadProfile!$B$18:$M$18</definedName>
    <definedName name="_28__123Graph_XCHART_3" hidden="1">[10]Graph!$D$2:$K$2</definedName>
    <definedName name="_28__FDSAUDITLINK__" localSheetId="30" hidden="1">{"fdsup://directions/FAT Viewer?action=UPDATE&amp;creator=factset&amp;DYN_ARGS=TRUE&amp;DOC_NAME=FAT:FQL_AUDITING_CLIENT_TEMPLATE.FAT&amp;display_string=Audit&amp;VAR:KEY=ABSNGRGDSZ&amp;VAR:QUERY=RkZfRUJJVF9PUEVSKENBTCwyMDA5KQ==&amp;WINDOW=FIRST_POPUP&amp;HEIGHT=450&amp;WIDTH=450&amp;START_MAXIMI","ZED=FALSE&amp;VAR:CALENDAR=US&amp;VAR:SYMBOL=B1XH02&amp;VAR:INDEX=0"}</definedName>
    <definedName name="_28__FDSAUDITLINK__" hidden="1">{"fdsup://directions/FAT Viewer?action=UPDATE&amp;creator=factset&amp;DYN_ARGS=TRUE&amp;DOC_NAME=FAT:FQL_AUDITING_CLIENT_TEMPLATE.FAT&amp;display_string=Audit&amp;VAR:KEY=ABSNGRGDSZ&amp;VAR:QUERY=RkZfRUJJVF9PUEVSKENBTCwyMDA5KQ==&amp;WINDOW=FIRST_POPUP&amp;HEIGHT=450&amp;WIDTH=450&amp;START_MAXIMI","ZED=FALSE&amp;VAR:CALENDAR=US&amp;VAR:SYMBOL=B1XH02&amp;VAR:INDEX=0"}</definedName>
    <definedName name="_29__123Graph_BCHART_16" hidden="1">[34]engineering!$Q$50:$S$50</definedName>
    <definedName name="_29__123Graph_XCHART_6" hidden="1">[35]Graph!$A$23:$A$32</definedName>
    <definedName name="_29__FDSAUDITLINK__" localSheetId="30" hidden="1">{"fdsup://directions/FAT Viewer?action=UPDATE&amp;creator=factset&amp;DYN_ARGS=TRUE&amp;DOC_NAME=FAT:FQL_AUDITING_CLIENT_TEMPLATE.FAT&amp;display_string=Audit&amp;VAR:KEY=QXIVURQJAZ&amp;VAR:QUERY=RkZfRUJJVERBX09QRVIoQ0FMLDIwMDYp&amp;WINDOW=FIRST_POPUP&amp;HEIGHT=450&amp;WIDTH=450&amp;START_MAXIMI","ZED=FALSE&amp;VAR:CALENDAR=US&amp;VAR:SYMBOL=B1XH02&amp;VAR:INDEX=0"}</definedName>
    <definedName name="_29__FDSAUDITLINK__" hidden="1">{"fdsup://directions/FAT Viewer?action=UPDATE&amp;creator=factset&amp;DYN_ARGS=TRUE&amp;DOC_NAME=FAT:FQL_AUDITING_CLIENT_TEMPLATE.FAT&amp;display_string=Audit&amp;VAR:KEY=QXIVURQJAZ&amp;VAR:QUERY=RkZfRUJJVERBX09QRVIoQ0FMLDIwMDYp&amp;WINDOW=FIRST_POPUP&amp;HEIGHT=450&amp;WIDTH=450&amp;START_MAXIMI","ZED=FALSE&amp;VAR:CALENDAR=US&amp;VAR:SYMBOL=B1XH02&amp;VAR:INDEX=0"}</definedName>
    <definedName name="_2月份开始也要调整" localSheetId="30">#REF!</definedName>
    <definedName name="_2月份开始也要调整">#REF!</definedName>
    <definedName name="_3_?">#REF!</definedName>
    <definedName name="_3___v">#N/A</definedName>
    <definedName name="_3__123Graph_ACHART_1" hidden="1">'[21]Historical IS'!#REF!</definedName>
    <definedName name="_3__123Graph_ACHART_11" hidden="1">[35]Graph!$I$122:$I$125</definedName>
    <definedName name="_3__123Graph_ACHART_2" hidden="1">[36]france!$B$41:$M$41</definedName>
    <definedName name="_3__123Graph_ACHART_3" hidden="1">[37]italy!$B$41:$M$41</definedName>
    <definedName name="_3__123Graph_ACHART_4" hidden="1">'[21]Historical IS'!#REF!</definedName>
    <definedName name="_3__123Graph_CChart_1A" hidden="1">[30]A!$C$99:$Q$99</definedName>
    <definedName name="_3__123Graph_LBL_ACHART_9" hidden="1">'[31]op inc as pct t'!$K$11:$K$15</definedName>
    <definedName name="_3__123Graph_LBL_BCHART_4" hidden="1">[15]Graph!$D$69:$D$80</definedName>
    <definedName name="_3__FDSAUDITLINK__" localSheetId="30" hidden="1">{"fdsup://Directions/FactSet Auditing Viewer?action=AUDIT_VALUE&amp;DB=129&amp;ID1=B1VLVW&amp;VALUEID=01001&amp;SDATE=2007&amp;PERIODTYPE=ANN_STD&amp;window=popup_no_bar&amp;width=385&amp;height=120&amp;START_MAXIMIZED=FALSE&amp;creator=factset&amp;display_string=Audit"}</definedName>
    <definedName name="_3__FDSAUDITLINK__" hidden="1">{"fdsup://Directions/FactSet Auditing Viewer?action=AUDIT_VALUE&amp;DB=129&amp;ID1=B1VLVW&amp;VALUEID=01001&amp;SDATE=2007&amp;PERIODTYPE=ANN_STD&amp;window=popup_no_bar&amp;width=385&amp;height=120&amp;START_MAXIMIZED=FALSE&amp;creator=factset&amp;display_string=Audit"}</definedName>
    <definedName name="_3µ_²v">'[32]µ|²vªí'!$E$10:$F$18</definedName>
    <definedName name="_30__123Graph_BCHART_17" hidden="1">[34]revenue!$P$78:$R$78</definedName>
    <definedName name="_30__123Graph_XCHART_7" hidden="1">[35]Graph!$A$23:$A$32</definedName>
    <definedName name="_30__FDSAUDITLINK__" localSheetId="30" hidden="1">{"fdsup://directions/FAT Viewer?action=UPDATE&amp;creator=factset&amp;DYN_ARGS=TRUE&amp;DOC_NAME=FAT:FQL_AUDITING_CLIENT_TEMPLATE.FAT&amp;display_string=Audit&amp;VAR:KEY=SVGJQRWFGL&amp;VAR:QUERY=RkZfRUJJVERBX09QRVIoQ0FMLDIwMDcp&amp;WINDOW=FIRST_POPUP&amp;HEIGHT=450&amp;WIDTH=450&amp;START_MAXIMI","ZED=FALSE&amp;VAR:CALENDAR=US&amp;VAR:SYMBOL=B1XH02&amp;VAR:INDEX=0"}</definedName>
    <definedName name="_30__FDSAUDITLINK__" hidden="1">{"fdsup://directions/FAT Viewer?action=UPDATE&amp;creator=factset&amp;DYN_ARGS=TRUE&amp;DOC_NAME=FAT:FQL_AUDITING_CLIENT_TEMPLATE.FAT&amp;display_string=Audit&amp;VAR:KEY=SVGJQRWFGL&amp;VAR:QUERY=RkZfRUJJVERBX09QRVIoQ0FMLDIwMDcp&amp;WINDOW=FIRST_POPUP&amp;HEIGHT=450&amp;WIDTH=450&amp;START_MAXIMI","ZED=FALSE&amp;VAR:CALENDAR=US&amp;VAR:SYMBOL=B1XH02&amp;VAR:INDEX=0"}</definedName>
    <definedName name="_31__123Graph_XCHART_8" hidden="1">[35]Graph!$A$122:$A$125</definedName>
    <definedName name="_31__FDSAUDITLINK__" localSheetId="30" hidden="1">{"fdsup://directions/FAT Viewer?action=UPDATE&amp;creator=factset&amp;DYN_ARGS=TRUE&amp;DOC_NAME=FAT:FQL_AUDITING_CLIENT_TEMPLATE.FAT&amp;display_string=Audit&amp;VAR:KEY=SXUHEXQLIN&amp;VAR:QUERY=RkZfRUJJVERBX09QRVIoQ0FMLDIwMDgp&amp;WINDOW=FIRST_POPUP&amp;HEIGHT=450&amp;WIDTH=450&amp;START_MAXIMI","ZED=FALSE&amp;VAR:CALENDAR=US&amp;VAR:SYMBOL=B1XH02&amp;VAR:INDEX=0"}</definedName>
    <definedName name="_31__FDSAUDITLINK__" hidden="1">{"fdsup://directions/FAT Viewer?action=UPDATE&amp;creator=factset&amp;DYN_ARGS=TRUE&amp;DOC_NAME=FAT:FQL_AUDITING_CLIENT_TEMPLATE.FAT&amp;display_string=Audit&amp;VAR:KEY=SXUHEXQLIN&amp;VAR:QUERY=RkZfRUJJVERBX09QRVIoQ0FMLDIwMDgp&amp;WINDOW=FIRST_POPUP&amp;HEIGHT=450&amp;WIDTH=450&amp;START_MAXIMI","ZED=FALSE&amp;VAR:CALENDAR=US&amp;VAR:SYMBOL=B1XH02&amp;VAR:INDEX=0"}</definedName>
    <definedName name="_32__123Graph_BCHART_20" hidden="1">[34]sga!$P$11:$R$11</definedName>
    <definedName name="_32__123Graph_XCHART_9" hidden="1">[35]Graph!$A$122:$A$125</definedName>
    <definedName name="_32__FDSAUDITLINK__" localSheetId="30" hidden="1">{"fdsup://directions/FAT Viewer?action=UPDATE&amp;creator=factset&amp;DYN_ARGS=TRUE&amp;DOC_NAME=FAT:FQL_AUDITING_CLIENT_TEMPLATE.FAT&amp;display_string=Audit&amp;VAR:KEY=ILMZUJYVMR&amp;VAR:QUERY=RkZfRUJJVERBX09QRVIoQ0FMLDIwMDkp&amp;WINDOW=FIRST_POPUP&amp;HEIGHT=450&amp;WIDTH=450&amp;START_MAXIMI","ZED=FALSE&amp;VAR:CALENDAR=US&amp;VAR:SYMBOL=B1XH02&amp;VAR:INDEX=0"}</definedName>
    <definedName name="_32__FDSAUDITLINK__" hidden="1">{"fdsup://directions/FAT Viewer?action=UPDATE&amp;creator=factset&amp;DYN_ARGS=TRUE&amp;DOC_NAME=FAT:FQL_AUDITING_CLIENT_TEMPLATE.FAT&amp;display_string=Audit&amp;VAR:KEY=ILMZUJYVMR&amp;VAR:QUERY=RkZfRUJJVERBX09QRVIoQ0FMLDIwMDkp&amp;WINDOW=FIRST_POPUP&amp;HEIGHT=450&amp;WIDTH=450&amp;START_MAXIMI","ZED=FALSE&amp;VAR:CALENDAR=US&amp;VAR:SYMBOL=B1XH02&amp;VAR:INDEX=0"}</definedName>
    <definedName name="_33__123Graph_BCHART_3" hidden="1">[34]revenue!$P$10:$R$10</definedName>
    <definedName name="_35__123Graph_BCHART_7" hidden="1">[34]revenue!$P$45:$R$45</definedName>
    <definedName name="_353__FDSAUDITLINK__" localSheetId="30"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53__FDSAUDITLINK__"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7__123Graph_BCHART_9" hidden="1">[34]engineering!$P$7:$T$7</definedName>
    <definedName name="_371__FDSAUDITLINK__" localSheetId="30"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1__FDSAUDITLINK__"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8wrn.__1____1__20_H." hidden="1">{#N/A,#N/A,FALSE,"²Ä1­Ó¤ë"}</definedName>
    <definedName name="_38wrn.²Ä1­Ó¤ë1_Ü20¤H." localSheetId="30" hidden="1">{#N/A,#N/A,FALSE,"²Ä1­Ó¤ë"}</definedName>
    <definedName name="_38wrn.²Ä1­Ó¤ë1_Ü20¤H." hidden="1">{#N/A,#N/A,FALSE,"²Ä1­Ó¤ë"}</definedName>
    <definedName name="_39___v">'[39]µ|²vªí'!$E$10:$F$18</definedName>
    <definedName name="_39__123Graph_CCHART_11" hidden="1">[34]engineering!$P$16:$T$16</definedName>
    <definedName name="_39µ_²v">'[39]µ|²vªí'!$E$10:$F$18</definedName>
    <definedName name="_4_??">[2]SALE!$A$7:$X$161</definedName>
    <definedName name="_4_????" localSheetId="30">#REF!</definedName>
    <definedName name="_4_????">#REF!</definedName>
    <definedName name="_4__123Graph_ACHART_2" hidden="1">[10]Graph!$D$27:$K$27</definedName>
    <definedName name="_4__123Graph_ACHART_3" hidden="1">'[21]Historical IS'!#REF!</definedName>
    <definedName name="_4__123Graph_ACHART_4" hidden="1">[37]uk!$B$41:$M$41</definedName>
    <definedName name="_4__123Graph_ACHART_8" hidden="1">'[21]Historical IS'!#REF!</definedName>
    <definedName name="_4__123Graph_CA_\ARCOMP.PIC" hidden="1">'[14]AR Aging'!#REF!</definedName>
    <definedName name="_4__123Graph_DChart_1A" hidden="1">[30]A!$C$100:$Q$100</definedName>
    <definedName name="_4__123Graph_LBL_BCHART_9" hidden="1">'[31]op inc as pct t'!$K$11:$K$17</definedName>
    <definedName name="_4__FDSAUDITLINK__" localSheetId="30" hidden="1">{"fdsup://Directions/FactSet Auditing Viewer?action=AUDIT_VALUE&amp;DB=129&amp;ID1=B1VLVW&amp;VALUEID=01001&amp;SDATE=2006&amp;PERIODTYPE=ANN_STD&amp;window=popup_no_bar&amp;width=385&amp;height=120&amp;START_MAXIMIZED=FALSE&amp;creator=factset&amp;display_string=Audit"}</definedName>
    <definedName name="_4__FDSAUDITLINK__" hidden="1">{"fdsup://Directions/FactSet Auditing Viewer?action=AUDIT_VALUE&amp;DB=129&amp;ID1=B1VLVW&amp;VALUEID=01001&amp;SDATE=2006&amp;PERIODTYPE=ANN_STD&amp;window=popup_no_bar&amp;width=385&amp;height=120&amp;START_MAXIMIZED=FALSE&amp;creator=factset&amp;display_string=Audit"}</definedName>
    <definedName name="_42__123Graph_CCHART_20" hidden="1">[34]sga!$P$12:$R$12</definedName>
    <definedName name="_42wrn.²Ä1­Ó¤ë1_Ü20¤H." localSheetId="30" hidden="1">{#N/A,#N/A,FALSE,"²Ä1­Ó¤ë"}</definedName>
    <definedName name="_42wrn.²Ä1­Ó¤ë1_Ü20¤H." hidden="1">{#N/A,#N/A,FALSE,"²Ä1­Ó¤ë"}</definedName>
    <definedName name="_43__123Graph_CCHART_7" hidden="1">[34]revenue!$P$46:$R$46</definedName>
    <definedName name="_49G100_" localSheetId="30">DATE(YEAR(Rentroll!Loan_Start),MONTH(Rentroll!Loan_Start)+Payment_Number,DAY(Rentroll!Loan_Start))</definedName>
    <definedName name="_49G100_">DATE(YEAR(Loan_Start),MONTH(Loan_Start)+Payment_Number,DAY(Loan_Start))</definedName>
    <definedName name="_5_?????????" localSheetId="30">#REF!</definedName>
    <definedName name="_5_?????????">#REF!</definedName>
    <definedName name="_5__123Graph_ACHART_3" hidden="1">[10]Graph!$D$6:$K$6</definedName>
    <definedName name="_5__123Graph_ACHART_4" hidden="1">'[21]Historical IS'!#REF!</definedName>
    <definedName name="_5__123Graph_ACHART_5" hidden="1">[37]netherlands!$B$41:$M$41</definedName>
    <definedName name="_5__123Graph_BCHART_1" hidden="1">'[21]Historical IS'!#REF!</definedName>
    <definedName name="_5__123Graph_BCHART_2" hidden="1">[27]Lguide!$U$31:$U$40</definedName>
    <definedName name="_5__123Graph_EChart_1A" hidden="1">[30]A!$C$101:$Q$101</definedName>
    <definedName name="_5__FDSAUDITLINK__" localSheetId="30" hidden="1">{"fdsup://Directions/FactSet Auditing Viewer?action=AUDIT_VALUE&amp;DB=129&amp;ID1=744897&amp;VALUEID=01001&amp;SDATE=2006&amp;PERIODTYPE=ANN_STD&amp;window=popup_no_bar&amp;width=385&amp;height=120&amp;START_MAXIMIZED=FALSE&amp;creator=factset&amp;display_string=Audit"}</definedName>
    <definedName name="_5__FDSAUDITLINK__" hidden="1">{"fdsup://Directions/FactSet Auditing Viewer?action=AUDIT_VALUE&amp;DB=129&amp;ID1=744897&amp;VALUEID=01001&amp;SDATE=2006&amp;PERIODTYPE=ANN_STD&amp;window=popup_no_bar&amp;width=385&amp;height=120&amp;START_MAXIMIZED=FALSE&amp;creator=factset&amp;display_string=Audit"}</definedName>
    <definedName name="_50K600_">[11]original!$A$1:$O$1850</definedName>
    <definedName name="_51K610_">[11]original!$A$1:$O$1850</definedName>
    <definedName name="_52t5_">[42]流资汇总!#REF!</definedName>
    <definedName name="_55154" localSheetId="30">#REF!</definedName>
    <definedName name="_55154">#REF!</definedName>
    <definedName name="_57wrn.__1____1__20_H." hidden="1">{#N/A,#N/A,FALSE,"²Ä1­Ó¤ë"}</definedName>
    <definedName name="_57wrn.²Ä1­Ó¤ë1_Ü20¤H." localSheetId="30" hidden="1">{#N/A,#N/A,FALSE,"²Ä1­Ó¤ë"}</definedName>
    <definedName name="_57wrn.²Ä1­Ó¤ë1_Ü20¤H." hidden="1">{#N/A,#N/A,FALSE,"²Ä1­Ó¤ë"}</definedName>
    <definedName name="_59__123Graph_XCHART_16" hidden="1">[34]engineering!$Q$48:$S$48</definedName>
    <definedName name="_6__123Graph_ACHART_5" hidden="1">[36]netherlands!$B$41:$M$41</definedName>
    <definedName name="_6__123Graph_ACHART_8" hidden="1">'[21]Historical IS'!#REF!</definedName>
    <definedName name="_6__123Graph_BCHART_2" hidden="1">[37]france!$B$42:$M$42</definedName>
    <definedName name="_6__123Graph_BCHART_3" hidden="1">'[21]Historical IS'!#REF!</definedName>
    <definedName name="_6__123Graph_FChart_1A" hidden="1">[30]A!$C$102:$Q$102</definedName>
    <definedName name="_6__FDSAUDITLINK__" localSheetId="30" hidden="1">{"fdsup://Directions/FactSet Auditing Viewer?action=AUDIT_VALUE&amp;DB=129&amp;ID1=B1VLVW&amp;VALUEID=01001&amp;SDATE=2009&amp;PERIODTYPE=ANN_STD&amp;window=popup_no_bar&amp;width=385&amp;height=120&amp;START_MAXIMIZED=FALSE&amp;creator=factset&amp;display_string=Audit"}</definedName>
    <definedName name="_6__FDSAUDITLINK__" hidden="1">{"fdsup://Directions/FactSet Auditing Viewer?action=AUDIT_VALUE&amp;DB=129&amp;ID1=B1VLVW&amp;VALUEID=01001&amp;SDATE=2009&amp;PERIODTYPE=ANN_STD&amp;window=popup_no_bar&amp;width=385&amp;height=120&amp;START_MAXIMIZED=FALSE&amp;creator=factset&amp;display_string=Audit"}</definedName>
    <definedName name="_60__123Graph_XCHART_18" hidden="1">[34]revenue!$P$81:$R$81</definedName>
    <definedName name="_62__123Graph_XCHART_20" hidden="1">[34]sga!$P$9:$R$9</definedName>
    <definedName name="_62U300_" localSheetId="30">MATCH(0.01,Rentroll!End_Bal,-1)+1</definedName>
    <definedName name="_62U300_">MATCH(0.01,End_Bal,-1)+1</definedName>
    <definedName name="_68__FDSAUDITLINK__" localSheetId="30"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8__FDSAUDITLINK__"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7__123Graph_ACHART_9" hidden="1">[35]Graph!$B$122:$B$125</definedName>
    <definedName name="_7__123Graph_BCHART_1" hidden="1">'[21]Historical IS'!#REF!</definedName>
    <definedName name="_7__123Graph_BCHART_2" hidden="1">[36]france!$B$42:$M$42</definedName>
    <definedName name="_7__123Graph_BCHART_3" hidden="1">[37]italy!$B$42:$M$42</definedName>
    <definedName name="_7__123Graph_BCHART_4" hidden="1">'[21]Historical IS'!#REF!</definedName>
    <definedName name="_7__123Graph_XChart_1A" hidden="1">[30]A!$C$93:$Q$93</definedName>
    <definedName name="_7__FDSAUDITLINK__" localSheetId="30" hidden="1">{"fdsup://Directions/FactSet Auditing Viewer?action=AUDIT_VALUE&amp;DB=129&amp;ID1=744897&amp;VALUEID=01001&amp;SDATE=2009&amp;PERIODTYPE=ANN_STD&amp;window=popup_no_bar&amp;width=385&amp;height=120&amp;START_MAXIMIZED=FALSE&amp;creator=factset&amp;display_string=Audit"}</definedName>
    <definedName name="_7__FDSAUDITLINK__" hidden="1">{"fdsup://Directions/FactSet Auditing Viewer?action=AUDIT_VALUE&amp;DB=129&amp;ID1=744897&amp;VALUEID=01001&amp;SDATE=2009&amp;PERIODTYPE=ANN_STD&amp;window=popup_no_bar&amp;width=385&amp;height=120&amp;START_MAXIMIZED=FALSE&amp;creator=factset&amp;display_string=Audit"}</definedName>
    <definedName name="_8_??_???">#REF!</definedName>
    <definedName name="_8__123Graph_BCHART_1" hidden="1">[10]Graph!$D$26:$K$26</definedName>
    <definedName name="_8__123Graph_BCHART_3" hidden="1">'[21]Historical IS'!#REF!</definedName>
    <definedName name="_8__123Graph_BCHART_4" hidden="1">[37]uk!$B$42:$M$42</definedName>
    <definedName name="_8__123Graph_BCHART_8" hidden="1">'[21]Historical IS'!#REF!</definedName>
    <definedName name="_8__FDSAUDITLINK__" localSheetId="30" hidden="1">{"fdsup://Directions/FactSet Auditing Viewer?action=AUDIT_VALUE&amp;DB=129&amp;ID1=B1VLVW&amp;VALUEID=01001&amp;SDATE=2008&amp;PERIODTYPE=ANN_STD&amp;window=popup_no_bar&amp;width=385&amp;height=120&amp;START_MAXIMIZED=FALSE&amp;creator=factset&amp;display_string=Audit"}</definedName>
    <definedName name="_8__FDSAUDITLINK__" hidden="1">{"fdsup://Directions/FactSet Auditing Viewer?action=AUDIT_VALUE&amp;DB=129&amp;ID1=B1VLVW&amp;VALUEID=01001&amp;SDATE=2008&amp;PERIODTYPE=ANN_STD&amp;window=popup_no_bar&amp;width=385&amp;height=120&amp;START_MAXIMIZED=FALSE&amp;creator=factset&amp;display_string=Audit"}</definedName>
    <definedName name="_80wrn.²Ä1­Ó¤ë1_Ü20¤H." localSheetId="30" hidden="1">{#N/A,#N/A,FALSE,"²Ä1­Ó¤ë"}</definedName>
    <definedName name="_80wrn.²Ä1­Ó¤ë1_Ü20¤H." hidden="1">{#N/A,#N/A,FALSE,"²Ä1­Ó¤ë"}</definedName>
    <definedName name="_83其他资产_开办费除外_明细表">#REF!</definedName>
    <definedName name="_9_?_??" localSheetId="30">#REF!</definedName>
    <definedName name="_9_?_??">#REF!</definedName>
    <definedName name="_9__123Graph_BCHART_10" hidden="1">[35]Graph!$M$212:$M$215</definedName>
    <definedName name="_9__123Graph_BCHART_4" hidden="1">'[21]Historical IS'!#REF!</definedName>
    <definedName name="_9__123Graph_BCHART_5" hidden="1">[37]netherlands!$B$42:$M$42</definedName>
    <definedName name="_9__123Graph_CCHART_1" hidden="1">'[21]Historical IS'!#REF!</definedName>
    <definedName name="_9__FDSAUDITLINK__" localSheetId="30" hidden="1">{"fdsup://Directions/FactSet Auditing Viewer?action=AUDIT_VALUE&amp;DB=129&amp;ID1=744897&amp;VALUEID=01001&amp;SDATE=2008&amp;PERIODTYPE=ANN_STD&amp;window=popup_no_bar&amp;width=385&amp;height=120&amp;START_MAXIMIZED=FALSE&amp;creator=factset&amp;display_string=Audit"}</definedName>
    <definedName name="_9__FDSAUDITLINK__" hidden="1">{"fdsup://Directions/FactSet Auditing Viewer?action=AUDIT_VALUE&amp;DB=129&amp;ID1=744897&amp;VALUEID=01001&amp;SDATE=2008&amp;PERIODTYPE=ANN_STD&amp;window=popup_no_bar&amp;width=385&amp;height=120&amp;START_MAXIMIZED=FALSE&amp;creator=factset&amp;display_string=Audit"}</definedName>
    <definedName name="_9wrn.__1____1__20_H." hidden="1">{#N/A,#N/A,FALSE,"²Ä1­Ó¤ë"}</definedName>
    <definedName name="_9wrn.²Ä1­Ó¤ë1_Ü20¤H." localSheetId="30" hidden="1">{#N/A,#N/A,FALSE,"²Ä1­Ó¤ë"}</definedName>
    <definedName name="_9wrn.²Ä1­Ó¤ë1_Ü20¤H." hidden="1">{#N/A,#N/A,FALSE,"²Ä1­Ó¤ë"}</definedName>
    <definedName name="_a1" localSheetId="30" hidden="1">{#N/A,#N/A,FALSE,"Projections";#N/A,#N/A,FALSE,"Multiples Valuation";#N/A,#N/A,FALSE,"LBO";#N/A,#N/A,FALSE,"Multiples_Sensitivity";#N/A,#N/A,FALSE,"Summary"}</definedName>
    <definedName name="_a1" hidden="1">{#N/A,#N/A,FALSE,"Projections";#N/A,#N/A,FALSE,"Multiples Valuation";#N/A,#N/A,FALSE,"LBO";#N/A,#N/A,FALSE,"Multiples_Sensitivity";#N/A,#N/A,FALSE,"Summary"}</definedName>
    <definedName name="_a100" localSheetId="30" hidden="1">{#N/A,#N/A,TRUE,"Top";#N/A,#N/A,TRUE,"Quarter";#N/A,#N/A,TRUE,"Variance";#N/A,#N/A,TRUE,"Forecast";#N/A,#N/A,TRUE,"ForecastMnthly";#N/A,#N/A,TRUE,"ForecastQtrly";#N/A,#N/A,TRUE,"Actual"}</definedName>
    <definedName name="_a100" hidden="1">{#N/A,#N/A,TRUE,"Top";#N/A,#N/A,TRUE,"Quarter";#N/A,#N/A,TRUE,"Variance";#N/A,#N/A,TRUE,"Forecast";#N/A,#N/A,TRUE,"ForecastMnthly";#N/A,#N/A,TRUE,"ForecastQtrly";#N/A,#N/A,TRUE,"Actual"}</definedName>
    <definedName name="_A11" localSheetId="30" hidden="1">{#N/A,#N/A,FALSE,"Umsatz 99";#N/A,#N/A,FALSE,"ER 99 "}</definedName>
    <definedName name="_A11" hidden="1">{#N/A,#N/A,FALSE,"Umsatz 99";#N/A,#N/A,FALSE,"ER 99 "}</definedName>
    <definedName name="_A147327" localSheetId="30">#REF!</definedName>
    <definedName name="_A147327">#REF!</definedName>
    <definedName name="_aaa1" localSheetId="30" hidden="1">{#N/A,#N/A,FALSE,"REPORT"}</definedName>
    <definedName name="_aaa1" hidden="1">{#N/A,#N/A,FALSE,"REPORT"}</definedName>
    <definedName name="_aas1" localSheetId="30" hidden="1">{#N/A,#N/A,FALSE,"REPORT"}</definedName>
    <definedName name="_aas1" hidden="1">{#N/A,#N/A,FALSE,"REPORT"}</definedName>
    <definedName name="_ACS2000" localSheetId="30" hidden="1">{#N/A,#N/A,FALSE,"REPORT"}</definedName>
    <definedName name="_ACS2000" hidden="1">{#N/A,#N/A,FALSE,"REPORT"}</definedName>
    <definedName name="_age1"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age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AMT13300">#N/A</definedName>
    <definedName name="_AMT13502">#N/A</definedName>
    <definedName name="_AMT41301">#N/A</definedName>
    <definedName name="_AMT85116">#N/A</definedName>
    <definedName name="_AMT85125">#N/A</definedName>
    <definedName name="_AMT86106">#N/A</definedName>
    <definedName name="_ar08" localSheetId="30" hidden="1">{#N/A,#N/A,FALSE,"Sheet1"}</definedName>
    <definedName name="_ar08" hidden="1">{#N/A,#N/A,FALSE,"Sheet1"}</definedName>
    <definedName name="_ar1" localSheetId="30" hidden="1">{#N/A,#N/A,FALSE,"MASTER M-1 SUMMARY";#N/A,#N/A,FALSE,"STILLWATER M-1 SUMMARY";#N/A,#N/A,FALSE,"DRESSER M-1 SUMMARY";#N/A,#N/A,FALSE,"LAKEWOOD M-1 SUMMARY";#N/A,#N/A,FALSE,"WHEAT RIDGE M-1 SUMMARY";#N/A,#N/A,FALSE,"AUSTIN M-1 SUMMARY";#N/A,#N/A,FALSE,"CORPORATE M-1 SUMMARY"}</definedName>
    <definedName name="_ar1" hidden="1">{#N/A,#N/A,FALSE,"MASTER M-1 SUMMARY";#N/A,#N/A,FALSE,"STILLWATER M-1 SUMMARY";#N/A,#N/A,FALSE,"DRESSER M-1 SUMMARY";#N/A,#N/A,FALSE,"LAKEWOOD M-1 SUMMARY";#N/A,#N/A,FALSE,"WHEAT RIDGE M-1 SUMMARY";#N/A,#N/A,FALSE,"AUSTIN M-1 SUMMARY";#N/A,#N/A,FALSE,"CORPORATE M-1 SUMMARY"}</definedName>
    <definedName name="_b111" localSheetId="30" hidden="1">{#N/A,#N/A,FALSE,"Pharm";#N/A,#N/A,FALSE,"WWCM"}</definedName>
    <definedName name="_b111" hidden="1">{#N/A,#N/A,FALSE,"Pharm";#N/A,#N/A,FALSE,"WWCM"}</definedName>
    <definedName name="_b2" localSheetId="30" hidden="1">{#N/A,#N/A,FALSE,"Projections";#N/A,#N/A,FALSE,"Multiples Valuation";#N/A,#N/A,FALSE,"LBO";#N/A,#N/A,FALSE,"Multiples_Sensitivity";#N/A,#N/A,FALSE,"Summary"}</definedName>
    <definedName name="_b2" hidden="1">{#N/A,#N/A,FALSE,"Projections";#N/A,#N/A,FALSE,"Multiples Valuation";#N/A,#N/A,FALSE,"LBO";#N/A,#N/A,FALSE,"Multiples_Sensitivity";#N/A,#N/A,FALSE,"Summary"}</definedName>
    <definedName name="_bdm.0063B34B1FD04915B3C52875864F477B.edm" localSheetId="30" hidden="1">#REF!</definedName>
    <definedName name="_bdm.0063B34B1FD04915B3C52875864F477B.edm" hidden="1">#REF!</definedName>
    <definedName name="_bdm.00ADE70C9B6640A99CB8DBE8D8B3CF5C.edm" localSheetId="30" hidden="1">#REF!</definedName>
    <definedName name="_bdm.00ADE70C9B6640A99CB8DBE8D8B3CF5C.edm" hidden="1">#REF!</definedName>
    <definedName name="_bdm.01396345393648E7931035E9A69FD92B.edm" localSheetId="30" hidden="1">#REF!</definedName>
    <definedName name="_bdm.01396345393648E7931035E9A69FD92B.edm" hidden="1">#REF!</definedName>
    <definedName name="_bdm.02984F0949AE4C018E4BDB4BDE2C541A.edm" hidden="1">[43]Charts!$A:$IV</definedName>
    <definedName name="_bdm.0343227DD4854140AD52D9A5AB0EE1DD.edm" localSheetId="30" hidden="1">#REF!</definedName>
    <definedName name="_bdm.0343227DD4854140AD52D9A5AB0EE1DD.edm" hidden="1">#REF!</definedName>
    <definedName name="_bdm.0377CF55C8374DBF818B03EAC24B33BB.edm" localSheetId="30" hidden="1">#REF!</definedName>
    <definedName name="_bdm.0377CF55C8374DBF818B03EAC24B33BB.edm" hidden="1">#REF!</definedName>
    <definedName name="_bdm.063CCA4DBA01446B842A5298996A3660.edm" localSheetId="30" hidden="1">#REF!</definedName>
    <definedName name="_bdm.063CCA4DBA01446B842A5298996A3660.edm" hidden="1">#REF!</definedName>
    <definedName name="_bdm.069E0903A0524E058DBD0D65F455B355.edm" hidden="1">#REF!</definedName>
    <definedName name="_bdm.06C5D22A2FE44D528664400368EB2E42.edm" hidden="1">#REF!</definedName>
    <definedName name="_bdm.0777FDBE8B3F4E21A27C62A2DE893264.edm" hidden="1">'[44]CIM_New Store Model 4-Wall'!$A:$IV</definedName>
    <definedName name="_bdm.07DDC45F08264482A9115B7DBD361CD6.edm" hidden="1">'[45]Seg P&amp;L'!$A:$IV</definedName>
    <definedName name="_bdm.09F39A1B2D914F53BEDBC5A91778E2D2.edm" localSheetId="30" hidden="1">#REF!</definedName>
    <definedName name="_bdm.09F39A1B2D914F53BEDBC5A91778E2D2.edm" hidden="1">#REF!</definedName>
    <definedName name="_bdm.09FF308430834A478A69FC98B29B4DDB.edm" hidden="1">'[46]A - Football field'!$A$1:$IV$65536</definedName>
    <definedName name="_bdm.0AFA060A623E4D7F8F8BEE40EF9DB79C.edm" hidden="1">'[47]PV of Stock Price_Standalone'!$A:$IV</definedName>
    <definedName name="_bdm.0B793352FC144E01A01DB822D54367EF.edm" hidden="1">'[48]FWRD Stats'!$A$1:$IV$65536</definedName>
    <definedName name="_bdm.0BE4087F8C9540ADBF6690938E5DACCB.edm" localSheetId="30" hidden="1">#REF!</definedName>
    <definedName name="_bdm.0BE4087F8C9540ADBF6690938E5DACCB.edm" hidden="1">#REF!</definedName>
    <definedName name="_bdm.0CA4AE11522F44BEBF82E6DBA207A65F.edm" hidden="1">'[49]Valuation Charts - Kr Stndalone'!$A:$IV</definedName>
    <definedName name="_bdm.0D36997B78AB466394832F21270DBFC5.edm" hidden="1">'[50]Service Offerings to Top-20'!$A$1:$IV$65536</definedName>
    <definedName name="_bdm.0DA59F0DBB3D4768A7821788B27B6497.edm" localSheetId="30" hidden="1">#REF!</definedName>
    <definedName name="_bdm.0DA59F0DBB3D4768A7821788B27B6497.edm" hidden="1">#REF!</definedName>
    <definedName name="_bdm.0DBAAF4BFD464DCAB64CD42179290A5B.edm" hidden="1">'[51]Feeder IS'!$A:$IV</definedName>
    <definedName name="_bdm.0dd84c24f52d4ee3833cf3b2daa97ca1.edm" localSheetId="30" hidden="1">#REF!</definedName>
    <definedName name="_bdm.0dd84c24f52d4ee3833cf3b2daa97ca1.edm" hidden="1">#REF!</definedName>
    <definedName name="_bdm.0E0C0DD4DBDF4C4192467A1F08BA88E4.edm" localSheetId="30" hidden="1">#REF!</definedName>
    <definedName name="_bdm.0E0C0DD4DBDF4C4192467A1F08BA88E4.edm" hidden="1">#REF!</definedName>
    <definedName name="_bdm.0E64710773934059AF8CDFC3C2C631DB.edm" localSheetId="30" hidden="1">#REF!</definedName>
    <definedName name="_bdm.0E64710773934059AF8CDFC3C2C631DB.edm" hidden="1">#REF!</definedName>
    <definedName name="_bdm.0EC22DBA754446079116CCC095D5E796.edm" hidden="1">#REF!</definedName>
    <definedName name="_bdm.1010F39FCFB649F58AE98EDBFBF8A026.edm" hidden="1">#REF!</definedName>
    <definedName name="_bdm.107A9799626E4FC8B49DB037971FCDD2.edm" hidden="1">#REF!</definedName>
    <definedName name="_bdm.112DBF864D67464C9F2DDA9D7D7DB219.edm" hidden="1">'[52]Free Cash Flow'!$A:$IV</definedName>
    <definedName name="_bdm.114458C1F7984DB4A7F07D0A7D56B8EE.edm" localSheetId="30" hidden="1">#REF!</definedName>
    <definedName name="_bdm.114458C1F7984DB4A7F07D0A7D56B8EE.edm" hidden="1">#REF!</definedName>
    <definedName name="_bdm.1169718887DD4DFCAA0C0A77FBB6A0DB.edm" hidden="1">'[53]New Store Model'!$A:$IV</definedName>
    <definedName name="_bdm.1296BDBAAAA54FA4BFBA1CBEA38888A1.edm" hidden="1">'[49]Acquire Jewel &amp; Acme'!$A:$IV</definedName>
    <definedName name="_bdm.12D17856334E4033A900BA3DBE2BC146.edm" hidden="1">'[53]Financial Summary'!$A:$IV</definedName>
    <definedName name="_bdm.12D3DFC78DB140BE8452B119A36FDD74.edm" localSheetId="30" hidden="1">#REF!</definedName>
    <definedName name="_bdm.12D3DFC78DB140BE8452B119A36FDD74.edm" hidden="1">#REF!</definedName>
    <definedName name="_bdm.13B352E7CFDF40A690ADB14039CCB882.edm" localSheetId="30" hidden="1">#REF!</definedName>
    <definedName name="_bdm.13B352E7CFDF40A690ADB14039CCB882.edm" hidden="1">#REF!</definedName>
    <definedName name="_bdm.149825B3F34D41EA8EB1126D998E5633.edm" localSheetId="30" hidden="1">#REF!</definedName>
    <definedName name="_bdm.149825B3F34D41EA8EB1126D998E5633.edm" hidden="1">#REF!</definedName>
    <definedName name="_bdm.176110B039C443E5B84DB46F463A6EC7.edm" hidden="1">#REF!</definedName>
    <definedName name="_bdm.17C6DB35F253421CA37F6DECBB53CB09.edm" hidden="1">[54]Ownership!$A$1:$IV$65536</definedName>
    <definedName name="_bdm.194ADBDEBC59490185DCC81012CD9100.edm" hidden="1">'[55]Eclipse - Output for CIM Ex1.1'!$1:$1048576</definedName>
    <definedName name="_bdm.19AD39BDB97441DA9BD8C3692304C00D.edm" localSheetId="30" hidden="1">#REF!</definedName>
    <definedName name="_bdm.19AD39BDB97441DA9BD8C3692304C00D.edm" hidden="1">#REF!</definedName>
    <definedName name="_bdm.1A4D82F38C9D4C6291051B80F8B61998.edm" localSheetId="30" hidden="1">#REF!</definedName>
    <definedName name="_bdm.1A4D82F38C9D4C6291051B80F8B61998.edm" hidden="1">#REF!</definedName>
    <definedName name="_bdm.1BC72EFB51E8414C99036B2DBC771BFD.edm" hidden="1">'[56]Consolidated SVU Margins'!$A:$IV</definedName>
    <definedName name="_bdm.1D65616B5916497781D4333AFA60273A.edm" localSheetId="30" hidden="1">#REF!</definedName>
    <definedName name="_bdm.1D65616B5916497781D4333AFA60273A.edm" hidden="1">#REF!</definedName>
    <definedName name="_bdm.1DBFA3D6F6694DB9886C9242E07F2D6A.edm" hidden="1">'[57]Post Tax Free Cash Flow'!$A:$IV</definedName>
    <definedName name="_bdm.1DE32E84B5774781AB313F3ADBE71E5D.edm" hidden="1">'[53]New Store Model'!$A:$IV</definedName>
    <definedName name="_bdm.1E26F7B28B51474DB1D69B92C74BB9E3.edm" hidden="1">'[58]PV VSP'!$A:$IV</definedName>
    <definedName name="_bdm.1EA4AD5ABA7543EDBCF52ACEC6F335FF.edm" hidden="1">'[53]New Store Model'!$A:$IV</definedName>
    <definedName name="_bdm.1F6C352366F645B8BD0D7E48EB58B2DB.edm" localSheetId="30" hidden="1">#REF!</definedName>
    <definedName name="_bdm.1F6C352366F645B8BD0D7E48EB58B2DB.edm" hidden="1">#REF!</definedName>
    <definedName name="_bdm.1F885AC863AE4E688308F22D5C5AEF45.edm" localSheetId="30" hidden="1">#REF!</definedName>
    <definedName name="_bdm.1F885AC863AE4E688308F22D5C5AEF45.edm" hidden="1">#REF!</definedName>
    <definedName name="_bdm.21F6A454388643188DDBA6B8208D6875.edm" localSheetId="30" hidden="1">#REF!</definedName>
    <definedName name="_bdm.21F6A454388643188DDBA6B8208D6875.edm" hidden="1">#REF!</definedName>
    <definedName name="_bdm.22AD675AC94D4AFDB265799534DA88B6.edm" hidden="1">'[54]Pres. Spreads'!$A$1:$IV$65536</definedName>
    <definedName name="_bdm.22C83DDF3B6A4A0CBD67DBF7B705FAF6.edm" hidden="1">'[59]HL&amp;CAC'!$A$1:$IV$65536</definedName>
    <definedName name="_bdm.23516B7C3D0544588EC27C80B328FBC1.edm" localSheetId="30" hidden="1">#REF!</definedName>
    <definedName name="_bdm.23516B7C3D0544588EC27C80B328FBC1.edm" hidden="1">#REF!</definedName>
    <definedName name="_bdm.236748EDED7F49FF9D8C8341C398889E.edm" localSheetId="30" hidden="1">#REF!</definedName>
    <definedName name="_bdm.236748EDED7F49FF9D8C8341C398889E.edm" hidden="1">#REF!</definedName>
    <definedName name="_bdm.24E9DBE5C18F4848A58277A9AC360071.edm" localSheetId="30" hidden="1">#REF!</definedName>
    <definedName name="_bdm.24E9DBE5C18F4848A58277A9AC360071.edm" hidden="1">#REF!</definedName>
    <definedName name="_bdm.25029F5B8D594E3DB459EE6D26BB9561.edm" hidden="1">#REF!</definedName>
    <definedName name="_bdm.2583C248414049FFBFBB1F0DDB3F0AAB.edm" hidden="1">#REF!</definedName>
    <definedName name="_bdm.271A36366567443DB73DDF5BBF552D02.edm" hidden="1">#REF!</definedName>
    <definedName name="_bdm.275BBE214B6142D3962DC99DB15D8AFF.edm" hidden="1">#REF!</definedName>
    <definedName name="_bdm.27E0E182FE814A0EB205BA017487DBCC.edm" hidden="1">[43]Charts!$A:$IV</definedName>
    <definedName name="_bdm.27E28DCC9F5E45A3BDDBF091A4604B8C.edm" localSheetId="30" hidden="1">#REF!</definedName>
    <definedName name="_bdm.27E28DCC9F5E45A3BDDBF091A4604B8C.edm" hidden="1">#REF!</definedName>
    <definedName name="_bdm.2803DA5C12D64D178150C4CA1524DB85.edm" localSheetId="30" hidden="1">#REF!</definedName>
    <definedName name="_bdm.2803DA5C12D64D178150C4CA1524DB85.edm" hidden="1">#REF!</definedName>
    <definedName name="_bdm.2AADF911501C46168E5BE9DB44E13E0E.edm" localSheetId="30" hidden="1">#REF!</definedName>
    <definedName name="_bdm.2AADF911501C46168E5BE9DB44E13E0E.edm" hidden="1">#REF!</definedName>
    <definedName name="_bdm.2CF5E31AAC66441DB129A3CBD6A24965.edm" hidden="1">#REF!</definedName>
    <definedName name="_bdm.2D6E0F91DB49457EB066178E1218EF1B.edm" hidden="1">'[56]Consolidated SVU Margins'!$A:$IV</definedName>
    <definedName name="_bdm.2DDB2874CD704CF392A4CF5A1899B788.edm" hidden="1">'[60]19. Shrink'!$1:$1048576</definedName>
    <definedName name="_bdm.2DF88DB6156E4F1FBDF872902FB6740C.edm" localSheetId="30" hidden="1">#REF!</definedName>
    <definedName name="_bdm.2DF88DB6156E4F1FBDF872902FB6740C.edm" hidden="1">#REF!</definedName>
    <definedName name="_bdm.2E17119F3F6B46DCA9411EADB2E6A45B.edm" hidden="1">'[44]Existing Store Model'!$A:$IV</definedName>
    <definedName name="_bdm.2E1BB244E2CD4263A6D05FD293BD986E.edm" localSheetId="30" hidden="1">#REF!</definedName>
    <definedName name="_bdm.2E1BB244E2CD4263A6D05FD293BD986E.edm" hidden="1">#REF!</definedName>
    <definedName name="_bdm.2E9882ABFA5845DB8679AE477D52876D.edm" localSheetId="30" hidden="1">#REF!</definedName>
    <definedName name="_bdm.2E9882ABFA5845DB8679AE477D52876D.edm" hidden="1">#REF!</definedName>
    <definedName name="_bdm.2EBCF0DBF6134D57B7D31D40BB8FDB56.edm" localSheetId="30" hidden="1">#REF!</definedName>
    <definedName name="_bdm.2EBCF0DBF6134D57B7D31D40BB8FDB56.edm" hidden="1">#REF!</definedName>
    <definedName name="_bdm.2EEF91FF325F48AFBC7E539810D339BC.edm" hidden="1">#REF!</definedName>
    <definedName name="_bdm.2EF2C14B31F24BBA99D6A5C73A8A5392.edm" hidden="1">#REF!</definedName>
    <definedName name="_bdm.31045FDB070C4B7B955DA288E0536ECF.edm" hidden="1">#REF!</definedName>
    <definedName name="_bdm.316CB69A5349467DBF24C32C2691F41A.edm" hidden="1">#REF!</definedName>
    <definedName name="_bdm.37E031AE449D4770AC658A1631F2EC5D.edm" hidden="1">#REF!</definedName>
    <definedName name="_bdm.381529B6432E4155961E4389B33EEDBA.edm" hidden="1">#REF!</definedName>
    <definedName name="_bdm.3846CE4F2A684B59AFF11B52AEB8DBE0.edm" hidden="1">'[61]Slide 12'!$A:$IV</definedName>
    <definedName name="_bdm.38D171A330E14DBFB79DEE90DCA88817.edm" hidden="1">'[49]LBO Output - Sensitivities'!$A:$IV</definedName>
    <definedName name="_bdm.39CC1DBD7E9B478EB40914A3ABA04CC0.edm" hidden="1">[62]Accuride!$A:$IV</definedName>
    <definedName name="_bdm.3BF02697DA304138918568B20CFDB4B0.edm" localSheetId="30" hidden="1">#REF!</definedName>
    <definedName name="_bdm.3BF02697DA304138918568B20CFDB4B0.edm" hidden="1">#REF!</definedName>
    <definedName name="_bdm.3C42C4ADBC12481CAD633F31626EA326.edm" localSheetId="30" hidden="1">#REF!</definedName>
    <definedName name="_bdm.3C42C4ADBC12481CAD633F31626EA326.edm" hidden="1">#REF!</definedName>
    <definedName name="_bdm.3D2286230D504A3ABFDBC24C93E516E6.edm" localSheetId="30" hidden="1">#REF!</definedName>
    <definedName name="_bdm.3D2286230D504A3ABFDBC24C93E516E6.edm" hidden="1">#REF!</definedName>
    <definedName name="_bdm.3D34C4BE2A764B4597A7EE439CDDBCFC.edm" hidden="1">#REF!</definedName>
    <definedName name="_bdm.3D5B9DBDCFBD48939FEF32B074DCD57A.edm" hidden="1">'[49]SVU Projections'!$A:$IV</definedName>
    <definedName name="_bdm.3DB2A31254594A549FD6B68D4EF7E588.edm" localSheetId="30" hidden="1">#REF!</definedName>
    <definedName name="_bdm.3DB2A31254594A549FD6B68D4EF7E588.edm" hidden="1">#REF!</definedName>
    <definedName name="_bdm.3DFAC2A596F64A16A0592AFEB2D539D0.edm" localSheetId="30" hidden="1">#REF!</definedName>
    <definedName name="_bdm.3DFAC2A596F64A16A0592AFEB2D539D0.edm" hidden="1">#REF!</definedName>
    <definedName name="_bdm.3EE642D27E7B4720ADB88F31A16CB458.edm" localSheetId="30" hidden="1">#REF!</definedName>
    <definedName name="_bdm.3EE642D27E7B4720ADB88F31A16CB458.edm" hidden="1">#REF!</definedName>
    <definedName name="_bdm.4112977CCAA94A00A6751719ECCCA8E3.edm" hidden="1">#REF!</definedName>
    <definedName name="_bdm.41D8A2FDBE5049FE9D1C9D49AF03595F.edm" hidden="1">[43]Cover!$A:$IV</definedName>
    <definedName name="_bdm.42C923D0B218422D9261218ACA77FEB6.edm" localSheetId="30" hidden="1">#REF!</definedName>
    <definedName name="_bdm.42C923D0B218422D9261218ACA77FEB6.edm" hidden="1">#REF!</definedName>
    <definedName name="_bdm.43AB2ABDBA534462978A923EF8D92578.edm" hidden="1">[63]Targets!$A:$IV</definedName>
    <definedName name="_bdm.44ED1CCD1A74448DB17CCAD1EF6CAE9C.edm" hidden="1">'[64]Sales_EBITDA_Peer Comparsion'!$A:$IV</definedName>
    <definedName name="_bdm.4531A0BF890740D3ABDFD9F254DBE697.edm" localSheetId="30" hidden="1">#REF!</definedName>
    <definedName name="_bdm.4531A0BF890740D3ABDFD9F254DBE697.edm" hidden="1">#REF!</definedName>
    <definedName name="_bdm.4597AFBF778849A6B4432D481FCDB6D6.edm" hidden="1">'[65]Slide 7  '!$A:$IV</definedName>
    <definedName name="_bdm.45A4A537F5CC407A8B27A4D8D1DB5B9D.edm" localSheetId="30" hidden="1">#REF!</definedName>
    <definedName name="_bdm.45A4A537F5CC407A8B27A4D8D1DB5B9D.edm" hidden="1">#REF!</definedName>
    <definedName name="_bdm.46D24ADBCDCC4A1480354FBC85BE6063.edm" hidden="1">[43]Cover!$A:$IV</definedName>
    <definedName name="_bdm.472880AE0D49407DB4BE62738AFF62DA.edm" hidden="1">[66]Seasonality!$1:$1048576</definedName>
    <definedName name="_bdm.472ffc83c7a04a669eafcf18326506b2.edm" localSheetId="30" hidden="1">#REF!</definedName>
    <definedName name="_bdm.472ffc83c7a04a669eafcf18326506b2.edm" hidden="1">#REF!</definedName>
    <definedName name="_bdm.48B8C9507E4F46979BF2DB1FA15C7605.edm" localSheetId="30" hidden="1">#REF!</definedName>
    <definedName name="_bdm.48B8C9507E4F46979BF2DB1FA15C7605.edm" hidden="1">#REF!</definedName>
    <definedName name="_bdm.48F33AF0490645D1BC2893ADB22E5B4D.edm" localSheetId="30" hidden="1">#REF!</definedName>
    <definedName name="_bdm.48F33AF0490645D1BC2893ADB22E5B4D.edm" hidden="1">#REF!</definedName>
    <definedName name="_bdm.49141DB005014B9A842029B989F5C304.edm" hidden="1">'[67]Historical Liquidity Analysis'!$A:$IV</definedName>
    <definedName name="_bdm.498F7B4A41BD499CBC6D2DFDB4111069.edm" localSheetId="30" hidden="1">#REF!</definedName>
    <definedName name="_bdm.498F7B4A41BD499CBC6D2DFDB4111069.edm" hidden="1">#REF!</definedName>
    <definedName name="_bdm.4A8DB79577CB4F4A99D273C27556A1A1.edm" hidden="1">'[68]Shrs Traded 6mos'!$A:$IV</definedName>
    <definedName name="_bdm.4B15198DCB5C4D1DB70536F37A9D986C.edm" hidden="1">'[56]SVU PV FSP'!$IV$1</definedName>
    <definedName name="_bdm.4BDBA7C5CAE445528A045CA4AFAAF78E.edm" localSheetId="30" hidden="1">#REF!</definedName>
    <definedName name="_bdm.4BDBA7C5CAE445528A045CA4AFAAF78E.edm" hidden="1">#REF!</definedName>
    <definedName name="_bdm.4DB4CC028BAB490495789232D1A7FEBF.edm" localSheetId="30" hidden="1">#REF!</definedName>
    <definedName name="_bdm.4DB4CC028BAB490495789232D1A7FEBF.edm" hidden="1">#REF!</definedName>
    <definedName name="_bdm.4F46560AA8D1401D8058F43C5050DB2C.edm" hidden="1">'[44]Existing Store Model'!$A:$IV</definedName>
    <definedName name="_bdm.4F4DA9435D634A5AADB9E415BA54E446.edm" hidden="1">'[69]DB Charts'!$A:$IV</definedName>
    <definedName name="_bdm.4FF62725B74F44EAAEE6333974CDB208.edm" hidden="1">'[47]Sensitivity Output'!$A:$IV</definedName>
    <definedName name="_bdm.5145E2374A1143C49FA71355CDB89252.edm" localSheetId="30" hidden="1">#REF!</definedName>
    <definedName name="_bdm.5145E2374A1143C49FA71355CDB89252.edm" hidden="1">#REF!</definedName>
    <definedName name="_bdm.51A853C8E5F24A9DBF9B10A0E2AA6D81.edm" localSheetId="30" hidden="1">#REF!</definedName>
    <definedName name="_bdm.51A853C8E5F24A9DBF9B10A0E2AA6D81.edm" hidden="1">#REF!</definedName>
    <definedName name="_bdm.51B96939080B482EAE8E3DB9C3AFE869.edm" hidden="1">'[61]Slide 16'!$A:$IV</definedName>
    <definedName name="_bdm.52BAEF0B42DD40DBBD30CA7E85AEC7C2.edm" localSheetId="30" hidden="1">#REF!</definedName>
    <definedName name="_bdm.52BAEF0B42DD40DBBD30CA7E85AEC7C2.edm" hidden="1">#REF!</definedName>
    <definedName name="_bdm.53220B959C6744C6941DD9BDDC32DB2B.edm" localSheetId="30" hidden="1">#REF!</definedName>
    <definedName name="_bdm.53220B959C6744C6941DD9BDDC32DB2B.edm" hidden="1">#REF!</definedName>
    <definedName name="_bdm.5396CB5824984BD1A40D7DB71618CC4A.edm" localSheetId="30" hidden="1">#REF!</definedName>
    <definedName name="_bdm.5396CB5824984BD1A40D7DB71618CC4A.edm" hidden="1">#REF!</definedName>
    <definedName name="_bdm.53E95D570F0E450199C885D6AB439EDB.edm" hidden="1">[70]Expeditors!$A$1:$IV$65536</definedName>
    <definedName name="_bdm.54070CDAC2104CD6B560FC23DE40511E.edm" hidden="1">[71]OUTPUT!$1:$1048576</definedName>
    <definedName name="_bdm.54944DC12BDB4B34B3D5B915ED0E5FF5.edm" localSheetId="30" hidden="1">#REF!</definedName>
    <definedName name="_bdm.54944DC12BDB4B34B3D5B915ED0E5FF5.edm" hidden="1">#REF!</definedName>
    <definedName name="_bdm.567113E172EA43C5A883A8853C6BA3EC.edm" localSheetId="30" hidden="1">#REF!</definedName>
    <definedName name="_bdm.567113E172EA43C5A883A8853C6BA3EC.edm" hidden="1">#REF!</definedName>
    <definedName name="_bdm.56795CA285B0424E86260DBCE1F43BAB.edm" localSheetId="30" hidden="1">#REF!</definedName>
    <definedName name="_bdm.56795CA285B0424E86260DBCE1F43BAB.edm" hidden="1">#REF!</definedName>
    <definedName name="_bdm.57A26B154650459DBFE4A8BDE14468F9.edm" hidden="1">#REF!</definedName>
    <definedName name="_bdm.57FB563F37F64DB4BA0C340F8D1B5287.edm" hidden="1">#REF!</definedName>
    <definedName name="_bdm.5958CFF2B1C24A5EB9353E35EB58F7B8.edm" hidden="1">'[71]Audit Cash Flow Statement'!$1:$1048576</definedName>
    <definedName name="_bdm.5A64848778B3450DB43E1BB4881BBB11.edm" localSheetId="30" hidden="1">#REF!</definedName>
    <definedName name="_bdm.5A64848778B3450DB43E1BB4881BBB11.edm" hidden="1">#REF!</definedName>
    <definedName name="_bdm.5AB07F08597F44CDB3BEA7A889AAC2A3.edm" hidden="1">[56]Other!$A:$IV</definedName>
    <definedName name="_bdm.5B55EC15D59D494AA5E3D74BF9AE6CDB.edm" localSheetId="30" hidden="1">#REF!</definedName>
    <definedName name="_bdm.5B55EC15D59D494AA5E3D74BF9AE6CDB.edm" hidden="1">#REF!</definedName>
    <definedName name="_bdm.5BEDD6DB8417485889A5C1DCAB9363FD.edm" localSheetId="30" hidden="1">#REF!</definedName>
    <definedName name="_bdm.5BEDD6DB8417485889A5C1DCAB9363FD.edm" hidden="1">#REF!</definedName>
    <definedName name="_bdm.5CC20ABFDBB34A959586B8B3DBE91C62.edm" localSheetId="30" hidden="1">#REF!</definedName>
    <definedName name="_bdm.5CC20ABFDBB34A959586B8B3DBE91C62.edm" hidden="1">#REF!</definedName>
    <definedName name="_bdm.5D30A07C8AB546458A87C50287C1CB4E.edm" hidden="1">#REF!</definedName>
    <definedName name="_bdm.5EBACF3E18DB4F40AA29EB2130570DA3.edm" hidden="1">'[64]CIM_EBITDA Bridge_Rec'!$IV$1</definedName>
    <definedName name="_bdm.5ECC1B008BF04EDBBB75683AF136623C.edm" localSheetId="30" hidden="1">#REF!</definedName>
    <definedName name="_bdm.5ECC1B008BF04EDBBB75683AF136623C.edm" hidden="1">#REF!</definedName>
    <definedName name="_bdm.5ED7AEEF7C6345A488401DE974DBFFB5.edm" hidden="1">'[51]SU-Cap'!$A:$IV</definedName>
    <definedName name="_bdm.5EDB8A8C132F41A4BEF05948315CBA73.edm" localSheetId="30" hidden="1">#REF!</definedName>
    <definedName name="_bdm.5EDB8A8C132F41A4BEF05948315CBA73.edm" hidden="1">#REF!</definedName>
    <definedName name="_bdm.5EE3209941444EEDBEB3A5FA3DCAA2F1.edm" hidden="1">'[44]CIM_Financial Summary'!$A:$IV</definedName>
    <definedName name="_bdm.5EE7843A8FCE42B0ADBF5FBD4707C67E.edm" hidden="1">'[60]19_28. FY 2012 Avg. Trans'!$1:$1048576</definedName>
    <definedName name="_bdm.61429A342B8E451783DB1C053D5C8DFD.edm" hidden="1">'[58]PV VSP'!$A:$IV</definedName>
    <definedName name="_bdm.635C911DB72B44ADA5E5C2AFC4E58E98.edm" hidden="1">[72]Ownership!$A:$IV</definedName>
    <definedName name="_bdm.639347ACDEC9496DBBC428652FCA5732.edm" localSheetId="30" hidden="1">#REF!</definedName>
    <definedName name="_bdm.639347ACDEC9496DBBC428652FCA5732.edm" hidden="1">#REF!</definedName>
    <definedName name="_bdm.63FD44819802429EBCB3B0FDB6C64442.edm" hidden="1">'[56]SVU PV FSP'!$A:$IV</definedName>
    <definedName name="_bdm.6544EE415DBC4CD5A326B4FA58620B62.edm" localSheetId="30" hidden="1">#REF!</definedName>
    <definedName name="_bdm.6544EE415DBC4CD5A326B4FA58620B62.edm" hidden="1">#REF!</definedName>
    <definedName name="_bdm.669D4D24090D4755B89BBD0D9C34ADB9.edm" hidden="1">'[73]Tour Econ II'!$A:$IV</definedName>
    <definedName name="_bdm.672409166EA841C594665E80ADBDCBDB.edm" hidden="1">'[74]Revenue Dynamics'!$A:$IV</definedName>
    <definedName name="_bdm.6724589DB22244158C1298097E83964F.edm" hidden="1">[75]Model_Base!$A:$IV</definedName>
    <definedName name="_bdm.67c59dfde35442ddb6f3617cdd0561ec.edm" hidden="1">[71]Charts!$1:$1048576</definedName>
    <definedName name="_bdm.67F5940F72E143E4B08094F89DBC571B.edm" localSheetId="30" hidden="1">#REF!</definedName>
    <definedName name="_bdm.67F5940F72E143E4B08094F89DBC571B.edm" hidden="1">#REF!</definedName>
    <definedName name="_bdm.6A1D11DB88494F17874E73860AA2D16D.edm" localSheetId="30" hidden="1">#REF!</definedName>
    <definedName name="_bdm.6A1D11DB88494F17874E73860AA2D16D.edm" hidden="1">#REF!</definedName>
    <definedName name="_bdm.6ADBF63E715F43C2A9A0CBA21ED98CA9.edm" localSheetId="30" hidden="1">#REF!</definedName>
    <definedName name="_bdm.6ADBF63E715F43C2A9A0CBA21ED98CA9.edm" hidden="1">#REF!</definedName>
    <definedName name="_bdm.6BBAA9F19C0E4D869F6B7A12F4A363DB.edm" hidden="1">'[61]Slide 9'!$A:$IV</definedName>
    <definedName name="_bdm.6DB527A80DAB41A29A8562B300816A08.edm" localSheetId="30" hidden="1">#REF!</definedName>
    <definedName name="_bdm.6DB527A80DAB41A29A8562B300816A08.edm" hidden="1">#REF!</definedName>
    <definedName name="_bdm.6DBC9CF889894DB491E94F67CC9B8CB5.edm" localSheetId="30" hidden="1">#REF!</definedName>
    <definedName name="_bdm.6DBC9CF889894DB491E94F67CC9B8CB5.edm" hidden="1">#REF!</definedName>
    <definedName name="_bdm.6DFEDB81B32544C59D3C8EEEB576F3F7.edm" hidden="1">'[76]2008 Revenue Walk TS Version'!$A:$IV</definedName>
    <definedName name="_bdm.6F56C4D9B7914F879F25918DBE500C4A.edm" hidden="1">'[58]RSH PMO'!$A:$IV</definedName>
    <definedName name="_bdm.6FA928897FA8484F825CCD9E7DB9901C.edm" hidden="1">'[53]Financial Summary'!$A:$IV</definedName>
    <definedName name="_bdm.716CC67B183E40D1B5384828707C9689.edm" hidden="1">'[71]Audit Income Statement'!$1:$1048576</definedName>
    <definedName name="_bdm.7275D11753444B5F919125474DBBEE85.edm" hidden="1">[69]Allocations!$A:$IV</definedName>
    <definedName name="_bdm.739FF18B64784DBB8FB754B1DFCCC0B4.edm" hidden="1">[77]Sheet2!$A:$IV</definedName>
    <definedName name="_bdm.742204E8E1DB456D9AAF9CF5DBD19C43.edm" localSheetId="30" hidden="1">#REF!</definedName>
    <definedName name="_bdm.742204E8E1DB456D9AAF9CF5DBD19C43.edm" hidden="1">#REF!</definedName>
    <definedName name="_bdm.74599FEADCFB4E469BEB481F66DE3185.edm" localSheetId="30" hidden="1">#REF!</definedName>
    <definedName name="_bdm.74599FEADCFB4E469BEB481F66DE3185.edm" hidden="1">#REF!</definedName>
    <definedName name="_bdm.753AFBA540254FFAA16847F3FFDBD242.edm" hidden="1">'[78]Valuation Matrix'!$A:$IV</definedName>
    <definedName name="_bdm.764469A4916E4F818F4DB8A51224C88D.edm" localSheetId="30" hidden="1">#REF!</definedName>
    <definedName name="_bdm.764469A4916E4F818F4DB8A51224C88D.edm" hidden="1">#REF!</definedName>
    <definedName name="_bdm.765023A59F444210905DBBDC12B40EAC.edm" hidden="1">'[44]Existing Store Model'!$A:$IV</definedName>
    <definedName name="_bdm.77117BDBC92F4AACA5127B796DA785C8.edm" localSheetId="30" hidden="1">#REF!</definedName>
    <definedName name="_bdm.77117BDBC92F4AACA5127B796DA785C8.edm" hidden="1">#REF!</definedName>
    <definedName name="_bdm.78244A8424274F94905BFA4AA476DBD2.edm" localSheetId="30" hidden="1">#REF!</definedName>
    <definedName name="_bdm.78244A8424274F94905BFA4AA476DBD2.edm" hidden="1">#REF!</definedName>
    <definedName name="_bdm.78B987E5BEB243DB9D05139811D286E9.edm" localSheetId="30" hidden="1">#REF!</definedName>
    <definedName name="_bdm.78B987E5BEB243DB9D05139811D286E9.edm" hidden="1">#REF!</definedName>
    <definedName name="_bdm.79080FA8B1DB44C2BDDC6DA897E8B8FB.edm" hidden="1">'[60]35. Store Openings Summary'!$1:$1048576</definedName>
    <definedName name="_bdm.791FFCEA82264AF19857C7E0051DB758.edm" localSheetId="30" hidden="1">#REF!</definedName>
    <definedName name="_bdm.791FFCEA82264AF19857C7E0051DB758.edm" hidden="1">#REF!</definedName>
    <definedName name="_bdm.7ABDAB9DEE104EC69DB66AABDE154025.edm" localSheetId="30" hidden="1">#REF!</definedName>
    <definedName name="_bdm.7ABDAB9DEE104EC69DB66AABDE154025.edm" hidden="1">#REF!</definedName>
    <definedName name="_bdm.7B0E8BC053264C19A9E8DB3A976B4C6E.edm" hidden="1">'[79]Shrs Traded 1yr'!$A:$IV</definedName>
    <definedName name="_bdm.7C97909C733D460BADAB5DCDBDCA6BCC.edm" localSheetId="30" hidden="1">#REF!</definedName>
    <definedName name="_bdm.7C97909C733D460BADAB5DCDBDCA6BCC.edm" hidden="1">#REF!</definedName>
    <definedName name="_bdm.7D79F3CC37DB46199A7C59627FA0FC58.edm" localSheetId="30" hidden="1">#REF!</definedName>
    <definedName name="_bdm.7D79F3CC37DB46199A7C59627FA0FC58.edm" hidden="1">#REF!</definedName>
    <definedName name="_bdm.7DB43D3E6ACD4380BFFC72287CA80B54.edm" hidden="1">[80]Sheet1!$1:$1048576</definedName>
    <definedName name="_bdm.7DBDA030E1AD41FC9FDB644EC8B70ECF.edm" hidden="1">'[81]Personal Savings Rate'!$A$1:$IV$65536</definedName>
    <definedName name="_bdm.7E1F869AD2E2493A8E3723BF028DB57F.edm" localSheetId="30" hidden="1">#REF!</definedName>
    <definedName name="_bdm.7E1F869AD2E2493A8E3723BF028DB57F.edm" hidden="1">#REF!</definedName>
    <definedName name="_bdm.7E43C79668094DDBA0ABDBCB07D32A70.edm" localSheetId="30" hidden="1">#REF!</definedName>
    <definedName name="_bdm.7E43C79668094DDBA0ABDBCB07D32A70.edm" hidden="1">#REF!</definedName>
    <definedName name="_bdm.7E6EADBB7B854AA19DA74664140DA5E7.edm" localSheetId="30" hidden="1">#REF!</definedName>
    <definedName name="_bdm.7E6EADBB7B854AA19DA74664140DA5E7.edm" hidden="1">#REF!</definedName>
    <definedName name="_bdm.7F13F79BD2DB457DB9CFA143F9ADD177.edm" hidden="1">#REF!</definedName>
    <definedName name="_bdm.80340559CE674F58943D8E7EC86DBA4F.edm" hidden="1">'[82]FY2012 Merchandise Gross Margin'!$1:$1048576</definedName>
    <definedName name="_bdm.809fde746adf416bb1f79db3f117b700.edm" localSheetId="30" hidden="1">#REF!</definedName>
    <definedName name="_bdm.809fde746adf416bb1f79db3f117b700.edm" hidden="1">#REF!</definedName>
    <definedName name="_bdm.827E41FA525B45D7B9F2E4A8EE7DB11E.edm" hidden="1">'[62]Affinia Bond'!$A:$IV</definedName>
    <definedName name="_bdm.82C07AFDE9FB4DB1834F139F97979867.edm" localSheetId="30" hidden="1">#REF!</definedName>
    <definedName name="_bdm.82C07AFDE9FB4DB1834F139F97979867.edm" hidden="1">#REF!</definedName>
    <definedName name="_bdm.82E88ADBA1F74B398032AB52708370A8.edm" hidden="1">'[56]FY08 SOTP data'!$A:$IV</definedName>
    <definedName name="_bdm.845E0203939945468D317DBE4773DD0C.edm" hidden="1">'[83]Valuation and Shareholders'!$A:$IV</definedName>
    <definedName name="_bdm.8540C382A0ED478EA0F9D53DBAB064CD.edm" hidden="1">'[84]Dollar Store FV LTM '!$IV$1</definedName>
    <definedName name="_bdm.8546E80DB6B24D4FA0FDCCF841AF0687.edm" hidden="1">'[85]Pro Forma New Stores'!$A:$IV</definedName>
    <definedName name="_bdm.874C134A6CCD45FDB4752CBF33836524.edm" hidden="1">'[64]CIM_EBITDA Bridge_Rec'!$A:$IV</definedName>
    <definedName name="_bdm.87F77AF4CF574346B1F36DCCB8E7BDB2.edm" localSheetId="30" hidden="1">#REF!</definedName>
    <definedName name="_bdm.87F77AF4CF574346B1F36DCCB8E7BDB2.edm" hidden="1">#REF!</definedName>
    <definedName name="_bdm.88F0EF8147BB47679D78775B73435B52.edm" localSheetId="30" hidden="1">#REF!</definedName>
    <definedName name="_bdm.88F0EF8147BB47679D78775B73435B52.edm" hidden="1">#REF!</definedName>
    <definedName name="_bdm.892EDB7A5E6C4CDA93625D492A283581.edm" localSheetId="30" hidden="1">#REF!</definedName>
    <definedName name="_bdm.892EDB7A5E6C4CDA93625D492A283581.edm" hidden="1">#REF!</definedName>
    <definedName name="_bdm.89986C79E3874027BA9907E376136E3C.edm" hidden="1">#REF!</definedName>
    <definedName name="_bdm.899B74C85C3343AB97E023FC91CAB5DF.edm" hidden="1">#REF!</definedName>
    <definedName name="_bdm.8A821CD1DBB0481AABE64885CC0F4C33.edm" hidden="1">#REF!</definedName>
    <definedName name="_bdm.8B6A3F9B66334120804DB28EE2982DEA.edm" hidden="1">'[60]19. Shrink'!$1:$1048576</definedName>
    <definedName name="_bdm.8C209B02DB594231896E6775EF37FFA1.edm" localSheetId="30" hidden="1">#REF!</definedName>
    <definedName name="_bdm.8C209B02DB594231896E6775EF37FFA1.edm" hidden="1">#REF!</definedName>
    <definedName name="_bdm.8D348DD950DB48D6846CDC6BF68203E4.edm" hidden="1">'[49]Football Field Charts'!$A:$IV</definedName>
    <definedName name="_bdm.8DB11661158843D0B8ACABFA793AA921.edm" localSheetId="30" hidden="1">#REF!</definedName>
    <definedName name="_bdm.8DB11661158843D0B8ACABFA793AA921.edm" hidden="1">#REF!</definedName>
    <definedName name="_bdm.8DB5495F314B4390B7640FE8A875C628.edm" localSheetId="30" hidden="1">#REF!</definedName>
    <definedName name="_bdm.8DB5495F314B4390B7640FE8A875C628.edm" hidden="1">#REF!</definedName>
    <definedName name="_bdm.8DB98CC316BD4F3FA27C30A2A324B87C.edm" localSheetId="30" hidden="1">#REF!</definedName>
    <definedName name="_bdm.8DB98CC316BD4F3FA27C30A2A324B87C.edm" hidden="1">#REF!</definedName>
    <definedName name="_bdm.8F0454FEFB944ADBB44E37E4ABDEA1EA.edm" hidden="1">'[58]RSH PMO'!$A:$IV</definedName>
    <definedName name="_bdm.907DA1DB34D6448C8B63A7D738183E82.edm" localSheetId="30" hidden="1">#REF!</definedName>
    <definedName name="_bdm.907DA1DB34D6448C8B63A7D738183E82.edm" hidden="1">#REF!</definedName>
    <definedName name="_bdm.90F2DEDB95DA45589656AC2F94C269E3.edm" hidden="1">'[53]Historical Audited P&amp;L'!$A:$IV</definedName>
    <definedName name="_bdm.9169D82962DB4F57AB72B8F6F5F85B73.edm" localSheetId="30" hidden="1">#REF!</definedName>
    <definedName name="_bdm.9169D82962DB4F57AB72B8F6F5F85B73.edm" hidden="1">#REF!</definedName>
    <definedName name="_bdm.933A054D4184431DB5F31BED868AADDE.edm" localSheetId="30" hidden="1">#REF!</definedName>
    <definedName name="_bdm.933A054D4184431DB5F31BED868AADDE.edm" hidden="1">#REF!</definedName>
    <definedName name="_bdm.95DDB134A9554193999C8B0FC030162E.edm" hidden="1">'[86]Table 1'!$A:$IV</definedName>
    <definedName name="_bdm.964DBD4A6DF0473D89DF12DE74818FDC.edm" localSheetId="30" hidden="1">#REF!</definedName>
    <definedName name="_bdm.964DBD4A6DF0473D89DF12DE74818FDC.edm" hidden="1">#REF!</definedName>
    <definedName name="_bdm.96A1EC0A76334A6AB7FDB085C982DD22.edm" localSheetId="30" hidden="1">#REF!</definedName>
    <definedName name="_bdm.96A1EC0A76334A6AB7FDB085C982DD22.edm" hidden="1">#REF!</definedName>
    <definedName name="_bdm.987A5BA7A0134506BDBADA2100C274B9.edm" localSheetId="30" hidden="1">#REF!</definedName>
    <definedName name="_bdm.987A5BA7A0134506BDBADA2100C274B9.edm" hidden="1">#REF!</definedName>
    <definedName name="_bdm.987A79D37ADB48B190D43DA79B7265E1.edm" hidden="1">'[63]TL Calculator'!$A:$IV</definedName>
    <definedName name="_bdm.988182DB005F408EA5FE13295F6A08CA.edm" localSheetId="30" hidden="1">#REF!</definedName>
    <definedName name="_bdm.988182DB005F408EA5FE13295F6A08CA.edm" hidden="1">#REF!</definedName>
    <definedName name="_bdm.98D18A4438B44ADB9CEF879052276AC1.edm" localSheetId="30" hidden="1">#REF!</definedName>
    <definedName name="_bdm.98D18A4438B44ADB9CEF879052276AC1.edm" hidden="1">#REF!</definedName>
    <definedName name="_bdm.99D57A1DBC024AF28CB931E973C4D8A9.edm" localSheetId="30" hidden="1">#REF!</definedName>
    <definedName name="_bdm.99D57A1DBC024AF28CB931E973C4D8A9.edm" hidden="1">#REF!</definedName>
    <definedName name="_bdm.9AF7B13A1E964A268B3221083B72608F.edm" hidden="1">#REF!</definedName>
    <definedName name="_bdm.9B3A5B7FB2794DB798AD56302595A423.edm" hidden="1">'[81]Unemployment rate'!$A$1:$IV$65536</definedName>
    <definedName name="_bdm.9B3D5DB4FA0E4954A195AD093CFEFE23.edm" hidden="1">'[49]SVU Projections OUTPUT'!$A:$IV</definedName>
    <definedName name="_bdm.9B6BEF8D5F844DD399F6AE6E9DB27C54.edm" hidden="1">'[74]Metrics - Pharma'!$A:$IV</definedName>
    <definedName name="_bdm.9CDC35CDB7B143079762F320F757C403.edm" localSheetId="30" hidden="1">#REF!</definedName>
    <definedName name="_bdm.9CDC35CDB7B143079762F320F757C403.edm" hidden="1">#REF!</definedName>
    <definedName name="_bdm.9D7219F07D6E44FB99D5B50732F54CE6.edm" localSheetId="30" hidden="1">#REF!</definedName>
    <definedName name="_bdm.9D7219F07D6E44FB99D5B50732F54CE6.edm" hidden="1">#REF!</definedName>
    <definedName name="_bdm.9DB6B94C6FF24153B44DCA52DBEC3E35.edm" hidden="1">'[87]2008E EBITDA'!$A:$IV</definedName>
    <definedName name="_bdm.9EA6DE0CADDB4633933E62BD5A305EFC.edm" hidden="1">'[60]45. Historical Financials'!$1:$1048576</definedName>
    <definedName name="_bdm.A003F6DBDBA64F50BC18571ACAE96FF2.edm" hidden="1">'[88]DCF Output - Perpetual'!$A:$IV</definedName>
    <definedName name="_bdm.A0DD5966C2D941E48917C25911DBF659.edm" hidden="1">'[89]Path to Profit'!$A:$IV</definedName>
    <definedName name="_bdm.A11F6C145B0C4F2DBEE465D05C590AFF.edm" localSheetId="30" hidden="1">#REF!</definedName>
    <definedName name="_bdm.A11F6C145B0C4F2DBEE465D05C590AFF.edm" hidden="1">#REF!</definedName>
    <definedName name="_bdm.A148454F885246CCB2F1B82575D5DB4D.edm" localSheetId="30" hidden="1">#REF!</definedName>
    <definedName name="_bdm.A148454F885246CCB2F1B82575D5DB4D.edm" hidden="1">#REF!</definedName>
    <definedName name="_bdm.A186F40BC883499DB9A1EB8BBE569A39.edm" hidden="1">'[81]ABI Non Res Correl'!$A$1:$IV$65536</definedName>
    <definedName name="_bdm.A23C0FF9AC4B4B3A8441509BA101BDB5.edm" localSheetId="30" hidden="1">#REF!</definedName>
    <definedName name="_bdm.A23C0FF9AC4B4B3A8441509BA101BDB5.edm" hidden="1">#REF!</definedName>
    <definedName name="_bdm.A38BB1BC71C443579907FE3A14DB6161.edm" localSheetId="30" hidden="1">#REF!</definedName>
    <definedName name="_bdm.A38BB1BC71C443579907FE3A14DB6161.edm" hidden="1">#REF!</definedName>
    <definedName name="_bdm.A547B62A9A5842049BDBFA465B87745C.edm" localSheetId="30" hidden="1">#REF!</definedName>
    <definedName name="_bdm.A547B62A9A5842049BDBFA465B87745C.edm" hidden="1">#REF!</definedName>
    <definedName name="_bdm.A7CE24B55E984EEDBCB1C09A98DBB1FA.edm" hidden="1">'[90]Slide 4, 5, 9, 13 &amp; 14'!$A:$IV</definedName>
    <definedName name="_bdm.A7D9E3C51BAF42DBA62E3589A7BBA02F.edm" localSheetId="30" hidden="1">#REF!</definedName>
    <definedName name="_bdm.A7D9E3C51BAF42DBA62E3589A7BBA02F.edm" hidden="1">#REF!</definedName>
    <definedName name="_bdm.A8C2046258D2446495D0F90DB0EC29D5.edm" hidden="1">'[91]Debt Comparison'!$A:$IV</definedName>
    <definedName name="_bdm.A8E7848DCA314DA7AE22A6C84A73CD12.edm" localSheetId="30" hidden="1">#REF!</definedName>
    <definedName name="_bdm.A8E7848DCA314DA7AE22A6C84A73CD12.edm" hidden="1">#REF!</definedName>
    <definedName name="_bdm.A9CCFADB0FBB4838891FDA3F0C008BE8.edm" localSheetId="30" hidden="1">#REF!</definedName>
    <definedName name="_bdm.A9CCFADB0FBB4838891FDA3F0C008BE8.edm" hidden="1">#REF!</definedName>
    <definedName name="_bdm.A9E8F2214015449F99BBFDAC629C22DB.edm" localSheetId="30" hidden="1">#REF!</definedName>
    <definedName name="_bdm.A9E8F2214015449F99BBFDAC629C22DB.edm" hidden="1">#REF!</definedName>
    <definedName name="_bdm.AA21185748A04CDB9F8733A1DC2D0BD3.edm" hidden="1">'[81]Mortgage Loan tightening stds'!$A$1:$IV$65536</definedName>
    <definedName name="_bdm.AA928991B99F4F4BBE1DBE7DB555EBC6.edm" localSheetId="30" hidden="1">#REF!</definedName>
    <definedName name="_bdm.AA928991B99F4F4BBE1DBE7DB555EBC6.edm" hidden="1">#REF!</definedName>
    <definedName name="_bdm.AB7622FDBCFA476FBEB8CF42EBA6E2EE.edm" hidden="1">'[44]Existing Store Model'!$A:$IV</definedName>
    <definedName name="_bdm.AD3FDDE3AA804464BC69CCEA28DD2F41.edm" localSheetId="30" hidden="1">#REF!</definedName>
    <definedName name="_bdm.AD3FDDE3AA804464BC69CCEA28DD2F41.edm" hidden="1">#REF!</definedName>
    <definedName name="_bdm.AD864B46FEFF4FCDBA3F4BEC984110BE.edm" hidden="1">'[92]Freight Rate Summary'!$A:$IV</definedName>
    <definedName name="_bdm.ADE63A88559244DBA6492ADE6B9297B3.edm" hidden="1">'[60]45. Historical Financials'!$1:$1048576</definedName>
    <definedName name="_bdm.AEBFD5DBB2194FFAAEA35CC33AD6FACF.edm" localSheetId="30" hidden="1">#REF!</definedName>
    <definedName name="_bdm.AEBFD5DBB2194FFAAEA35CC33AD6FACF.edm" hidden="1">#REF!</definedName>
    <definedName name="_bdm.B0AD5E4D7B2E4D64A2DBD132983C4D26.edm" hidden="1">'[93]Consol view'!$A:$IV</definedName>
    <definedName name="_bdm.B0FDEE9B5ADB4194A32BA3AEBB2C1F99.edm" localSheetId="30" hidden="1">#REF!</definedName>
    <definedName name="_bdm.B0FDEE9B5ADB4194A32BA3AEBB2C1F99.edm" hidden="1">#REF!</definedName>
    <definedName name="_bdm.B12A7A04FDDB47A1A0E9129625990829.edm" hidden="1">'[94]Price Performance Output'!$A:$IV</definedName>
    <definedName name="_bdm.B14E427A6B624ECE9A22E1B06796D91D.edm" localSheetId="30" hidden="1">#REF!</definedName>
    <definedName name="_bdm.B14E427A6B624ECE9A22E1B06796D91D.edm" hidden="1">#REF!</definedName>
    <definedName name="_bdm.B152DD73442B48B1BB8396094FDDBC98.edm" hidden="1">'[58]RSH Fin. Sum and PMO'!$A:$IV</definedName>
    <definedName name="_bdm.B23DB8B0A91B458E9E352571B95B9801.edm" localSheetId="30" hidden="1">#REF!</definedName>
    <definedName name="_bdm.B23DB8B0A91B458E9E352571B95B9801.edm" hidden="1">#REF!</definedName>
    <definedName name="_bdm.B2AC5947EEE841D4B0B8536E0DBBDD00.edm" localSheetId="30" hidden="1">#REF!</definedName>
    <definedName name="_bdm.B2AC5947EEE841D4B0B8536E0DBBDD00.edm" hidden="1">#REF!</definedName>
    <definedName name="_bdm.B2CAAE9A27624FDDB9416C82BA0AB2CF.edm" hidden="1">'[56]Consolidated SVU Standalone'!$A:$IV</definedName>
    <definedName name="_bdm.B2DBA9DD0230447A9FA5C9B38F0A11E2.edm" localSheetId="30" hidden="1">#REF!</definedName>
    <definedName name="_bdm.B2DBA9DD0230447A9FA5C9B38F0A11E2.edm" hidden="1">#REF!</definedName>
    <definedName name="_bdm.B35EFA1F8EDB42B0BCBF3CF6CD094B83.edm" localSheetId="30" hidden="1">#REF!</definedName>
    <definedName name="_bdm.B35EFA1F8EDB42B0BCBF3CF6CD094B83.edm" hidden="1">#REF!</definedName>
    <definedName name="_bdm.B36C7EF357604A01973B60B80860CD3F.edm" localSheetId="30" hidden="1">#REF!</definedName>
    <definedName name="_bdm.B36C7EF357604A01973B60B80860CD3F.edm" hidden="1">#REF!</definedName>
    <definedName name="_bdm.B3A90153EDBD41DA98D3963DF708EA13.edm" hidden="1">#REF!</definedName>
    <definedName name="_bdm.B4A3A943416744FA92F0DDFD23C53DB8.edm" hidden="1">'[74]FCF Detail'!$A:$IV</definedName>
    <definedName name="_bdm.B52CD8046BD842AF9F4B92835D3EBB32.edm" hidden="1">'[71]Audit Balance Sheet'!$1:$1048576</definedName>
    <definedName name="_bdm.B564F905BB5C4FFCAB6614CD283FE858.edm" localSheetId="30" hidden="1">#REF!</definedName>
    <definedName name="_bdm.B564F905BB5C4FFCAB6614CD283FE858.edm" hidden="1">#REF!</definedName>
    <definedName name="_bdm.B5DBD604D2024CF1B718367BF3E549C7.edm" localSheetId="30" hidden="1">#REF!</definedName>
    <definedName name="_bdm.B5DBD604D2024CF1B718367BF3E549C7.edm" hidden="1">#REF!</definedName>
    <definedName name="_bdm.B5E1CE290D664EC9908CE120B7DDB7AD.edm" hidden="1">'[95]Output_Revenue Bridge'!$A:$IV</definedName>
    <definedName name="_bdm.B7ACEBB15C8B444DBDCFEDF3D56AD28D.edm" hidden="1">'[96]Bad Debt Charts'!$A:$IV</definedName>
    <definedName name="_bdm.B8ADDCDB214446A9B68AED11E63C7517.edm" localSheetId="30" hidden="1">#REF!</definedName>
    <definedName name="_bdm.B8ADDCDB214446A9B68AED11E63C7517.edm" hidden="1">#REF!</definedName>
    <definedName name="_bdm.BC94CCD9CAA140E2854F513A30DEE572.edm" localSheetId="30" hidden="1">#REF!</definedName>
    <definedName name="_bdm.BC94CCD9CAA140E2854F513A30DEE572.edm" hidden="1">#REF!</definedName>
    <definedName name="_bdm.BDB4F5BEBFF84A9F897797ED3CA01806.edm" localSheetId="30" hidden="1">#REF!</definedName>
    <definedName name="_bdm.BDB4F5BEBFF84A9F897797ED3CA01806.edm" hidden="1">#REF!</definedName>
    <definedName name="_bdm.BDB9018F394B4D619CA288E2B170F24A.edm" hidden="1">#REF!</definedName>
    <definedName name="_bdm.BDBC42CF4CB7451092245D0A1D86B483.edm" hidden="1">'[58]BBY Val Summary'!$A:$IV</definedName>
    <definedName name="_bdm.BE5DBB1534FB4C7EAE47A5D81D20E425.edm" hidden="1">'[97]Cont (not linked)'!$A:$IV</definedName>
    <definedName name="_bdm.BF4E5EC568D544F8B2ED0C4DCD4A2FA9.edm" localSheetId="30" hidden="1">#REF!</definedName>
    <definedName name="_bdm.BF4E5EC568D544F8B2ED0C4DCD4A2FA9.edm" hidden="1">#REF!</definedName>
    <definedName name="_bdm.C0F5ADB39F4B4C2299A880C43395DBAF.edm" localSheetId="30" hidden="1">#REF!</definedName>
    <definedName name="_bdm.C0F5ADB39F4B4C2299A880C43395DBAF.edm" hidden="1">#REF!</definedName>
    <definedName name="_bdm.C1059D7FF7F34908AED79CF7BEDBB3FD.edm" hidden="1">'[44]Existing Store Model'!$A:$IV</definedName>
    <definedName name="_bdm.C1400822A3EB4DDBA1850EE3887F4C67.edm" hidden="1">'[98]Various Prices'!$A:$IV</definedName>
    <definedName name="_bdm.C1C9DB90A90F4EDEADC2020181064055.edm" hidden="1">'[99]Football Field'!$A:$IV</definedName>
    <definedName name="_bdm.C1D6F6ADB4524E968FF8B97D6F1E71D4.edm" localSheetId="30" hidden="1">#REF!</definedName>
    <definedName name="_bdm.C1D6F6ADB4524E968FF8B97D6F1E71D4.edm" hidden="1">#REF!</definedName>
    <definedName name="_bdm.C32BC6B1041A4015AB0BE84DAFADDB01.edm" localSheetId="30" hidden="1">#REF!</definedName>
    <definedName name="_bdm.C32BC6B1041A4015AB0BE84DAFADDB01.edm" hidden="1">#REF!</definedName>
    <definedName name="_bdm.C41F70F88F3B4DB7A1B78C8505364BD3.edm" localSheetId="30" hidden="1">#REF!</definedName>
    <definedName name="_bdm.C41F70F88F3B4DB7A1B78C8505364BD3.edm" hidden="1">#REF!</definedName>
    <definedName name="_bdm.C4434E8BB876487DB064D997092AF5AE.edm" hidden="1">'[100]Income Statements'!$A:$IV</definedName>
    <definedName name="_bdm.C5A3D26BA1D24E8DB76551E7C9DD4202.edm" localSheetId="30" hidden="1">#REF!</definedName>
    <definedName name="_bdm.C5A3D26BA1D24E8DB76551E7C9DD4202.edm" hidden="1">#REF!</definedName>
    <definedName name="_bdm.C5DBACA85DED48339A640388347A0422.edm" hidden="1">'[54]Rev._EBITDA by biz seg.'!$A$1:$IV$65536</definedName>
    <definedName name="_bdm.C68C8A0F83764C7DBF5925B99D8AF90E.edm" localSheetId="30" hidden="1">#REF!</definedName>
    <definedName name="_bdm.C68C8A0F83764C7DBF5925B99D8AF90E.edm" hidden="1">#REF!</definedName>
    <definedName name="_bdm.C8C7AE337E40493CA376F07CA21D45C9.edm" hidden="1">'[71]Capital Expenditures'!$1:$1048576</definedName>
    <definedName name="_bdm.C93345598F8046E0ABE2C0B3DBD4BE24.edm" localSheetId="30" hidden="1">#REF!</definedName>
    <definedName name="_bdm.C93345598F8046E0ABE2C0B3DBD4BE24.edm" hidden="1">#REF!</definedName>
    <definedName name="_bdm.C9AD4220F5E84754B4C8705317ACDBC8.edm" localSheetId="30" hidden="1">#REF!</definedName>
    <definedName name="_bdm.C9AD4220F5E84754B4C8705317ACDBC8.edm" hidden="1">#REF!</definedName>
    <definedName name="_bdm.C9FC40CDBC2B459FA7574C335671BBEF.edm" hidden="1">'[101]Contribution Analysis'!$A:$IV</definedName>
    <definedName name="_bdm.CBBDC4D59D544298A2CB6D4E318DFB0F.edm" localSheetId="30" hidden="1">#REF!</definedName>
    <definedName name="_bdm.CBBDC4D59D544298A2CB6D4E318DFB0F.edm" hidden="1">#REF!</definedName>
    <definedName name="_bdm.CCC9810E33DE4D12B7AF2ADB20F5BEB6.edm" localSheetId="30" hidden="1">#REF!</definedName>
    <definedName name="_bdm.CCC9810E33DE4D12B7AF2ADB20F5BEB6.edm" hidden="1">#REF!</definedName>
    <definedName name="_bdm.CD02C23C739545FDBBCD44A45F204672.edm" localSheetId="30" hidden="1">#REF!</definedName>
    <definedName name="_bdm.CD02C23C739545FDBBCD44A45F204672.edm" hidden="1">#REF!</definedName>
    <definedName name="_bdm.CD0A9DDDB7874725901AE3A54A39619E.edm" hidden="1">#REF!</definedName>
    <definedName name="_bdm.CE06C039D2E241A695C61AE6EDB4BCB2.edm" hidden="1">#REF!</definedName>
    <definedName name="_bdm.CEACD67C453A4F428DBCAA24CD709A75.edm" hidden="1">'[93]EPS Growth'!$A:$IV</definedName>
    <definedName name="_bdm.CF0927D3198446D2AFDC20D448C48089.edm" localSheetId="30" hidden="1">#REF!</definedName>
    <definedName name="_bdm.CF0927D3198446D2AFDC20D448C48089.edm" hidden="1">#REF!</definedName>
    <definedName name="_bdm.D02FFBF90BFC4ECC9BCDD4DBAB5E081C.edm" localSheetId="30" hidden="1">#REF!</definedName>
    <definedName name="_bdm.D02FFBF90BFC4ECC9BCDD4DBAB5E081C.edm" hidden="1">#REF!</definedName>
    <definedName name="_bdm.D102AF3DDB3D4384AC4BFB0A4221B9F0.edm" hidden="1">'[79]Stock Data'!$A:$IV</definedName>
    <definedName name="_bdm.D1C121387866452DBBA16CB6EFCBABFD.edm" localSheetId="30" hidden="1">#REF!</definedName>
    <definedName name="_bdm.D1C121387866452DBBA16CB6EFCBABFD.edm" hidden="1">#REF!</definedName>
    <definedName name="_bdm.D30312B4547549209A5EC78598CFB56D.edm" localSheetId="30" hidden="1">#REF!</definedName>
    <definedName name="_bdm.D30312B4547549209A5EC78598CFB56D.edm" hidden="1">#REF!</definedName>
    <definedName name="_bdm.D3A7DB21C85649A8A6B9F73C9315ACC5.edm" hidden="1">[93]TTA!$A:$IV</definedName>
    <definedName name="_bdm.D42ADBFD56394A30882F9A0DB43183E2.edm" localSheetId="30" hidden="1">#REF!</definedName>
    <definedName name="_bdm.D42ADBFD56394A30882F9A0DB43183E2.edm" hidden="1">#REF!</definedName>
    <definedName name="_bdm.D431AC123FE14DB380F6F5E79479F93E.edm" hidden="1">'[56]Consolidated SVU Standalone'!$A:$IV</definedName>
    <definedName name="_bdm.D531C888ABBB4F3B810FF2E2E00DE9DB.edm" localSheetId="30" hidden="1">#REF!</definedName>
    <definedName name="_bdm.D531C888ABBB4F3B810FF2E2E00DE9DB.edm" hidden="1">#REF!</definedName>
    <definedName name="_bdm.D5B9ACD962B04E04AC424790069F0A16.edm" localSheetId="30" hidden="1">#REF!</definedName>
    <definedName name="_bdm.D5B9ACD962B04E04AC424790069F0A16.edm" hidden="1">#REF!</definedName>
    <definedName name="_bdm.D5E561EBD92B4887A1BB5A944ECDBDFA.edm" hidden="1">'[60]35. Store Openings Summary'!$1:$1048576</definedName>
    <definedName name="_bdm.D631D611DBB34A98A26D75F934E51EDC.edm" hidden="1">'[58]PV VSP'!$A:$IV</definedName>
    <definedName name="_bdm.D7DE95FFB52544A19A85A4C5282095DB.edm" localSheetId="30" hidden="1">#REF!</definedName>
    <definedName name="_bdm.D7DE95FFB52544A19A85A4C5282095DB.edm" hidden="1">#REF!</definedName>
    <definedName name="_bdm.D9E6F7E2FBDB4FF6A6D632BFBE3A1A0F.edm" hidden="1">'[50]Logistics Out. by Region'!$A$1:$IV$65536</definedName>
    <definedName name="_bdm.DADBDB95D35D4652A496419BEBD121A4.edm" hidden="1">'[102]Projections - SSL'!$A:$IV</definedName>
    <definedName name="_bdm.DB089156D90B4B79933D639096E43C3B.edm" localSheetId="30" hidden="1">#REF!</definedName>
    <definedName name="_bdm.DB089156D90B4B79933D639096E43C3B.edm" hidden="1">#REF!</definedName>
    <definedName name="_bdm.DB25E126B6D34EEDA091EADB96E4BEAE.edm" hidden="1">'[86]Chart 1 (2)'!$A:$IV</definedName>
    <definedName name="_bdm.DB39F701AE5844FFB94A4BC0E1934DDF.edm" localSheetId="30" hidden="1">#REF!</definedName>
    <definedName name="_bdm.DB39F701AE5844FFB94A4BC0E1934DDF.edm" hidden="1">#REF!</definedName>
    <definedName name="_bdm.DB4F9E27A278443385B08F81043B0455.edm" localSheetId="30" hidden="1">#REF!</definedName>
    <definedName name="_bdm.DB4F9E27A278443385B08F81043B0455.edm" hidden="1">#REF!</definedName>
    <definedName name="_bdm.DB532E19E1024187875B38658C500AFB.edm" localSheetId="30" hidden="1">#REF!</definedName>
    <definedName name="_bdm.DB532E19E1024187875B38658C500AFB.edm" hidden="1">#REF!</definedName>
    <definedName name="_bdm.DB532F732FF843DDBBEC74FF8E6803EE.edm" hidden="1">#REF!</definedName>
    <definedName name="_bdm.DB85C972A9E4405AB18A1A0B780944D5.edm" hidden="1">#REF!</definedName>
    <definedName name="_bdm.DB8B16C93C7D494E873D7E76D22A7256.edm" hidden="1">#REF!</definedName>
    <definedName name="_bdm.DBB35AFDB84F444E9F04DE14815C752C.edm" hidden="1">#REF!</definedName>
    <definedName name="_bdm.DBBB0A11890D45848CD4E45328F1B3BE.edm" hidden="1">#REF!</definedName>
    <definedName name="_bdm.DBBF9FBD34A64A70B4890FF770A27979.edm" hidden="1">'[49]Valuation Summary'!$A:$IV</definedName>
    <definedName name="_bdm.DBDDCE6D291340DFA73C1EAB7ABAD6AE.edm" localSheetId="30" hidden="1">#REF!</definedName>
    <definedName name="_bdm.DBDDCE6D291340DFA73C1EAB7ABAD6AE.edm" hidden="1">#REF!</definedName>
    <definedName name="_bdm.DBED0FF28B7F46BF836FE32D4DE46B03.edm" hidden="1">'[60]35. Store Openings (New Capex)'!$1:$1048576</definedName>
    <definedName name="_bdm.DBF118B3FDF34427BAE90EA780EFA492.edm" hidden="1">[103]Profitability!$A:$IV</definedName>
    <definedName name="_bdm.DBF8F79D2FE244698C14155A4A3CFA25.edm" hidden="1">'[50]Revenue by Segment'!$A$1:$IV$65536</definedName>
    <definedName name="_bdm.DCC8C6071DDB420188B9244866FECDA9.edm" hidden="1">'[56]Consolidated SVU Margins'!$A:$IV</definedName>
    <definedName name="_bdm.DDA4DBB180794BB48F5C8CBF0F349EE5.edm" localSheetId="30" hidden="1">#REF!</definedName>
    <definedName name="_bdm.DDA4DBB180794BB48F5C8CBF0F349EE5.edm" hidden="1">#REF!</definedName>
    <definedName name="_bdm.DEA02B8DB9594F51BA561009BFB2731A.edm" localSheetId="30" hidden="1">#REF!</definedName>
    <definedName name="_bdm.DEA02B8DB9594F51BA561009BFB2731A.edm" hidden="1">#REF!</definedName>
    <definedName name="_bdm.DEB4D18E25554E9B9A5DB29485574589.edm" localSheetId="30" hidden="1">#REF!</definedName>
    <definedName name="_bdm.DEB4D18E25554E9B9A5DB29485574589.edm" hidden="1">#REF!</definedName>
    <definedName name="_bdm.E127B9C17214479AB1ED8C2EA5DB7A1C.edm" hidden="1">#REF!</definedName>
    <definedName name="_bdm.E196C6C829914D51A512DB825391ED87.edm" hidden="1">'[104]Historical PE'!$A$1:$IV$65536</definedName>
    <definedName name="_bdm.E341976468C04C1DBB314A44D0DDAF35.edm" localSheetId="30" hidden="1">#REF!</definedName>
    <definedName name="_bdm.E341976468C04C1DBB314A44D0DDAF35.edm" hidden="1">#REF!</definedName>
    <definedName name="_bdm.E472B88BDB2C45C2BF0C699B09804764.edm" hidden="1">[105]outputs!$A$1:$IV$65536</definedName>
    <definedName name="_bdm.E4EACF2F9B1D411DB6CD9999843D5FFF.edm" hidden="1">[106]Overview!$A:$IV</definedName>
    <definedName name="_bdm.E54BC4B64FDA4D73A852BDB8F79DB043.edm" localSheetId="30" hidden="1">#REF!</definedName>
    <definedName name="_bdm.E54BC4B64FDA4D73A852BDB8F79DB043.edm" hidden="1">#REF!</definedName>
    <definedName name="_bdm.E581D81EB4034397B5772E280C5F75DB.edm" localSheetId="30" hidden="1">#REF!</definedName>
    <definedName name="_bdm.E581D81EB4034397B5772E280C5F75DB.edm" hidden="1">#REF!</definedName>
    <definedName name="_bdm.E6072EEB519F4DB09011A3183BA1B4DD.edm" hidden="1">'[88]EPS Bridge'!$A:$IV</definedName>
    <definedName name="_bdm.E69A3EEB583F457C97A8CDB76AB1A85B.edm" localSheetId="30" hidden="1">#REF!</definedName>
    <definedName name="_bdm.E69A3EEB583F457C97A8CDB76AB1A85B.edm" hidden="1">#REF!</definedName>
    <definedName name="_bdm.E6E0DB0B5A064057AE567ADB769917FF.edm" hidden="1">[107]Sheet4!$A:$IV</definedName>
    <definedName name="_bdm.E7056C9B7CC842DDB32906D0F2777A5E.edm" localSheetId="30" hidden="1">#REF!</definedName>
    <definedName name="_bdm.E7056C9B7CC842DDB32906D0F2777A5E.edm" hidden="1">#REF!</definedName>
    <definedName name="_bdm.E8B440B1020748E0A74C372D3D5130D4.edm" localSheetId="30" hidden="1">#REF!</definedName>
    <definedName name="_bdm.E8B440B1020748E0A74C372D3D5130D4.edm" hidden="1">#REF!</definedName>
    <definedName name="_bdm.E8E303101C5040169E1DA8AF04A60064.edm" localSheetId="30" hidden="1">#REF!</definedName>
    <definedName name="_bdm.E8E303101C5040169E1DA8AF04A60064.edm" hidden="1">#REF!</definedName>
    <definedName name="_bdm.EA467C3FF79A48EA8DBB7D8A7493DCD4.edm" hidden="1">'[108]05L-06Pivot'!$A:$IV</definedName>
    <definedName name="_bdm.EAE9F3664D4E4B80B684B7E7730B97DB.edm" hidden="1">'[109]Slides 1-3'!$A:$IV</definedName>
    <definedName name="_bdm.EAEC9C3D50474F6CA7AEE5FBEDB1FC8E.edm" hidden="1">'[50]Facilities Overview'!$A$1:$IV$65536</definedName>
    <definedName name="_bdm.EB175D349DBA44CDB0F1A9ECD9B01B81.edm" localSheetId="30" hidden="1">#REF!</definedName>
    <definedName name="_bdm.EB175D349DBA44CDB0F1A9ECD9B01B81.edm" hidden="1">#REF!</definedName>
    <definedName name="_bdm.EBD7C3F8DB254A478AADA054B83D15BB.edm" localSheetId="30" hidden="1">#REF!</definedName>
    <definedName name="_bdm.EBD7C3F8DB254A478AADA054B83D15BB.edm" hidden="1">#REF!</definedName>
    <definedName name="_bdm.EC4AD64B8A7A44EDA7DB034E5DD3FA9C.edm" hidden="1">'[49]Scenario 3'!$A:$IV</definedName>
    <definedName name="_bdm.ECDE5E1D9FDF474DBBDC242EA9DC38C4.edm" localSheetId="30" hidden="1">#REF!</definedName>
    <definedName name="_bdm.ECDE5E1D9FDF474DBBDC242EA9DC38C4.edm" hidden="1">#REF!</definedName>
    <definedName name="_bdm.ED4882D3B1544BDBB4C8E22CC5049187.edm" localSheetId="30" hidden="1">#REF!</definedName>
    <definedName name="_bdm.ED4882D3B1544BDBB4C8E22CC5049187.edm" hidden="1">#REF!</definedName>
    <definedName name="_bdm.ED89D511B4464DBA9D8EA4A5892C8EFC.edm" hidden="1">'[110]Pitch OUTPUT'!$A:$IV</definedName>
    <definedName name="_bdm.ED8FDCC4E92346EEBE3DB9006AFA094B.edm" hidden="1">'[111]Acquisition Opportunities'!$A:$IV</definedName>
    <definedName name="_bdm.EDB591441A3248EFAC480620A9466411.edm" hidden="1">'[79]VAL MATRIX'!$A:$IV</definedName>
    <definedName name="_bdm.EEA10E8EF44A49F2B2308A3B86DBDBEF.edm" localSheetId="30" hidden="1">#REF!</definedName>
    <definedName name="_bdm.EEA10E8EF44A49F2B2308A3B86DBDBEF.edm" hidden="1">#REF!</definedName>
    <definedName name="_bdm.EFC8C47572F24A23A2D1DF11DBA33452.edm" hidden="1">'[93]SBU Summaries'!$A:$IV</definedName>
    <definedName name="_bdm.EFF7108FB2CF486CB02CDB3D036B8F4C.edm" hidden="1">'[89]Exch Ratio'!$A:$IV</definedName>
    <definedName name="_bdm.F1018CA448DF4615B96F8A583DBE2AD0.edm" localSheetId="30" hidden="1">#REF!</definedName>
    <definedName name="_bdm.F1018CA448DF4615B96F8A583DBE2AD0.edm" hidden="1">#REF!</definedName>
    <definedName name="_bdm.F13EF1222E5948ADBA4AB5BD95B9A551.edm" hidden="1">'[112]Historical and Projected Stores'!$IV$1</definedName>
    <definedName name="_bdm.F1B272E0DBF3464B932DC636D8D7C1E8.edm" hidden="1">'[113]SQ Analysis of FSP'!$A:$IV</definedName>
    <definedName name="_bdm.F1F4C95B8A15466DB8F634532E2B8CAD.edm" localSheetId="30" hidden="1">#REF!</definedName>
    <definedName name="_bdm.F1F4C95B8A15466DB8F634532E2B8CAD.edm" hidden="1">#REF!</definedName>
    <definedName name="_bdm.F289BB85805949C4A2DB02778B66B1FC.edm" hidden="1">'[70]Def. Air Frt.'!$A$1:$IV$65536</definedName>
    <definedName name="_bdm.F2DB89BE62CC409980CB013651416C5F.edm" localSheetId="30" hidden="1">#REF!</definedName>
    <definedName name="_bdm.F2DB89BE62CC409980CB013651416C5F.edm" hidden="1">#REF!</definedName>
    <definedName name="_bdm.F42A9DBD7F844D2E8A75BAAADEEBC874.edm" localSheetId="30" hidden="1">#REF!</definedName>
    <definedName name="_bdm.F42A9DBD7F844D2E8A75BAAADEEBC874.edm" hidden="1">#REF!</definedName>
    <definedName name="_bdm.F564644ED1F546C59AC7E887DB403406.edm" localSheetId="30" hidden="1">#REF!</definedName>
    <definedName name="_bdm.F564644ED1F546C59AC7E887DB403406.edm" hidden="1">#REF!</definedName>
    <definedName name="_bdm.F58B819E41E24C2B99216BCC9154DBD9.edm" hidden="1">#REF!</definedName>
    <definedName name="_bdm.F6AB1E7E95D547DBB2DCB027145A2DB0.edm" hidden="1">#REF!</definedName>
    <definedName name="_bdm.F746AF400F5D4DB89219976C37778FC9.edm" hidden="1">#REF!</definedName>
    <definedName name="_bdm.F8684D9EF1B54DB5A856CE4F6D14115D.edm" hidden="1">#REF!</definedName>
    <definedName name="_bdm.F91A51A5FFD141BD821009884766DBC6.edm" hidden="1">'[103]IS (I)'!$A:$IV</definedName>
    <definedName name="_bdm.F937BDB1677C45289CC8DDB635C5EDB8.edm" localSheetId="30" hidden="1">#REF!</definedName>
    <definedName name="_bdm.F937BDB1677C45289CC8DDB635C5EDB8.edm" hidden="1">#REF!</definedName>
    <definedName name="_bdm.F93AD3D7C6354ADBBCDFB37DD0CE3A41.edm" localSheetId="30" hidden="1">#REF!</definedName>
    <definedName name="_bdm.F93AD3D7C6354ADBBCDFB37DD0CE3A41.edm" hidden="1">#REF!</definedName>
    <definedName name="_bdm.F996809EF7954C9797DBF7416407EB47.edm" localSheetId="30" hidden="1">#REF!</definedName>
    <definedName name="_bdm.F996809EF7954C9797DBF7416407EB47.edm" hidden="1">#REF!</definedName>
    <definedName name="_bdm.FA206C7EF05344A1ADB2599D6DDD41D6.edm" hidden="1">#REF!</definedName>
    <definedName name="_bdm.FA5DC2630F7643DB9250EC785A6031CC.edm" hidden="1">'[53]New Store Model'!$A:$IV</definedName>
    <definedName name="_bdm.FAA43AF139F14D89B400DBE6794BF8BA.edm" hidden="1">'[45]Seg P&amp;L'!$A:$IV</definedName>
    <definedName name="_bdm.FastTrackBookmark.1_6_2015_4_23_49_PM.edm" hidden="1">[114]Teaser!#REF!</definedName>
    <definedName name="_bdm.FastTrackBookmark.12_12_2016_7_14_49_PM.edm" localSheetId="30" hidden="1">#REF!</definedName>
    <definedName name="_bdm.FastTrackBookmark.12_12_2016_7_14_49_PM.edm" hidden="1">#REF!</definedName>
    <definedName name="_bdm.FB18DEB01EA64EDDBA945360BC456BA7.edm" localSheetId="30" hidden="1">#REF!</definedName>
    <definedName name="_bdm.FB18DEB01EA64EDDBA945360BC456BA7.edm" hidden="1">#REF!</definedName>
    <definedName name="_bdm.FB45B4106C6E4DB78A3545CC57CD62BB.edm" localSheetId="30" hidden="1">#REF!</definedName>
    <definedName name="_bdm.FB45B4106C6E4DB78A3545CC57CD62BB.edm" hidden="1">#REF!</definedName>
    <definedName name="_bdm.FBF05B4D6B5D414E8F29C304DAD6A7C9.edm" hidden="1">#REF!</definedName>
    <definedName name="_bdm.FDAFB6D582BB4955AA46CD36502BCDBE.edm" hidden="1">'[53]Financial Summary'!$A:$IV</definedName>
    <definedName name="_bdm.FDBB81F3339240CC9758779596063872.edm" hidden="1">'[115]MS model'!$A:$IV</definedName>
    <definedName name="_bdm.FEDB395C3009431FA3FF5CEEBC0B1187.edm" localSheetId="30" hidden="1">#REF!</definedName>
    <definedName name="_bdm.FEDB395C3009431FA3FF5CEEBC0B1187.edm" hidden="1">#REF!</definedName>
    <definedName name="_BQ4.1" localSheetId="30" hidden="1">#REF!</definedName>
    <definedName name="_BQ4.1" hidden="1">#REF!</definedName>
    <definedName name="_BQ4.10" localSheetId="30" hidden="1">'[116]SERV. COMEDOR'!#REF!</definedName>
    <definedName name="_BQ4.10" hidden="1">'[116]SERV. COMEDOR'!#REF!</definedName>
    <definedName name="_BQ4.5" localSheetId="30" hidden="1">#REF!</definedName>
    <definedName name="_BQ4.5" hidden="1">#REF!</definedName>
    <definedName name="_br1" localSheetId="30" hidden="1">{"Quarter1",#N/A,FALSE,"Sheet1";"Quarter2",#N/A,FALSE,"Sheet1";"Quarter3",#N/A,FALSE,"Sheet1";"Quarter4",#N/A,FALSE,"Sheet1"}</definedName>
    <definedName name="_br1" hidden="1">{"Quarter1",#N/A,FALSE,"Sheet1";"Quarter2",#N/A,FALSE,"Sheet1";"Quarter3",#N/A,FALSE,"Sheet1";"Quarter4",#N/A,FALSE,"Sheet1"}</definedName>
    <definedName name="_c" localSheetId="30" hidden="1">{#N/A,#N/A,FALSE,"WOB_1.XLS";#N/A,#N/A,FALSE,"WOB_2.XLS";#N/A,#N/A,FALSE,"WOB_3.XLS";#N/A,#N/A,FALSE,"WOB_4.XLS";#N/A,#N/A,FALSE,"WOB_5.XLS"}</definedName>
    <definedName name="_c" hidden="1">{#N/A,#N/A,FALSE,"WOB_1.XLS";#N/A,#N/A,FALSE,"WOB_2.XLS";#N/A,#N/A,FALSE,"WOB_3.XLS";#N/A,#N/A,FALSE,"WOB_4.XLS";#N/A,#N/A,FALSE,"WOB_5.XLS"}</definedName>
    <definedName name="_cer3" localSheetId="30" hidden="1">{#N/A,#N/A,FALSE,"WOBE_DE.XLS";#N/A,#N/A,FALSE,"WOB_1.XLS";#N/A,#N/A,FALSE,"WOB_2.XLS";#N/A,#N/A,FALSE,"WOB_3.XLS";#N/A,#N/A,FALSE,"WOB_4.XLS";#N/A,#N/A,FALSE,"WOB_5.XLS"}</definedName>
    <definedName name="_cer3" hidden="1">{#N/A,#N/A,FALSE,"WOBE_DE.XLS";#N/A,#N/A,FALSE,"WOB_1.XLS";#N/A,#N/A,FALSE,"WOB_2.XLS";#N/A,#N/A,FALSE,"WOB_3.XLS";#N/A,#N/A,FALSE,"WOB_4.XLS";#N/A,#N/A,FALSE,"WOB_5.XLS"}</definedName>
    <definedName name="_CuN3" localSheetId="30" hidden="1">{#N/A,#N/A,FALSE,"WOBE_DE.XLS";#N/A,#N/A,FALSE,"WOB_1.XLS";#N/A,#N/A,FALSE,"WOB_2.XLS";#N/A,#N/A,FALSE,"WOB_3.XLS";#N/A,#N/A,FALSE,"WOB_4.XLS";#N/A,#N/A,FALSE,"WOB_5.XLS"}</definedName>
    <definedName name="_CuN3" hidden="1">{#N/A,#N/A,FALSE,"WOBE_DE.XLS";#N/A,#N/A,FALSE,"WOB_1.XLS";#N/A,#N/A,FALSE,"WOB_2.XLS";#N/A,#N/A,FALSE,"WOB_3.XLS";#N/A,#N/A,FALSE,"WOB_4.XLS";#N/A,#N/A,FALSE,"WOB_5.XLS"}</definedName>
    <definedName name="_des1">[4]Inv_Data!#REF!</definedName>
    <definedName name="_DF4" localSheetId="30" hidden="1">#REF!</definedName>
    <definedName name="_DF4" hidden="1">#REF!</definedName>
    <definedName name="_dff1" localSheetId="30" hidden="1">{"incomemth",#N/A,TRUE,"forecast01";"incpercentmth",#N/A,TRUE,"forecast01";"balancemth",#N/A,TRUE,"forecast01";"cashmth",#N/A,TRUE,"forecast01";"cov2mth",#N/A,TRUE,"forecast01";"prbexp",#N/A,TRUE,"forecast01";"prbcap",#N/A,TRUE,"forecast01";"coalconsultants",#N/A,TRUE,"forecast01";"prbsum",#N/A,TRUE,"forecast01"}</definedName>
    <definedName name="_dff1" hidden="1">{"incomemth",#N/A,TRUE,"forecast01";"incpercentmth",#N/A,TRUE,"forecast01";"balancemth",#N/A,TRUE,"forecast01";"cashmth",#N/A,TRUE,"forecast01";"cov2mth",#N/A,TRUE,"forecast01";"prbexp",#N/A,TRUE,"forecast01";"prbcap",#N/A,TRUE,"forecast01";"coalconsultants",#N/A,TRUE,"forecast01";"prbsum",#N/A,TRUE,"forecast01"}</definedName>
    <definedName name="_dfk1"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fk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IV01" localSheetId="30">#REF!</definedName>
    <definedName name="_DIV01">#REF!</definedName>
    <definedName name="_DIV02">#REF!</definedName>
    <definedName name="_DIV31">#REF!</definedName>
    <definedName name="_DIV32">#REF!</definedName>
    <definedName name="_DIV34">#REF!</definedName>
    <definedName name="_DIV38">#REF!</definedName>
    <definedName name="_DIV93">#REF!</definedName>
    <definedName name="_djd1"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jd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kj1"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kj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PU2003" localSheetId="30">#REF!</definedName>
    <definedName name="_DPU2003">#REF!</definedName>
    <definedName name="_DPU2004">#REF!</definedName>
    <definedName name="_DPU2005">#REF!</definedName>
    <definedName name="_DPU2006">#REF!</definedName>
    <definedName name="_DPU2007">#REF!</definedName>
    <definedName name="_eva2" localSheetId="30" hidden="1">{"DCF",#N/A,FALSE,"CF"}</definedName>
    <definedName name="_eva2" hidden="1">{"DCF",#N/A,FALSE,"CF"}</definedName>
    <definedName name="_eva2_1" localSheetId="30" hidden="1">{"DCF",#N/A,FALSE,"CF"}</definedName>
    <definedName name="_eva2_1" hidden="1">{"DCF",#N/A,FALSE,"CF"}</definedName>
    <definedName name="_eva2_2" localSheetId="30" hidden="1">{"DCF",#N/A,FALSE,"CF"}</definedName>
    <definedName name="_eva2_2" hidden="1">{"DCF",#N/A,FALSE,"CF"}</definedName>
    <definedName name="_eva2_3" localSheetId="30" hidden="1">{"DCF",#N/A,FALSE,"CF"}</definedName>
    <definedName name="_eva2_3" hidden="1">{"DCF",#N/A,FALSE,"CF"}</definedName>
    <definedName name="_eva2_4" localSheetId="30" hidden="1">{"DCF",#N/A,FALSE,"CF"}</definedName>
    <definedName name="_eva2_4" hidden="1">{"DCF",#N/A,FALSE,"CF"}</definedName>
    <definedName name="_eva2_5" localSheetId="30" hidden="1">{"DCF",#N/A,FALSE,"CF"}</definedName>
    <definedName name="_eva2_5" hidden="1">{"DCF",#N/A,FALSE,"CF"}</definedName>
    <definedName name="_fdf1" localSheetId="30" hidden="1">{"incomemth",#N/A,TRUE,"forecast00";"incomepercentmth",#N/A,TRUE,"forecast00";"balancemth",#N/A,TRUE,"forecast00";"cashmth",#N/A,TRUE,"forecast00";"covenantmth",#N/A,TRUE,"forecast00"}</definedName>
    <definedName name="_fdf1" hidden="1">{"incomemth",#N/A,TRUE,"forecast00";"incomepercentmth",#N/A,TRUE,"forecast00";"balancemth",#N/A,TRUE,"forecast00";"cashmth",#N/A,TRUE,"forecast00";"covenantmth",#N/A,TRUE,"forecast00"}</definedName>
    <definedName name="_fdg1" localSheetId="30" hidden="1">{"incomemth",#N/A,TRUE,"forecast00";"incomepercentmth",#N/A,TRUE,"forecast00";"balancemth",#N/A,TRUE,"forecast00";"cashmth",#N/A,TRUE,"forecast00";"covenantmth",#N/A,TRUE,"forecast00"}</definedName>
    <definedName name="_fdg1" hidden="1">{"incomemth",#N/A,TRUE,"forecast00";"incomepercentmth",#N/A,TRUE,"forecast00";"balancemth",#N/A,TRUE,"forecast00";"cashmth",#N/A,TRUE,"forecast00";"covenantmth",#N/A,TRUE,"forecast00"}</definedName>
    <definedName name="_fds1" localSheetId="30" hidden="1">{"incomemth",#N/A,TRUE,"forecast01";"incpercentmth",#N/A,TRUE,"forecast01";"balancemth",#N/A,TRUE,"forecast01";"cashmth",#N/A,TRUE,"forecast01";"cov2mth",#N/A,TRUE,"forecast01";"prbexp",#N/A,TRUE,"forecast01";"prbcap",#N/A,TRUE,"forecast01";"coalconsultants",#N/A,TRUE,"forecast01";"prbsum",#N/A,TRUE,"forecast01"}</definedName>
    <definedName name="_fds1" hidden="1">{"incomemth",#N/A,TRUE,"forecast01";"incpercentmth",#N/A,TRUE,"forecast01";"balancemth",#N/A,TRUE,"forecast01";"cashmth",#N/A,TRUE,"forecast01";"cov2mth",#N/A,TRUE,"forecast01";"prbexp",#N/A,TRUE,"forecast01";"prbcap",#N/A,TRUE,"forecast01";"coalconsultants",#N/A,TRUE,"forecast01";"prbsum",#N/A,TRUE,"forecast01"}</definedName>
    <definedName name="_Fill" localSheetId="30" hidden="1">#REF!</definedName>
    <definedName name="_Fill" hidden="1">#REF!</definedName>
    <definedName name="_xlnm._FilterDatabase" localSheetId="30" hidden="1">Rentroll!$D$1:$D$637</definedName>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hidden="1">#REF!</definedName>
    <definedName name="_FilterDatabase1" localSheetId="30" hidden="1">#REF!</definedName>
    <definedName name="_FilterDatabase1" hidden="1">#REF!</definedName>
    <definedName name="_G100" localSheetId="30">DATE(YEAR(Rentroll!Loan_Start),MONTH(Rentroll!Loan_Start)+Payment_Number,DAY(Rentroll!Loan_Start))</definedName>
    <definedName name="_G100">DATE(YEAR(Loan_Start),MONTH(Loan_Start)+Payment_Number,DAY(Loan_Start))</definedName>
    <definedName name="_gf1" localSheetId="30" hidden="1">{"incomemth",#N/A,TRUE,"forecast00";"incomepercentmth",#N/A,TRUE,"forecast00";"balancemth",#N/A,TRUE,"forecast00";"cashmth",#N/A,TRUE,"forecast00";"covenantmth",#N/A,TRUE,"forecast00"}</definedName>
    <definedName name="_gf1" hidden="1">{"incomemth",#N/A,TRUE,"forecast00";"incomepercentmth",#N/A,TRUE,"forecast00";"balancemth",#N/A,TRUE,"forecast00";"cashmth",#N/A,TRUE,"forecast00";"covenantmth",#N/A,TRUE,"forecast00"}</definedName>
    <definedName name="_gfg2" localSheetId="30" hidden="1">{"Sum WW A",#N/A,FALSE,"FY95SLS";"Sum WW B",#N/A,FALSE,"FY95SLS";"Sum US A",#N/A,FALSE,"FY95SLS";"Sum US B",#N/A,FALSE,"FY95SLS";"Sum US Bocg",#N/A,FALSE,"FY95SLS";"Sum Can A",#N/A,FALSE,"FY95SLS";"Sum Can B",#N/A,FALSE,"FY95SLS";"Sum Europe",#N/A,FALSE,"FY95SLS";"Sum Row",#N/A,FALSE,"FY95SLS"}</definedName>
    <definedName name="_gfg2" hidden="1">{"Sum WW A",#N/A,FALSE,"FY95SLS";"Sum WW B",#N/A,FALSE,"FY95SLS";"Sum US A",#N/A,FALSE,"FY95SLS";"Sum US B",#N/A,FALSE,"FY95SLS";"Sum US Bocg",#N/A,FALSE,"FY95SLS";"Sum Can A",#N/A,FALSE,"FY95SLS";"Sum Can B",#N/A,FALSE,"FY95SLS";"Sum Europe",#N/A,FALSE,"FY95SLS";"Sum Row",#N/A,FALSE,"FY95SLS"}</definedName>
    <definedName name="_gh2" localSheetId="30" hidden="1">{"YTDONLY",#N/A,FALSE,"09-SUM  ";"REGULAR1",#N/A,FALSE,"09-SUM  "}</definedName>
    <definedName name="_gh2" hidden="1">{"YTDONLY",#N/A,FALSE,"09-SUM  ";"REGULAR1",#N/A,FALSE,"09-SUM  "}</definedName>
    <definedName name="_GSRATESR_1" localSheetId="30" hidden="1">#REF!</definedName>
    <definedName name="_GSRATESR_1" hidden="1">#REF!</definedName>
    <definedName name="_gt1" localSheetId="30" hidden="1">{"YTDONLY",#N/A,FALSE,"09-SUM  ";"REGULAR1",#N/A,FALSE,"09-SUM  "}</definedName>
    <definedName name="_gt1" hidden="1">{"YTDONLY",#N/A,FALSE,"09-SUM  ";"REGULAR1",#N/A,FALSE,"09-SUM  "}</definedName>
    <definedName name="_hi1" localSheetId="30" hidden="1">{#N/A,#N/A,FALSE,"fy95";#N/A,#N/A,FALSE,"fy96";#N/A,#N/A,FALSE,"ty96";#N/A,#N/A,FALSE,"total";#N/A,#N/A,FALSE,"EAC"}</definedName>
    <definedName name="_hi1" hidden="1">{#N/A,#N/A,FALSE,"fy95";#N/A,#N/A,FALSE,"fy96";#N/A,#N/A,FALSE,"ty96";#N/A,#N/A,FALSE,"total";#N/A,#N/A,FALSE,"EAC"}</definedName>
    <definedName name="_hod2" localSheetId="30" hidden="1">{#N/A,#N/A,FALSE,"TS";#N/A,#N/A,FALSE,"Combo";#N/A,#N/A,FALSE,"FAIR";#N/A,#N/A,FALSE,"RBC";#N/A,#N/A,FALSE,"xxxx";#N/A,#N/A,FALSE,"A_D";#N/A,#N/A,FALSE,"WACC";#N/A,#N/A,FALSE,"DCF";#N/A,#N/A,FALSE,"LBO";#N/A,#N/A,FALSE,"AcqMults";#N/A,#N/A,FALSE,"CompMults"}</definedName>
    <definedName name="_hod2" hidden="1">{#N/A,#N/A,FALSE,"TS";#N/A,#N/A,FALSE,"Combo";#N/A,#N/A,FALSE,"FAIR";#N/A,#N/A,FALSE,"RBC";#N/A,#N/A,FALSE,"xxxx";#N/A,#N/A,FALSE,"A_D";#N/A,#N/A,FALSE,"WACC";#N/A,#N/A,FALSE,"DCF";#N/A,#N/A,FALSE,"LBO";#N/A,#N/A,FALSE,"AcqMults";#N/A,#N/A,FALSE,"CompMults"}</definedName>
    <definedName name="_ibo2" localSheetId="30" hidden="1">{#N/A,#N/A,FALSE,"Summary";#N/A,#N/A,FALSE,"Projections";#N/A,#N/A,FALSE,"Mkt Mults";#N/A,#N/A,FALSE,"DCF";#N/A,#N/A,FALSE,"Accr Dil";#N/A,#N/A,FALSE,"PIC LBO";#N/A,#N/A,FALSE,"MULT10_4";#N/A,#N/A,FALSE,"CBI LBO"}</definedName>
    <definedName name="_ibo2" hidden="1">{#N/A,#N/A,FALSE,"Summary";#N/A,#N/A,FALSE,"Projections";#N/A,#N/A,FALSE,"Mkt Mults";#N/A,#N/A,FALSE,"DCF";#N/A,#N/A,FALSE,"Accr Dil";#N/A,#N/A,FALSE,"PIC LBO";#N/A,#N/A,FALSE,"MULT10_4";#N/A,#N/A,FALSE,"CBI LBO"}</definedName>
    <definedName name="_J2" localSheetId="30" hidden="1">{"YTDONLY",#N/A,FALSE,"09-SUM  ";"REGULAR1",#N/A,FALSE,"09-SUM  "}</definedName>
    <definedName name="_J2" hidden="1">{"YTDONLY",#N/A,FALSE,"09-SUM  ";"REGULAR1",#N/A,FALSE,"09-SUM  "}</definedName>
    <definedName name="_jkl3" localSheetId="30" hidden="1">{"compallo",#N/A,FALSE,"Allocation";"plallo",#N/A,FALSE,"Allocation"}</definedName>
    <definedName name="_jkl3" hidden="1">{"compallo",#N/A,FALSE,"Allocation";"plallo",#N/A,FALSE,"Allocation"}</definedName>
    <definedName name="_JLC1" localSheetId="30" hidden="1">{#N/A,#N/A,TRUE,"97plnfpg"}</definedName>
    <definedName name="_JLC1" hidden="1">{#N/A,#N/A,TRUE,"97plnfpg"}</definedName>
    <definedName name="_JLC3" localSheetId="30" hidden="1">{#N/A,#N/A,FALSE,"J97plnfp"}</definedName>
    <definedName name="_JLC3" hidden="1">{#N/A,#N/A,FALSE,"J97plnfp"}</definedName>
    <definedName name="_K600">[11]original!$A$1:$O$1850</definedName>
    <definedName name="_K610">[11]original!$A$1:$O$1850</definedName>
    <definedName name="_KeC1" localSheetId="30">#REF!</definedName>
    <definedName name="_KeC1">#REF!</definedName>
    <definedName name="_KeC2">#REF!</definedName>
    <definedName name="_KeC3">#REF!</definedName>
    <definedName name="_KeP1">#REF!</definedName>
    <definedName name="_KeP2">#REF!</definedName>
    <definedName name="_KeR1">#REF!</definedName>
    <definedName name="_KeR2">#REF!</definedName>
    <definedName name="_KeR3">#REF!</definedName>
    <definedName name="_KeR4">#REF!</definedName>
    <definedName name="_Key1" hidden="1">'[117]Occupancy 2004'!#REF!</definedName>
    <definedName name="_key1812" localSheetId="30" hidden="1">#REF!</definedName>
    <definedName name="_key1812" hidden="1">#REF!</definedName>
    <definedName name="_Key2" localSheetId="30" hidden="1">#REF!</definedName>
    <definedName name="_Key2" hidden="1">#REF!</definedName>
    <definedName name="_key500" localSheetId="30" hidden="1">#REF!</definedName>
    <definedName name="_key500" hidden="1">#REF!</definedName>
    <definedName name="_key9" hidden="1">[118]Risk!$F$30:$F$32</definedName>
    <definedName name="_LM1" localSheetId="30">'[8]Detail Loan Move. &amp; Listing'!#REF!</definedName>
    <definedName name="_LM1">'[8]Detail Loan Move. &amp; Listing'!#REF!</definedName>
    <definedName name="_lo2" localSheetId="30" hidden="1">{"YTDONLY",#N/A,FALSE,"09-SUM  ";"REGULAR1",#N/A,FALSE,"09-SUM  "}</definedName>
    <definedName name="_lo2" hidden="1">{"YTDONLY",#N/A,FALSE,"09-SUM  ";"REGULAR1",#N/A,FALSE,"09-SUM  "}</definedName>
    <definedName name="_lp2" localSheetId="30" hidden="1">{"YTDONLY",#N/A,FALSE,"09-SUM  ";"REGULAR1",#N/A,FALSE,"09-SUM  "}</definedName>
    <definedName name="_lp2" hidden="1">{"YTDONLY",#N/A,FALSE,"09-SUM  ";"REGULAR1",#N/A,FALSE,"09-SUM  "}</definedName>
    <definedName name="_may3" localSheetId="30" hidden="1">{"actrev",#N/A,FALSE,"1999 BUD AUM"}</definedName>
    <definedName name="_may3" hidden="1">{"actrev",#N/A,FALSE,"1999 BUD AUM"}</definedName>
    <definedName name="_may99" localSheetId="30" hidden="1">{"actrev",#N/A,FALSE,"1999 BUD AUM"}</definedName>
    <definedName name="_may99" hidden="1">{"actrev",#N/A,FALSE,"1999 BUD AUM"}</definedName>
    <definedName name="_MDA6" localSheetId="30" hidden="1">{#N/A,#N/A,FALSE,"95-563";#N/A,#N/A,FALSE,"011";#N/A,#N/A,FALSE,"100";#N/A,#N/A,FALSE,"120";#N/A,#N/A,FALSE,"160";#N/A,#N/A,FALSE,"170";#N/A,#N/A,FALSE,"200003";#N/A,#N/A,FALSE,"200005";#N/A,#N/A,FALSE,"230";#N/A,#N/A,FALSE,"240";#N/A,#N/A,FALSE,"290";#N/A,#N/A,FALSE,"350";#N/A,#N/A,FALSE,"360";#N/A,#N/A,FALSE,"370";#N/A,#N/A,FALSE,"380";#N/A,#N/A,FALSE,"390";#N/A,#N/A,FALSE,"400";#N/A,#N/A,FALSE,"470020"}</definedName>
    <definedName name="_MDA6" hidden="1">{#N/A,#N/A,FALSE,"95-563";#N/A,#N/A,FALSE,"011";#N/A,#N/A,FALSE,"100";#N/A,#N/A,FALSE,"120";#N/A,#N/A,FALSE,"160";#N/A,#N/A,FALSE,"170";#N/A,#N/A,FALSE,"200003";#N/A,#N/A,FALSE,"200005";#N/A,#N/A,FALSE,"230";#N/A,#N/A,FALSE,"240";#N/A,#N/A,FALSE,"290";#N/A,#N/A,FALSE,"350";#N/A,#N/A,FALSE,"360";#N/A,#N/A,FALSE,"370";#N/A,#N/A,FALSE,"380";#N/A,#N/A,FALSE,"390";#N/A,#N/A,FALSE,"400";#N/A,#N/A,FALSE,"470020"}</definedName>
    <definedName name="_MDA8" localSheetId="30" hidden="1">{#N/A,#N/A,FALSE,"Sheet1"}</definedName>
    <definedName name="_MDA8" hidden="1">{#N/A,#N/A,FALSE,"Sheet1"}</definedName>
    <definedName name="_MUM1" hidden="1">[9]Graph!$D$3:$K$3</definedName>
    <definedName name="_MUM10" hidden="1">[10]Graph!$J$122:$J$125</definedName>
    <definedName name="_MUM11" hidden="1">[9]Graph!$D$14:$K$14</definedName>
    <definedName name="_MUM12" hidden="1">[10]Graph!$I$23:$I$32</definedName>
    <definedName name="_MUM13" hidden="1">[10]Graph!$E$23:$E$32</definedName>
    <definedName name="_MUM14" hidden="1">[10]Graph!$G$122:$G$125</definedName>
    <definedName name="_MUM15" hidden="1">[10]Graph!$C$122:$C$125</definedName>
    <definedName name="_MUM16" hidden="1">[10]Graph!$N$212:$N$215</definedName>
    <definedName name="_MUM17" hidden="1">[10]Graph!$K$122:$K$125</definedName>
    <definedName name="_MUM18" hidden="1">[10]Graph!$D$23:$D$32</definedName>
    <definedName name="_MUM19" hidden="1">[10]Graph!$H$23:$H$32</definedName>
    <definedName name="_MUM2" hidden="1">[10]Graph!$L$122:$L$125</definedName>
    <definedName name="_MUM20" hidden="1">[10]Graph!$J$23:$J$32</definedName>
    <definedName name="_MUM21" hidden="1">[10]Graph!$F$23:$F$32</definedName>
    <definedName name="_MUM22" hidden="1">[10]Graph!$H$122:$H$125</definedName>
    <definedName name="_MUM23" hidden="1">[10]Graph!$D$122:$D$125</definedName>
    <definedName name="_MUM24" hidden="1">[10]Graph!$E$122:$E$125</definedName>
    <definedName name="_MUM25" hidden="1">[10]Graph!$A$122:$A$125</definedName>
    <definedName name="_MUM26" hidden="1">[10]Graph!$A$122:$A$125</definedName>
    <definedName name="_MUM27" hidden="1">[9]Graph!$D$1:$K$1</definedName>
    <definedName name="_MUM28" hidden="1">[9]Graph!$D$2:$K$2</definedName>
    <definedName name="_MUM29" hidden="1">[10]Graph!$A$23:$A$32</definedName>
    <definedName name="_MUM3" hidden="1">[10]Graph!$I$122:$I$125</definedName>
    <definedName name="_MUM30" hidden="1">[10]Graph!$A$23:$A$32</definedName>
    <definedName name="_MUM31" hidden="1">[10]Graph!$A$122:$A$125</definedName>
    <definedName name="_MUM32" hidden="1">[10]Graph!$A$122:$A$125</definedName>
    <definedName name="_MUM4" hidden="1">[9]Graph!$D$27:$K$27</definedName>
    <definedName name="_MUM5" hidden="1">[9]Graph!$D$6:$K$6</definedName>
    <definedName name="_MUM6" hidden="1">[10]Graph!$F$122:$F$125</definedName>
    <definedName name="_MUM7" hidden="1">[10]Graph!$B$122:$B$125</definedName>
    <definedName name="_MUM8" hidden="1">[9]Graph!$D$26:$K$26</definedName>
    <definedName name="_MUM9" hidden="1">[10]Graph!$M$212:$M$215</definedName>
    <definedName name="_new" localSheetId="30" hidden="1">#REF!</definedName>
    <definedName name="_new" hidden="1">#REF!</definedName>
    <definedName name="_new1" localSheetId="30" hidden="1">{#N/A,#N/A,FALSE,"Pharm";#N/A,#N/A,FALSE,"WWCM"}</definedName>
    <definedName name="_new1" hidden="1">{#N/A,#N/A,FALSE,"Pharm";#N/A,#N/A,FALSE,"WWCM"}</definedName>
    <definedName name="_New2" localSheetId="30" hidden="1">{"TOTAL",#N/A,FALSE,"A";"FISCAL94",#N/A,FALSE,"A";"FISCAL95",#N/A,FALSE,"A";"FISCAL96",#N/A,FALSE,"A";"misc page",#N/A,FALSE,"A"}</definedName>
    <definedName name="_New2" hidden="1">{"TOTAL",#N/A,FALSE,"A";"FISCAL94",#N/A,FALSE,"A";"FISCAL95",#N/A,FALSE,"A";"FISCAL96",#N/A,FALSE,"A";"misc page",#N/A,FALSE,"A"}</definedName>
    <definedName name="_not1" localSheetId="30" hidden="1">{#N/A,#N/A,TRUE,"Top";#N/A,#N/A,TRUE,"Quarter";#N/A,#N/A,TRUE,"Variance";#N/A,#N/A,TRUE,"Forecast";#N/A,#N/A,TRUE,"ForecastMnthly";#N/A,#N/A,TRUE,"ForecastQtrly";#N/A,#N/A,TRUE,"Actual"}</definedName>
    <definedName name="_not1" hidden="1">{#N/A,#N/A,TRUE,"Top";#N/A,#N/A,TRUE,"Quarter";#N/A,#N/A,TRUE,"Variance";#N/A,#N/A,TRUE,"Forecast";#N/A,#N/A,TRUE,"ForecastMnthly";#N/A,#N/A,TRUE,"ForecastQtrly";#N/A,#N/A,TRUE,"Actual"}</definedName>
    <definedName name="_not10" localSheetId="30" hidden="1">{#N/A,#N/A,TRUE,"Top";#N/A,#N/A,TRUE,"Quarter";#N/A,#N/A,TRUE,"Variance";#N/A,#N/A,TRUE,"Forecast";#N/A,#N/A,TRUE,"ForecastMnthly";#N/A,#N/A,TRUE,"ForecastQtrly";#N/A,#N/A,TRUE,"Actual"}</definedName>
    <definedName name="_not10" hidden="1">{#N/A,#N/A,TRUE,"Top";#N/A,#N/A,TRUE,"Quarter";#N/A,#N/A,TRUE,"Variance";#N/A,#N/A,TRUE,"Forecast";#N/A,#N/A,TRUE,"ForecastMnthly";#N/A,#N/A,TRUE,"ForecastQtrly";#N/A,#N/A,TRUE,"Actual"}</definedName>
    <definedName name="_not11"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not11"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not12" localSheetId="30" hidden="1">{#N/A,#N/A,TRUE,"Forecast";#N/A,#N/A,TRUE,"ForecastMnthly";#N/A,#N/A,TRUE,"ForecastQtrly";#N/A,#N/A,TRUE,"Actual"}</definedName>
    <definedName name="_not12" hidden="1">{#N/A,#N/A,TRUE,"Forecast";#N/A,#N/A,TRUE,"ForecastMnthly";#N/A,#N/A,TRUE,"ForecastQtrly";#N/A,#N/A,TRUE,"Actual"}</definedName>
    <definedName name="_not13" localSheetId="30" hidden="1">{#N/A,#N/A,TRUE,"Top";#N/A,#N/A,TRUE,"Quarter";#N/A,#N/A,TRUE,"Variance"}</definedName>
    <definedName name="_not13" hidden="1">{#N/A,#N/A,TRUE,"Top";#N/A,#N/A,TRUE,"Quarter";#N/A,#N/A,TRUE,"Variance"}</definedName>
    <definedName name="_not14"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not14"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not15" localSheetId="30" hidden="1">{"Schedule",#N/A,FALSE,"Receipt";"Disbursement Actual",#N/A,FALSE,"Disburse";"Disbursement Forecast",#N/A,FALSE,"Disburse"}</definedName>
    <definedName name="_not15" hidden="1">{"Schedule",#N/A,FALSE,"Receipt";"Disbursement Actual",#N/A,FALSE,"Disburse";"Disbursement Forecast",#N/A,FALSE,"Disburse"}</definedName>
    <definedName name="_not2"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not2"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not3" localSheetId="30" hidden="1">{#N/A,#N/A,TRUE,"Forecast";#N/A,#N/A,TRUE,"ForecastMnthly";#N/A,#N/A,TRUE,"ForecastQtrly";#N/A,#N/A,TRUE,"Actual"}</definedName>
    <definedName name="_not3" hidden="1">{#N/A,#N/A,TRUE,"Forecast";#N/A,#N/A,TRUE,"ForecastMnthly";#N/A,#N/A,TRUE,"ForecastQtrly";#N/A,#N/A,TRUE,"Actual"}</definedName>
    <definedName name="_not4" localSheetId="30" hidden="1">{#N/A,#N/A,TRUE,"Top";#N/A,#N/A,TRUE,"Quarter";#N/A,#N/A,TRUE,"Variance"}</definedName>
    <definedName name="_not4" hidden="1">{#N/A,#N/A,TRUE,"Top";#N/A,#N/A,TRUE,"Quarter";#N/A,#N/A,TRUE,"Variance"}</definedName>
    <definedName name="_not5"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not5"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not6" localSheetId="30" hidden="1">{"Schedule",#N/A,FALSE,"Receipt";"Disbursement Actual",#N/A,FALSE,"Disburse";"Disbursement Forecast",#N/A,FALSE,"Disburse"}</definedName>
    <definedName name="_not6" hidden="1">{"Schedule",#N/A,FALSE,"Receipt";"Disbursement Actual",#N/A,FALSE,"Disburse";"Disbursement Forecast",#N/A,FALSE,"Disburse"}</definedName>
    <definedName name="_o1" localSheetId="30" hidden="1">{#N/A,#N/A,FALSE,"SUMMARY";#N/A,#N/A,FALSE,"mcsh";#N/A,#N/A,FALSE,"vol&amp;rev";#N/A,#N/A,FALSE,"wkgcap";#N/A,#N/A,FALSE,"DEPR&amp;DT";#N/A,#N/A,FALSE,"ASSETS";#N/A,#N/A,FALSE,"NI&amp;OTH&amp;DIV";#N/A,#N/A,FALSE,"CASHFLOW";#N/A,#N/A,FALSE,"CAPEMPL";#N/A,#N/A,FALSE,"ROCE"}</definedName>
    <definedName name="_o1" hidden="1">{#N/A,#N/A,FALSE,"SUMMARY";#N/A,#N/A,FALSE,"mcsh";#N/A,#N/A,FALSE,"vol&amp;rev";#N/A,#N/A,FALSE,"wkgcap";#N/A,#N/A,FALSE,"DEPR&amp;DT";#N/A,#N/A,FALSE,"ASSETS";#N/A,#N/A,FALSE,"NI&amp;OTH&amp;DIV";#N/A,#N/A,FALSE,"CASHFLOW";#N/A,#N/A,FALSE,"CAPEMPL";#N/A,#N/A,FALSE,"ROCE"}</definedName>
    <definedName name="_odc1" localSheetId="30" hidden="1">{#N/A,#N/A,FALSE,"ManLoading"}</definedName>
    <definedName name="_odc1" hidden="1">{#N/A,#N/A,FALSE,"ManLoading"}</definedName>
    <definedName name="_odc2" localSheetId="30" hidden="1">{#N/A,#N/A,FALSE,"ManLoading"}</definedName>
    <definedName name="_odc2" hidden="1">{#N/A,#N/A,FALSE,"ManLoading"}</definedName>
    <definedName name="_OO1">[119]Assumption!$D$44</definedName>
    <definedName name="_OO10">[119]Assumption!$DH$44</definedName>
    <definedName name="_OO11">[119]Assumption!$DT$44</definedName>
    <definedName name="_OO12">[119]Assumption!$EF$44</definedName>
    <definedName name="_OO13">[119]Assumption!$ER$44</definedName>
    <definedName name="_OO2">[119]Assumption!$P$44</definedName>
    <definedName name="_OO3">[119]Assumption!$AB$44</definedName>
    <definedName name="_OO4">[119]Assumption!$AN$44</definedName>
    <definedName name="_OO5">[119]Assumption!$AZ$44</definedName>
    <definedName name="_OO6">[119]Assumption!$BL$44</definedName>
    <definedName name="_OO7">[119]Assumption!$BX$44</definedName>
    <definedName name="_OO8">[119]Assumption!$CJ$44</definedName>
    <definedName name="_OO9">[119]Assumption!$CV$44</definedName>
    <definedName name="_OR1">[119]Assumption!$D$70</definedName>
    <definedName name="_OR10">[119]Assumption!$DH$70</definedName>
    <definedName name="_OR11">[119]Assumption!$DT$70</definedName>
    <definedName name="_OR12">[119]Assumption!$EF$70</definedName>
    <definedName name="_OR13">[119]Assumption!$ER$70</definedName>
    <definedName name="_OR2">[119]Assumption!$P$70</definedName>
    <definedName name="_OR3">[119]Assumption!$AB$70</definedName>
    <definedName name="_OR4">[119]Assumption!$AN$70</definedName>
    <definedName name="_OR5">[119]Assumption!$AZ$70</definedName>
    <definedName name="_OR6">[119]Assumption!$BL$70</definedName>
    <definedName name="_OR7">[119]Assumption!$BX$70</definedName>
    <definedName name="_OR8">[119]Assumption!$CJ$70</definedName>
    <definedName name="_OR9">[119]Assumption!$CV$70</definedName>
    <definedName name="_Order1" hidden="1">255</definedName>
    <definedName name="_Order2" hidden="1">255</definedName>
    <definedName name="_OUT13300">#N/A</definedName>
    <definedName name="_OUT13502">#N/A</definedName>
    <definedName name="_OUT41301">#N/A</definedName>
    <definedName name="_OUT85116">#N/A</definedName>
    <definedName name="_OUT85125">#N/A</definedName>
    <definedName name="_OUT86106">#N/A</definedName>
    <definedName name="_P00comps1" hidden="1">'[120]EU Comps'!$DK$326:$FO$489</definedName>
    <definedName name="_P00comps2" hidden="1">'[120]EU Comps'!$FQ$326:$HL$489</definedName>
    <definedName name="_Parse_Out" localSheetId="30" hidden="1">#REF!</definedName>
    <definedName name="_Parse_Out" hidden="1">#REF!</definedName>
    <definedName name="_pd123" localSheetId="30" hidden="1">{"Units A",#N/A,FALSE,"FY95SLS";"Units B",#N/A,FALSE,"FY95SLS"}</definedName>
    <definedName name="_pd123" hidden="1">{"Units A",#N/A,FALSE,"FY95SLS";"Units B",#N/A,FALSE,"FY95SLS"}</definedName>
    <definedName name="_PSM2"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PSM3" localSheetId="30" hidden="1">{"Pound Sterling",#N/A,TRUE,"PPD";"Pound Sterling",#N/A,TRUE,"Anaquest";"Pound Sterling",#N/A,TRUE,"Delta";"Pound Sterling",#N/A,TRUE,"INO"}</definedName>
    <definedName name="_PSM3" hidden="1">{"Pound Sterling",#N/A,TRUE,"PPD";"Pound Sterling",#N/A,TRUE,"Anaquest";"Pound Sterling",#N/A,TRUE,"Delta";"Pound Sterling",#N/A,TRUE,"INO"}</definedName>
    <definedName name="_QRA86106">#N/A</definedName>
    <definedName name="_R" hidden="1">[13]SalesMYP!$C$98:$C$104</definedName>
    <definedName name="_R1">#N/A</definedName>
    <definedName name="_Regression_Int" hidden="1">1</definedName>
    <definedName name="_Regression_Out" localSheetId="30" hidden="1">#REF!</definedName>
    <definedName name="_Regression_Out" hidden="1">#REF!</definedName>
    <definedName name="_Regression_X" localSheetId="30" hidden="1">#REF!</definedName>
    <definedName name="_Regression_X" hidden="1">#REF!</definedName>
    <definedName name="_Regression_Y" localSheetId="30" hidden="1">#REF!</definedName>
    <definedName name="_Regression_Y" hidden="1">#REF!</definedName>
    <definedName name="_RO1">[119]Assumption!$D$45</definedName>
    <definedName name="_RO10">[119]Assumption!$DH$45</definedName>
    <definedName name="_RO11">[119]Assumption!$DT$45</definedName>
    <definedName name="_RO12">[119]Assumption!$EF$45</definedName>
    <definedName name="_RO13">[119]Assumption!$ER$45</definedName>
    <definedName name="_RO2">[119]Assumption!$P$45</definedName>
    <definedName name="_RO3">[119]Assumption!$AB$45</definedName>
    <definedName name="_RO4">[119]Assumption!$AN$45</definedName>
    <definedName name="_RO5">[119]Assumption!$AZ$45</definedName>
    <definedName name="_RO6">[119]Assumption!$BL$45</definedName>
    <definedName name="_RO7">[119]Assumption!$BX$45</definedName>
    <definedName name="_RO8">[119]Assumption!$CJ$45</definedName>
    <definedName name="_RO9">[119]Assumption!$CV$45</definedName>
    <definedName name="_rod1" localSheetId="30" hidden="1">{#N/A,#N/A,FALSE,"Projections";#N/A,#N/A,FALSE,"Multiples Valuation";#N/A,#N/A,FALSE,"LBO";#N/A,#N/A,FALSE,"Multiples_Sensitivity";#N/A,#N/A,FALSE,"Summary"}</definedName>
    <definedName name="_rod1" hidden="1">{#N/A,#N/A,FALSE,"Projections";#N/A,#N/A,FALSE,"Multiples Valuation";#N/A,#N/A,FALSE,"LBO";#N/A,#N/A,FALSE,"Multiples_Sensitivity";#N/A,#N/A,FALSE,"Summary"}</definedName>
    <definedName name="_RR1">[119]Assumption!$D$71</definedName>
    <definedName name="_RR10">[119]Assumption!$DH$71</definedName>
    <definedName name="_RR11">[119]Assumption!$DT$71</definedName>
    <definedName name="_RR12">[119]Assumption!$EF$71</definedName>
    <definedName name="_RR13">[119]Assumption!$ER$71</definedName>
    <definedName name="_RR2">[119]Assumption!$P$71</definedName>
    <definedName name="_RR3">[119]Assumption!$AB$71</definedName>
    <definedName name="_RR4">[119]Assumption!$AN$71</definedName>
    <definedName name="_RR5">[119]Assumption!$AZ$71</definedName>
    <definedName name="_RR6">[119]Assumption!$BL$71</definedName>
    <definedName name="_RR7">[119]Assumption!$BX$71</definedName>
    <definedName name="_RR8">[119]Assumption!$CJ$71</definedName>
    <definedName name="_RR9">[119]Assumption!$CV$71</definedName>
    <definedName name="_s1" localSheetId="30" hidden="1">{#N/A,#N/A,TRUE,"Top";#N/A,#N/A,TRUE,"Quarter";#N/A,#N/A,TRUE,"Variance";#N/A,#N/A,TRUE,"Forecast";#N/A,#N/A,TRUE,"ForecastMnthly";#N/A,#N/A,TRUE,"ForecastQtrly";#N/A,#N/A,TRUE,"Actual"}</definedName>
    <definedName name="_s1" hidden="1">{#N/A,#N/A,TRUE,"Top";#N/A,#N/A,TRUE,"Quarter";#N/A,#N/A,TRUE,"Variance";#N/A,#N/A,TRUE,"Forecast";#N/A,#N/A,TRUE,"ForecastMnthly";#N/A,#N/A,TRUE,"ForecastQtrly";#N/A,#N/A,TRUE,"Actual"}</definedName>
    <definedName name="_s110"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1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11" localSheetId="30" hidden="1">{#N/A,#N/A,TRUE,"Forecast";#N/A,#N/A,TRUE,"ForecastMnthly";#N/A,#N/A,TRUE,"ForecastQtrly";#N/A,#N/A,TRUE,"Actual"}</definedName>
    <definedName name="_s111" hidden="1">{#N/A,#N/A,TRUE,"Forecast";#N/A,#N/A,TRUE,"ForecastMnthly";#N/A,#N/A,TRUE,"ForecastQtrly";#N/A,#N/A,TRUE,"Actual"}</definedName>
    <definedName name="_s113" localSheetId="30" hidden="1">{#N/A,#N/A,TRUE,"Top";#N/A,#N/A,TRUE,"Quarter";#N/A,#N/A,TRUE,"Variance"}</definedName>
    <definedName name="_s113" hidden="1">{#N/A,#N/A,TRUE,"Top";#N/A,#N/A,TRUE,"Quarter";#N/A,#N/A,TRUE,"Variance"}</definedName>
    <definedName name="_s114"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14"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15" localSheetId="30" hidden="1">{"Schedule",#N/A,FALSE,"Receipt";"Disbursement Actual",#N/A,FALSE,"Disburse";"Disbursement Forecast",#N/A,FALSE,"Disburse"}</definedName>
    <definedName name="_s115" hidden="1">{"Schedule",#N/A,FALSE,"Receipt";"Disbursement Actual",#N/A,FALSE,"Disburse";"Disbursement Forecast",#N/A,FALSE,"Disburse"}</definedName>
    <definedName name="_s116"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16"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17" localSheetId="30" hidden="1">{#N/A,#N/A,TRUE,"Top";#N/A,#N/A,TRUE,"Quarter";#N/A,#N/A,TRUE,"Variance";#N/A,#N/A,TRUE,"Forecast";#N/A,#N/A,TRUE,"ForecastMnthly";#N/A,#N/A,TRUE,"ForecastQtrly";#N/A,#N/A,TRUE,"Actual"}</definedName>
    <definedName name="_s117" hidden="1">{#N/A,#N/A,TRUE,"Top";#N/A,#N/A,TRUE,"Quarter";#N/A,#N/A,TRUE,"Variance";#N/A,#N/A,TRUE,"Forecast";#N/A,#N/A,TRUE,"ForecastMnthly";#N/A,#N/A,TRUE,"ForecastQtrly";#N/A,#N/A,TRUE,"Actual"}</definedName>
    <definedName name="_s118"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18"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19"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19"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2"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2"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20" localSheetId="30" hidden="1">{#N/A,#N/A,TRUE,"Forecast";#N/A,#N/A,TRUE,"ForecastMnthly";#N/A,#N/A,TRUE,"ForecastQtrly";#N/A,#N/A,TRUE,"Actual"}</definedName>
    <definedName name="_s120" hidden="1">{#N/A,#N/A,TRUE,"Forecast";#N/A,#N/A,TRUE,"ForecastMnthly";#N/A,#N/A,TRUE,"ForecastQtrly";#N/A,#N/A,TRUE,"Actual"}</definedName>
    <definedName name="_s121" localSheetId="30" hidden="1">{#N/A,#N/A,TRUE,"Top";#N/A,#N/A,TRUE,"Quarter";#N/A,#N/A,TRUE,"Variance"}</definedName>
    <definedName name="_s121" hidden="1">{#N/A,#N/A,TRUE,"Top";#N/A,#N/A,TRUE,"Quarter";#N/A,#N/A,TRUE,"Variance"}</definedName>
    <definedName name="_s122"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22"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23" localSheetId="30" hidden="1">{"Schedule",#N/A,FALSE,"Receipt";"Disbursement Actual",#N/A,FALSE,"Disburse";"Disbursement Forecast",#N/A,FALSE,"Disburse"}</definedName>
    <definedName name="_s123" hidden="1">{"Schedule",#N/A,FALSE,"Receipt";"Disbursement Actual",#N/A,FALSE,"Disburse";"Disbursement Forecast",#N/A,FALSE,"Disburse"}</definedName>
    <definedName name="_s124"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24"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25"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25"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26" localSheetId="30" hidden="1">{#N/A,#N/A,TRUE,"Forecast";#N/A,#N/A,TRUE,"ForecastMnthly";#N/A,#N/A,TRUE,"ForecastQtrly";#N/A,#N/A,TRUE,"Actual"}</definedName>
    <definedName name="_s126" hidden="1">{#N/A,#N/A,TRUE,"Forecast";#N/A,#N/A,TRUE,"ForecastMnthly";#N/A,#N/A,TRUE,"ForecastQtrly";#N/A,#N/A,TRUE,"Actual"}</definedName>
    <definedName name="_s127" localSheetId="30" hidden="1">{#N/A,#N/A,TRUE,"Top";#N/A,#N/A,TRUE,"Quarter";#N/A,#N/A,TRUE,"Variance"}</definedName>
    <definedName name="_s127" hidden="1">{#N/A,#N/A,TRUE,"Top";#N/A,#N/A,TRUE,"Quarter";#N/A,#N/A,TRUE,"Variance"}</definedName>
    <definedName name="_s128"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28"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29" localSheetId="30" hidden="1">{"Schedule",#N/A,FALSE,"Receipt";"Disbursement Actual",#N/A,FALSE,"Disburse";"Disbursement Forecast",#N/A,FALSE,"Disburse"}</definedName>
    <definedName name="_s129" hidden="1">{"Schedule",#N/A,FALSE,"Receipt";"Disbursement Actual",#N/A,FALSE,"Disburse";"Disbursement Forecast",#N/A,FALSE,"Disburse"}</definedName>
    <definedName name="_s13" localSheetId="30" hidden="1">{#N/A,#N/A,TRUE,"Top";#N/A,#N/A,TRUE,"Quarter";#N/A,#N/A,TRUE,"Variance";#N/A,#N/A,TRUE,"Forecast";#N/A,#N/A,TRUE,"ForecastMnthly";#N/A,#N/A,TRUE,"ForecastQtrly";#N/A,#N/A,TRUE,"Actual"}</definedName>
    <definedName name="_s13" hidden="1">{#N/A,#N/A,TRUE,"Top";#N/A,#N/A,TRUE,"Quarter";#N/A,#N/A,TRUE,"Variance";#N/A,#N/A,TRUE,"Forecast";#N/A,#N/A,TRUE,"ForecastMnthly";#N/A,#N/A,TRUE,"ForecastQtrly";#N/A,#N/A,TRUE,"Actual"}</definedName>
    <definedName name="_s130"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31" localSheetId="30" hidden="1">{#N/A,#N/A,TRUE,"Top";#N/A,#N/A,TRUE,"Quarter";#N/A,#N/A,TRUE,"Variance";#N/A,#N/A,TRUE,"Forecast";#N/A,#N/A,TRUE,"ForecastMnthly";#N/A,#N/A,TRUE,"ForecastQtrly";#N/A,#N/A,TRUE,"Actual"}</definedName>
    <definedName name="_s131" hidden="1">{#N/A,#N/A,TRUE,"Top";#N/A,#N/A,TRUE,"Quarter";#N/A,#N/A,TRUE,"Variance";#N/A,#N/A,TRUE,"Forecast";#N/A,#N/A,TRUE,"ForecastMnthly";#N/A,#N/A,TRUE,"ForecastQtrly";#N/A,#N/A,TRUE,"Actual"}</definedName>
    <definedName name="_s132"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32"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33" localSheetId="30" hidden="1">{#N/A,#N/A,TRUE,"Forecast";#N/A,#N/A,TRUE,"ForecastMnthly";#N/A,#N/A,TRUE,"ForecastQtrly";#N/A,#N/A,TRUE,"Actual"}</definedName>
    <definedName name="_s133" hidden="1">{#N/A,#N/A,TRUE,"Forecast";#N/A,#N/A,TRUE,"ForecastMnthly";#N/A,#N/A,TRUE,"ForecastQtrly";#N/A,#N/A,TRUE,"Actual"}</definedName>
    <definedName name="_s134" localSheetId="30" hidden="1">{#N/A,#N/A,TRUE,"Top";#N/A,#N/A,TRUE,"Quarter";#N/A,#N/A,TRUE,"Variance"}</definedName>
    <definedName name="_s134" hidden="1">{#N/A,#N/A,TRUE,"Top";#N/A,#N/A,TRUE,"Quarter";#N/A,#N/A,TRUE,"Variance"}</definedName>
    <definedName name="_s135"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35"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36" localSheetId="30" hidden="1">{"Schedule",#N/A,FALSE,"Receipt";"Disbursement Actual",#N/A,FALSE,"Disburse";"Disbursement Forecast",#N/A,FALSE,"Disburse"}</definedName>
    <definedName name="_s136" hidden="1">{"Schedule",#N/A,FALSE,"Receipt";"Disbursement Actual",#N/A,FALSE,"Disburse";"Disbursement Forecast",#N/A,FALSE,"Disburse"}</definedName>
    <definedName name="_s137"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37"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_s138" localSheetId="30" hidden="1">{#N/A,#N/A,TRUE,"Top";#N/A,#N/A,TRUE,"Quarter";#N/A,#N/A,TRUE,"Variance";#N/A,#N/A,TRUE,"Forecast";#N/A,#N/A,TRUE,"ForecastMnthly";#N/A,#N/A,TRUE,"ForecastQtrly";#N/A,#N/A,TRUE,"Actual"}</definedName>
    <definedName name="_s138" hidden="1">{#N/A,#N/A,TRUE,"Top";#N/A,#N/A,TRUE,"Quarter";#N/A,#N/A,TRUE,"Variance";#N/A,#N/A,TRUE,"Forecast";#N/A,#N/A,TRUE,"ForecastMnthly";#N/A,#N/A,TRUE,"ForecastQtrly";#N/A,#N/A,TRUE,"Actual"}</definedName>
    <definedName name="_s139"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39"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4" localSheetId="30" hidden="1">{#N/A,#N/A,TRUE,"Top";#N/A,#N/A,TRUE,"Quarter";#N/A,#N/A,TRUE,"Variance";#N/A,#N/A,TRUE,"Forecast";#N/A,#N/A,TRUE,"ForecastMnthly";#N/A,#N/A,TRUE,"ForecastQtrly";#N/A,#N/A,TRUE,"Actual"}</definedName>
    <definedName name="_s14" hidden="1">{#N/A,#N/A,TRUE,"Top";#N/A,#N/A,TRUE,"Quarter";#N/A,#N/A,TRUE,"Variance";#N/A,#N/A,TRUE,"Forecast";#N/A,#N/A,TRUE,"ForecastMnthly";#N/A,#N/A,TRUE,"ForecastQtrly";#N/A,#N/A,TRUE,"Actual"}</definedName>
    <definedName name="_s140" localSheetId="30" hidden="1">{#N/A,#N/A,TRUE,"Forecast";#N/A,#N/A,TRUE,"ForecastMnthly";#N/A,#N/A,TRUE,"ForecastQtrly";#N/A,#N/A,TRUE,"Actual"}</definedName>
    <definedName name="_s140" hidden="1">{#N/A,#N/A,TRUE,"Forecast";#N/A,#N/A,TRUE,"ForecastMnthly";#N/A,#N/A,TRUE,"ForecastQtrly";#N/A,#N/A,TRUE,"Actual"}</definedName>
    <definedName name="_s144" localSheetId="30" hidden="1">{#N/A,#N/A,TRUE,"Top";#N/A,#N/A,TRUE,"Quarter";#N/A,#N/A,TRUE,"Variance"}</definedName>
    <definedName name="_s144" hidden="1">{#N/A,#N/A,TRUE,"Top";#N/A,#N/A,TRUE,"Quarter";#N/A,#N/A,TRUE,"Variance"}</definedName>
    <definedName name="_s145"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45"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46" localSheetId="30" hidden="1">{"Schedule",#N/A,FALSE,"Receipt";"Disbursement Actual",#N/A,FALSE,"Disburse";"Disbursement Forecast",#N/A,FALSE,"Disburse"}</definedName>
    <definedName name="_s146" hidden="1">{"Schedule",#N/A,FALSE,"Receipt";"Disbursement Actual",#N/A,FALSE,"Disburse";"Disbursement Forecast",#N/A,FALSE,"Disburse"}</definedName>
    <definedName name="_s15"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5"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_s16" localSheetId="30" hidden="1">{#N/A,#N/A,TRUE,"Forecast";#N/A,#N/A,TRUE,"ForecastMnthly";#N/A,#N/A,TRUE,"ForecastQtrly";#N/A,#N/A,TRUE,"Actual"}</definedName>
    <definedName name="_s16" hidden="1">{#N/A,#N/A,TRUE,"Forecast";#N/A,#N/A,TRUE,"ForecastMnthly";#N/A,#N/A,TRUE,"ForecastQtrly";#N/A,#N/A,TRUE,"Actual"}</definedName>
    <definedName name="_s178" localSheetId="30" hidden="1">{#N/A,#N/A,TRUE,"Top";#N/A,#N/A,TRUE,"Quarter";#N/A,#N/A,TRUE,"Variance"}</definedName>
    <definedName name="_s178" hidden="1">{#N/A,#N/A,TRUE,"Top";#N/A,#N/A,TRUE,"Quarter";#N/A,#N/A,TRUE,"Variance"}</definedName>
    <definedName name="_s18"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8"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_s19" localSheetId="30" hidden="1">{"Schedule",#N/A,FALSE,"Receipt";"Disbursement Actual",#N/A,FALSE,"Disburse";"Disbursement Forecast",#N/A,FALSE,"Disburse"}</definedName>
    <definedName name="_s19" hidden="1">{"Schedule",#N/A,FALSE,"Receipt";"Disbursement Actual",#N/A,FALSE,"Disburse";"Disbursement Forecast",#N/A,FALSE,"Disburse"}</definedName>
    <definedName name="_sc13" localSheetId="30">#REF!</definedName>
    <definedName name="_sc13">#REF!</definedName>
    <definedName name="_Sort" localSheetId="30" hidden="1">'[117]Occupancy 2004'!#REF!</definedName>
    <definedName name="_Sort" hidden="1">'[117]Occupancy 2004'!#REF!</definedName>
    <definedName name="_SORT2" localSheetId="30" hidden="1">[121]VSPA!#REF!</definedName>
    <definedName name="_SORT2" hidden="1">[121]VSPA!#REF!</definedName>
    <definedName name="_Sp3" localSheetId="30" hidden="1">{#N/A,#N/A,TRUE,"Summary Indicator";#N/A,#N/A,TRUE,"Highl.P&amp;L comparison";"pel_totale_anno",#N/A,TRUE," P&amp;L completo ytd ytg";"ytd_ytg_1",#N/A,TRUE," P&amp;L completo ytd ytg";"ytd_ytg_2",#N/A,TRUE," P&amp;L completo ytd ytg";"ytd_ytg_3",#N/A,TRUE," P&amp;L completo ytd ytg";"pel_1",#N/A,TRUE,"Monthly P&amp;L";"pel_2",#N/A,TRUE,"Monthly P&amp;L";"pel_3",#N/A,TRUE,"Monthly P&amp;L";"book",#N/A,TRUE,"CAP EMPL";#N/A,#N/A,TRUE,"Highlights BS ";"book",#N/A,TRUE,"CF Monthly ";#N/A,#N/A,TRUE,"Monthly BS";#N/A,#N/A,TRUE,"CF ";#N/A,#N/A,TRUE,"OPEXTOT";#N/A,#N/A,TRUE,"OPEXTOT";#N/A,#N/A,TRUE,"OPEXZON";#N/A,#N/A,TRUE,"OPEX NAT mese";#N/A,#N/A,TRUE,"OPEX DEST mese";#N/A,#N/A,TRUE,"Taxes";#N/A,#N/A,TRUE,"HEAD EOP";#N/A,#N/A,TRUE,"HEAD AVG";#N/A,#N/A,TRUE,"CAPEX by nature";#N/A,#N/A,TRUE,"CAPEX by destination";#N/A,#N/A,TRUE,"PL TREND"}</definedName>
    <definedName name="_Sp3" hidden="1">{#N/A,#N/A,TRUE,"Summary Indicator";#N/A,#N/A,TRUE,"Highl.P&amp;L comparison";"pel_totale_anno",#N/A,TRUE," P&amp;L completo ytd ytg";"ytd_ytg_1",#N/A,TRUE," P&amp;L completo ytd ytg";"ytd_ytg_2",#N/A,TRUE," P&amp;L completo ytd ytg";"ytd_ytg_3",#N/A,TRUE," P&amp;L completo ytd ytg";"pel_1",#N/A,TRUE,"Monthly P&amp;L";"pel_2",#N/A,TRUE,"Monthly P&amp;L";"pel_3",#N/A,TRUE,"Monthly P&amp;L";"book",#N/A,TRUE,"CAP EMPL";#N/A,#N/A,TRUE,"Highlights BS ";"book",#N/A,TRUE,"CF Monthly ";#N/A,#N/A,TRUE,"Monthly BS";#N/A,#N/A,TRUE,"CF ";#N/A,#N/A,TRUE,"OPEXTOT";#N/A,#N/A,TRUE,"OPEXTOT";#N/A,#N/A,TRUE,"OPEXZON";#N/A,#N/A,TRUE,"OPEX NAT mese";#N/A,#N/A,TRUE,"OPEX DEST mese";#N/A,#N/A,TRUE,"Taxes";#N/A,#N/A,TRUE,"HEAD EOP";#N/A,#N/A,TRUE,"HEAD AVG";#N/A,#N/A,TRUE,"CAPEX by nature";#N/A,#N/A,TRUE,"CAPEX by destination";#N/A,#N/A,TRUE,"PL TREND"}</definedName>
    <definedName name="_Supplment_Charts_Chart_1Label" hidden="1">[122]GSChartLabels!#REF!</definedName>
    <definedName name="_t5">[42]流资汇总!#REF!</definedName>
    <definedName name="_Table1_In1" localSheetId="30" hidden="1">#REF!</definedName>
    <definedName name="_Table1_In1" hidden="1">#REF!</definedName>
    <definedName name="_Table1_Out" hidden="1">#REF!</definedName>
    <definedName name="_Table2_In1" hidden="1">#REF!</definedName>
    <definedName name="_Table2_In1a" hidden="1">#REF!</definedName>
    <definedName name="_Table2_In2" hidden="1">#REF!</definedName>
    <definedName name="_Table2_In2a" hidden="1">#REF!</definedName>
    <definedName name="_Table2_Out" hidden="1">#REF!</definedName>
    <definedName name="_Table3_In2" hidden="1">#REF!</definedName>
    <definedName name="_tb1">#REF!</definedName>
    <definedName name="_tm1" localSheetId="30" hidden="1">{#N/A,#N/A,FALSE,"Pharm";#N/A,#N/A,FALSE,"WWCM"}</definedName>
    <definedName name="_tm1" hidden="1">{#N/A,#N/A,FALSE,"Pharm";#N/A,#N/A,FALSE,"WWCM"}</definedName>
    <definedName name="_TO11" localSheetId="30" hidden="1">{#N/A,#N/A,FALSE,"Chi tiÆt"}</definedName>
    <definedName name="_TO11" hidden="1">{#N/A,#N/A,FALSE,"Chi tiÆt"}</definedName>
    <definedName name="_tu7" localSheetId="30" hidden="1">{"sales",#N/A,FALSE,"Sales";"sales existing",#N/A,FALSE,"Sales";"sales rd1",#N/A,FALSE,"Sales";"sales rd2",#N/A,FALSE,"Sales"}</definedName>
    <definedName name="_tu7" hidden="1">{"sales",#N/A,FALSE,"Sales";"sales existing",#N/A,FALSE,"Sales";"sales rd1",#N/A,FALSE,"Sales";"sales rd2",#N/A,FALSE,"Sales"}</definedName>
    <definedName name="_U300" localSheetId="30">MATCH(0.01,Rentroll!End_Bal,-1)+1</definedName>
    <definedName name="_U300">MATCH(0.01,End_Bal,-1)+1</definedName>
    <definedName name="_VAR13300">#N/A</definedName>
    <definedName name="_VAR13502">#N/A</definedName>
    <definedName name="_var2" localSheetId="30" hidden="1">{"var_page",#N/A,FALSE,"template"}</definedName>
    <definedName name="_var2" hidden="1">{"var_page",#N/A,FALSE,"template"}</definedName>
    <definedName name="_wk2" localSheetId="30">#REF!</definedName>
    <definedName name="_wk2">#REF!</definedName>
    <definedName name="_wr1" localSheetId="30" hidden="1">{"hist_bs",#N/A,FALSE,"Exhibit D,E1,E2";#N/A,#N/A,FALSE,"Exhibit E3";#N/A,#N/A,FALSE,"Mgmt. Projtn";#N/A,#N/A,FALSE,"Exhibit B-1";#N/A,#N/A,FALSE,"Exhibit A";#N/A,#N/A,FALSE,"WACC";#N/A,#N/A,FALSE,"Control";"hist_inc",#N/A,FALSE,"Exhibit D,E1,E2"}</definedName>
    <definedName name="_wr1" hidden="1">{"hist_bs",#N/A,FALSE,"Exhibit D,E1,E2";#N/A,#N/A,FALSE,"Exhibit E3";#N/A,#N/A,FALSE,"Mgmt. Projtn";#N/A,#N/A,FALSE,"Exhibit B-1";#N/A,#N/A,FALSE,"Exhibit A";#N/A,#N/A,FALSE,"WACC";#N/A,#N/A,FALSE,"Control";"hist_inc",#N/A,FALSE,"Exhibit D,E1,E2"}</definedName>
    <definedName name="_wrn2" localSheetId="30" hidden="1">{#N/A,#N/A,FALSE,"ASSUMPTIONS";#N/A,#N/A,FALSE,"Valuation Summary";"page1",#N/A,FALSE,"PRESENTATION";"page2",#N/A,FALSE,"PRESENTATION";#N/A,#N/A,FALSE,"ORIGINAL_ROLLBACK"}</definedName>
    <definedName name="_wrn2" hidden="1">{#N/A,#N/A,FALSE,"ASSUMPTIONS";#N/A,#N/A,FALSE,"Valuation Summary";"page1",#N/A,FALSE,"PRESENTATION";"page2",#N/A,FALSE,"PRESENTATION";#N/A,#N/A,FALSE,"ORIGINAL_ROLLBACK"}</definedName>
    <definedName name="_wrn3" localSheetId="30" hidden="1">{#N/A,#N/A,FALSE,"ASSUMPTIONS";#N/A,#N/A,FALSE,"Valuation Summary";"page1",#N/A,FALSE,"PRESENTATION";"page2",#N/A,FALSE,"PRESENTATION";#N/A,#N/A,FALSE,"ORIGINAL_ROLLBACK"}</definedName>
    <definedName name="_wrn3" hidden="1">{#N/A,#N/A,FALSE,"ASSUMPTIONS";#N/A,#N/A,FALSE,"Valuation Summary";"page1",#N/A,FALSE,"PRESENTATION";"page2",#N/A,FALSE,"PRESENTATION";#N/A,#N/A,FALSE,"ORIGINAL_ROLLBACK"}</definedName>
    <definedName name="_X2" localSheetId="30" hidden="1">{#N/A,#N/A,FALSE,"Other";#N/A,#N/A,FALSE,"Ace";#N/A,#N/A,FALSE,"Derm"}</definedName>
    <definedName name="_X2" hidden="1">{#N/A,#N/A,FALSE,"Other";#N/A,#N/A,FALSE,"Ace";#N/A,#N/A,FALSE,"Derm"}</definedName>
    <definedName name="_xlcn.LinkedTable_Table11" hidden="1">[123]!Table1</definedName>
    <definedName name="_YE1" localSheetId="30">#REF!</definedName>
    <definedName name="_YE1">#REF!</definedName>
    <definedName name="_z2" localSheetId="30" hidden="1">{"Sch00",#N/A,FALSE,"1";"Contents",#N/A,FALSE,"1"}</definedName>
    <definedName name="_z2" hidden="1">{"Sch00",#N/A,FALSE,"1";"Contents",#N/A,FALSE,"1"}</definedName>
    <definedName name="_z3" localSheetId="30" hidden="1">{"Sch01",#N/A,FALSE,"2";"Sch02",#N/A,FALSE,"2";"Sch03",#N/A,FALSE,"2";"Sch04",#N/A,FALSE,"2";"Sch05",#N/A,FALSE,"2";"Sch06",#N/A,FALSE,"2";"Sch17",#N/A,FALSE,"2";"Sch19",#N/A,FALSE,"2";"Sch20",#N/A,FALSE,"2";"Sch21",#N/A,FALSE,"2";"Sch26",#N/A,FALSE,"2"}</definedName>
    <definedName name="_z3" hidden="1">{"Sch01",#N/A,FALSE,"2";"Sch02",#N/A,FALSE,"2";"Sch03",#N/A,FALSE,"2";"Sch04",#N/A,FALSE,"2";"Sch05",#N/A,FALSE,"2";"Sch06",#N/A,FALSE,"2";"Sch17",#N/A,FALSE,"2";"Sch19",#N/A,FALSE,"2";"Sch20",#N/A,FALSE,"2";"Sch21",#N/A,FALSE,"2";"Sch26",#N/A,FALSE,"2"}</definedName>
    <definedName name="_Zcomps2" localSheetId="30" hidden="1">{0,0,0,0,1,-4105,28.3464566929134,28.3464566929134,28.346456664,28.3464566929134,2,TRUE,TRUE,FALSE,FALSE,FALSE,#N/A,1,85,1,2,"","","","&amp;""Kennerly,Roman Bold""&amp;14L&amp;12EHMAN &amp;14 B&amp;12ROTHERS","","",FALSE}</definedName>
    <definedName name="_Zcomps2" hidden="1">{0,0,0,0,1,-4105,28.3464566929134,28.3464566929134,28.346456664,28.3464566929134,2,TRUE,TRUE,FALSE,FALSE,FALSE,#N/A,1,85,1,2,"","","","&amp;""Kennerly,Roman Bold""&amp;14L&amp;12EHMAN &amp;14 B&amp;12ROTHERS","","",FALSE}</definedName>
    <definedName name="_zz3" localSheetId="30"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¹Ì¶¨×Ê²úÃ÷Ï¸ÕË" localSheetId="30">#REF!</definedName>
    <definedName name="¹Ì¶¨×Ê²úÃ÷Ï¸ÕË">#REF!</definedName>
    <definedName name="a" localSheetId="30" hidden="1">{"8yrcomp",#N/A,TRUE,"Pro Forma IS"}</definedName>
    <definedName name="a" hidden="1">{"8yrcomp",#N/A,TRUE,"Pro Forma IS"}</definedName>
    <definedName name="a_12" localSheetId="30" hidden="1">#REF!</definedName>
    <definedName name="a_12" hidden="1">#REF!</definedName>
    <definedName name="aa" localSheetId="30" hidden="1">{"risultati",#N/A,FALSE,"Revenues";"ricavi advertising",#N/A,FALSE,"Revenues";"ricavi e-commerce",#N/A,FALSE,"Revenues";"ricavi fee for content",#N/A,FALSE,"Revenues";"costi infrastruttura",#N/A,FALSE,"Costi";"altri costi",#N/A,FALSE,"Costi";"conto economico",#N/A,FALSE,"Conto economico";"Flussi di cassa",#N/A,FALSE,"FCF"}</definedName>
    <definedName name="aa" hidden="1">{"risultati",#N/A,FALSE,"Revenues";"ricavi advertising",#N/A,FALSE,"Revenues";"ricavi e-commerce",#N/A,FALSE,"Revenues";"ricavi fee for content",#N/A,FALSE,"Revenues";"costi infrastruttura",#N/A,FALSE,"Costi";"altri costi",#N/A,FALSE,"Costi";"conto economico",#N/A,FALSE,"Conto economico";"Flussi di cassa",#N/A,FALSE,"FCF"}</definedName>
    <definedName name="AA.Report.Files" localSheetId="30" hidden="1">#REF!</definedName>
    <definedName name="AA.Report.Files" hidden="1">#REF!</definedName>
    <definedName name="AA.Reports.Available" localSheetId="30" hidden="1">#REF!</definedName>
    <definedName name="AA.Reports.Available" hidden="1">#REF!</definedName>
    <definedName name="aaa" localSheetId="30" hidden="1">{"Full Gross to Net",#N/A,TRUE,"GtoN";"R_I Accepted from Group Coys",#N/A,TRUE,"GtoN";"R_I Ceded to Group Coys",#N/A,TRUE,"GtoN";"Closing Loss Reserves and Gross Claims Incurred",#N/A,TRUE,"GtoN"}</definedName>
    <definedName name="aaa" hidden="1">{"Full Gross to Net",#N/A,TRUE,"GtoN";"R_I Accepted from Group Coys",#N/A,TRUE,"GtoN";"R_I Ceded to Group Coys",#N/A,TRUE,"GtoN";"Closing Loss Reserves and Gross Claims Incurred",#N/A,TRUE,"GtoN"}</definedName>
    <definedName name="AAA_DOCTOPS" hidden="1">"AAA_SET"</definedName>
    <definedName name="AAA_duser" hidden="1">"OFF"</definedName>
    <definedName name="aaa0" localSheetId="30" hidden="1">{#N/A,#N/A,FALSE,"Aging Summary";#N/A,#N/A,FALSE,"Ratio Analysis";#N/A,#N/A,FALSE,"Test 120 Day Accts";#N/A,#N/A,FALSE,"Tickmarks"}</definedName>
    <definedName name="aaa0" hidden="1">{#N/A,#N/A,FALSE,"Aging Summary";#N/A,#N/A,FALSE,"Ratio Analysis";#N/A,#N/A,FALSE,"Test 120 Day Accts";#N/A,#N/A,FALSE,"Tickmarks"}</definedName>
    <definedName name="aaa0_1" localSheetId="30" hidden="1">{#N/A,#N/A,FALSE,"Aging Summary";#N/A,#N/A,FALSE,"Ratio Analysis";#N/A,#N/A,FALSE,"Test 120 Day Accts";#N/A,#N/A,FALSE,"Tickmarks"}</definedName>
    <definedName name="aaa0_1" hidden="1">{#N/A,#N/A,FALSE,"Aging Summary";#N/A,#N/A,FALSE,"Ratio Analysis";#N/A,#N/A,FALSE,"Test 120 Day Accts";#N/A,#N/A,FALSE,"Tickmarks"}</definedName>
    <definedName name="aaa0_2" localSheetId="30" hidden="1">{#N/A,#N/A,FALSE,"Aging Summary";#N/A,#N/A,FALSE,"Ratio Analysis";#N/A,#N/A,FALSE,"Test 120 Day Accts";#N/A,#N/A,FALSE,"Tickmarks"}</definedName>
    <definedName name="aaa0_2" hidden="1">{#N/A,#N/A,FALSE,"Aging Summary";#N/A,#N/A,FALSE,"Ratio Analysis";#N/A,#N/A,FALSE,"Test 120 Day Accts";#N/A,#N/A,FALSE,"Tickmarks"}</definedName>
    <definedName name="aaa0_3" localSheetId="30" hidden="1">{#N/A,#N/A,FALSE,"Aging Summary";#N/A,#N/A,FALSE,"Ratio Analysis";#N/A,#N/A,FALSE,"Test 120 Day Accts";#N/A,#N/A,FALSE,"Tickmarks"}</definedName>
    <definedName name="aaa0_3" hidden="1">{#N/A,#N/A,FALSE,"Aging Summary";#N/A,#N/A,FALSE,"Ratio Analysis";#N/A,#N/A,FALSE,"Test 120 Day Accts";#N/A,#N/A,FALSE,"Tickmarks"}</definedName>
    <definedName name="aaa0_4" localSheetId="30" hidden="1">{#N/A,#N/A,FALSE,"Aging Summary";#N/A,#N/A,FALSE,"Ratio Analysis";#N/A,#N/A,FALSE,"Test 120 Day Accts";#N/A,#N/A,FALSE,"Tickmarks"}</definedName>
    <definedName name="aaa0_4" hidden="1">{#N/A,#N/A,FALSE,"Aging Summary";#N/A,#N/A,FALSE,"Ratio Analysis";#N/A,#N/A,FALSE,"Test 120 Day Accts";#N/A,#N/A,FALSE,"Tickmarks"}</definedName>
    <definedName name="aaa0_5" localSheetId="30" hidden="1">{#N/A,#N/A,FALSE,"Aging Summary";#N/A,#N/A,FALSE,"Ratio Analysis";#N/A,#N/A,FALSE,"Test 120 Day Accts";#N/A,#N/A,FALSE,"Tickmarks"}</definedName>
    <definedName name="aaa0_5" hidden="1">{#N/A,#N/A,FALSE,"Aging Summary";#N/A,#N/A,FALSE,"Ratio Analysis";#N/A,#N/A,FALSE,"Test 120 Day Accts";#N/A,#N/A,FALSE,"Tickmarks"}</definedName>
    <definedName name="aaaa" localSheetId="30" hidden="1">{"Analysis of Assets_Liabilities",#N/A,FALSE,"ccy_anal";"Analysis of Investments",#N/A,FALSE,"ccy_anal"}</definedName>
    <definedName name="aaaa" hidden="1">{"Analysis of Assets_Liabilities",#N/A,FALSE,"ccy_anal";"Analysis of Investments",#N/A,FALSE,"ccy_anal"}</definedName>
    <definedName name="aaaa.a"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aaa.a"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aaaa" localSheetId="30" hidden="1">{#N/A,#N/A,FALSE,"TS";#N/A,#N/A,FALSE,"Combo";#N/A,#N/A,FALSE,"FAIR";#N/A,#N/A,FALSE,"RBC";#N/A,#N/A,FALSE,"xxxx";#N/A,#N/A,FALSE,"A_D";#N/A,#N/A,FALSE,"WACC";#N/A,#N/A,FALSE,"DCF";#N/A,#N/A,FALSE,"LBO";#N/A,#N/A,FALSE,"AcqMults";#N/A,#N/A,FALSE,"CompMults"}</definedName>
    <definedName name="aaaaa" hidden="1">{#N/A,#N/A,FALSE,"TS";#N/A,#N/A,FALSE,"Combo";#N/A,#N/A,FALSE,"FAIR";#N/A,#N/A,FALSE,"RBC";#N/A,#N/A,FALSE,"xxxx";#N/A,#N/A,FALSE,"A_D";#N/A,#N/A,FALSE,"WACC";#N/A,#N/A,FALSE,"DCF";#N/A,#N/A,FALSE,"LBO";#N/A,#N/A,FALSE,"AcqMults";#N/A,#N/A,FALSE,"CompMults"}</definedName>
    <definedName name="aaaaaa" localSheetId="30" hidden="1">#REF!</definedName>
    <definedName name="aaaaaa" hidden="1">#REF!</definedName>
    <definedName name="aaaaaaa" localSheetId="30" hidden="1">{#N/A,#N/A,FALSE,"REPORT"}</definedName>
    <definedName name="aaaaaaa" hidden="1">{#N/A,#N/A,FALSE,"REPORT"}</definedName>
    <definedName name="aaaaaaaaa" localSheetId="30" hidden="1">#REF!</definedName>
    <definedName name="aaaaaaaaa" hidden="1">#REF!</definedName>
    <definedName name="aaaaaaaaaaa" hidden="1">'[124]Adj Sales'!#REF!</definedName>
    <definedName name="aaaaaaaaaaaaaa" localSheetId="30">#REF!</definedName>
    <definedName name="aaaaaaaaaaaaaa">#REF!</definedName>
    <definedName name="aaaaaaaaaaaaaaa" localSheetId="30" hidden="1">{#N/A,#N/A,FALSE,"Pharm";#N/A,#N/A,FALSE,"WWCM"}</definedName>
    <definedName name="aaaaaaaaaaaaaaa" hidden="1">{#N/A,#N/A,FALSE,"Pharm";#N/A,#N/A,FALSE,"WWCM"}</definedName>
    <definedName name="aaaaaaaaaaaaaaaaaa" hidden="1">38749.954212963</definedName>
    <definedName name="aaaaaaaaaaaaaaayyyyyyyyyyyyyy" localSheetId="30">#REF!,#REF!</definedName>
    <definedName name="aaaaaaaaaaaaaaayyyyyyyyyyyyyy">#REF!,#REF!</definedName>
    <definedName name="aaaaaaaaaaaaasdssssssssss" localSheetId="30">#REF!</definedName>
    <definedName name="aaaaaaaaaaaaasdssssssssss">#REF!</definedName>
    <definedName name="aaasb" localSheetId="30" hidden="1">{#N/A,#N/A,FALSE,"Pharm";#N/A,#N/A,FALSE,"WWCM"}</definedName>
    <definedName name="aaasb" hidden="1">{#N/A,#N/A,FALSE,"Pharm";#N/A,#N/A,FALSE,"WWCM"}</definedName>
    <definedName name="aab" localSheetId="30" hidden="1">{#N/A,#N/A,FALSE,"Pharm";#N/A,#N/A,FALSE,"WWCM"}</definedName>
    <definedName name="aab" hidden="1">{#N/A,#N/A,FALSE,"Pharm";#N/A,#N/A,FALSE,"WWCM"}</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c" localSheetId="30">#REF!</definedName>
    <definedName name="aabc">#REF!</definedName>
    <definedName name="aabnncc">#REF!</definedName>
    <definedName name="aaddd" localSheetId="30" hidden="1">{#N/A,#N/A,FALSE,"REPORT"}</definedName>
    <definedName name="aaddd" hidden="1">{#N/A,#N/A,FALSE,"REPORT"}</definedName>
    <definedName name="AAMT" localSheetId="30">#REF!</definedName>
    <definedName name="AAMT">#REF!</definedName>
    <definedName name="AAP">#REF!</definedName>
    <definedName name="AAPR">#REF!</definedName>
    <definedName name="aas" localSheetId="30" hidden="1">{#N/A,#N/A,FALSE,"1";#N/A,#N/A,FALSE,"2";#N/A,#N/A,FALSE,"16 - 17";#N/A,#N/A,FALSE,"18 - 19";#N/A,#N/A,FALSE,"26";#N/A,#N/A,FALSE,"27";#N/A,#N/A,FALSE,"28"}</definedName>
    <definedName name="aas" hidden="1">{#N/A,#N/A,FALSE,"1";#N/A,#N/A,FALSE,"2";#N/A,#N/A,FALSE,"16 - 17";#N/A,#N/A,FALSE,"18 - 19";#N/A,#N/A,FALSE,"26";#N/A,#N/A,FALSE,"27";#N/A,#N/A,FALSE,"28"}</definedName>
    <definedName name="aasd" localSheetId="30" hidden="1">{#N/A,#N/A,TRUE,"Acq-Ass";#N/A,#N/A,TRUE,"Acq-IS";#N/A,#N/A,TRUE,"Acq-BS";#N/A,#N/A,TRUE,"Acq-CF";#N/A,#N/A,TRUE,"Acq-Proj";#N/A,#N/A,TRUE,"Acq-CapEx";#N/A,#N/A,TRUE,"Acq-Debt";#N/A,#N/A,TRUE,"Acq-Int";#N/A,#N/A,TRUE,"Acq-BD";#N/A,#N/A,TRUE,"Acq-TD";#N/A,#N/A,TRUE,"Acq-Taxes";#N/A,#N/A,TRUE,"Acq-Credit";#N/A,#N/A,TRUE,"Acq-Val";#N/A,#N/A,TRUE,"Acq-Mult Val"}</definedName>
    <definedName name="aasd" hidden="1">{#N/A,#N/A,TRUE,"Acq-Ass";#N/A,#N/A,TRUE,"Acq-IS";#N/A,#N/A,TRUE,"Acq-BS";#N/A,#N/A,TRUE,"Acq-CF";#N/A,#N/A,TRUE,"Acq-Proj";#N/A,#N/A,TRUE,"Acq-CapEx";#N/A,#N/A,TRUE,"Acq-Debt";#N/A,#N/A,TRUE,"Acq-Int";#N/A,#N/A,TRUE,"Acq-BD";#N/A,#N/A,TRUE,"Acq-TD";#N/A,#N/A,TRUE,"Acq-Taxes";#N/A,#N/A,TRUE,"Acq-Credit";#N/A,#N/A,TRUE,"Acq-Val";#N/A,#N/A,TRUE,"Acq-Mult Val"}</definedName>
    <definedName name="AAUG" localSheetId="30">#REF!</definedName>
    <definedName name="AAUG">#REF!</definedName>
    <definedName name="aaww">#REF!</definedName>
    <definedName name="ab">#REF!</definedName>
    <definedName name="abb" localSheetId="30" hidden="1">{#N/A,#N/A,FALSE,"monthly";#N/A,#N/A,FALSE,"fcst detail"}</definedName>
    <definedName name="abb" hidden="1">{#N/A,#N/A,FALSE,"monthly";#N/A,#N/A,FALSE,"fcst detail"}</definedName>
    <definedName name="ABC" localSheetId="30" hidden="1">{#N/A,#N/A,TRUE,"Total Allocation";#N/A,#N/A,TRUE,"Capital Software";#N/A,#N/A,TRUE,"Misc";#N/A,#N/A,TRUE,"NAOG"}</definedName>
    <definedName name="ABC" hidden="1">{#N/A,#N/A,TRUE,"Total Allocation";#N/A,#N/A,TRUE,"Capital Software";#N/A,#N/A,TRUE,"Misc";#N/A,#N/A,TRUE,"NAOG"}</definedName>
    <definedName name="abcd" localSheetId="30" hidden="1">{#N/A,#N/A,TRUE,"Total Allocation";#N/A,#N/A,TRUE,"Capital Software";#N/A,#N/A,TRUE,"Misc";#N/A,#N/A,TRUE,"NAOG"}</definedName>
    <definedName name="abcd" hidden="1">{#N/A,#N/A,TRUE,"Total Allocation";#N/A,#N/A,TRUE,"Capital Software";#N/A,#N/A,TRUE,"Misc";#N/A,#N/A,TRUE,"NAOG"}</definedName>
    <definedName name="abcx" localSheetId="30" hidden="1">{"Macro PL",#N/A,FALSE,"Macro";"Macro BS",#N/A,FALSE,"Macro";"Macro CF",#N/A,FALSE,"Macro"}</definedName>
    <definedName name="abcx" hidden="1">{"Macro PL",#N/A,FALSE,"Macro";"Macro BS",#N/A,FALSE,"Macro";"Macro CF",#N/A,FALSE,"Macro"}</definedName>
    <definedName name="Abrisa" localSheetId="30" hidden="1">{"FY04_Assets",#N/A,FALSE,"Fin Stmt Budget";"FY04_Liabilities",#N/A,FALSE,"Fin Stmt Budget";"FY04_Inc_Stmt",#N/A,FALSE,"Fin Stmt Budget";"FY04_SOCF",#N/A,FALSE,"Fin Stmt Budget"}</definedName>
    <definedName name="Abrisa" hidden="1">{"FY04_Assets",#N/A,FALSE,"Fin Stmt Budget";"FY04_Liabilities",#N/A,FALSE,"Fin Stmt Budget";"FY04_Inc_Stmt",#N/A,FALSE,"Fin Stmt Budget";"FY04_SOCF",#N/A,FALSE,"Fin Stmt Budget"}</definedName>
    <definedName name="absorp" localSheetId="30" hidden="1">{#N/A,#N/A,FALSE,"AHF"}</definedName>
    <definedName name="absorp" hidden="1">{#N/A,#N/A,FALSE,"AHF"}</definedName>
    <definedName name="abv" localSheetId="30" hidden="1">{#N/A,#N/A,FALSE,"FS_50";#N/A,#N/A,FALSE,"DSO";#N/A,#N/A,FALSE,"FS-51";#N/A,#N/A,FALSE,"FS_52";#N/A,#N/A,FALSE,"FS_53";#N/A,#N/A,FALSE,"FS-5";#N/A,#N/A,FALSE,"FS-10";#N/A,#N/A,FALSE,"FS-20-21";#N/A,#N/A,FALSE,"FS-30";#N/A,#N/A,FALSE,"FS-31";#N/A,#N/A,FALSE,"R&amp;E-5";#N/A,#N/A,FALSE,"S-11";#N/A,#N/A,FALSE,"S-20";#N/A,#N/A,FALSE,"S-22"}</definedName>
    <definedName name="abv" hidden="1">{#N/A,#N/A,FALSE,"FS_50";#N/A,#N/A,FALSE,"DSO";#N/A,#N/A,FALSE,"FS-51";#N/A,#N/A,FALSE,"FS_52";#N/A,#N/A,FALSE,"FS_53";#N/A,#N/A,FALSE,"FS-5";#N/A,#N/A,FALSE,"FS-10";#N/A,#N/A,FALSE,"FS-20-21";#N/A,#N/A,FALSE,"FS-30";#N/A,#N/A,FALSE,"FS-31";#N/A,#N/A,FALSE,"R&amp;E-5";#N/A,#N/A,FALSE,"S-11";#N/A,#N/A,FALSE,"S-20";#N/A,#N/A,FALSE,"S-22"}</definedName>
    <definedName name="accc" localSheetId="30" hidden="1">{#N/A,#N/A,FALSE,"FS_50";#N/A,#N/A,FALSE,"DSO";#N/A,#N/A,FALSE,"FS-51";#N/A,#N/A,FALSE,"FS_52";#N/A,#N/A,FALSE,"FS_53";#N/A,#N/A,FALSE,"FS-5";#N/A,#N/A,FALSE,"FS-10";#N/A,#N/A,FALSE,"FS-20-21";#N/A,#N/A,FALSE,"FS-30";#N/A,#N/A,FALSE,"FS-31";#N/A,#N/A,FALSE,"R&amp;E-5";#N/A,#N/A,FALSE,"S-11";#N/A,#N/A,FALSE,"S-20";#N/A,#N/A,FALSE,"S-22"}</definedName>
    <definedName name="accc" hidden="1">{#N/A,#N/A,FALSE,"FS_50";#N/A,#N/A,FALSE,"DSO";#N/A,#N/A,FALSE,"FS-51";#N/A,#N/A,FALSE,"FS_52";#N/A,#N/A,FALSE,"FS_53";#N/A,#N/A,FALSE,"FS-5";#N/A,#N/A,FALSE,"FS-10";#N/A,#N/A,FALSE,"FS-20-21";#N/A,#N/A,FALSE,"FS-30";#N/A,#N/A,FALSE,"FS-31";#N/A,#N/A,FALSE,"R&amp;E-5";#N/A,#N/A,FALSE,"S-11";#N/A,#N/A,FALSE,"S-20";#N/A,#N/A,FALSE,"S-22"}</definedName>
    <definedName name="acced">[125]信息录入!$D$10:$D$19</definedName>
    <definedName name="AccessDatabase" hidden="1">"C:\DATA\Kevin\Kevin's Model.mdb"</definedName>
    <definedName name="accod">[125]信息录入!$D$4:$D$8</definedName>
    <definedName name="ACCOUNT_CHANGE" hidden="1">"ACCOUNT_CHANGE"</definedName>
    <definedName name="accounting" localSheetId="30">#REF!</definedName>
    <definedName name="accounting">#REF!</definedName>
    <definedName name="ACCOUNTS_PAY" hidden="1">"ACCOUNTS_PAY"</definedName>
    <definedName name="ACCRUED_EXP" hidden="1">"ACCRUED_EXP"</definedName>
    <definedName name="ACCT_AJE1" hidden="1">[126]STATPARA!$M$1:$M$407</definedName>
    <definedName name="ACCT_CODE">#N/A</definedName>
    <definedName name="ACHART_82" localSheetId="30" hidden="1">{#VALUE!,#N/A,FALSE,0;#N/A,#N/A,FALSE,0;#N/A,#N/A,FALSE,0;#N/A,#N/A,FALSE,0}</definedName>
    <definedName name="ACHART_82" hidden="1">{#VALUE!,#N/A,FALSE,0;#N/A,#N/A,FALSE,0;#N/A,#N/A,FALSE,0;#N/A,#N/A,FALSE,0}</definedName>
    <definedName name="ACHART_82_1" localSheetId="30" hidden="1">{#VALUE!,#N/A,FALSE,0;#N/A,#N/A,FALSE,0;#N/A,#N/A,FALSE,0;#N/A,#N/A,FALSE,0}</definedName>
    <definedName name="ACHART_82_1" hidden="1">{#VALUE!,#N/A,FALSE,0;#N/A,#N/A,FALSE,0;#N/A,#N/A,FALSE,0;#N/A,#N/A,FALSE,0}</definedName>
    <definedName name="ACHART_82_2" localSheetId="30" hidden="1">{#VALUE!,#N/A,FALSE,0;#N/A,#N/A,FALSE,0;#N/A,#N/A,FALSE,0;#N/A,#N/A,FALSE,0}</definedName>
    <definedName name="ACHART_82_2" hidden="1">{#VALUE!,#N/A,FALSE,0;#N/A,#N/A,FALSE,0;#N/A,#N/A,FALSE,0;#N/A,#N/A,FALSE,0}</definedName>
    <definedName name="ACHART_82_3" localSheetId="30" hidden="1">{#VALUE!,#N/A,FALSE,0;#N/A,#N/A,FALSE,0;#N/A,#N/A,FALSE,0;#N/A,#N/A,FALSE,0}</definedName>
    <definedName name="ACHART_82_3" hidden="1">{#VALUE!,#N/A,FALSE,0;#N/A,#N/A,FALSE,0;#N/A,#N/A,FALSE,0;#N/A,#N/A,FALSE,0}</definedName>
    <definedName name="ACHART_82_4" localSheetId="30" hidden="1">{#VALUE!,#N/A,FALSE,0;#N/A,#N/A,FALSE,0;#N/A,#N/A,FALSE,0;#N/A,#N/A,FALSE,0}</definedName>
    <definedName name="ACHART_82_4" hidden="1">{#VALUE!,#N/A,FALSE,0;#N/A,#N/A,FALSE,0;#N/A,#N/A,FALSE,0;#N/A,#N/A,FALSE,0}</definedName>
    <definedName name="ACHART_82_5" localSheetId="30" hidden="1">{#VALUE!,#N/A,FALSE,0;#N/A,#N/A,FALSE,0;#N/A,#N/A,FALSE,0;#N/A,#N/A,FALSE,0}</definedName>
    <definedName name="ACHART_82_5" hidden="1">{#VALUE!,#N/A,FALSE,0;#N/A,#N/A,FALSE,0;#N/A,#N/A,FALSE,0;#N/A,#N/A,FALSE,0}</definedName>
    <definedName name="ACTEOH">#N/A</definedName>
    <definedName name="adafdadf" localSheetId="30" hidden="1">{"Var_page",#N/A,FALSE,"template"}</definedName>
    <definedName name="adafdadf" hidden="1">{"Var_page",#N/A,FALSE,"template"}</definedName>
    <definedName name="ADate1">[127]!ADate1</definedName>
    <definedName name="ADate2">[127]!ADate2</definedName>
    <definedName name="add" localSheetId="30">#REF!</definedName>
    <definedName name="add">#REF!</definedName>
    <definedName name="ADD_PAID_IN" hidden="1">"ADD_PAID_IN"</definedName>
    <definedName name="Address" localSheetId="30">#REF!</definedName>
    <definedName name="Address">#REF!</definedName>
    <definedName name="ADEC">#REF!</definedName>
    <definedName name="adf"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 localSheetId="30" hidden="1">{"histincome",#N/A,FALSE,"hyfins";"closing balance",#N/A,FALSE,"hyfins"}</definedName>
    <definedName name="adfa" hidden="1">{"histincome",#N/A,FALSE,"hyfins";"closing balance",#N/A,FALSE,"hyfins"}</definedName>
    <definedName name="adfadfasfdadf"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dfasfdadf"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ds" localSheetId="30" hidden="1">{"histincome",#N/A,FALSE,"hyfins";"closing balance",#N/A,FALSE,"hyfins"}</definedName>
    <definedName name="adfads" hidden="1">{"histincome",#N/A,FALSE,"hyfins";"closing balance",#N/A,FALSE,"hyfins"}</definedName>
    <definedName name="adfafadf" localSheetId="30" hidden="1">{#N/A,#N/A,FALSE,"Brad_DCFM";#N/A,#N/A,FALSE,"Nick_DCFM";#N/A,#N/A,FALSE,"Mobile_DCFM"}</definedName>
    <definedName name="adfafadf" hidden="1">{#N/A,#N/A,FALSE,"Brad_DCFM";#N/A,#N/A,FALSE,"Nick_DCFM";#N/A,#N/A,FALSE,"Mobile_DCFM"}</definedName>
    <definedName name="adfas" localSheetId="30" hidden="1">{#N/A,#N/A,FALSE,"Brad_DCFM";#N/A,#N/A,FALSE,"Nick_DCFM";#N/A,#N/A,FALSE,"Mobile_DCFM"}</definedName>
    <definedName name="adfas" hidden="1">{#N/A,#N/A,FALSE,"Brad_DCFM";#N/A,#N/A,FALSE,"Nick_DCFM";#N/A,#N/A,FALSE,"Mobile_DCFM"}</definedName>
    <definedName name="adfasd" localSheetId="30" hidden="1">{#N/A,#N/A,TRUE,"Acq-Ass";#N/A,#N/A,TRUE,"Acq-IS";#N/A,#N/A,TRUE,"Acq-BS";#N/A,#N/A,TRUE,"Acq-CF";#N/A,#N/A,TRUE,"Acq-Proj";#N/A,#N/A,TRUE,"Acq-CapEx";#N/A,#N/A,TRUE,"Acq-Debt";#N/A,#N/A,TRUE,"Acq-Int";#N/A,#N/A,TRUE,"Acq-BD";#N/A,#N/A,TRUE,"Acq-TD";#N/A,#N/A,TRUE,"Acq-Taxes";#N/A,#N/A,TRUE,"Acq-Credit";#N/A,#N/A,TRUE,"Acq-Val";#N/A,#N/A,TRUE,"Acq-Mult Val"}</definedName>
    <definedName name="adfasd" hidden="1">{#N/A,#N/A,TRUE,"Acq-Ass";#N/A,#N/A,TRUE,"Acq-IS";#N/A,#N/A,TRUE,"Acq-BS";#N/A,#N/A,TRUE,"Acq-CF";#N/A,#N/A,TRUE,"Acq-Proj";#N/A,#N/A,TRUE,"Acq-CapEx";#N/A,#N/A,TRUE,"Acq-Debt";#N/A,#N/A,TRUE,"Acq-Int";#N/A,#N/A,TRUE,"Acq-BD";#N/A,#N/A,TRUE,"Acq-TD";#N/A,#N/A,TRUE,"Acq-Taxes";#N/A,#N/A,TRUE,"Acq-Credit";#N/A,#N/A,TRUE,"Acq-Val";#N/A,#N/A,TRUE,"Acq-Mult Val"}</definedName>
    <definedName name="adfasf" localSheetId="30" hidden="1">{"histincome",#N/A,FALSE,"hyfins";"closing balance",#N/A,FALSE,"hyfins"}</definedName>
    <definedName name="adfasf" hidden="1">{"histincome",#N/A,FALSE,"hyfins";"closing balance",#N/A,FALSE,"hyfins"}</definedName>
    <definedName name="adfasfadfda"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sfadfda"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sfasdfasfdasdf"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sfasdfasfdasdf"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g" localSheetId="30" hidden="1">{"Units A",#N/A,FALSE,"FY95SLS";"Units B",#N/A,FALSE,"FY95SLS"}</definedName>
    <definedName name="adfg" hidden="1">{"Units A",#N/A,FALSE,"FY95SLS";"Units B",#N/A,FALSE,"FY95SLS"}</definedName>
    <definedName name="adfgadfb" localSheetId="30" hidden="1">{"Units A",#N/A,FALSE,"FY95SLS";"Units B",#N/A,FALSE,"FY95SLS"}</definedName>
    <definedName name="adfgadfb" hidden="1">{"Units A",#N/A,FALSE,"FY95SLS";"Units B",#N/A,FALSE,"FY95SLS"}</definedName>
    <definedName name="adfgaer" localSheetId="30" hidden="1">{"Units A",#N/A,FALSE,"FY95SLS";"Units B",#N/A,FALSE,"FY95SLS"}</definedName>
    <definedName name="adfgaer" hidden="1">{"Units A",#N/A,FALSE,"FY95SLS";"Units B",#N/A,FALSE,"FY95SLS"}</definedName>
    <definedName name="adfgasdysty" localSheetId="30" hidden="1">{#N/A,#N/A,FALSE,"REPORT"}</definedName>
    <definedName name="adfgasdysty" hidden="1">{#N/A,#N/A,FALSE,"REPORT"}</definedName>
    <definedName name="adfgdzf" localSheetId="30" hidden="1">{TRUE,TRUE,-2,-16.25,774,494.25,FALSE,TRUE,TRUE,TRUE,0,6,#N/A,1,#N/A,33.1333333333333,63.6451612903226,1,FALSE,FALSE,3,TRUE,1,FALSE,75,"Swvu.Page2.","ACwvu.Page2.",#N/A,FALSE,FALSE,0.236220472440945,0.275590551181102,0.236220472440945,0.275590551181102,2,"","",TRUE,TRUE,FALSE,FALSE,1,83,#N/A,#N/A,"=R4C25:R64C47",FALSE,"Rwvu.Page2.","Cwvu.Page2.",FALSE,FALSE,TRUE,1,#N/A,#N/A,FALSE,FALSE,TRUE,TRUE,TRUE}</definedName>
    <definedName name="adfgdzf" hidden="1">{TRUE,TRUE,-2,-16.25,774,494.25,FALSE,TRUE,TRUE,TRUE,0,6,#N/A,1,#N/A,33.1333333333333,63.6451612903226,1,FALSE,FALSE,3,TRUE,1,FALSE,75,"Swvu.Page2.","ACwvu.Page2.",#N/A,FALSE,FALSE,0.236220472440945,0.275590551181102,0.236220472440945,0.275590551181102,2,"","",TRUE,TRUE,FALSE,FALSE,1,83,#N/A,#N/A,"=R4C25:R64C47",FALSE,"Rwvu.Page2.","Cwvu.Page2.",FALSE,FALSE,TRUE,1,#N/A,#N/A,FALSE,FALSE,TRUE,TRUE,TRUE}</definedName>
    <definedName name="adfhzdf" localSheetId="30" hidden="1">{"sales",#N/A,FALSE,"Sales";"sales existing",#N/A,FALSE,"Sales";"sales rd1",#N/A,FALSE,"Sales";"sales rd2",#N/A,FALSE,"Sales"}</definedName>
    <definedName name="adfhzdf" hidden="1">{"sales",#N/A,FALSE,"Sales";"sales existing",#N/A,FALSE,"Sales";"sales rd1",#N/A,FALSE,"Sales";"sales rd2",#N/A,FALSE,"Sales"}</definedName>
    <definedName name="adfj" localSheetId="30" hidden="1">{"bs",#N/A,FALSE,"SCF"}</definedName>
    <definedName name="adfj" hidden="1">{"bs",#N/A,FALSE,"SCF"}</definedName>
    <definedName name="adfnhdfah"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dfnhdfa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dfsdf" localSheetId="30" hidden="1">{"Units A",#N/A,FALSE,"FY95SLS";"Units B",#N/A,FALSE,"FY95SLS"}</definedName>
    <definedName name="adfsdf" hidden="1">{"Units A",#N/A,FALSE,"FY95SLS";"Units B",#N/A,FALSE,"FY95SLS"}</definedName>
    <definedName name="adfsfjfjky" localSheetId="30" hidden="1">{#N/A,#N/A,FALSE,"REPORT"}</definedName>
    <definedName name="adfsfjfjky" hidden="1">{#N/A,#N/A,FALSE,"REPORT"}</definedName>
    <definedName name="adge" localSheetId="30" hidden="1">{"Consolidated BS",#N/A,FALSE,"Consolidated";"US BS",#N/A,FALSE,"US";"UK BS",#N/A,FALSE,"UK";"ASIA BS",#N/A,FALSE,"Asia";"Mexico BS",#N/A,FALSE,"Mexico";"Macro BS",#N/A,FALSE,"Macro"}</definedName>
    <definedName name="adge" hidden="1">{"Consolidated BS",#N/A,FALSE,"Consolidated";"US BS",#N/A,FALSE,"US";"UK BS",#N/A,FALSE,"UK";"ASIA BS",#N/A,FALSE,"Asia";"Mexico BS",#N/A,FALSE,"Mexico";"Macro BS",#N/A,FALSE,"Macro"}</definedName>
    <definedName name="ADJ" localSheetId="30">#REF!</definedName>
    <definedName name="ADJ">#REF!</definedName>
    <definedName name="adnfadfnhf" localSheetId="30" hidden="1">{"Units A",#N/A,FALSE,"FY95SLS";"Units B",#N/A,FALSE,"FY95SLS"}</definedName>
    <definedName name="adnfadfnhf" hidden="1">{"Units A",#N/A,FALSE,"FY95SLS";"Units B",#N/A,FALSE,"FY95SLS"}</definedName>
    <definedName name="Adriaan" hidden="1">#N/A</definedName>
    <definedName name="Adriaan10"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0_1"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0_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0_2"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0_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0_3"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0_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0_4"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0_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0_5"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0_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riaan11" localSheetId="30" hidden="1">{"Totax",#N/A,FALSE,"Sheet1";#N/A,#N/A,FALSE,"Law Output"}</definedName>
    <definedName name="Adriaan11" hidden="1">{"Totax",#N/A,FALSE,"Sheet1";#N/A,#N/A,FALSE,"Law Output"}</definedName>
    <definedName name="Adriaan11_1" localSheetId="30" hidden="1">{"Totax",#N/A,FALSE,"Sheet1";#N/A,#N/A,FALSE,"Law Output"}</definedName>
    <definedName name="Adriaan11_1" hidden="1">{"Totax",#N/A,FALSE,"Sheet1";#N/A,#N/A,FALSE,"Law Output"}</definedName>
    <definedName name="Adriaan11_2" localSheetId="30" hidden="1">{"Totax",#N/A,FALSE,"Sheet1";#N/A,#N/A,FALSE,"Law Output"}</definedName>
    <definedName name="Adriaan11_2" hidden="1">{"Totax",#N/A,FALSE,"Sheet1";#N/A,#N/A,FALSE,"Law Output"}</definedName>
    <definedName name="Adriaan11_3" localSheetId="30" hidden="1">{"Totax",#N/A,FALSE,"Sheet1";#N/A,#N/A,FALSE,"Law Output"}</definedName>
    <definedName name="Adriaan11_3" hidden="1">{"Totax",#N/A,FALSE,"Sheet1";#N/A,#N/A,FALSE,"Law Output"}</definedName>
    <definedName name="Adriaan11_4" localSheetId="30" hidden="1">{"Totax",#N/A,FALSE,"Sheet1";#N/A,#N/A,FALSE,"Law Output"}</definedName>
    <definedName name="Adriaan11_4" hidden="1">{"Totax",#N/A,FALSE,"Sheet1";#N/A,#N/A,FALSE,"Law Output"}</definedName>
    <definedName name="Adriaan11_5" localSheetId="30" hidden="1">{"Totax",#N/A,FALSE,"Sheet1";#N/A,#N/A,FALSE,"Law Output"}</definedName>
    <definedName name="Adriaan11_5" hidden="1">{"Totax",#N/A,FALSE,"Sheet1";#N/A,#N/A,FALSE,"Law Output"}</definedName>
    <definedName name="Adriaan5" hidden="1">#N/A</definedName>
    <definedName name="Adriaan6" hidden="1">#N/A</definedName>
    <definedName name="Adriaan9" localSheetId="30" hidden="1">{"Totax",#N/A,FALSE,"Sheet1";#N/A,#N/A,FALSE,"Law Output"}</definedName>
    <definedName name="Adriaan9" hidden="1">{"Totax",#N/A,FALSE,"Sheet1";#N/A,#N/A,FALSE,"Law Output"}</definedName>
    <definedName name="Adriaan9_1" localSheetId="30" hidden="1">{"Totax",#N/A,FALSE,"Sheet1";#N/A,#N/A,FALSE,"Law Output"}</definedName>
    <definedName name="Adriaan9_1" hidden="1">{"Totax",#N/A,FALSE,"Sheet1";#N/A,#N/A,FALSE,"Law Output"}</definedName>
    <definedName name="Adriaan9_2" localSheetId="30" hidden="1">{"Totax",#N/A,FALSE,"Sheet1";#N/A,#N/A,FALSE,"Law Output"}</definedName>
    <definedName name="Adriaan9_2" hidden="1">{"Totax",#N/A,FALSE,"Sheet1";#N/A,#N/A,FALSE,"Law Output"}</definedName>
    <definedName name="Adriaan9_3" localSheetId="30" hidden="1">{"Totax",#N/A,FALSE,"Sheet1";#N/A,#N/A,FALSE,"Law Output"}</definedName>
    <definedName name="Adriaan9_3" hidden="1">{"Totax",#N/A,FALSE,"Sheet1";#N/A,#N/A,FALSE,"Law Output"}</definedName>
    <definedName name="Adriaan9_4" localSheetId="30" hidden="1">{"Totax",#N/A,FALSE,"Sheet1";#N/A,#N/A,FALSE,"Law Output"}</definedName>
    <definedName name="Adriaan9_4" hidden="1">{"Totax",#N/A,FALSE,"Sheet1";#N/A,#N/A,FALSE,"Law Output"}</definedName>
    <definedName name="Adriaan9_5" localSheetId="30" hidden="1">{"Totax",#N/A,FALSE,"Sheet1";#N/A,#N/A,FALSE,"Law Output"}</definedName>
    <definedName name="Adriaan9_5" hidden="1">{"Totax",#N/A,FALSE,"Sheet1";#N/A,#N/A,FALSE,"Law Output"}</definedName>
    <definedName name="ads" localSheetId="30">#REF!</definedName>
    <definedName name="ads">#REF!</definedName>
    <definedName name="adsa" localSheetId="30" hidden="1">{"Units A",#N/A,FALSE,"FY95SLS";"Units B",#N/A,FALSE,"FY95SLS"}</definedName>
    <definedName name="adsa" hidden="1">{"Units A",#N/A,FALSE,"FY95SLS";"Units B",#N/A,FALSE,"FY95SLS"}</definedName>
    <definedName name="adsadas" localSheetId="30" hidden="1">{"Pound Sterling",#N/A,TRUE,"PPD";"Pound Sterling",#N/A,TRUE,"Anaquest";"Pound Sterling",#N/A,TRUE,"Delta";"Pound Sterling",#N/A,TRUE,"INO"}</definedName>
    <definedName name="adsadas" hidden="1">{"Pound Sterling",#N/A,TRUE,"PPD";"Pound Sterling",#N/A,TRUE,"Anaquest";"Pound Sterling",#N/A,TRUE,"Delta";"Pound Sterling",#N/A,TRUE,"INO"}</definedName>
    <definedName name="adsf" localSheetId="30" hidden="1">{"bs",#N/A,FALSE,"SCF"}</definedName>
    <definedName name="adsf" hidden="1">{"bs",#N/A,FALSE,"SCF"}</definedName>
    <definedName name="adsfasd" localSheetId="30" hidden="1">{"histincome",#N/A,FALSE,"hyfins";"closing balance",#N/A,FALSE,"hyfins"}</definedName>
    <definedName name="adsfasd" hidden="1">{"histincome",#N/A,FALSE,"hyfins";"closing balance",#N/A,FALSE,"hyfins"}</definedName>
    <definedName name="adsfdas" localSheetId="30" hidden="1">{#N/A,#N/A,FALSE,"Summary";#N/A,#N/A,FALSE,"Nottingham";#N/A,#N/A,FALSE,"Cablelink";#N/A,#N/A,FALSE,"Triangle Total";#N/A,#N/A,FALSE,"Triangle LLC";#N/A,#N/A,FALSE,"Teeside";#N/A,#N/A,FALSE,"Cambridge";#N/A,#N/A,FALSE,"Bank Group";#N/A,#N/A,FALSE,"ntl (UK) Group";#N/A,#N/A,FALSE,"ntl Business Ltd";#N/A,#N/A,FALSE,"Consumer Co";#N/A,#N/A,FALSE,"Scanners";#N/A,#N/A,FALSE,"Xtant inc Moleseye";#N/A,#N/A,FALSE,"Bank Facilities";#N/A,#N/A,FALSE,"Parent Funding"}</definedName>
    <definedName name="adsfdas" hidden="1">{#N/A,#N/A,FALSE,"Summary";#N/A,#N/A,FALSE,"Nottingham";#N/A,#N/A,FALSE,"Cablelink";#N/A,#N/A,FALSE,"Triangle Total";#N/A,#N/A,FALSE,"Triangle LLC";#N/A,#N/A,FALSE,"Teeside";#N/A,#N/A,FALSE,"Cambridge";#N/A,#N/A,FALSE,"Bank Group";#N/A,#N/A,FALSE,"ntl (UK) Group";#N/A,#N/A,FALSE,"ntl Business Ltd";#N/A,#N/A,FALSE,"Consumer Co";#N/A,#N/A,FALSE,"Scanners";#N/A,#N/A,FALSE,"Xtant inc Moleseye";#N/A,#N/A,FALSE,"Bank Facilities";#N/A,#N/A,FALSE,"Parent Funding"}</definedName>
    <definedName name="adv">[128]ENTRIES!#REF!</definedName>
    <definedName name="adwsfklj" localSheetId="30" hidden="1">{"bs",#N/A,FALSE,"SCF"}</definedName>
    <definedName name="adwsfklj" hidden="1">{"bs",#N/A,FALSE,"SCF"}</definedName>
    <definedName name="ADXA" localSheetId="30" hidden="1">{"AQUIRORDCF",#N/A,FALSE,"Merger consequences";"Acquirorassns",#N/A,FALSE,"Merger consequences"}</definedName>
    <definedName name="ADXA" hidden="1">{"AQUIRORDCF",#N/A,FALSE,"Merger consequences";"Acquirorassns",#N/A,FALSE,"Merger consequences"}</definedName>
    <definedName name="ae" localSheetId="30" hidden="1">{"charmin",#N/A,FALSE,"FMAM II"}</definedName>
    <definedName name="ae" hidden="1">{"charmin",#N/A,FALSE,"FMAM II"}</definedName>
    <definedName name="aefe" localSheetId="30" hidden="1">{"Pound Sterling",#N/A,TRUE,"PPD";"Pound Sterling",#N/A,TRUE,"Anaquest";"Pound Sterling",#N/A,TRUE,"Delta";"Pound Sterling",#N/A,TRUE,"INO"}</definedName>
    <definedName name="aefe" hidden="1">{"Pound Sterling",#N/A,TRUE,"PPD";"Pound Sterling",#N/A,TRUE,"Anaquest";"Pound Sterling",#N/A,TRUE,"Delta";"Pound Sterling",#N/A,TRUE,"INO"}</definedName>
    <definedName name="aegseg"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egse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em" localSheetId="30" hidden="1">{#N/A,#N/A,TRUE,"AHFSTEP"}</definedName>
    <definedName name="aem" hidden="1">{#N/A,#N/A,TRUE,"AHFSTEP"}</definedName>
    <definedName name="aeradfaereawt" localSheetId="30" hidden="1">{"var_page",#N/A,FALSE,"template"}</definedName>
    <definedName name="aeradfaereawt" hidden="1">{"var_page",#N/A,FALSE,"template"}</definedName>
    <definedName name="aerhh" localSheetId="30" hidden="1">{"Units A",#N/A,FALSE,"FY95SLS";"Units B",#N/A,FALSE,"FY95SLS"}</definedName>
    <definedName name="aerhh" hidden="1">{"Units A",#N/A,FALSE,"FY95SLS";"Units B",#N/A,FALSE,"FY95SLS"}</definedName>
    <definedName name="aerqeyqery"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erqeyqer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ertareygq" localSheetId="30" hidden="1">{"Pound Sterling",#N/A,TRUE,"PPD";"Pound Sterling",#N/A,TRUE,"Anaquest";"Pound Sterling",#N/A,TRUE,"Delta";"Pound Sterling",#N/A,TRUE,"INO"}</definedName>
    <definedName name="aertareygq" hidden="1">{"Pound Sterling",#N/A,TRUE,"PPD";"Pound Sterling",#N/A,TRUE,"Anaquest";"Pound Sterling",#N/A,TRUE,"Delta";"Pound Sterling",#N/A,TRUE,"INO"}</definedName>
    <definedName name="aewr" localSheetId="30" hidden="1">{"mgmt forecast",#N/A,FALSE,"Mgmt Forecast";"dcf table",#N/A,FALSE,"Mgmt Forecast";"sensitivity",#N/A,FALSE,"Mgmt Forecast";"table inputs",#N/A,FALSE,"Mgmt Forecast";"calculations",#N/A,FALSE,"Mgmt Forecast"}</definedName>
    <definedName name="aewr" hidden="1">{"mgmt forecast",#N/A,FALSE,"Mgmt Forecast";"dcf table",#N/A,FALSE,"Mgmt Forecast";"sensitivity",#N/A,FALSE,"Mgmt Forecast";"table inputs",#N/A,FALSE,"Mgmt Forecast";"calculations",#N/A,FALSE,"Mgmt Forecast"}</definedName>
    <definedName name="afa" localSheetId="30" hidden="1">{"FY_EXPENSES",#N/A,FALSE,"FY BY QUARTER";"FY_OPERATING_PROFIT",#N/A,FALSE,"FY BY QUARTER";"FY_RATIOS",#N/A,FALSE,"FY BY QUARTER";"FY_RESULTS",#N/A,FALSE,"FY BY QUARTER";"FY_REVENUE",#N/A,FALSE,"FY BY QUARTER"}</definedName>
    <definedName name="afa" hidden="1">{"FY_EXPENSES",#N/A,FALSE,"FY BY QUARTER";"FY_OPERATING_PROFIT",#N/A,FALSE,"FY BY QUARTER";"FY_RATIOS",#N/A,FALSE,"FY BY QUARTER";"FY_RESULTS",#N/A,FALSE,"FY BY QUARTER";"FY_REVENUE",#N/A,FALSE,"FY BY QUARTER"}</definedName>
    <definedName name="afasd" localSheetId="30" hidden="1">{"Final",#N/A,FALSE,"Feb-96"}</definedName>
    <definedName name="afasd" hidden="1">{"Final",#N/A,FALSE,"Feb-96"}</definedName>
    <definedName name="afd" localSheetId="30" hidden="1">{"Mexico PL",#N/A,FALSE,"Mexico";"Mexico BS",#N/A,FALSE,"Mexico";"Mexico CF",#N/A,FALSE,"Mexico"}</definedName>
    <definedName name="afd" hidden="1">{"Mexico PL",#N/A,FALSE,"Mexico";"Mexico BS",#N/A,FALSE,"Mexico";"Mexico CF",#N/A,FALSE,"Mexico"}</definedName>
    <definedName name="afdadafa" localSheetId="30" hidden="1">{"by_month",#N/A,TRUE,"template";"destec_month",#N/A,TRUE,"template";"by_quarter",#N/A,TRUE,"template";"destec_quarter",#N/A,TRUE,"template";"by_year",#N/A,TRUE,"template";"destec_annual",#N/A,TRUE,"template"}</definedName>
    <definedName name="afdadafa" hidden="1">{"by_month",#N/A,TRUE,"template";"destec_month",#N/A,TRUE,"template";"by_quarter",#N/A,TRUE,"template";"destec_quarter",#N/A,TRUE,"template";"by_year",#N/A,TRUE,"template";"destec_annual",#N/A,TRUE,"template"}</definedName>
    <definedName name="AFDADSFDAS" localSheetId="30" hidden="1">{#N/A,#N/A,FALSE,"REPORT"}</definedName>
    <definedName name="AFDADSFDAS" hidden="1">{#N/A,#N/A,FALSE,"REPORT"}</definedName>
    <definedName name="afds" localSheetId="30" hidden="1">{"Quarter1",#N/A,FALSE,"Sheet1";"Quarter2",#N/A,FALSE,"Sheet1";"Quarter3",#N/A,FALSE,"Sheet1";"Quarter4",#N/A,FALSE,"Sheet1"}</definedName>
    <definedName name="afds" hidden="1">{"Quarter1",#N/A,FALSE,"Sheet1";"Quarter2",#N/A,FALSE,"Sheet1";"Quarter3",#N/A,FALSE,"Sheet1";"Quarter4",#N/A,FALSE,"Sheet1"}</definedName>
    <definedName name="afe" localSheetId="30">#REF!</definedName>
    <definedName name="afe">#REF!</definedName>
    <definedName name="AFEB">#REF!</definedName>
    <definedName name="AfeCa">#REF!</definedName>
    <definedName name="AfeCapSpending">#REF!</definedName>
    <definedName name="afgagagadg" localSheetId="30" hidden="1">{"Final",#N/A,FALSE,"Feb-96"}</definedName>
    <definedName name="afgagagadg" hidden="1">{"Final",#N/A,FALSE,"Feb-96"}</definedName>
    <definedName name="AFGH" localSheetId="30" hidden="1">{#N/A,#N/A,FALSE,"SUMMARY"}</definedName>
    <definedName name="AFGH" hidden="1">{#N/A,#N/A,FALSE,"SUMMARY"}</definedName>
    <definedName name="africa" localSheetId="30" hidden="1">{#N/A,#N/A,FALSE,"CNS";#N/A,#N/A,FALSE,"Serz";#N/A,#N/A,FALSE,"Ace"}</definedName>
    <definedName name="africa" hidden="1">{#N/A,#N/A,FALSE,"CNS";#N/A,#N/A,FALSE,"Serz";#N/A,#N/A,FALSE,"Ace"}</definedName>
    <definedName name="ag" localSheetId="30" hidden="1">{"incomemth",#N/A,TRUE,"forecast00";"incomepercentmth",#N/A,TRUE,"forecast00";"balancemth",#N/A,TRUE,"forecast00";"cashmth",#N/A,TRUE,"forecast00";"covenantmth",#N/A,TRUE,"forecast00"}</definedName>
    <definedName name="ag" hidden="1">{"incomemth",#N/A,TRUE,"forecast00";"incomepercentmth",#N/A,TRUE,"forecast00";"balancemth",#N/A,TRUE,"forecast00";"cashmth",#N/A,TRUE,"forecast00";"covenantmth",#N/A,TRUE,"forecast00"}</definedName>
    <definedName name="agabri" hidden="1">'[129]ZAP TER STORITVE'!#REF!</definedName>
    <definedName name="agaerger" localSheetId="30" hidden="1">{"Pound Sterling",#N/A,TRUE,"PPD";"Pound Sterling",#N/A,TRUE,"Anaquest";"Pound Sterling",#N/A,TRUE,"Delta";"Pound Sterling",#N/A,TRUE,"INO"}</definedName>
    <definedName name="agaerger" hidden="1">{"Pound Sterling",#N/A,TRUE,"PPD";"Pound Sterling",#N/A,TRUE,"Anaquest";"Pound Sterling",#N/A,TRUE,"Delta";"Pound Sterling",#N/A,TRUE,"INO"}</definedName>
    <definedName name="agafdhsdh" localSheetId="30" hidden="1">{#N/A,#N/A,FALSE,"REPORT"}</definedName>
    <definedName name="agafdhsdh" hidden="1">{#N/A,#N/A,FALSE,"REPORT"}</definedName>
    <definedName name="agdgh"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gdg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ge"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1New"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1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ing180" localSheetId="30">#REF!</definedName>
    <definedName name="ageing180">#REF!</definedName>
    <definedName name="Agenda" localSheetId="30" hidden="1">{"Sum WW A",#N/A,FALSE,"FY95SLS";"Sum WW B",#N/A,FALSE,"FY95SLS";"Sum US A",#N/A,FALSE,"FY95SLS";"Sum US B",#N/A,FALSE,"FY95SLS";"Sum US Bocg",#N/A,FALSE,"FY95SLS";"Sum Can A",#N/A,FALSE,"FY95SLS";"Sum Can B",#N/A,FALSE,"FY95SLS";"Sum Europe",#N/A,FALSE,"FY95SLS";"Sum Row",#N/A,FALSE,"FY95SLS"}</definedName>
    <definedName name="Agenda" hidden="1">{"Sum WW A",#N/A,FALSE,"FY95SLS";"Sum WW B",#N/A,FALSE,"FY95SLS";"Sum US A",#N/A,FALSE,"FY95SLS";"Sum US B",#N/A,FALSE,"FY95SLS";"Sum US Bocg",#N/A,FALSE,"FY95SLS";"Sum Can A",#N/A,FALSE,"FY95SLS";"Sum Can B",#N/A,FALSE,"FY95SLS";"Sum Europe",#N/A,FALSE,"FY95SLS";"Sum Row",#N/A,FALSE,"FY95SLS"}</definedName>
    <definedName name="ageNew"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fsdg"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gfsd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ging" localSheetId="30" hidden="1">{#N/A,#N/A,FALSE,"Aging Summary";#N/A,#N/A,FALSE,"Ratio Analysis";#N/A,#N/A,FALSE,"Test 120 Day Accts";#N/A,#N/A,FALSE,"Tickmarks"}</definedName>
    <definedName name="aging" hidden="1">{#N/A,#N/A,FALSE,"Aging Summary";#N/A,#N/A,FALSE,"Ratio Analysis";#N/A,#N/A,FALSE,"Test 120 Day Accts";#N/A,#N/A,FALSE,"Tickmarks"}</definedName>
    <definedName name="agmmt" localSheetId="30">#REF!</definedName>
    <definedName name="agmmt">#REF!</definedName>
    <definedName name="agmt">#REF!</definedName>
    <definedName name="agmt1">#REF!</definedName>
    <definedName name="agseg" localSheetId="30" hidden="1">{"Units A",#N/A,FALSE,"FY95SLS";"Units B",#N/A,FALSE,"FY95SLS"}</definedName>
    <definedName name="agseg" hidden="1">{"Units A",#N/A,FALSE,"FY95SLS";"Units B",#N/A,FALSE,"FY95SLS"}</definedName>
    <definedName name="agsgaghgfj" localSheetId="30" hidden="1">{#N/A,#N/A,FALSE,"Pharm";#N/A,#N/A,FALSE,"WWCM"}</definedName>
    <definedName name="agsgaghgfj" hidden="1">{#N/A,#N/A,FALSE,"Pharm";#N/A,#N/A,FALSE,"WWCM"}</definedName>
    <definedName name="Agust" localSheetId="30" hidden="1">{#N/A,#N/A,FALSE,"0895";"LOWER PORTION",#N/A,FALSE,"0895"}</definedName>
    <definedName name="Agust" hidden="1">{#N/A,#N/A,FALSE,"0895";"LOWER PORTION",#N/A,FALSE,"0895"}</definedName>
    <definedName name="Agust_1" localSheetId="30" hidden="1">{#N/A,#N/A,FALSE,"0895";"LOWER PORTION",#N/A,FALSE,"0895"}</definedName>
    <definedName name="Agust_1" hidden="1">{#N/A,#N/A,FALSE,"0895";"LOWER PORTION",#N/A,FALSE,"0895"}</definedName>
    <definedName name="Agust_2" localSheetId="30" hidden="1">{#N/A,#N/A,FALSE,"0895";"LOWER PORTION",#N/A,FALSE,"0895"}</definedName>
    <definedName name="Agust_2" hidden="1">{#N/A,#N/A,FALSE,"0895";"LOWER PORTION",#N/A,FALSE,"0895"}</definedName>
    <definedName name="Agust_3" localSheetId="30" hidden="1">{#N/A,#N/A,FALSE,"0895";"LOWER PORTION",#N/A,FALSE,"0895"}</definedName>
    <definedName name="Agust_3" hidden="1">{#N/A,#N/A,FALSE,"0895";"LOWER PORTION",#N/A,FALSE,"0895"}</definedName>
    <definedName name="Agust_4" localSheetId="30" hidden="1">{#N/A,#N/A,FALSE,"0895";"LOWER PORTION",#N/A,FALSE,"0895"}</definedName>
    <definedName name="Agust_4" hidden="1">{#N/A,#N/A,FALSE,"0895";"LOWER PORTION",#N/A,FALSE,"0895"}</definedName>
    <definedName name="Agust_5" localSheetId="30" hidden="1">{#N/A,#N/A,FALSE,"0895";"LOWER PORTION",#N/A,FALSE,"0895"}</definedName>
    <definedName name="Agust_5" hidden="1">{#N/A,#N/A,FALSE,"0895";"LOWER PORTION",#N/A,FALSE,"0895"}</definedName>
    <definedName name="a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hfhasdgr"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hfhasdg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hre" localSheetId="30" hidden="1">{"Pound Sterling",#N/A,TRUE,"PPD";"Pound Sterling",#N/A,TRUE,"Anaquest";"Pound Sterling",#N/A,TRUE,"Delta";"Pound Sterling",#N/A,TRUE,"INO"}</definedName>
    <definedName name="ahre" hidden="1">{"Pound Sterling",#N/A,TRUE,"PPD";"Pound Sterling",#N/A,TRUE,"Anaquest";"Pound Sterling",#N/A,TRUE,"Delta";"Pound Sterling",#N/A,TRUE,"INO"}</definedName>
    <definedName name="ahrh" localSheetId="30" hidden="1">{"Sum WW A",#N/A,FALSE,"FY95SLS";"Sum WW B",#N/A,FALSE,"FY95SLS";"Sum US A",#N/A,FALSE,"FY95SLS";"Sum US B",#N/A,FALSE,"FY95SLS";"Sum US Bocg",#N/A,FALSE,"FY95SLS";"Sum Can A",#N/A,FALSE,"FY95SLS";"Sum Can B",#N/A,FALSE,"FY95SLS";"Sum Europe",#N/A,FALSE,"FY95SLS";"Sum Row",#N/A,FALSE,"FY95SLS"}</definedName>
    <definedName name="ahrh" hidden="1">{"Sum WW A",#N/A,FALSE,"FY95SLS";"Sum WW B",#N/A,FALSE,"FY95SLS";"Sum US A",#N/A,FALSE,"FY95SLS";"Sum US B",#N/A,FALSE,"FY95SLS";"Sum US Bocg",#N/A,FALSE,"FY95SLS";"Sum Can A",#N/A,FALSE,"FY95SLS";"Sum Can B",#N/A,FALSE,"FY95SLS";"Sum Europe",#N/A,FALSE,"FY95SLS";"Sum Row",#N/A,FALSE,"FY95SLS"}</definedName>
    <definedName name="AJAN" localSheetId="30">#REF!</definedName>
    <definedName name="AJAN">#REF!</definedName>
    <definedName name="AJTASBASE">#REF!</definedName>
    <definedName name="AJUL">#REF!</definedName>
    <definedName name="AJUN">#REF!</definedName>
    <definedName name="akl" localSheetId="30" hidden="1">{"incomemth",#N/A,TRUE,"forecast01";"incpercentmth",#N/A,TRUE,"forecast01";"balancemth",#N/A,TRUE,"forecast01";"cashmth",#N/A,TRUE,"forecast01";"cov2mth",#N/A,TRUE,"forecast01";"prbexp",#N/A,TRUE,"forecast01";"prbcap",#N/A,TRUE,"forecast01";"coalconsultants",#N/A,TRUE,"forecast01";"prbsum",#N/A,TRUE,"forecast01"}</definedName>
    <definedName name="akl" hidden="1">{"incomemth",#N/A,TRUE,"forecast01";"incpercentmth",#N/A,TRUE,"forecast01";"balancemth",#N/A,TRUE,"forecast01";"cashmth",#N/A,TRUE,"forecast01";"cov2mth",#N/A,TRUE,"forecast01";"prbexp",#N/A,TRUE,"forecast01";"prbcap",#N/A,TRUE,"forecast01";"coalconsultants",#N/A,TRUE,"forecast01";"prbsum",#N/A,TRUE,"forecast01"}</definedName>
    <definedName name="aklsjdfkl" localSheetId="30" hidden="1">#REF!</definedName>
    <definedName name="aklsjdfkl" hidden="1">#REF!</definedName>
    <definedName name="al" localSheetId="30">#REF!</definedName>
    <definedName name="al">#REF!</definedName>
    <definedName name="alex" localSheetId="30" hidden="1">{#N/A,#N/A,FALSE,"REPORT"}</definedName>
    <definedName name="alex" hidden="1">{#N/A,#N/A,FALSE,"REPORT"}</definedName>
    <definedName name="alexan" localSheetId="30" hidden="1">{#N/A,#N/A,FALSE,"REPORT"}</definedName>
    <definedName name="alexan" hidden="1">{#N/A,#N/A,FALSE,"REPORT"}</definedName>
    <definedName name="all" localSheetId="30">#REF!</definedName>
    <definedName name="all">#REF!</definedName>
    <definedName name="alloc_impact" localSheetId="30" hidden="1">{#N/A,#N/A,FALSE,"Cover";#N/A,#N/A,FALSE,"3x3 Matrix";#N/A,#N/A,FALSE,"Valuation";#N/A,#N/A,FALSE,"Working Capital";#N/A,#N/A,FALSE,"Capex &amp; Depr";#N/A,#N/A,FALSE,"Balance Sheet"}</definedName>
    <definedName name="alloc_impact" hidden="1">{#N/A,#N/A,FALSE,"Cover";#N/A,#N/A,FALSE,"3x3 Matrix";#N/A,#N/A,FALSE,"Valuation";#N/A,#N/A,FALSE,"Working Capital";#N/A,#N/A,FALSE,"Capex &amp; Depr";#N/A,#N/A,FALSE,"Balance Sheet"}</definedName>
    <definedName name="alloc_impair" localSheetId="30" hidden="1">{#N/A,#N/A,FALSE,"Cover";#N/A,#N/A,FALSE,"3x3 Matrix";#N/A,#N/A,FALSE,"Valuation";#N/A,#N/A,FALSE,"Working Capital";#N/A,#N/A,FALSE,"Capex &amp; Depr";#N/A,#N/A,FALSE,"Balance Sheet"}</definedName>
    <definedName name="alloc_impair" hidden="1">{#N/A,#N/A,FALSE,"Cover";#N/A,#N/A,FALSE,"3x3 Matrix";#N/A,#N/A,FALSE,"Valuation";#N/A,#N/A,FALSE,"Working Capital";#N/A,#N/A,FALSE,"Capex &amp; Depr";#N/A,#N/A,FALSE,"Balance Sheet"}</definedName>
    <definedName name="alloc_impairment" localSheetId="30" hidden="1">{"base_pl_v1",#N/A,TRUE,"Bal Sheet Base";"base_bs_v1",#N/A,TRUE,"Bal Sheet Base";"base_cf_v1",#N/A,TRUE,"Bal Sheet Base";"base_dcf_v1",#N/A,TRUE,"Bal Sheet Base";"base_tv_v1",#N/A,TRUE,"Bal Sheet Base";"prob_pl_v1",#N/A,TRUE,"Bal Sheet Base";"prob_bs_v1",#N/A,TRUE,"Bal Sheet Base";"prob_cf_v1",#N/A,TRUE,"Bal Sheet Base";"prob_dcf_v1",#N/A,TRUE,"Bal Sheet Base";"prob_tv_v1",#N/A,TRUE,"Bal Sheet Base";"poss_pl_v1",#N/A,TRUE,"Bal Sheet Base";"poss_bs_v1",#N/A,TRUE,"Bal Sheet Base";"poss_cf_v1",#N/A,TRUE,"Bal Sheet Base";"poss_dcf_v1",#N/A,TRUE,"Bal Sheet Base";"poss_tv_v1",#N/A,TRUE,"Bal Sheet Base"}</definedName>
    <definedName name="alloc_impairment" hidden="1">{"base_pl_v1",#N/A,TRUE,"Bal Sheet Base";"base_bs_v1",#N/A,TRUE,"Bal Sheet Base";"base_cf_v1",#N/A,TRUE,"Bal Sheet Base";"base_dcf_v1",#N/A,TRUE,"Bal Sheet Base";"base_tv_v1",#N/A,TRUE,"Bal Sheet Base";"prob_pl_v1",#N/A,TRUE,"Bal Sheet Base";"prob_bs_v1",#N/A,TRUE,"Bal Sheet Base";"prob_cf_v1",#N/A,TRUE,"Bal Sheet Base";"prob_dcf_v1",#N/A,TRUE,"Bal Sheet Base";"prob_tv_v1",#N/A,TRUE,"Bal Sheet Base";"poss_pl_v1",#N/A,TRUE,"Bal Sheet Base";"poss_bs_v1",#N/A,TRUE,"Bal Sheet Base";"poss_cf_v1",#N/A,TRUE,"Bal Sheet Base";"poss_dcf_v1",#N/A,TRUE,"Bal Sheet Base";"poss_tv_v1",#N/A,TRUE,"Bal Sheet Base"}</definedName>
    <definedName name="Allresults7" localSheetId="30"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Allresults7"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Allresults7a" localSheetId="30"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Allresults7a"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Allresults7b" localSheetId="30"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Allresults7b"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ALOC" localSheetId="30">#REF!</definedName>
    <definedName name="ALOC">#REF!</definedName>
    <definedName name="AMAR">#REF!</definedName>
    <definedName name="AMAY">#REF!</definedName>
    <definedName name="AMORTIZATION" hidden="1">"AMORTIZATION"</definedName>
    <definedName name="amount" localSheetId="30">#REF!</definedName>
    <definedName name="amount">#REF!</definedName>
    <definedName name="Amtdue">#REF!</definedName>
    <definedName name="amy" localSheetId="30" hidden="1">{#N/A,#N/A,FALSE,"AD_Purchase";#N/A,#N/A,FALSE,"Credit";#N/A,#N/A,FALSE,"PF Acquisition";#N/A,#N/A,FALSE,"PF Offering"}</definedName>
    <definedName name="amy" hidden="1">{#N/A,#N/A,FALSE,"AD_Purchase";#N/A,#N/A,FALSE,"Credit";#N/A,#N/A,FALSE,"PF Acquisition";#N/A,#N/A,FALSE,"PF Offering"}</definedName>
    <definedName name="amy.mistake" localSheetId="30" hidden="1">{#N/A,#N/A,FALSE,"AD_Purchase";#N/A,#N/A,FALSE,"Credit";#N/A,#N/A,FALSE,"PF Acquisition";#N/A,#N/A,FALSE,"PF Offering"}</definedName>
    <definedName name="amy.mistake" hidden="1">{#N/A,#N/A,FALSE,"AD_Purchase";#N/A,#N/A,FALSE,"Credit";#N/A,#N/A,FALSE,"PF Acquisition";#N/A,#N/A,FALSE,"PF Offering"}</definedName>
    <definedName name="ando" localSheetId="30" hidden="1">{"'下期集計（10.27迄・速報値）'!$Q$16"}</definedName>
    <definedName name="ando" hidden="1">{"'下期集計（10.27迄・速報値）'!$Q$16"}</definedName>
    <definedName name="andy" localSheetId="30" hidden="1">{#N/A,#N/A,FALSE,"REPORT"}</definedName>
    <definedName name="andy" hidden="1">{#N/A,#N/A,FALSE,"REPORT"}</definedName>
    <definedName name="Anew" localSheetId="30" hidden="1">{#N/A,#N/A,FALSE,"Projections";#N/A,#N/A,FALSE,"Multiples Valuation";#N/A,#N/A,FALSE,"LBO";#N/A,#N/A,FALSE,"Multiples_Sensitivity";#N/A,#N/A,FALSE,"Summary"}</definedName>
    <definedName name="Anew" hidden="1">{#N/A,#N/A,FALSE,"Projections";#N/A,#N/A,FALSE,"Multiples Valuation";#N/A,#N/A,FALSE,"LBO";#N/A,#N/A,FALSE,"Multiples_Sensitivity";#N/A,#N/A,FALSE,"Summary"}</definedName>
    <definedName name="anise" localSheetId="30" hidden="1">{"charmin",#N/A,FALSE,"FMAM II"}</definedName>
    <definedName name="anise" hidden="1">{"charmin",#N/A,FALSE,"FMAM II"}</definedName>
    <definedName name="anise2" localSheetId="30" hidden="1">{"charmin",#N/A,FALSE,"FMAM II"}</definedName>
    <definedName name="anise2" hidden="1">{"charmin",#N/A,FALSE,"FMAM II"}</definedName>
    <definedName name="anisev" localSheetId="30" hidden="1">{"charmin",#N/A,FALSE,"FMAM II"}</definedName>
    <definedName name="anisev" hidden="1">{"charmin",#N/A,FALSE,"FMAM II"}</definedName>
    <definedName name="anisey" localSheetId="30" hidden="1">{"charmin",#N/A,FALSE,"FMAM II"}</definedName>
    <definedName name="anisey" hidden="1">{"charmin",#N/A,FALSE,"FMAM II"}</definedName>
    <definedName name="annex1" localSheetId="30">#REF!</definedName>
    <definedName name="annex1">#REF!</definedName>
    <definedName name="annex2b">#REF!</definedName>
    <definedName name="annex3a">#REF!</definedName>
    <definedName name="annex4d">#REF!</definedName>
    <definedName name="annex6">#REF!</definedName>
    <definedName name="AnnInflation">#REF!</definedName>
    <definedName name="Annual_interest_rate">#REF!</definedName>
    <definedName name="ANOV">#REF!</definedName>
    <definedName name="anscount" hidden="1">1</definedName>
    <definedName name="anything" localSheetId="30" hidden="1">{#N/A,#N/A,FALSE,"Output";#N/A,#N/A,FALSE,"Cover Sheet";#N/A,#N/A,FALSE,"Current Mkt. Projections"}</definedName>
    <definedName name="anything" hidden="1">{#N/A,#N/A,FALSE,"Output";#N/A,#N/A,FALSE,"Cover Sheet";#N/A,#N/A,FALSE,"Current Mkt. Projections"}</definedName>
    <definedName name="AOCT" localSheetId="30">#REF!</definedName>
    <definedName name="AOCT">#REF!</definedName>
    <definedName name="AP">#REF!</definedName>
    <definedName name="APnotes">#REF!</definedName>
    <definedName name="Apr">#REF!</definedName>
    <definedName name="apr_pyr_prod">'[130]BOX SUM'!$E$17:$E$17</definedName>
    <definedName name="APYS" localSheetId="30">#REF!</definedName>
    <definedName name="APYS">#REF!</definedName>
    <definedName name="aq" localSheetId="30" hidden="1">#REF!</definedName>
    <definedName name="aq" hidden="1">#REF!</definedName>
    <definedName name="aqdwfegr" hidden="1">#REF!</definedName>
    <definedName name="aqw" hidden="1">#REF!</definedName>
    <definedName name="aqwertyu" hidden="1">#REF!</definedName>
    <definedName name="AR">#REF!</definedName>
    <definedName name="ARA_Threshold">[131]Lead!#REF!</definedName>
    <definedName name="ARAging" localSheetId="30" hidden="1">{#N/A,#N/A,FALSE,"Agingtrend"}</definedName>
    <definedName name="ARAging" hidden="1">{#N/A,#N/A,FALSE,"Agingtrend"}</definedName>
    <definedName name="ARAging2" localSheetId="30" hidden="1">{#N/A,#N/A,FALSE,"Agingtrend"}</definedName>
    <definedName name="ARAging2" hidden="1">{#N/A,#N/A,FALSE,"Agingtrend"}</definedName>
    <definedName name="ARnotes" localSheetId="30">#REF!</definedName>
    <definedName name="ARnotes">#REF!</definedName>
    <definedName name="AROMPREP">#REF!</definedName>
    <definedName name="ARP_A">[132]!ARP_A</definedName>
    <definedName name="ARP_Threshold" localSheetId="30">[131]Lead!#REF!</definedName>
    <definedName name="ARP_Threshold">[131]Lead!#REF!</definedName>
    <definedName name="arpA" localSheetId="30">#REF!</definedName>
    <definedName name="arpA">#REF!</definedName>
    <definedName name="arpB" localSheetId="30">[133]ARP!#REF!</definedName>
    <definedName name="arpB">[133]ARP!#REF!</definedName>
    <definedName name="arpC" localSheetId="30">[133]ARP!#REF!</definedName>
    <definedName name="arpC">[133]ARP!#REF!</definedName>
    <definedName name="arpD">[133]ARP!#REF!</definedName>
    <definedName name="arpE">[133]ARP!#REF!</definedName>
    <definedName name="arpF">[133]ARP!#REF!</definedName>
    <definedName name="ars" localSheetId="30">#REF!</definedName>
    <definedName name="ars">#REF!</definedName>
    <definedName name="arwegvfr" localSheetId="30" hidden="1">{#N/A,#N/A,FALSE,"Assum";#N/A,#N/A,FALSE,"IS";#N/A,#N/A,FALSE,"Op-BS";#N/A,#N/A,FALSE,"BSCF";#N/A,#N/A,FALSE,"Brad_IS";#N/A,#N/A,FALSE,"Brad_BSCF";#N/A,#N/A,FALSE,"Nick_IS";#N/A,#N/A,FALSE,"Nick_BSCF";#N/A,#N/A,FALSE,"Mobile_IS";#N/A,#N/A,FALSE,"Mobile_BSCF";#N/A,#N/A,FALSE,"Syn+Elim";#N/A,#N/A,FALSE,"Ratings"}</definedName>
    <definedName name="arwegvfr" hidden="1">{#N/A,#N/A,FALSE,"Assum";#N/A,#N/A,FALSE,"IS";#N/A,#N/A,FALSE,"Op-BS";#N/A,#N/A,FALSE,"BSCF";#N/A,#N/A,FALSE,"Brad_IS";#N/A,#N/A,FALSE,"Brad_BSCF";#N/A,#N/A,FALSE,"Nick_IS";#N/A,#N/A,FALSE,"Nick_BSCF";#N/A,#N/A,FALSE,"Mobile_IS";#N/A,#N/A,FALSE,"Mobile_BSCF";#N/A,#N/A,FALSE,"Syn+Elim";#N/A,#N/A,FALSE,"Ratings"}</definedName>
    <definedName name="as" localSheetId="30" hidden="1">{#N/A,#N/A,FALSE,"SUMMARY";#N/A,#N/A,FALSE,"mcsh";#N/A,#N/A,FALSE,"vol&amp;rev";#N/A,#N/A,FALSE,"wkgcap";#N/A,#N/A,FALSE,"DEPR&amp;DT";#N/A,#N/A,FALSE,"ASSETS";#N/A,#N/A,FALSE,"NI&amp;OTH&amp;DIV";#N/A,#N/A,FALSE,"CASHFLOW";#N/A,#N/A,FALSE,"CAPEMPL";#N/A,#N/A,FALSE,"ROCE"}</definedName>
    <definedName name="as" hidden="1">{#N/A,#N/A,FALSE,"SUMMARY";#N/A,#N/A,FALSE,"mcsh";#N/A,#N/A,FALSE,"vol&amp;rev";#N/A,#N/A,FALSE,"wkgcap";#N/A,#N/A,FALSE,"DEPR&amp;DT";#N/A,#N/A,FALSE,"ASSETS";#N/A,#N/A,FALSE,"NI&amp;OTH&amp;DIV";#N/A,#N/A,FALSE,"CASHFLOW";#N/A,#N/A,FALSE,"CAPEMPL";#N/A,#N/A,FALSE,"ROCE"}</definedName>
    <definedName name="AS2DocOpenMode" hidden="1">"AS2DocumentEdit"</definedName>
    <definedName name="AS2HasNoAutoHeaderFooter" hidden="1">" "</definedName>
    <definedName name="AS2NamedRange" hidden="1">5</definedName>
    <definedName name="AS2ReportLS" hidden="1">1</definedName>
    <definedName name="AS2StaticLS" localSheetId="30" hidden="1">#REF!</definedName>
    <definedName name="AS2StaticLS" hidden="1">#REF!</definedName>
    <definedName name="AS2SyncStepLS" hidden="1">0</definedName>
    <definedName name="AS2TickmarkLS" hidden="1">#REF!</definedName>
    <definedName name="AS2TickmarkLS2" hidden="1">#REF!</definedName>
    <definedName name="AS2VersionLS" hidden="1">300</definedName>
    <definedName name="ASAS" localSheetId="30" hidden="1">{#N/A,#N/A,FALSE,"Aging Summary";#N/A,#N/A,FALSE,"Ratio Analysis";#N/A,#N/A,FALSE,"Test 120 Day Accts";#N/A,#N/A,FALSE,"Tickmarks"}</definedName>
    <definedName name="ASAS" hidden="1">{#N/A,#N/A,FALSE,"Aging Summary";#N/A,#N/A,FALSE,"Ratio Analysis";#N/A,#N/A,FALSE,"Test 120 Day Accts";#N/A,#N/A,FALSE,"Tickmarks"}</definedName>
    <definedName name="asd" localSheetId="30" hidden="1">{"compallo",#N/A,FALSE,"Allocation";"plallo",#N/A,FALSE,"Allocation"}</definedName>
    <definedName name="asd" hidden="1">{"compallo",#N/A,FALSE,"Allocation";"plallo",#N/A,FALSE,"Allocation"}</definedName>
    <definedName name="asda" localSheetId="30" hidden="1">{#N/A,#N/A,TRUE,"Tar-Ass";#N/A,#N/A,TRUE,"Tar-Ass LBO";#N/A,#N/A,TRUE,"LBO Ret";#N/A,#N/A,TRUE,"Tar-BS LBO";#N/A,#N/A,TRUE,"Tar-IS LBO";#N/A,#N/A,TRUE,"Tar-CF LBO";#N/A,#N/A,TRUE,"Tar-Debt LBO";#N/A,#N/A,TRUE,"Tar-Int LBO";#N/A,#N/A,TRUE,"Tar-Taxes LBO";#N/A,#N/A,TRUE,"Tar-Val LBO"}</definedName>
    <definedName name="asda" hidden="1">{#N/A,#N/A,TRUE,"Tar-Ass";#N/A,#N/A,TRUE,"Tar-Ass LBO";#N/A,#N/A,TRUE,"LBO Ret";#N/A,#N/A,TRUE,"Tar-BS LBO";#N/A,#N/A,TRUE,"Tar-IS LBO";#N/A,#N/A,TRUE,"Tar-CF LBO";#N/A,#N/A,TRUE,"Tar-Debt LBO";#N/A,#N/A,TRUE,"Tar-Int LBO";#N/A,#N/A,TRUE,"Tar-Taxes LBO";#N/A,#N/A,TRUE,"Tar-Val LBO"}</definedName>
    <definedName name="asdas" localSheetId="30" hidden="1">{"Final",#N/A,FALSE,"Feb-96"}</definedName>
    <definedName name="asdas" hidden="1">{"Final",#N/A,FALSE,"Feb-96"}</definedName>
    <definedName name="asdasd" localSheetId="30" hidden="1">{"Units A",#N/A,FALSE,"FY95SLS";"Units B",#N/A,FALSE,"FY95SLS"}</definedName>
    <definedName name="asdasd" hidden="1">{"Units A",#N/A,FALSE,"FY95SLS";"Units B",#N/A,FALSE,"FY95SLS"}</definedName>
    <definedName name="asdasdas" localSheetId="30" hidden="1">{"Pound Sterling",#N/A,TRUE,"PPD";"Pound Sterling",#N/A,TRUE,"Anaquest";"Pound Sterling",#N/A,TRUE,"Delta";"Pound Sterling",#N/A,TRUE,"INO"}</definedName>
    <definedName name="asdasdas" hidden="1">{"Pound Sterling",#N/A,TRUE,"PPD";"Pound Sterling",#N/A,TRUE,"Anaquest";"Pound Sterling",#N/A,TRUE,"Delta";"Pound Sterling",#N/A,TRUE,"INO"}</definedName>
    <definedName name="asdasdasdasdasd" localSheetId="30" hidden="1">{#N/A,#N/A,FALSE,"Valsum";#N/A,#N/A,FALSE,"Value";#N/A,#N/A,FALSE,"Tonnes";#N/A,#N/A,FALSE,"PackVal"}</definedName>
    <definedName name="asdasdasdasdasd" hidden="1">{#N/A,#N/A,FALSE,"Valsum";#N/A,#N/A,FALSE,"Value";#N/A,#N/A,FALSE,"Tonnes";#N/A,#N/A,FALSE,"PackVal"}</definedName>
    <definedName name="asdasdfasdg" localSheetId="30" hidden="1">{"Final",#N/A,FALSE,"Feb-96"}</definedName>
    <definedName name="asdasdfasdg" hidden="1">{"Final",#N/A,FALSE,"Feb-96"}</definedName>
    <definedName name="asdasdfy" localSheetId="30" hidden="1">{#N/A,#N/A,FALSE,"Combo-Ass ";#N/A,#N/A,FALSE,"Combo-AD sum";#N/A,#N/A,FALSE,"Combo-Syn Sens";#N/A,#N/A,FALSE,"Combo-Contr";#N/A,#N/A,FALSE,"Combo-Credit Sum";#N/A,#N/A,FALSE,"Combo-Credit";#N/A,#N/A,FALSE,"Combo-AD";#N/A,#N/A,FALSE,"Combo-AD CF"}</definedName>
    <definedName name="asdasdfy" hidden="1">{#N/A,#N/A,FALSE,"Combo-Ass ";#N/A,#N/A,FALSE,"Combo-AD sum";#N/A,#N/A,FALSE,"Combo-Syn Sens";#N/A,#N/A,FALSE,"Combo-Contr";#N/A,#N/A,FALSE,"Combo-Credit Sum";#N/A,#N/A,FALSE,"Combo-Credit";#N/A,#N/A,FALSE,"Combo-AD";#N/A,#N/A,FALSE,"Combo-AD CF"}</definedName>
    <definedName name="asdasdg" localSheetId="30" hidden="1">{"histincome",#N/A,FALSE,"hyfins";"closing balance",#N/A,FALSE,"hyfins"}</definedName>
    <definedName name="asdasdg" hidden="1">{"histincome",#N/A,FALSE,"hyfins";"closing balance",#N/A,FALSE,"hyfins"}</definedName>
    <definedName name="asdasdgdf" localSheetId="30" hidden="1">{"Pound Sterling",#N/A,TRUE,"PPD";"Pound Sterling",#N/A,TRUE,"Anaquest";"Pound Sterling",#N/A,TRUE,"Delta";"Pound Sterling",#N/A,TRUE,"INO"}</definedName>
    <definedName name="asdasdgdf" hidden="1">{"Pound Sterling",#N/A,TRUE,"PPD";"Pound Sterling",#N/A,TRUE,"Anaquest";"Pound Sterling",#N/A,TRUE,"Delta";"Pound Sterling",#N/A,TRUE,"INO"}</definedName>
    <definedName name="asdassd" localSheetId="30" hidden="1">{#N/A,#N/A,FALSE,"Assum";#N/A,#N/A,FALSE,"IS";#N/A,#N/A,FALSE,"Op-BS";#N/A,#N/A,FALSE,"BSCF";#N/A,#N/A,FALSE,"Brad_IS";#N/A,#N/A,FALSE,"Brad_BSCF";#N/A,#N/A,FALSE,"Nick_IS";#N/A,#N/A,FALSE,"Nick_BSCF";#N/A,#N/A,FALSE,"Mobile_IS";#N/A,#N/A,FALSE,"Mobile_BSCF";#N/A,#N/A,FALSE,"Syn+Elim";#N/A,#N/A,FALSE,"Ratings"}</definedName>
    <definedName name="asdassd" hidden="1">{#N/A,#N/A,FALSE,"Assum";#N/A,#N/A,FALSE,"IS";#N/A,#N/A,FALSE,"Op-BS";#N/A,#N/A,FALSE,"BSCF";#N/A,#N/A,FALSE,"Brad_IS";#N/A,#N/A,FALSE,"Brad_BSCF";#N/A,#N/A,FALSE,"Nick_IS";#N/A,#N/A,FALSE,"Nick_BSCF";#N/A,#N/A,FALSE,"Mobile_IS";#N/A,#N/A,FALSE,"Mobile_BSCF";#N/A,#N/A,FALSE,"Syn+Elim";#N/A,#N/A,FALSE,"Ratings"}</definedName>
    <definedName name="ASDDDSA">'[134]Income &amp; Occupancy Customer'!#REF!</definedName>
    <definedName name="asddf" localSheetId="30" hidden="1">{#N/A,#N/A,FALSE,"Combo-Ass ";#N/A,#N/A,FALSE,"Combo-AD sum";#N/A,#N/A,FALSE,"Combo-Syn Sens";#N/A,#N/A,FALSE,"Combo-Contr";#N/A,#N/A,FALSE,"Combo-Credit Sum";#N/A,#N/A,FALSE,"Combo-Credit";#N/A,#N/A,FALSE,"Combo-AD";#N/A,#N/A,FALSE,"Combo-AD CF"}</definedName>
    <definedName name="asddf" hidden="1">{#N/A,#N/A,FALSE,"Combo-Ass ";#N/A,#N/A,FALSE,"Combo-AD sum";#N/A,#N/A,FALSE,"Combo-Syn Sens";#N/A,#N/A,FALSE,"Combo-Contr";#N/A,#N/A,FALSE,"Combo-Credit Sum";#N/A,#N/A,FALSE,"Combo-Credit";#N/A,#N/A,FALSE,"Combo-AD";#N/A,#N/A,FALSE,"Combo-AD CF"}</definedName>
    <definedName name="asddsads" localSheetId="30" hidden="1">{"Units A",#N/A,FALSE,"FY95SLS";"Units B",#N/A,FALSE,"FY95SLS"}</definedName>
    <definedName name="asddsads" hidden="1">{"Units A",#N/A,FALSE,"FY95SLS";"Units B",#N/A,FALSE,"FY95SLS"}</definedName>
    <definedName name="asdf" localSheetId="30" hidden="1">{"incomemth",#N/A,TRUE,"forecast01";"incpercentmth",#N/A,TRUE,"forecast01";"balancemth",#N/A,TRUE,"forecast01";"cashmth",#N/A,TRUE,"forecast01";"cov2mth",#N/A,TRUE,"forecast01";"prbexp",#N/A,TRUE,"forecast01";"prbcap",#N/A,TRUE,"forecast01";"coalconsultants",#N/A,TRUE,"forecast01";"prbsum",#N/A,TRUE,"forecast01"}</definedName>
    <definedName name="asdf" hidden="1">{"incomemth",#N/A,TRUE,"forecast01";"incpercentmth",#N/A,TRUE,"forecast01";"balancemth",#N/A,TRUE,"forecast01";"cashmth",#N/A,TRUE,"forecast01";"cov2mth",#N/A,TRUE,"forecast01";"prbexp",#N/A,TRUE,"forecast01";"prbcap",#N/A,TRUE,"forecast01";"coalconsultants",#N/A,TRUE,"forecast01";"prbsum",#N/A,TRUE,"forecast01"}</definedName>
    <definedName name="asdfa" localSheetId="30" hidden="1">{"histincome",#N/A,FALSE,"hyfins";"closing balance",#N/A,FALSE,"hyfins"}</definedName>
    <definedName name="asdfa" hidden="1">{"histincome",#N/A,FALSE,"hyfins";"closing balance",#N/A,FALSE,"hyfins"}</definedName>
    <definedName name="asdfad" localSheetId="30" hidden="1">{"histincome",#N/A,FALSE,"hyfins";"closing balance",#N/A,FALSE,"hyfins"}</definedName>
    <definedName name="asdfad" hidden="1">{"histincome",#N/A,FALSE,"hyfins";"closing balance",#N/A,FALSE,"hyfins"}</definedName>
    <definedName name="asdfadf" localSheetId="30" hidden="1">{"histincome",#N/A,FALSE,"hyfins";"closing balance",#N/A,FALSE,"hyfins"}</definedName>
    <definedName name="asdfadf" hidden="1">{"histincome",#N/A,FALSE,"hyfins";"closing balance",#N/A,FALSE,"hyfins"}</definedName>
    <definedName name="asdfadg"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sdfadg"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sdfadsfas" localSheetId="30" hidden="1">{"histincome",#N/A,FALSE,"hyfins";"closing balance",#N/A,FALSE,"hyfins"}</definedName>
    <definedName name="asdfadsfas" hidden="1">{"histincome",#N/A,FALSE,"hyfins";"closing balance",#N/A,FALSE,"hyfins"}</definedName>
    <definedName name="asdfasd" localSheetId="30" hidden="1">{"histincome",#N/A,FALSE,"hyfins";"closing balance",#N/A,FALSE,"hyfins"}</definedName>
    <definedName name="asdfasd" hidden="1">{"histincome",#N/A,FALSE,"hyfins";"closing balance",#N/A,FALSE,"hyfins"}</definedName>
    <definedName name="asdfasdd" localSheetId="30" hidden="1">{"histincome",#N/A,FALSE,"hyfins";"closing balance",#N/A,FALSE,"hyfins"}</definedName>
    <definedName name="asdfasdd" hidden="1">{"histincome",#N/A,FALSE,"hyfins";"closing balance",#N/A,FALSE,"hyfins"}</definedName>
    <definedName name="asdfasddfa" localSheetId="30" hidden="1">{"histincome",#N/A,FALSE,"hyfins";"closing balance",#N/A,FALSE,"hyfins"}</definedName>
    <definedName name="asdfasddfa" hidden="1">{"histincome",#N/A,FALSE,"hyfins";"closing balance",#N/A,FALSE,"hyfins"}</definedName>
    <definedName name="asdfasdf" localSheetId="30" hidden="1">{#N/A,#N/A,FALSE,"TS";#N/A,#N/A,FALSE,"Combo";#N/A,#N/A,FALSE,"FAIR";#N/A,#N/A,FALSE,"RBC";#N/A,#N/A,FALSE,"xxxx";#N/A,#N/A,FALSE,"A_D";#N/A,#N/A,FALSE,"WACC";#N/A,#N/A,FALSE,"DCF";#N/A,#N/A,FALSE,"LBO";#N/A,#N/A,FALSE,"AcqMults";#N/A,#N/A,FALSE,"CompMults"}</definedName>
    <definedName name="asdfasdf" hidden="1">{#N/A,#N/A,FALSE,"TS";#N/A,#N/A,FALSE,"Combo";#N/A,#N/A,FALSE,"FAIR";#N/A,#N/A,FALSE,"RBC";#N/A,#N/A,FALSE,"xxxx";#N/A,#N/A,FALSE,"A_D";#N/A,#N/A,FALSE,"WACC";#N/A,#N/A,FALSE,"DCF";#N/A,#N/A,FALSE,"LBO";#N/A,#N/A,FALSE,"AcqMults";#N/A,#N/A,FALSE,"CompMults"}</definedName>
    <definedName name="asdfasdfg" localSheetId="30" hidden="1">{#N/A,#N/A,TRUE,"Acq-Ass";#N/A,#N/A,TRUE,"Acq-IS";#N/A,#N/A,TRUE,"Acq-BS";#N/A,#N/A,TRUE,"Acq-CF";#N/A,#N/A,TRUE,"Acq-Proj";#N/A,#N/A,TRUE,"Acq-CapEx";#N/A,#N/A,TRUE,"Acq-Debt";#N/A,#N/A,TRUE,"Acq-Int";#N/A,#N/A,TRUE,"Acq-BD";#N/A,#N/A,TRUE,"Acq-TD";#N/A,#N/A,TRUE,"Acq-Taxes";#N/A,#N/A,TRUE,"Acq-Credit";#N/A,#N/A,TRUE,"Acq-Val";#N/A,#N/A,TRUE,"Acq-Mult Val"}</definedName>
    <definedName name="asdfasdfg" hidden="1">{#N/A,#N/A,TRUE,"Acq-Ass";#N/A,#N/A,TRUE,"Acq-IS";#N/A,#N/A,TRUE,"Acq-BS";#N/A,#N/A,TRUE,"Acq-CF";#N/A,#N/A,TRUE,"Acq-Proj";#N/A,#N/A,TRUE,"Acq-CapEx";#N/A,#N/A,TRUE,"Acq-Debt";#N/A,#N/A,TRUE,"Acq-Int";#N/A,#N/A,TRUE,"Acq-BD";#N/A,#N/A,TRUE,"Acq-TD";#N/A,#N/A,TRUE,"Acq-Taxes";#N/A,#N/A,TRUE,"Acq-Credit";#N/A,#N/A,TRUE,"Acq-Val";#N/A,#N/A,TRUE,"Acq-Mult Val"}</definedName>
    <definedName name="asdfc" localSheetId="30" hidden="1">{"sens1\",#N/A,FALSE,"PF";"sens2",#N/A,FALSE,"PF";"sens3",#N/A,FALSE,"PF";"sens4",#N/A,FALSE,"PF"}</definedName>
    <definedName name="asdfc" hidden="1">{"sens1\",#N/A,FALSE,"PF";"sens2",#N/A,FALSE,"PF";"sens3",#N/A,FALSE,"PF";"sens4",#N/A,FALSE,"PF"}</definedName>
    <definedName name="asdfd" localSheetId="30" hidden="1">{"histincome",#N/A,FALSE,"hyfins";"closing balance",#N/A,FALSE,"hyfins"}</definedName>
    <definedName name="asdfd" hidden="1">{"histincome",#N/A,FALSE,"hyfins";"closing balance",#N/A,FALSE,"hyfins"}</definedName>
    <definedName name="asdfdaf" localSheetId="30" hidden="1">{#N/A,#N/A,FALSE,"Tar-Ass";#N/A,#N/A,FALSE,"Tar-IS";#N/A,#N/A,FALSE,"Tar-BS";#N/A,#N/A,FALSE,"Tar-Adg BS";#N/A,#N/A,FALSE,"Tar-CF"}</definedName>
    <definedName name="asdfdaf" hidden="1">{#N/A,#N/A,FALSE,"Tar-Ass";#N/A,#N/A,FALSE,"Tar-IS";#N/A,#N/A,FALSE,"Tar-BS";#N/A,#N/A,FALSE,"Tar-Adg BS";#N/A,#N/A,FALSE,"Tar-CF"}</definedName>
    <definedName name="asdffasd" localSheetId="30" hidden="1">{#N/A,#N/A,FALSE,"Combo-Ass ";#N/A,#N/A,FALSE,"Combo-IS";#N/A,#N/A,FALSE,"Combo-BS";#N/A,#N/A,FALSE,"Combo-CF"}</definedName>
    <definedName name="asdffasd" hidden="1">{#N/A,#N/A,FALSE,"Combo-Ass ";#N/A,#N/A,FALSE,"Combo-IS";#N/A,#N/A,FALSE,"Combo-BS";#N/A,#N/A,FALSE,"Combo-CF"}</definedName>
    <definedName name="asdfg" localSheetId="30" hidden="1">{#N/A,#N/A,FALSE,"Pharm";#N/A,#N/A,FALSE,"WWCM"}</definedName>
    <definedName name="asdfg" hidden="1">{#N/A,#N/A,FALSE,"Pharm";#N/A,#N/A,FALSE,"WWCM"}</definedName>
    <definedName name="asdfjkl" localSheetId="30" hidden="1">{"bs",#N/A,FALSE,"SCF"}</definedName>
    <definedName name="asdfjkl" hidden="1">{"bs",#N/A,FALSE,"SCF"}</definedName>
    <definedName name="asdfrew" localSheetId="30" hidden="1">#REF!</definedName>
    <definedName name="asdfrew" hidden="1">#REF!</definedName>
    <definedName name="asdfsda" localSheetId="30" hidden="1">{#N/A,#N/A,FALSE,"FY97";#N/A,#N/A,FALSE,"FY98";#N/A,#N/A,FALSE,"FY99";#N/A,#N/A,FALSE,"FY00";#N/A,#N/A,FALSE,"FY01"}</definedName>
    <definedName name="asdfsda" hidden="1">{#N/A,#N/A,FALSE,"FY97";#N/A,#N/A,FALSE,"FY98";#N/A,#N/A,FALSE,"FY99";#N/A,#N/A,FALSE,"FY00";#N/A,#N/A,FALSE,"FY01"}</definedName>
    <definedName name="asdgaerghawergt" localSheetId="30" hidden="1">{"histincome",#N/A,FALSE,"hyfins";"closing balance",#N/A,FALSE,"hyfins"}</definedName>
    <definedName name="asdgaerghawergt" hidden="1">{"histincome",#N/A,FALSE,"hyfins";"closing balance",#N/A,FALSE,"hyfins"}</definedName>
    <definedName name="asdgahdfhth" localSheetId="30" hidden="1">{#N/A,#N/A,FALSE,"REPORT"}</definedName>
    <definedName name="asdgahdfhth" hidden="1">{#N/A,#N/A,FALSE,"REPORT"}</definedName>
    <definedName name="asdgasdfasdfas" localSheetId="30" hidden="1">{"histincome",#N/A,FALSE,"hyfins";"closing balance",#N/A,FALSE,"hyfins"}</definedName>
    <definedName name="asdgasdfasdfas" hidden="1">{"histincome",#N/A,FALSE,"hyfins";"closing balance",#N/A,FALSE,"hyfins"}</definedName>
    <definedName name="asdgasrgasdf" localSheetId="30" hidden="1">{"histincome",#N/A,FALSE,"hyfins";"closing balance",#N/A,FALSE,"hyfins"}</definedName>
    <definedName name="asdgasrgasdf" hidden="1">{"histincome",#N/A,FALSE,"hyfins";"closing balance",#N/A,FALSE,"hyfins"}</definedName>
    <definedName name="asdgayery" localSheetId="30" hidden="1">{#N/A,#N/A,FALSE,"Pharm";#N/A,#N/A,FALSE,"WWCM"}</definedName>
    <definedName name="asdgayery" hidden="1">{#N/A,#N/A,FALSE,"Pharm";#N/A,#N/A,FALSE,"WWCM"}</definedName>
    <definedName name="asdgfdytyet" localSheetId="30" hidden="1">{#N/A,#N/A,FALSE,"REPORT"}</definedName>
    <definedName name="asdgfdytyet" hidden="1">{#N/A,#N/A,FALSE,"REPORT"}</definedName>
    <definedName name="asdgtryukuio" localSheetId="30" hidden="1">{#N/A,#N/A,FALSE,"REPORT"}</definedName>
    <definedName name="asdgtryukuio" hidden="1">{#N/A,#N/A,FALSE,"REPORT"}</definedName>
    <definedName name="asdjgkl" localSheetId="30" hidden="1">{#N/A,#N/A,FALSE,"Pharm";#N/A,#N/A,FALSE,"WWCM"}</definedName>
    <definedName name="asdjgkl" hidden="1">{#N/A,#N/A,FALSE,"Pharm";#N/A,#N/A,FALSE,"WWCM"}</definedName>
    <definedName name="asdsa" localSheetId="30">#REF!</definedName>
    <definedName name="asdsa">#REF!</definedName>
    <definedName name="asdsda" localSheetId="30" hidden="1">{#N/A,#N/A,FALSE,"Tar-Ass";#N/A,#N/A,FALSE,"Tar-IS";#N/A,#N/A,FALSE,"Tar-BS";#N/A,#N/A,FALSE,"Tar-Adg BS";#N/A,#N/A,FALSE,"Tar-CF"}</definedName>
    <definedName name="asdsda" hidden="1">{#N/A,#N/A,FALSE,"Tar-Ass";#N/A,#N/A,FALSE,"Tar-IS";#N/A,#N/A,FALSE,"Tar-BS";#N/A,#N/A,FALSE,"Tar-Adg BS";#N/A,#N/A,FALSE,"Tar-CF"}</definedName>
    <definedName name="asdsdf" localSheetId="30" hidden="1">{#N/A,#N/A,TRUE,"Acq-Ass";#N/A,#N/A,TRUE,"Acq-IS";#N/A,#N/A,TRUE,"Acq-BS";#N/A,#N/A,TRUE,"Acq-CF"}</definedName>
    <definedName name="asdsdf" hidden="1">{#N/A,#N/A,TRUE,"Acq-Ass";#N/A,#N/A,TRUE,"Acq-IS";#N/A,#N/A,TRUE,"Acq-BS";#N/A,#N/A,TRUE,"Acq-CF"}</definedName>
    <definedName name="ASEP" localSheetId="30">#REF!</definedName>
    <definedName name="ASEP">#REF!</definedName>
    <definedName name="asfads" localSheetId="30" hidden="1">{"histincome",#N/A,FALSE,"hyfins";"closing balance",#N/A,FALSE,"hyfins"}</definedName>
    <definedName name="asfads" hidden="1">{"histincome",#N/A,FALSE,"hyfins";"closing balance",#N/A,FALSE,"hyfins"}</definedName>
    <definedName name="asfaeq4rwegfta" localSheetId="30" hidden="1">{"Final",#N/A,FALSE,"Feb-96"}</definedName>
    <definedName name="asfaeq4rwegfta" hidden="1">{"Final",#N/A,FALSE,"Feb-96"}</definedName>
    <definedName name="asfasdf" localSheetId="30" hidden="1">#REF!</definedName>
    <definedName name="asfasdf" hidden="1">#REF!</definedName>
    <definedName name="asfdf" localSheetId="30" hidden="1">{#N/A,#N/A,TRUE,"Pivots-Employee";#N/A,"Scenario1",TRUE,"Assumptions Summary"}</definedName>
    <definedName name="asfdf" hidden="1">{#N/A,#N/A,TRUE,"Pivots-Employee";#N/A,"Scenario1",TRUE,"Assumptions Summary"}</definedName>
    <definedName name="asffghujyki" localSheetId="30" hidden="1">{#N/A,#N/A,FALSE,"Pharm";#N/A,#N/A,FALSE,"WWCM"}</definedName>
    <definedName name="asffghujyki" hidden="1">{#N/A,#N/A,FALSE,"Pharm";#N/A,#N/A,FALSE,"WWCM"}</definedName>
    <definedName name="asfsd" localSheetId="30" hidden="1">{#N/A,#N/A,TRUE,"Val - sum";#N/A,#N/A,TRUE,"Val - Sum1";#N/A,#N/A,TRUE,"Val - sum2";#N/A,#N/A,TRUE,"Val - Sum3";#N/A,#N/A,TRUE,"Tar-DCF";#N/A,#N/A,TRUE,"Tar-Val LBO";#N/A,#N/A,TRUE,"Tar-Mult Val"}</definedName>
    <definedName name="asfsd" hidden="1">{#N/A,#N/A,TRUE,"Val - sum";#N/A,#N/A,TRUE,"Val - Sum1";#N/A,#N/A,TRUE,"Val - sum2";#N/A,#N/A,TRUE,"Val - Sum3";#N/A,#N/A,TRUE,"Tar-DCF";#N/A,#N/A,TRUE,"Tar-Val LBO";#N/A,#N/A,TRUE,"Tar-Mult Val"}</definedName>
    <definedName name="asfsdf123243" localSheetId="30" hidden="1">#REF!</definedName>
    <definedName name="asfsdf123243" hidden="1">#REF!</definedName>
    <definedName name="asfsf">#REF!</definedName>
    <definedName name="asgasdg" localSheetId="30" hidden="1">{"Units A",#N/A,FALSE,"FY95SLS";"Units B",#N/A,FALSE,"FY95SLS"}</definedName>
    <definedName name="asgasdg" hidden="1">{"Units A",#N/A,FALSE,"FY95SLS";"Units B",#N/A,FALSE,"FY95SLS"}</definedName>
    <definedName name="asghx" localSheetId="30" hidden="1">{"DCF","UPSIDE CASE",FALSE,"Sheet1";"DCF","BASE CASE",FALSE,"Sheet1";"DCF","DOWNSIDE CASE",FALSE,"Sheet1"}</definedName>
    <definedName name="asghx" hidden="1">{"DCF","UPSIDE CASE",FALSE,"Sheet1";"DCF","BASE CASE",FALSE,"Sheet1";"DCF","DOWNSIDE CASE",FALSE,"Sheet1"}</definedName>
    <definedName name="ash" localSheetId="30" hidden="1">{"Pound Sterling",#N/A,TRUE,"PPD";"Pound Sterling",#N/A,TRUE,"Anaquest";"Pound Sterling",#N/A,TRUE,"Delta";"Pound Sterling",#N/A,TRUE,"INO"}</definedName>
    <definedName name="ash" hidden="1">{"Pound Sterling",#N/A,TRUE,"PPD";"Pound Sterling",#N/A,TRUE,"Anaquest";"Pound Sterling",#N/A,TRUE,"Delta";"Pound Sterling",#N/A,TRUE,"INO"}</definedName>
    <definedName name="asregregseer" localSheetId="30" hidden="1">{"Final",#N/A,FALSE,"Feb-96"}</definedName>
    <definedName name="asregregseer" hidden="1">{"Final",#N/A,FALSE,"Feb-96"}</definedName>
    <definedName name="ASS" localSheetId="30" hidden="1">{#N/A,#N/A,FALSE,"ARCSTEP"}</definedName>
    <definedName name="ASS" hidden="1">{#N/A,#N/A,FALSE,"ARCSTEP"}</definedName>
    <definedName name="ASSA" localSheetId="30" hidden="1">{#N/A,#N/A,FALSE,"Aging Summary";#N/A,#N/A,FALSE,"Ratio Analysis";#N/A,#N/A,FALSE,"Test 120 Day Accts";#N/A,#N/A,FALSE,"Tickmarks"}</definedName>
    <definedName name="ASSA" hidden="1">{#N/A,#N/A,FALSE,"Aging Summary";#N/A,#N/A,FALSE,"Ratio Analysis";#N/A,#N/A,FALSE,"Test 120 Day Accts";#N/A,#N/A,FALSE,"Tickmarks"}</definedName>
    <definedName name="assadewdasdasd" localSheetId="30">#REF!</definedName>
    <definedName name="assadewdasdasd">#REF!</definedName>
    <definedName name="ASSET_TURNS" hidden="1">"ASSET_TURNS"</definedName>
    <definedName name="AssetCat">[135]table!$A$4:$A$9</definedName>
    <definedName name="AssetManagement" localSheetId="30">#REF!</definedName>
    <definedName name="AssetManagement">#REF!</definedName>
    <definedName name="ASSETS" localSheetId="30">[136]Sheet1!#REF!</definedName>
    <definedName name="ASSETS">[136]Sheet1!#REF!</definedName>
    <definedName name="att" localSheetId="30" hidden="1">{#N/A,#N/A,FALSE,"COVER PAGE";#N/A,#N/A,FALSE,"Page 2";#N/A,#N/A,FALSE,"Page 2";#N/A,#N/A,FALSE,"Page 4";#N/A,#N/A,FALSE,"Page5";#N/A,#N/A,FALSE,"Page 6";#N/A,#N/A,FALSE,"Page 7";#N/A,#N/A,FALSE,"Page 8";#N/A,#N/A,FALSE,"Page 10";#N/A,#N/A,FALSE,"Long-Term OCF Mult.";#N/A,#N/A,FALSE,"PCS Comp";#N/A,#N/A,FALSE,"OCS-CAPEX";#N/A,#N/A,FALSE,"Blank"}</definedName>
    <definedName name="att" hidden="1">{#N/A,#N/A,FALSE,"COVER PAGE";#N/A,#N/A,FALSE,"Page 2";#N/A,#N/A,FALSE,"Page 2";#N/A,#N/A,FALSE,"Page 4";#N/A,#N/A,FALSE,"Page5";#N/A,#N/A,FALSE,"Page 6";#N/A,#N/A,FALSE,"Page 7";#N/A,#N/A,FALSE,"Page 8";#N/A,#N/A,FALSE,"Page 10";#N/A,#N/A,FALSE,"Long-Term OCF Mult.";#N/A,#N/A,FALSE,"PCS Comp";#N/A,#N/A,FALSE,"OCS-CAPEX";#N/A,#N/A,FALSE,"Blank"}</definedName>
    <definedName name="ATXQAVersion" hidden="1">1</definedName>
    <definedName name="auditee">[125]信息录入!$B$4:$B$116</definedName>
    <definedName name="August_1" localSheetId="30" hidden="1">{"TOP PORTION",#N/A,FALSE,"0895"}</definedName>
    <definedName name="August_1" hidden="1">{"TOP PORTION",#N/A,FALSE,"0895"}</definedName>
    <definedName name="August_2" localSheetId="30" hidden="1">{"TOP PORTION",#N/A,FALSE,"0895"}</definedName>
    <definedName name="August_2" hidden="1">{"TOP PORTION",#N/A,FALSE,"0895"}</definedName>
    <definedName name="August_3" localSheetId="30" hidden="1">{"TOP PORTION",#N/A,FALSE,"0895"}</definedName>
    <definedName name="August_3" hidden="1">{"TOP PORTION",#N/A,FALSE,"0895"}</definedName>
    <definedName name="August_4" localSheetId="30" hidden="1">{"TOP PORTION",#N/A,FALSE,"0895"}</definedName>
    <definedName name="August_4" hidden="1">{"TOP PORTION",#N/A,FALSE,"0895"}</definedName>
    <definedName name="August_5" localSheetId="30" hidden="1">{"TOP PORTION",#N/A,FALSE,"0895"}</definedName>
    <definedName name="August_5" hidden="1">{"TOP PORTION",#N/A,FALSE,"0895"}</definedName>
    <definedName name="ave"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ve"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vg_days">[137]Sheet3!$A$2</definedName>
    <definedName name="aw" localSheetId="30" hidden="1">#REF!</definedName>
    <definedName name="aw" hidden="1">#REF!</definedName>
    <definedName name="awd" localSheetId="30" hidden="1">#REF!</definedName>
    <definedName name="awd" hidden="1">#REF!</definedName>
    <definedName name="awde" localSheetId="30" hidden="1">#REF!</definedName>
    <definedName name="awde" hidden="1">#REF!</definedName>
    <definedName name="awe" hidden="1">#REF!</definedName>
    <definedName name="awea" hidden="1">#REF!</definedName>
    <definedName name="aweax" hidden="1">#REF!</definedName>
    <definedName name="awert" localSheetId="30" hidden="1">{#N/A,#N/A,FALSE,"ORIX CSC"}</definedName>
    <definedName name="awert" hidden="1">{#N/A,#N/A,FALSE,"ORIX CSC"}</definedName>
    <definedName name="aweruio" localSheetId="30" hidden="1">{"bs",#N/A,FALSE,"SCF"}</definedName>
    <definedName name="aweruio" hidden="1">{"bs",#N/A,FALSE,"SCF"}</definedName>
    <definedName name="awg" localSheetId="30" hidden="1">#REF!</definedName>
    <definedName name="awg" hidden="1">#REF!</definedName>
    <definedName name="awse" localSheetId="30" hidden="1">#REF!</definedName>
    <definedName name="awse" hidden="1">#REF!</definedName>
    <definedName name="ax" localSheetId="30" hidden="1">{#N/A,#N/A,FALSE,"Projections";#N/A,#N/A,FALSE,"AccrDil";#N/A,#N/A,FALSE,"PurchPriMult";#N/A,#N/A,FALSE,"Mults7_13";#N/A,#N/A,FALSE,"Mkt Mults";#N/A,#N/A,FALSE,"Acq Mults";#N/A,#N/A,FALSE,"StockPrices";#N/A,#N/A,FALSE,"Prem Paid";#N/A,#N/A,FALSE,"DCF";#N/A,#N/A,FALSE,"AUTO";#N/A,#N/A,FALSE,"Relative Trading";#N/A,#N/A,FALSE,"Mkt Val";#N/A,#N/A,FALSE,"Acq Val"}</definedName>
    <definedName name="ax" hidden="1">{#N/A,#N/A,FALSE,"Projections";#N/A,#N/A,FALSE,"AccrDil";#N/A,#N/A,FALSE,"PurchPriMult";#N/A,#N/A,FALSE,"Mults7_13";#N/A,#N/A,FALSE,"Mkt Mults";#N/A,#N/A,FALSE,"Acq Mults";#N/A,#N/A,FALSE,"StockPrices";#N/A,#N/A,FALSE,"Prem Paid";#N/A,#N/A,FALSE,"DCF";#N/A,#N/A,FALSE,"AUTO";#N/A,#N/A,FALSE,"Relative Trading";#N/A,#N/A,FALSE,"Mkt Val";#N/A,#N/A,FALSE,"Acq Val"}</definedName>
    <definedName name="ayman" localSheetId="30" hidden="1">{#N/A,#N/A,FALSE,"1";#N/A,#N/A,FALSE,"2";#N/A,#N/A,FALSE,"16 - 17";#N/A,#N/A,FALSE,"18 - 19";#N/A,#N/A,FALSE,"26";#N/A,#N/A,FALSE,"27";#N/A,#N/A,FALSE,"28"}</definedName>
    <definedName name="ayman" hidden="1">{#N/A,#N/A,FALSE,"1";#N/A,#N/A,FALSE,"2";#N/A,#N/A,FALSE,"16 - 17";#N/A,#N/A,FALSE,"18 - 19";#N/A,#N/A,FALSE,"26";#N/A,#N/A,FALSE,"27";#N/A,#N/A,FALSE,"28"}</definedName>
    <definedName name="ayman1" localSheetId="30" hidden="1">{#N/A,#N/A,FALSE,"Pharm";#N/A,#N/A,FALSE,"WWCM"}</definedName>
    <definedName name="ayman1" hidden="1">{#N/A,#N/A,FALSE,"Pharm";#N/A,#N/A,FALSE,"WWCM"}</definedName>
    <definedName name="ayman2" localSheetId="30" hidden="1">{#N/A,#N/A,FALSE,"Pharm";#N/A,#N/A,FALSE,"WWCM"}</definedName>
    <definedName name="ayman2" hidden="1">{#N/A,#N/A,FALSE,"Pharm";#N/A,#N/A,FALSE,"WWCM"}</definedName>
    <definedName name="ayman7" localSheetId="30" hidden="1">{#N/A,#N/A,FALSE,"REPORT"}</definedName>
    <definedName name="ayman7" hidden="1">{#N/A,#N/A,FALSE,"REPORT"}</definedName>
    <definedName name="ayman8" localSheetId="30" hidden="1">{#N/A,#N/A,FALSE,"REPORT"}</definedName>
    <definedName name="ayman8" hidden="1">{#N/A,#N/A,FALSE,"REPORT"}</definedName>
    <definedName name="az" localSheetId="30" hidden="1">{#N/A,#N/A,FALSE,"Pharm";#N/A,#N/A,FALSE,"WWCM"}</definedName>
    <definedName name="az" hidden="1">{#N/A,#N/A,FALSE,"Pharm";#N/A,#N/A,FALSE,"WWCM"}</definedName>
    <definedName name="azeazr" localSheetId="30" hidden="1">{#N/A,#N/A,FALSE,"Sales Graph";#N/A,#N/A,FALSE,"BUC Graph";#N/A,#N/A,FALSE,"P&amp;L - YTD"}</definedName>
    <definedName name="azeazr" hidden="1">{#N/A,#N/A,FALSE,"Sales Graph";#N/A,#N/A,FALSE,"BUC Graph";#N/A,#N/A,FALSE,"P&amp;L - YTD"}</definedName>
    <definedName name="azerety" localSheetId="30" hidden="1">{#N/A,#N/A,FALSE,"Pharm";#N/A,#N/A,FALSE,"WWCM"}</definedName>
    <definedName name="azerety" hidden="1">{#N/A,#N/A,FALSE,"Pharm";#N/A,#N/A,FALSE,"WWCM"}</definedName>
    <definedName name="b" localSheetId="30" hidden="1">{"Full Gross to Net",#N/A,TRUE,"GtoN";"R_I Accepted from Group Coys",#N/A,TRUE,"GtoN";"R_I Ceded to Group Coys",#N/A,TRUE,"GtoN";"Closing Loss Reserves and Gross Claims Incurred",#N/A,TRUE,"GtoN"}</definedName>
    <definedName name="b" hidden="1">{"Full Gross to Net",#N/A,TRUE,"GtoN";"R_I Accepted from Group Coys",#N/A,TRUE,"GtoN";"R_I Ceded to Group Coys",#N/A,TRUE,"GtoN";"Closing Loss Reserves and Gross Claims Incurred",#N/A,TRUE,"GtoN"}</definedName>
    <definedName name="b.s" localSheetId="30" hidden="1">{"bs",#N/A,FALSE,"SCF"}</definedName>
    <definedName name="b.s" hidden="1">{"bs",#N/A,FALSE,"SCF"}</definedName>
    <definedName name="Back">[132]!Back</definedName>
    <definedName name="bad" localSheetId="30" hidden="1">{#N/A,#N/A,FALSE,"Proj Cost";#N/A,#N/A,FALSE,"Fair Scenario";#N/A,#N/A,FALSE,"Wonderful Scenario";#N/A,#N/A,FALSE,"Awful Scenario"}</definedName>
    <definedName name="bad" hidden="1">{#N/A,#N/A,FALSE,"Proj Cost";#N/A,#N/A,FALSE,"Fair Scenario";#N/A,#N/A,FALSE,"Wonderful Scenario";#N/A,#N/A,FALSE,"Awful Scenario"}</definedName>
    <definedName name="badfga"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badfga"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bal.sh" localSheetId="30" hidden="1">{"bs",#N/A,FALSE,"SCF"}</definedName>
    <definedName name="bal.sh" hidden="1">{"bs",#N/A,FALSE,"SCF"}</definedName>
    <definedName name="Balance" localSheetId="30" hidden="1">{#N/A,#N/A,FALSE,"FS-43";#N/A,#N/A,FALSE,"A-30";#N/A,#N/A,FALSE,"A-60";#N/A,#N/A,FALSE,"L-2";#N/A,#N/A,FALSE,"FS-40";#N/A,#N/A,FALSE,"FS-41";#N/A,#N/A,FALSE,"FS-42";#N/A,#N/A,FALSE,"TAX_CON";#N/A,#N/A,FALSE,"TAX_JJMA";#N/A,#N/A,FALSE,"TAX_MTS";#N/A,#N/A,FALSE,"R&amp;E-24";#N/A,#N/A,FALSE,"S-21";#N/A,#N/A,FALSE,"R&amp;E-25"}</definedName>
    <definedName name="Balance" hidden="1">{#N/A,#N/A,FALSE,"FS-43";#N/A,#N/A,FALSE,"A-30";#N/A,#N/A,FALSE,"A-60";#N/A,#N/A,FALSE,"L-2";#N/A,#N/A,FALSE,"FS-40";#N/A,#N/A,FALSE,"FS-41";#N/A,#N/A,FALSE,"FS-42";#N/A,#N/A,FALSE,"TAX_CON";#N/A,#N/A,FALSE,"TAX_JJMA";#N/A,#N/A,FALSE,"TAX_MTS";#N/A,#N/A,FALSE,"R&amp;E-24";#N/A,#N/A,FALSE,"S-21";#N/A,#N/A,FALSE,"R&amp;E-25"}</definedName>
    <definedName name="Balance_Sheet" localSheetId="30">#REF!</definedName>
    <definedName name="Balance_Sheet">#REF!</definedName>
    <definedName name="Balance_Sheet_EN">#REF!</definedName>
    <definedName name="Balance_Sheet_ENI">#REF!</definedName>
    <definedName name="Balance_Sheet_FE">#REF!</definedName>
    <definedName name="balance011.xls">#REF!</definedName>
    <definedName name="BalanceMethod" hidden="1">[138]Settings!$C$21</definedName>
    <definedName name="ball" localSheetId="30">#REF!</definedName>
    <definedName name="ball">#REF!</definedName>
    <definedName name="Bank" localSheetId="30" hidden="1">{TRUE,TRUE,-1.25,-15.5,456.75,279.75,FALSE,FALSE,TRUE,TRUE,0,1,21,1,127,6,3,4,TRUE,TRUE,3,TRUE,1,TRUE,100,"Swvu.profits.","ACwvu.profits.",1,FALSE,FALSE,0.511811023622047,0.511811023622047,0.511811023622047,0.511811023622047,1,"","",FALSE,FALSE,FALSE,FALSE,1,#N/A,1,1,#DIV/0!,FALSE,"Rwvu.profits.",#N/A,FALSE,FALSE}</definedName>
    <definedName name="Bank" hidden="1">{TRUE,TRUE,-1.25,-15.5,456.75,279.75,FALSE,FALSE,TRUE,TRUE,0,1,21,1,127,6,3,4,TRUE,TRUE,3,TRUE,1,TRUE,100,"Swvu.profits.","ACwvu.profits.",1,FALSE,FALSE,0.511811023622047,0.511811023622047,0.511811023622047,0.511811023622047,1,"","",FALSE,FALSE,FALSE,FALSE,1,#N/A,1,1,#DIV/0!,FALSE,"Rwvu.profits.",#N/A,FALSE,FALSE}</definedName>
    <definedName name="Bapex" localSheetId="30" hidden="1">{#N/A,#N/A,TRUE,"Total Allocation";#N/A,#N/A,TRUE,"Capital Software";#N/A,#N/A,TRUE,"Misc";#N/A,#N/A,TRUE,"NAOG"}</definedName>
    <definedName name="Bapex" hidden="1">{#N/A,#N/A,TRUE,"Total Allocation";#N/A,#N/A,TRUE,"Capital Software";#N/A,#N/A,TRUE,"Misc";#N/A,#N/A,TRUE,"NAOG"}</definedName>
    <definedName name="Base_Entities" localSheetId="30">#REF!</definedName>
    <definedName name="Base_Entities">#REF!</definedName>
    <definedName name="baseyear">#REF!</definedName>
    <definedName name="BASIC_EPS_EXCL" hidden="1">"BASIC_EPS_EXCL"</definedName>
    <definedName name="BASIC_EPS_INCL" hidden="1">"BASIC_EPS_INCL"</definedName>
    <definedName name="BASIC_NORMAL_EPS" hidden="1">"BASIC_NORMAL_EPS"</definedName>
    <definedName name="BASIC_WEIGHT" hidden="1">"BASIC_WEIGHT"</definedName>
    <definedName name="bb" localSheetId="30" hidden="1">{"Full Gross to Net",#N/A,TRUE,"GtoN";"R_I Accepted from Group Coys",#N/A,TRUE,"GtoN";"R_I Ceded to Group Coys",#N/A,TRUE,"GtoN";"Closing Loss Reserves and Gross Claims Incurred",#N/A,TRUE,"GtoN"}</definedName>
    <definedName name="bb" hidden="1">{"Full Gross to Net",#N/A,TRUE,"GtoN";"R_I Accepted from Group Coys",#N/A,TRUE,"GtoN";"R_I Ceded to Group Coys",#N/A,TRUE,"GtoN";"Closing Loss Reserves and Gross Claims Incurred",#N/A,TRUE,"GtoN"}</definedName>
    <definedName name="bbb" localSheetId="30" hidden="1">{"bs",#N/A,FALSE,"SCF"}</definedName>
    <definedName name="bbb" hidden="1">{"bs",#N/A,FALSE,"SCF"}</definedName>
    <definedName name="bbbb" localSheetId="30" hidden="1">{"Pound Sterling",#N/A,TRUE,"PPD";"Pound Sterling",#N/A,TRUE,"Anaquest";"Pound Sterling",#N/A,TRUE,"Delta";"Pound Sterling",#N/A,TRUE,"INO"}</definedName>
    <definedName name="bbbb" hidden="1">{"Pound Sterling",#N/A,TRUE,"PPD";"Pound Sterling",#N/A,TRUE,"Anaquest";"Pound Sterling",#N/A,TRUE,"Delta";"Pound Sterling",#N/A,TRUE,"INO"}</definedName>
    <definedName name="bbbbb"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bbbb"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bbbbb" localSheetId="30" hidden="1">{"Units A",#N/A,FALSE,"FY95SLS";"Units B",#N/A,FALSE,"FY95SLS"}</definedName>
    <definedName name="bbbbbb" hidden="1">{"Units A",#N/A,FALSE,"FY95SLS";"Units B",#N/A,FALSE,"FY95SLS"}</definedName>
    <definedName name="bbbbbbb" localSheetId="30" hidden="1">{"Pound Sterling",#N/A,TRUE,"PPD";"Pound Sterling",#N/A,TRUE,"Anaquest";"Pound Sterling",#N/A,TRUE,"Delta";"Pound Sterling",#N/A,TRUE,"INO"}</definedName>
    <definedName name="bbbbbbb" hidden="1">{"Pound Sterling",#N/A,TRUE,"PPD";"Pound Sterling",#N/A,TRUE,"Anaquest";"Pound Sterling",#N/A,TRUE,"Delta";"Pound Sterling",#N/A,TRUE,"INO"}</definedName>
    <definedName name="bbbbbbbb" localSheetId="30" hidden="1">{"Pound Sterling",#N/A,TRUE,"PPD";"Pound Sterling",#N/A,TRUE,"Anaquest";"Pound Sterling",#N/A,TRUE,"Delta";"Pound Sterling",#N/A,TRUE,"INO"}</definedName>
    <definedName name="bbbbbbbb" hidden="1">{"Pound Sterling",#N/A,TRUE,"PPD";"Pound Sterling",#N/A,TRUE,"Anaquest";"Pound Sterling",#N/A,TRUE,"Delta";"Pound Sterling",#N/A,TRUE,"INO"}</definedName>
    <definedName name="bbbbbbbbb" localSheetId="30" hidden="1">{"Units A",#N/A,FALSE,"FY95SLS";"Units B",#N/A,FALSE,"FY95SLS"}</definedName>
    <definedName name="bbbbbbbbb" hidden="1">{"Units A",#N/A,FALSE,"FY95SLS";"Units B",#N/A,FALSE,"FY95SLS"}</definedName>
    <definedName name="bbbbbbbbbbbbb" localSheetId="30" hidden="1">{#N/A,#N/A,FALSE,"Pharm";#N/A,#N/A,FALSE,"WWCM"}</definedName>
    <definedName name="bbbbbbbbbbbbb" hidden="1">{#N/A,#N/A,FALSE,"Pharm";#N/A,#N/A,FALSE,"WWCM"}</definedName>
    <definedName name="bbbbbbbbbbbbbbbbbbbbbb" localSheetId="30">#REF!</definedName>
    <definedName name="bbbbbbbbbbbbbbbbbbbbbb">#REF!</definedName>
    <definedName name="bcvb" localSheetId="30" hidden="1">{"Pound Sterling",#N/A,TRUE,"PPD";"Pound Sterling",#N/A,TRUE,"Anaquest";"Pound Sterling",#N/A,TRUE,"Delta";"Pound Sterling",#N/A,TRUE,"INO"}</definedName>
    <definedName name="bcvb" hidden="1">{"Pound Sterling",#N/A,TRUE,"PPD";"Pound Sterling",#N/A,TRUE,"Anaquest";"Pound Sterling",#N/A,TRUE,"Delta";"Pound Sterling",#N/A,TRUE,"INO"}</definedName>
    <definedName name="BD" localSheetId="30">#REF!</definedName>
    <definedName name="BD">#REF!</definedName>
    <definedName name="bdfga" localSheetId="30" hidden="1">{"Pound Sterling",#N/A,TRUE,"PPD";"Pound Sterling",#N/A,TRUE,"Anaquest";"Pound Sterling",#N/A,TRUE,"Delta";"Pound Sterling",#N/A,TRUE,"INO"}</definedName>
    <definedName name="bdfga" hidden="1">{"Pound Sterling",#N/A,TRUE,"PPD";"Pound Sterling",#N/A,TRUE,"Anaquest";"Pound Sterling",#N/A,TRUE,"Delta";"Pound Sterling",#N/A,TRUE,"INO"}</definedName>
    <definedName name="Bear" localSheetId="30" hidden="1">{#N/A,#N/A,FALSE,"TS";#N/A,#N/A,FALSE,"Combo";#N/A,#N/A,FALSE,"FAIR";#N/A,#N/A,FALSE,"RBC";#N/A,#N/A,FALSE,"xxxx";#N/A,#N/A,FALSE,"A_D";#N/A,#N/A,FALSE,"WACC";#N/A,#N/A,FALSE,"DCF";#N/A,#N/A,FALSE,"LBO";#N/A,#N/A,FALSE,"AcqMults";#N/A,#N/A,FALSE,"CompMults"}</definedName>
    <definedName name="Bear" hidden="1">{#N/A,#N/A,FALSE,"TS";#N/A,#N/A,FALSE,"Combo";#N/A,#N/A,FALSE,"FAIR";#N/A,#N/A,FALSE,"RBC";#N/A,#N/A,FALSE,"xxxx";#N/A,#N/A,FALSE,"A_D";#N/A,#N/A,FALSE,"WACC";#N/A,#N/A,FALSE,"DCF";#N/A,#N/A,FALSE,"LBO";#N/A,#N/A,FALSE,"AcqMults";#N/A,#N/A,FALSE,"CompMults"}</definedName>
    <definedName name="bear2" localSheetId="30" hidden="1">{#N/A,#N/A,FALSE,"TS";#N/A,#N/A,FALSE,"Combo";#N/A,#N/A,FALSE,"FAIR";#N/A,#N/A,FALSE,"RBC";#N/A,#N/A,FALSE,"xxxx";#N/A,#N/A,FALSE,"A_D";#N/A,#N/A,FALSE,"WACC";#N/A,#N/A,FALSE,"DCF";#N/A,#N/A,FALSE,"LBO";#N/A,#N/A,FALSE,"AcqMults";#N/A,#N/A,FALSE,"CompMults"}</definedName>
    <definedName name="bear2" hidden="1">{#N/A,#N/A,FALSE,"TS";#N/A,#N/A,FALSE,"Combo";#N/A,#N/A,FALSE,"FAIR";#N/A,#N/A,FALSE,"RBC";#N/A,#N/A,FALSE,"xxxx";#N/A,#N/A,FALSE,"A_D";#N/A,#N/A,FALSE,"WACC";#N/A,#N/A,FALSE,"DCF";#N/A,#N/A,FALSE,"LBO";#N/A,#N/A,FALSE,"AcqMults";#N/A,#N/A,FALSE,"CompMults"}</definedName>
    <definedName name="Beg.Bal">IF([139]Interest!XFC1&lt;&gt;"",[139]Interest!D1048576,"")</definedName>
    <definedName name="Beg_Bal" localSheetId="30">#REF!</definedName>
    <definedName name="Beg_Bal">#REF!</definedName>
    <definedName name="beg_day">#REF!</definedName>
    <definedName name="beg_day1">#REF!</definedName>
    <definedName name="Begin">#REF!</definedName>
    <definedName name="ben" localSheetId="30" hidden="1">{"Analysis of Assets_Liabilities",#N/A,FALSE,"ccy_anal";"Analysis of Investments",#N/A,FALSE,"ccy_anal"}</definedName>
    <definedName name="ben" hidden="1">{"Analysis of Assets_Liabilities",#N/A,FALSE,"ccy_anal";"Analysis of Investments",#N/A,FALSE,"ccy_anal"}</definedName>
    <definedName name="BEx020DU7SRFRMT148DBX59ZKLFC" localSheetId="30" hidden="1">#REF!</definedName>
    <definedName name="BEx020DU7SRFRMT148DBX59ZKLFC" hidden="1">#REF!</definedName>
    <definedName name="BEx02JPO8TIKEDBUX3GW4JWXC0TG" localSheetId="30" hidden="1">#REF!</definedName>
    <definedName name="BEx02JPO8TIKEDBUX3GW4JWXC0TG" hidden="1">#REF!</definedName>
    <definedName name="BEx1EYEE6I1MXPFX36JSY482TBDB" localSheetId="30" hidden="1">#REF!</definedName>
    <definedName name="BEx1EYEE6I1MXPFX36JSY482TBDB" hidden="1">#REF!</definedName>
    <definedName name="BEx1HDB7DRH91YG2BMTMTXJ8N5QD" hidden="1">#REF!</definedName>
    <definedName name="BEx1M1W4LU38MYJ86H1YDB82GEQN" hidden="1">#REF!</definedName>
    <definedName name="BEx1RH5DN4SIFANQADBNKTY5LFSF" hidden="1">#REF!</definedName>
    <definedName name="BEx1RJ8VIUTTZE40EJK4DBEKZUDR" hidden="1">#REF!</definedName>
    <definedName name="BEx1WXG9DA8SCVBQDEI5UGDBR1QY" hidden="1">#REF!</definedName>
    <definedName name="BEx3HMSEFOP6DBM4R97XA6B7NFG6" hidden="1">#REF!</definedName>
    <definedName name="BEx3P4TM5VQMWDBR0PE0HEKESGIZ" hidden="1">#REF!</definedName>
    <definedName name="BEx3T6MHU7DBISJ2K2C0D4UINTTM" hidden="1">#REF!</definedName>
    <definedName name="BEx57GALEEVY3YKNYPXDB58N0HQ2" hidden="1">#REF!</definedName>
    <definedName name="BEx5A474VEPZCH3YQOTDBL3B4CRK" hidden="1">#REF!</definedName>
    <definedName name="BEx5CP3WU1AC7C1GDBPBCWQ698DH" hidden="1">#REF!</definedName>
    <definedName name="BEx78ZXF84DQOT0MZJHMJKQHGDBS" hidden="1">#REF!</definedName>
    <definedName name="BEx7AZUSIX02ONR2PW9GPJ84MDB3" hidden="1">#REF!</definedName>
    <definedName name="BEx91OTVH9ZDBC3QTORU8RZX4EOC" hidden="1">#REF!</definedName>
    <definedName name="BEx93TJUX3U0FJDBG6DDSNQ91R5J" hidden="1">#REF!</definedName>
    <definedName name="BEx9533VKHBNFEZPDGHTDBPBZARL" hidden="1">#REF!</definedName>
    <definedName name="BEx95W6BDB6256NUMCB5KBSU0PS7" hidden="1">#REF!</definedName>
    <definedName name="BEx96J9412CZC031D1EFIOD1WDB4" hidden="1">#REF!</definedName>
    <definedName name="BEx99F8XQGE4EA5MDXDDBJRTVNAQ" hidden="1">[140]!p&amp;[141]L!$E$13:$BE$63</definedName>
    <definedName name="BEx9BLBKU0SFDBP974WF1MUCC3I0" localSheetId="30" hidden="1">#REF!</definedName>
    <definedName name="BEx9BLBKU0SFDBP974WF1MUCC3I0" hidden="1">#REF!</definedName>
    <definedName name="BEx9C7CJDB9U0BQUHKG8HTZGVJKZ" hidden="1">[140]!p&amp;[141]L!$A$1:$B$28</definedName>
    <definedName name="BEx9D1BC9FT19KY0INAABNDBAMR1" localSheetId="30" hidden="1">#REF!</definedName>
    <definedName name="BEx9D1BC9FT19KY0INAABNDBAMR1" hidden="1">#REF!</definedName>
    <definedName name="BEx9DBCWW65ZV3KKXVGVF2QLH85P" localSheetId="30" hidden="1">#REF!</definedName>
    <definedName name="BEx9DBCWW65ZV3KKXVGVF2QLH85P" hidden="1">#REF!</definedName>
    <definedName name="BEx9DHCPDBKHK1VUVAVV29H073DI" localSheetId="30" hidden="1">#REF!</definedName>
    <definedName name="BEx9DHCPDBKHK1VUVAVV29H073DI" hidden="1">#REF!</definedName>
    <definedName name="BEx9I3ZF2BP0WIJ7M6AJEMTGDBMM" hidden="1">#REF!</definedName>
    <definedName name="BExAYPQ2ZP0T239FFZS7ILDBNSR3" hidden="1">#REF!</definedName>
    <definedName name="BExAZFNADOK1MBN3DY21DBSI2J9V" hidden="1">#REF!</definedName>
    <definedName name="BExBCW9DB0GNTJ09Y2P86ENN203T" hidden="1">#REF!</definedName>
    <definedName name="BExBDB8VDS9ZQKYXDI88UTDEKG72" hidden="1">#REF!</definedName>
    <definedName name="BExBDBZQIUEBSJ7YDCIP1MCLPYMT" hidden="1">#REF!</definedName>
    <definedName name="BExBDBZQLTX3OGFYGULQFK5WEZU5" hidden="1">#REF!</definedName>
    <definedName name="BExBDXKM7BZ3MSNJF71DBPMO7Q6G" hidden="1">#REF!</definedName>
    <definedName name="BExD241DBY85NWD8AC1MCY1VF349" hidden="1">#REF!</definedName>
    <definedName name="BExD2H7X6YYXLI7HCXDBX2CJ70BU" hidden="1">#REF!</definedName>
    <definedName name="BExD3F368X5S25MWSUNIV57RDB57" hidden="1">#REF!</definedName>
    <definedName name="BExD4JJSS3QDBLABCJCHD45SRNPI" hidden="1">#REF!</definedName>
    <definedName name="BExD7VQ8Q2RLEQHYV7GEDBU9MQHO" hidden="1">#REF!</definedName>
    <definedName name="BExDB09JQD9H6UH1WQ6RWFZA4PM6" hidden="1">#REF!</definedName>
    <definedName name="BExDB8CV7KHKJDCLWLNV8PU0O6PY" hidden="1">#REF!</definedName>
    <definedName name="BExDBDR1XR0FV0CYUCB2OJ7CJCZU" hidden="1">#REF!</definedName>
    <definedName name="BExDBF919XSH6LXMVP6E6BVQ2952" hidden="1">#REF!</definedName>
    <definedName name="BExDBLJLEAQYUQMNH3BY2LKQ2UFE" hidden="1">#REF!</definedName>
    <definedName name="BExDBR8KB3UXP6OBDJBWPIABK3BG" hidden="1">#REF!</definedName>
    <definedName name="BExDBR8LQYEG3SG9XVTQY251N8MX" hidden="1">#REF!</definedName>
    <definedName name="BExET1UNXHCZOENFIKJXFDBCQH30" hidden="1">#REF!</definedName>
    <definedName name="BExEWIZ464KFSTDBX9AG39UNPAIH" hidden="1">#REF!</definedName>
    <definedName name="BExEWPVA5Q0HY7KSIODBLTH9ZNV9" hidden="1">#REF!</definedName>
    <definedName name="BExF2DYO1WQ7GMXSTAQRDBW1NSFG" hidden="1">#REF!</definedName>
    <definedName name="BExF7HOE7JNTZJ7ZS11MG3DY2YDB" hidden="1">#REF!</definedName>
    <definedName name="BExF7HZ7IHZD2NCZDBRH8FDOQ6OA" hidden="1">#REF!</definedName>
    <definedName name="BExGLPEH6L28RDBDR7EBZWSXDFIV" hidden="1">#REF!</definedName>
    <definedName name="BExGNSS0CKRPKHO25R3TDBEL2NHX" hidden="1">#REF!</definedName>
    <definedName name="BExGODAZKJ9EXMQZNQR5YDBSS525" hidden="1">#REF!</definedName>
    <definedName name="BExGS09Y00R295FQF4OCD3UZVDBE" localSheetId="30" hidden="1">query_Standard [142]Margin!$B$33</definedName>
    <definedName name="BExGS09Y00R295FQF4OCD3UZVDBE" hidden="1">query_Standard [142]Margin!$B$33</definedName>
    <definedName name="BExGTP41CX48OME8K1DBP2ZULJK4" localSheetId="30" hidden="1">#REF!</definedName>
    <definedName name="BExGTP41CX48OME8K1DBP2ZULJK4" hidden="1">#REF!</definedName>
    <definedName name="BExGU6HTKLRZO8UOI3DTAM5RFDBA" localSheetId="30" hidden="1">#REF!</definedName>
    <definedName name="BExGU6HTKLRZO8UOI3DTAM5RFDBA" hidden="1">#REF!</definedName>
    <definedName name="BExGXIIVJXPN1JYDBDI58F47E6RQ" localSheetId="30" hidden="1">#REF!</definedName>
    <definedName name="BExGXIIVJXPN1JYDBDI58F47E6RQ" hidden="1">#REF!</definedName>
    <definedName name="BExGXWRGBK3D6PNVVEF8LI1VDBY3" hidden="1">#REF!</definedName>
    <definedName name="BExH1FDTQXR9QQ31WDB7OPXU7MPT" hidden="1">#REF!</definedName>
    <definedName name="BExH3HUZ5Y6FNADPEXE0V3FDBML8" hidden="1">#REF!</definedName>
    <definedName name="BExII97OVEULJDVQLXCBTDBLX9PM" hidden="1">#REF!</definedName>
    <definedName name="BExIJWUOJCVVRC7YRQNDBDHKE0A9" hidden="1">#REF!</definedName>
    <definedName name="BExIM9DBUB7ZGF4B20FVUO9QGOX2" hidden="1">#REF!</definedName>
    <definedName name="BExIR8FQETPTQYW37DBVDWG3J4JW" hidden="1">#REF!</definedName>
    <definedName name="BExIWB3SY3WRIVIOF988DNNODBOA" hidden="1">#REF!</definedName>
    <definedName name="BExIWOW49EJ3X18HSPDBTHQFQ4KT" hidden="1">#REF!</definedName>
    <definedName name="BExIWUL4DB7S5X3FRMUQSM26UAXS" hidden="1">#REF!</definedName>
    <definedName name="BExIX34PM5DBTRHRQWP6PL6WIX88" hidden="1">#REF!</definedName>
    <definedName name="BExIXDBJUFTD626A0BUTFIZM9NFO" hidden="1">#REF!</definedName>
    <definedName name="BExKFHLNMGY3E0XNZP3DBT5KNEFO" hidden="1">#REF!</definedName>
    <definedName name="BExKKRGLNQW6XKUBL402KQVDBPRJ" hidden="1">#REF!</definedName>
    <definedName name="BExKQJGAAWNM3NT19E9I0CQDBTU0" hidden="1">#REF!</definedName>
    <definedName name="BExMCFSQFSEMPY5IXDIRKZDASDBR" hidden="1">#REF!</definedName>
    <definedName name="BExMGTL8Y9I1NLV0PQORH2LHDBEP" hidden="1">#REF!</definedName>
    <definedName name="BExMH9RUS4HLDBEI1OLY18OAZXWA" hidden="1">#REF!</definedName>
    <definedName name="BExMKN01TWUCEGTVCMVXRJ7DBT0D" hidden="1">#REF!</definedName>
    <definedName name="BExMLLRH36G2QWLMJAVGGIA2LDBH" hidden="1">#REF!</definedName>
    <definedName name="BExMLST487IVLJDBZ4YT5PPK0U4Y" hidden="1">#REF!</definedName>
    <definedName name="BExMOEGTAQDBIVVRFSOMFN3HO5T9" hidden="1">#REF!</definedName>
    <definedName name="BExMQNOM5JUIN6IS3SRLL2LHDBK1" hidden="1">#REF!</definedName>
    <definedName name="BExMRRUG0LZHKDGZ7DBN4S92IKUD" hidden="1">#REF!</definedName>
    <definedName name="BExO80ZSWHDB7BJBYAKNPFD3GAL1" hidden="1">#REF!</definedName>
    <definedName name="BExO8UTAGQWDBQZEEF4HUNMLQCVU" hidden="1">#REF!</definedName>
    <definedName name="BExOCMFCVRTUND31KEQ6DBDUMAGR" hidden="1">#REF!</definedName>
    <definedName name="BExOIOGGI2EE2DDBY1BKMVH4317A" hidden="1">#REF!</definedName>
    <definedName name="BExOJTILQC0G6CO4JFAY0Q68KDBB" hidden="1">#REF!</definedName>
    <definedName name="BExOJV60PBZNURZBDBMK81G9JPCY" hidden="1">#REF!</definedName>
    <definedName name="BExOK75GG1DBW5542V3ALXTIGK5J" hidden="1">#REF!</definedName>
    <definedName name="BExOKBSSDBM3UK7D6NLJD3F162PU" hidden="1">#REF!</definedName>
    <definedName name="BExOL5X2MRYE7F7SKNGLUR5DBUJZ" hidden="1">#REF!</definedName>
    <definedName name="BExQ8ZCEDBOBJA3D9LDP5TU2WYGR" hidden="1">#REF!</definedName>
    <definedName name="BExQAOXM88GSZLFS1THDB8WBSKBK" hidden="1">#REF!</definedName>
    <definedName name="BExQDB6VCHN8PNX8EA6JNIEQ2JC2" hidden="1">#REF!</definedName>
    <definedName name="BExQFC0M9KKFMQKPLPEO2RQDB7MM" hidden="1">#REF!</definedName>
    <definedName name="BExQGOPT7EHZ5LRBXXZ0YZJDB6S7" hidden="1">#REF!</definedName>
    <definedName name="BExQIEGC2FUVORBX948LB95B50DB" hidden="1">#REF!</definedName>
    <definedName name="BExQIJUK1US5O4DBXWRKQ2M79NYW" hidden="1">#REF!</definedName>
    <definedName name="BExS6WRDBF3ST86ZOBBUL3GTCR11" hidden="1">#REF!</definedName>
    <definedName name="BExS7AZU077BKP3658G8GQDBZAUJ" hidden="1">#REF!</definedName>
    <definedName name="BExSBB5BB2NTOBYTX7MDBWRM5SBC" localSheetId="30" hidden="1">query_Standard [142]Margin!$B$57</definedName>
    <definedName name="BExSBB5BB2NTOBYTX7MDBWRM5SBC" hidden="1">query_Standard [142]Margin!$B$57</definedName>
    <definedName name="BExTUSQCFFYZCDNHWHADBC2E1ZP1" localSheetId="30" hidden="1">#REF!</definedName>
    <definedName name="BExTUSQCFFYZCDNHWHADBC2E1ZP1" hidden="1">#REF!</definedName>
    <definedName name="BExU4O0W6YE4AGTTZZ7DBJ9BWUAX" localSheetId="30" hidden="1">#REF!</definedName>
    <definedName name="BExU4O0W6YE4AGTTZZ7DBJ9BWUAX" hidden="1">#REF!</definedName>
    <definedName name="BExU92PSD7KA61XHPFWZRVYY4FDB" localSheetId="30" hidden="1">#REF!</definedName>
    <definedName name="BExU92PSD7KA61XHPFWZRVYY4FDB" hidden="1">#REF!</definedName>
    <definedName name="BExUAQI85GOPD0203MP2DBKXKD3K" localSheetId="30" hidden="1">#REF!</definedName>
    <definedName name="BExUAQI85GOPD0203MP2DBKXKD3K" hidden="1">#REF!</definedName>
    <definedName name="BExUC623BDYEODBN0N4DO6PJQ7NU" localSheetId="30" hidden="1">#REF!</definedName>
    <definedName name="BExUC623BDYEODBN0N4DO6PJQ7NU" hidden="1">#REF!</definedName>
    <definedName name="BExVW62FEKP4U6UKJHYVKYDBNCWA" localSheetId="30" hidden="1">#REF!</definedName>
    <definedName name="BExVW62FEKP4U6UKJHYVKYDBNCWA" hidden="1">#REF!</definedName>
    <definedName name="BExVX3XN2DRJKL8EDBIG58RYQ36R" hidden="1">#REF!</definedName>
    <definedName name="BExW3XU6PMQDBTUJAQX5DPZQD87O" hidden="1">#REF!</definedName>
    <definedName name="BExW7MLT8E3E3LOO5SVRDBIY78GX" hidden="1">#REF!</definedName>
    <definedName name="BExXXBM521DL8R4ZX7NZ3DBCUOR5" hidden="1">#REF!</definedName>
    <definedName name="BExXY0HPEDBLCSZO2SFDVRC2X6C9" hidden="1">#REF!</definedName>
    <definedName name="BExXZJHDBFIC942GA5S0Y2QSPFRC" hidden="1">#REF!</definedName>
    <definedName name="BExY45DBS8RK7QTJ0BG9WWURUMGS" localSheetId="30" hidden="1">#REF!</definedName>
    <definedName name="BExY45DBS8RK7QTJ0BG9WWURUMGS" hidden="1">#REF!</definedName>
    <definedName name="BExY64EAODGM8FBDBL2J0WT1HYXD" localSheetId="30" hidden="1">#REF!</definedName>
    <definedName name="BExY64EAODGM8FBDBL2J0WT1HYXD" hidden="1">#REF!</definedName>
    <definedName name="BExZNE9BJ973904F7NPMA2YUM3DB" localSheetId="30" hidden="1">#REF!</definedName>
    <definedName name="BExZNE9BJ973904F7NPMA2YUM3DB" hidden="1">#REF!</definedName>
    <definedName name="BExZP1035B7ET3MDDBO0IFJIGYIG" hidden="1">#REF!</definedName>
    <definedName name="BExZQOHKCGF3IXQI23C1WBGDB2ZX" hidden="1">#REF!</definedName>
    <definedName name="BExZW28UUDB78UQVQS732GNZVYSM" hidden="1">#REF!</definedName>
    <definedName name="bfags" localSheetId="30" hidden="1">{"Pound Sterling",#N/A,TRUE,"PPD";"Pound Sterling",#N/A,TRUE,"Anaquest";"Pound Sterling",#N/A,TRUE,"Delta";"Pound Sterling",#N/A,TRUE,"INO"}</definedName>
    <definedName name="bfags" hidden="1">{"Pound Sterling",#N/A,TRUE,"PPD";"Pound Sterling",#N/A,TRUE,"Anaquest";"Pound Sterling",#N/A,TRUE,"Delta";"Pound Sterling",#N/A,TRUE,"INO"}</definedName>
    <definedName name="bfgh" localSheetId="30" hidden="1">{"Units A",#N/A,FALSE,"FY95SLS";"Units B",#N/A,FALSE,"FY95SLS"}</definedName>
    <definedName name="bfgh" hidden="1">{"Units A",#N/A,FALSE,"FY95SLS";"Units B",#N/A,FALSE,"FY95SLS"}</definedName>
    <definedName name="bfnre" localSheetId="30" hidden="1">#REF!</definedName>
    <definedName name="bfnre" hidden="1">#REF!</definedName>
    <definedName name="BG_Del" hidden="1">15</definedName>
    <definedName name="BG_Ins" hidden="1">4</definedName>
    <definedName name="BG_Mod" hidden="1">6</definedName>
    <definedName name="bgf" localSheetId="30" hidden="1">{"Sum WW A",#N/A,FALSE,"FY95SLS";"Sum WW B",#N/A,FALSE,"FY95SLS";"Sum US A",#N/A,FALSE,"FY95SLS";"Sum US B",#N/A,FALSE,"FY95SLS";"Sum US Bocg",#N/A,FALSE,"FY95SLS";"Sum Can A",#N/A,FALSE,"FY95SLS";"Sum Can B",#N/A,FALSE,"FY95SLS";"Sum Europe",#N/A,FALSE,"FY95SLS";"Sum Row",#N/A,FALSE,"FY95SLS"}</definedName>
    <definedName name="bgf" hidden="1">{"Sum WW A",#N/A,FALSE,"FY95SLS";"Sum WW B",#N/A,FALSE,"FY95SLS";"Sum US A",#N/A,FALSE,"FY95SLS";"Sum US B",#N/A,FALSE,"FY95SLS";"Sum US Bocg",#N/A,FALSE,"FY95SLS";"Sum Can A",#N/A,FALSE,"FY95SLS";"Sum Can B",#N/A,FALSE,"FY95SLS";"Sum Europe",#N/A,FALSE,"FY95SLS";"Sum Row",#N/A,FALSE,"FY95SLS"}</definedName>
    <definedName name="bgf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gf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gfhwrt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gfhwrt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gr" localSheetId="30" hidden="1">#REF!</definedName>
    <definedName name="bgr" hidden="1">#REF!</definedName>
    <definedName name="BHGJ" localSheetId="30" hidden="1">{"stepel",#N/A,FALSE,"AHFSTEP"}</definedName>
    <definedName name="BHGJ" hidden="1">{"stepel",#N/A,FALSE,"AHFSTEP"}</definedName>
    <definedName name="bhsdf" localSheetId="30" hidden="1">{#N/A,#N/A,TRUE,"Mkt Assumptions";#N/A,#N/A,TRUE,"Income_Statement";#N/A,#N/A,TRUE,"Balance_Sheet";#N/A,#N/A,TRUE,"Cash_Flow_Stmt";#N/A,#N/A,TRUE,"Debt_Repayment";#N/A,#N/A,TRUE,"Ratio_Analysis";#N/A,#N/A,TRUE,"Inc_Stmt_Assumptions"}</definedName>
    <definedName name="bhsdf" hidden="1">{#N/A,#N/A,TRUE,"Mkt Assumptions";#N/A,#N/A,TRUE,"Income_Statement";#N/A,#N/A,TRUE,"Balance_Sheet";#N/A,#N/A,TRUE,"Cash_Flow_Stmt";#N/A,#N/A,TRUE,"Debt_Repayment";#N/A,#N/A,TRUE,"Ratio_Analysis";#N/A,#N/A,TRUE,"Inc_Stmt_Assumptions"}</definedName>
    <definedName name="Billie"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Billi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bj" localSheetId="30" hidden="1">{"incomemth",#N/A,TRUE,"forecast01";"incpercentmth",#N/A,TRUE,"forecast01";"balancemth",#N/A,TRUE,"forecast01";"cashmth",#N/A,TRUE,"forecast01";"cov2mth",#N/A,TRUE,"forecast01";"prbexp",#N/A,TRUE,"forecast01";"prbcap",#N/A,TRUE,"forecast01";"coalconsultants",#N/A,TRUE,"forecast01";"prbsum",#N/A,TRUE,"forecast01"}</definedName>
    <definedName name="bj" hidden="1">{"incomemth",#N/A,TRUE,"forecast01";"incpercentmth",#N/A,TRUE,"forecast01";"balancemth",#N/A,TRUE,"forecast01";"cashmth",#N/A,TRUE,"forecast01";"cov2mth",#N/A,TRUE,"forecast01";"prbexp",#N/A,TRUE,"forecast01";"prbcap",#N/A,TRUE,"forecast01";"coalconsultants",#N/A,TRUE,"forecast01";"prbsum",#N/A,TRUE,"forecast01"}</definedName>
    <definedName name="bje" localSheetId="30" hidden="1">{"incomemth",#N/A,TRUE,"forecast01";"incpercentmth",#N/A,TRUE,"forecast01";"balancemth",#N/A,TRUE,"forecast01";"cashmth",#N/A,TRUE,"forecast01";"cov2mth",#N/A,TRUE,"forecast01";"prbexp",#N/A,TRUE,"forecast01";"prbcap",#N/A,TRUE,"forecast01";"coalconsultants",#N/A,TRUE,"forecast01";"prbsum",#N/A,TRUE,"forecast01"}</definedName>
    <definedName name="bje" hidden="1">{"incomemth",#N/A,TRUE,"forecast01";"incpercentmth",#N/A,TRUE,"forecast01";"balancemth",#N/A,TRUE,"forecast01";"cashmth",#N/A,TRUE,"forecast01";"cov2mth",#N/A,TRUE,"forecast01";"prbexp",#N/A,TRUE,"forecast01";"prbcap",#N/A,TRUE,"forecast01";"coalconsultants",#N/A,TRUE,"forecast01";"prbsum",#N/A,TRUE,"forecast01"}</definedName>
    <definedName name="BJFeb" localSheetId="30">#REF!</definedName>
    <definedName name="BJFeb">#REF!</definedName>
    <definedName name="BJJan">#REF!</definedName>
    <definedName name="BJMar">#REF!</definedName>
    <definedName name="blah" localSheetId="30" hidden="1">{"bs combined",#N/A,FALSE,"Consol BS";"PL Combined",#N/A,FALSE,"CONSOL PL";"CF COMBINED",#N/A,FALSE,"CONSOL CF"}</definedName>
    <definedName name="blah" hidden="1">{"bs combined",#N/A,FALSE,"Consol BS";"PL Combined",#N/A,FALSE,"CONSOL PL";"CF COMBINED",#N/A,FALSE,"CONSOL CF"}</definedName>
    <definedName name="BLPB1" localSheetId="30" hidden="1">#REF!</definedName>
    <definedName name="BLPB1" hidden="1">#REF!</definedName>
    <definedName name="BLPB10" hidden="1">#REF!</definedName>
    <definedName name="BLPB11" hidden="1">#REF!</definedName>
    <definedName name="BLPB12" hidden="1">#REF!</definedName>
    <definedName name="BLPB13" hidden="1">#REF!</definedName>
    <definedName name="BLPB14" hidden="1">#REF!</definedName>
    <definedName name="BLPB15" hidden="1">#REF!</definedName>
    <definedName name="BLPB16" hidden="1">#REF!</definedName>
    <definedName name="BLPB17" hidden="1">#REF!</definedName>
    <definedName name="BLPB18" hidden="1">#REF!</definedName>
    <definedName name="BLPB19" hidden="1">#REF!</definedName>
    <definedName name="BLPB2" hidden="1">#REF!</definedName>
    <definedName name="BLPB20" hidden="1">#REF!</definedName>
    <definedName name="BLPB21" hidden="1">#REF!</definedName>
    <definedName name="BLPB22" hidden="1">#REF!</definedName>
    <definedName name="BLPB23" hidden="1">#REF!</definedName>
    <definedName name="BLPB24" hidden="1">#REF!</definedName>
    <definedName name="BLPB25" hidden="1">#REF!</definedName>
    <definedName name="BLPB26" hidden="1">#REF!</definedName>
    <definedName name="BLPB27" hidden="1">#REF!</definedName>
    <definedName name="BLPB28" hidden="1">#REF!</definedName>
    <definedName name="BLPB29" hidden="1">#REF!</definedName>
    <definedName name="BLPB3" hidden="1">#REF!</definedName>
    <definedName name="BLPB30" hidden="1">#REF!</definedName>
    <definedName name="BLPB31" hidden="1">#REF!</definedName>
    <definedName name="BLPB32" hidden="1">#REF!</definedName>
    <definedName name="BLPB4" hidden="1">#REF!</definedName>
    <definedName name="BLPB5" hidden="1">#REF!</definedName>
    <definedName name="BLPB6" hidden="1">#REF!</definedName>
    <definedName name="BLPB7" hidden="1">#REF!</definedName>
    <definedName name="BLPB8" hidden="1">#REF!</definedName>
    <definedName name="BLPB9" hidden="1">#REF!</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 hidden="1">#REF!</definedName>
    <definedName name="BN" localSheetId="30" hidden="1">{#N/A,#N/A,FALSE,"SUMMARY"}</definedName>
    <definedName name="BN" hidden="1">{#N/A,#N/A,FALSE,"SUMMARY"}</definedName>
    <definedName name="BNE_MESSAGES_HIDDEN" localSheetId="30" hidden="1">#REF!</definedName>
    <definedName name="BNE_MESSAGES_HIDDEN" hidden="1">#REF!</definedName>
    <definedName name="bnm" localSheetId="30" hidden="1">{#N/A,#N/A,FALSE,"REPORT"}</definedName>
    <definedName name="bnm" hidden="1">{#N/A,#N/A,FALSE,"REPORT"}</definedName>
    <definedName name="bnn" localSheetId="30" hidden="1">{#N/A,#N/A,FALSE,"INPUTS";#N/A,#N/A,FALSE,"PROFORMA BSHEET";#N/A,#N/A,FALSE,"COMBINED";#N/A,#N/A,FALSE,"ACQUIROR";#N/A,#N/A,FALSE,"TARGET 1";#N/A,#N/A,FALSE,"TARGET 2";#N/A,#N/A,FALSE,"HIGH YIELD";#N/A,#N/A,FALSE,"OVERFUND"}</definedName>
    <definedName name="bnn" hidden="1">{#N/A,#N/A,FALSE,"INPUTS";#N/A,#N/A,FALSE,"PROFORMA BSHEET";#N/A,#N/A,FALSE,"COMBINED";#N/A,#N/A,FALSE,"ACQUIROR";#N/A,#N/A,FALSE,"TARGET 1";#N/A,#N/A,FALSE,"TARGET 2";#N/A,#N/A,FALSE,"HIGH YIELD";#N/A,#N/A,FALSE,"OVERFUND"}</definedName>
    <definedName name="bnnn" localSheetId="30" hidden="1">{"mgmt forecast",#N/A,FALSE,"Mgmt Forecast";"dcf table",#N/A,FALSE,"Mgmt Forecast";"sensitivity",#N/A,FALSE,"Mgmt Forecast";"table inputs",#N/A,FALSE,"Mgmt Forecast";"calculations",#N/A,FALSE,"Mgmt Forecast"}</definedName>
    <definedName name="bnnn" hidden="1">{"mgmt forecast",#N/A,FALSE,"Mgmt Forecast";"dcf table",#N/A,FALSE,"Mgmt Forecast";"sensitivity",#N/A,FALSE,"Mgmt Forecast";"table inputs",#N/A,FALSE,"Mgmt Forecast";"calculations",#N/A,FALSE,"Mgmt Forecast"}</definedName>
    <definedName name="BOH_TOTAL">#N/A</definedName>
    <definedName name="BOH_UC">#N/A</definedName>
    <definedName name="BOHAMT">#N/A</definedName>
    <definedName name="BOHQTY">#N/A</definedName>
    <definedName name="BOOK_VALUE" hidden="1">"BOOK_VALUE"</definedName>
    <definedName name="br" localSheetId="30" hidden="1">{"NETCIRC",#N/A,FALSE,"Net CIrc";"NETCIRCMON",#N/A,FALSE,"Net CIrc"}</definedName>
    <definedName name="br" hidden="1">{"NETCIRC",#N/A,FALSE,"Net CIrc";"NETCIRCMON",#N/A,FALSE,"Net CIrc"}</definedName>
    <definedName name="Bridge" localSheetId="30" hidden="1">{"'Highlights'!$A$1:$M$123"}</definedName>
    <definedName name="Bridge" hidden="1">{"'Highlights'!$A$1:$M$123"}</definedName>
    <definedName name="bs" localSheetId="30" hidden="1">{#N/A,#N/A,TRUE,"Total Allocation";#N/A,#N/A,TRUE,"Capital Software";#N/A,#N/A,TRUE,"Misc";#N/A,#N/A,TRUE,"NAOG"}</definedName>
    <definedName name="bs" hidden="1">{#N/A,#N/A,TRUE,"Total Allocation";#N/A,#N/A,TRUE,"Capital Software";#N/A,#N/A,TRUE,"Misc";#N/A,#N/A,TRUE,"NAOG"}</definedName>
    <definedName name="bs_1" localSheetId="30" hidden="1">{#N/A,#N/A,FALSE,"BBPREP"}</definedName>
    <definedName name="bs_1" hidden="1">{#N/A,#N/A,FALSE,"BBPREP"}</definedName>
    <definedName name="BSAmounts" localSheetId="30">'[143]RBFC-BS'!$E$12,'[143]RBFC-BS'!$E$14,'[143]RBFC-BS'!$E$15,'[143]RBFC-BS'!$E$23,'[143]RBFC-BS'!$E$33,'[143]RBFC-BS'!#REF!,'[143]RBFC-BS'!#REF!,'[143]RBFC-BS'!#REF!,'[143]RBFC-BS'!#REF!,'[143]RBFC-BS'!$E$41,'[143]RBFC-BS'!#REF!,'[143]RBFC-BS'!#REF!,'[143]RBFC-BS'!#REF!,'[143]RBFC-BS'!$E$59,'[143]RBFC-BS'!#REF!,'[143]RBFC-BS'!$E$62:$E$64</definedName>
    <definedName name="BSAmounts">'[143]RBFC-BS'!$E$12,'[143]RBFC-BS'!$E$14,'[143]RBFC-BS'!$E$15,'[143]RBFC-BS'!$E$23,'[143]RBFC-BS'!$E$33,'[143]RBFC-BS'!#REF!,'[143]RBFC-BS'!#REF!,'[143]RBFC-BS'!#REF!,'[143]RBFC-BS'!#REF!,'[143]RBFC-BS'!$E$41,'[143]RBFC-BS'!#REF!,'[143]RBFC-BS'!#REF!,'[143]RBFC-BS'!#REF!,'[143]RBFC-BS'!$E$59,'[143]RBFC-BS'!#REF!,'[143]RBFC-BS'!$E$62:$E$64</definedName>
    <definedName name="BSaudited" localSheetId="30">#REF!</definedName>
    <definedName name="BSaudited">#REF!</definedName>
    <definedName name="bsfdg" localSheetId="30" hidden="1">{"Pound Sterling",#N/A,TRUE,"PPD";"Pound Sterling",#N/A,TRUE,"Anaquest";"Pound Sterling",#N/A,TRUE,"Delta";"Pound Sterling",#N/A,TRUE,"INO"}</definedName>
    <definedName name="bsfdg" hidden="1">{"Pound Sterling",#N/A,TRUE,"PPD";"Pound Sterling",#N/A,TRUE,"Anaquest";"Pound Sterling",#N/A,TRUE,"Delta";"Pound Sterling",#N/A,TRUE,"INO"}</definedName>
    <definedName name="bskdfj" localSheetId="30" hidden="1">{"bs",#N/A,FALSE,"SCF"}</definedName>
    <definedName name="bskdfj" hidden="1">{"bs",#N/A,FALSE,"SCF"}</definedName>
    <definedName name="bsl" localSheetId="30" hidden="1">{"bs",#N/A,FALSE,"SCF"}</definedName>
    <definedName name="bsl" hidden="1">{"bs",#N/A,FALSE,"SCF"}</definedName>
    <definedName name="BSopening" localSheetId="30">#REF!</definedName>
    <definedName name="BSopening">#REF!</definedName>
    <definedName name="bss" localSheetId="30" hidden="1">{"bs",#N/A,FALSE,"SCF"}</definedName>
    <definedName name="bss" hidden="1">{"bs",#N/A,FALSE,"SCF"}</definedName>
    <definedName name="bst" localSheetId="30" hidden="1">{"bs",#N/A,FALSE,"SCF"}</definedName>
    <definedName name="bst" hidden="1">{"bs",#N/A,FALSE,"SCF"}</definedName>
    <definedName name="bsth" localSheetId="30" hidden="1">{"bs",#N/A,FALSE,"SCF"}</definedName>
    <definedName name="bsth" hidden="1">{"bs",#N/A,FALSE,"SCF"}</definedName>
    <definedName name="BS长期待摊费用">#REF!</definedName>
    <definedName name="bthtgbhtrnhjy" localSheetId="30" hidden="1">{"Draft",#N/A,FALSE,"Feb-96"}</definedName>
    <definedName name="bthtgbhtrnhjy" hidden="1">{"Draft",#N/A,FALSE,"Feb-96"}</definedName>
    <definedName name="Budget" localSheetId="30">#REF!</definedName>
    <definedName name="Budget">#REF!</definedName>
    <definedName name="Budget_Rates">#REF!</definedName>
    <definedName name="Buildable_Floor_Area__m">#REF!</definedName>
    <definedName name="business" localSheetId="30"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usiness"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usinessTax" localSheetId="30">#REF!</definedName>
    <definedName name="BusinessTax">#REF!</definedName>
    <definedName name="BusRev" localSheetId="30" hidden="1">{"YTDONLY",#N/A,FALSE,"09-SUM  ";"REGULAR1",#N/A,FALSE,"09-SUM  "}</definedName>
    <definedName name="BusRev" hidden="1">{"YTDONLY",#N/A,FALSE,"09-SUM  ";"REGULAR1",#N/A,FALSE,"09-SUM  "}</definedName>
    <definedName name="BusRev_2" localSheetId="30" hidden="1">{"YTDONLY",#N/A,FALSE,"09-SUM  ";"REGULAR1",#N/A,FALSE,"09-SUM  "}</definedName>
    <definedName name="BusRev_2" hidden="1">{"YTDONLY",#N/A,FALSE,"09-SUM  ";"REGULAR1",#N/A,FALSE,"09-SUM  "}</definedName>
    <definedName name="Busrev1" localSheetId="30" hidden="1">{"YTDONLY",#N/A,FALSE,"09-SUM  ";"REGULAR1",#N/A,FALSE,"09-SUM  "}</definedName>
    <definedName name="Busrev1" hidden="1">{"YTDONLY",#N/A,FALSE,"09-SUM  ";"REGULAR1",#N/A,FALSE,"09-SUM  "}</definedName>
    <definedName name="busrev2" localSheetId="30" hidden="1">{"YTDONLY",#N/A,FALSE,"09-SUM  ";"REGULAR1",#N/A,FALSE,"09-SUM  "}</definedName>
    <definedName name="busrev2" hidden="1">{"YTDONLY",#N/A,FALSE,"09-SUM  ";"REGULAR1",#N/A,FALSE,"09-SUM  "}</definedName>
    <definedName name="BussTax" localSheetId="30">#REF!</definedName>
    <definedName name="BussTax">#REF!</definedName>
    <definedName name="but" localSheetId="30" hidden="1">{"2000",#N/A,FALSE,"2000"}</definedName>
    <definedName name="but" hidden="1">{"2000",#N/A,FALSE,"2000"}</definedName>
    <definedName name="BV_OVER_SHARES" hidden="1">"BV_OVER_SHARES"</definedName>
    <definedName name="bvcx" localSheetId="30" hidden="1">{#N/A,#N/A,FALSE,"Baltimore";#N/A,#N/A,FALSE,"Barrington";#N/A,#N/A,FALSE,"Butler";#N/A,#N/A,FALSE,"Cleveland";#N/A,#N/A,FALSE,"Closter";#N/A,#N/A,FALSE,"Eaton";#N/A,#N/A,FALSE,"Meriden";#N/A,#N/A,FALSE,"Mt. Vernon";#N/A,#N/A,FALSE,"Rochester";#N/A,#N/A,FALSE,"Three Rivers";#N/A,#N/A,FALSE,"Warren"}</definedName>
    <definedName name="bvcx" hidden="1">{#N/A,#N/A,FALSE,"Baltimore";#N/A,#N/A,FALSE,"Barrington";#N/A,#N/A,FALSE,"Butler";#N/A,#N/A,FALSE,"Cleveland";#N/A,#N/A,FALSE,"Closter";#N/A,#N/A,FALSE,"Eaton";#N/A,#N/A,FALSE,"Meriden";#N/A,#N/A,FALSE,"Mt. Vernon";#N/A,#N/A,FALSE,"Rochester";#N/A,#N/A,FALSE,"Three Rivers";#N/A,#N/A,FALSE,"Warren"}</definedName>
    <definedName name="bvn" localSheetId="30" hidden="1">{"Units A",#N/A,FALSE,"FY95SLS";"Units B",#N/A,FALSE,"FY95SLS"}</definedName>
    <definedName name="bvn" hidden="1">{"Units A",#N/A,FALSE,"FY95SLS";"Units B",#N/A,FALSE,"FY95SLS"}</definedName>
    <definedName name="bvwrg" localSheetId="30"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bvwrg"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bzxcfg" localSheetId="30" hidden="1">{"Units A",#N/A,FALSE,"FY95SLS";"Units B",#N/A,FALSE,"FY95SLS"}</definedName>
    <definedName name="bzxcfg" hidden="1">{"Units A",#N/A,FALSE,"FY95SLS";"Units B",#N/A,FALSE,"FY95SLS"}</definedName>
    <definedName name="C_" localSheetId="30">#REF!</definedName>
    <definedName name="C_">#REF!</definedName>
    <definedName name="cable">#REF!</definedName>
    <definedName name="cablelug">#REF!</definedName>
    <definedName name="cablelug1">#REF!</definedName>
    <definedName name="caiwufeiyong.dbf">#REF!</definedName>
    <definedName name="Campusack" localSheetId="30" hidden="1">{#N/A,#N/A,TRUE,"97plnfpg"}</definedName>
    <definedName name="Campusack" hidden="1">{#N/A,#N/A,TRUE,"97plnfpg"}</definedName>
    <definedName name="Cap" localSheetId="30" hidden="1">{TRUE,TRUE,-1.25,-15.5,456.75,279.75,FALSE,FALSE,TRUE,TRUE,0,1,18,1,199,6,3,4,TRUE,TRUE,3,TRUE,1,TRUE,100,"Swvu.cash.","ACwvu.cash.",1,FALSE,FALSE,0.511811023622047,0.511811023622047,0.511811023622047,0.511811023622047,1,"","",FALSE,FALSE,FALSE,FALSE,1,#N/A,1,1,#DIV/0!,FALSE,"Rwvu.cash.",#N/A,FALSE,FALSE}</definedName>
    <definedName name="Cap" hidden="1">{TRUE,TRUE,-1.25,-15.5,456.75,279.75,FALSE,FALSE,TRUE,TRUE,0,1,18,1,199,6,3,4,TRUE,TRUE,3,TRUE,1,TRUE,100,"Swvu.cash.","ACwvu.cash.",1,FALSE,FALSE,0.511811023622047,0.511811023622047,0.511811023622047,0.511811023622047,1,"","",FALSE,FALSE,FALSE,FALSE,1,#N/A,1,1,#DIV/0!,FALSE,"Rwvu.cash.",#N/A,FALSE,FALSE}</definedName>
    <definedName name="CAPBOH">#N/A</definedName>
    <definedName name="CapC1" localSheetId="30">#REF!</definedName>
    <definedName name="CapC1">#REF!</definedName>
    <definedName name="CapC2">#REF!</definedName>
    <definedName name="CapC3">#REF!</definedName>
    <definedName name="CAPE1" localSheetId="30" hidden="1">{#N/A,#N/A,FALSE,"DEPR MASTER";#N/A,#N/A,FALSE,"DEPR SUM (STILLWATER)";#N/A,#N/A,FALSE,"DEPR SUM (DRESSER)";#N/A,#N/A,FALSE,"DEPR SUM (LAKEWOOD)";#N/A,#N/A,FALSE,"DEPR SUM (WHEAT RIDGE)";#N/A,#N/A,FALSE,"DEPR SUM (AUSTIN)";#N/A,#N/A,FALSE,"DEPR SUM (CORPORATE) "}</definedName>
    <definedName name="CAPE1" hidden="1">{#N/A,#N/A,FALSE,"DEPR MASTER";#N/A,#N/A,FALSE,"DEPR SUM (STILLWATER)";#N/A,#N/A,FALSE,"DEPR SUM (DRESSER)";#N/A,#N/A,FALSE,"DEPR SUM (LAKEWOOD)";#N/A,#N/A,FALSE,"DEPR SUM (WHEAT RIDGE)";#N/A,#N/A,FALSE,"DEPR SUM (AUSTIN)";#N/A,#N/A,FALSE,"DEPR SUM (CORPORATE) "}</definedName>
    <definedName name="Capela">#N/A</definedName>
    <definedName name="CAPEOH">#N/A</definedName>
    <definedName name="Capex" localSheetId="30" hidden="1">{#N/A,#N/A,TRUE,"Total Allocation";#N/A,#N/A,TRUE,"Capital Software";#N/A,#N/A,TRUE,"Misc";#N/A,#N/A,TRUE,"NAOG"}</definedName>
    <definedName name="Capex" hidden="1">{#N/A,#N/A,TRUE,"Total Allocation";#N/A,#N/A,TRUE,"Capital Software";#N/A,#N/A,TRUE,"Misc";#N/A,#N/A,TRUE,"NAOG"}</definedName>
    <definedName name="capex11" localSheetId="30" hidden="1">{#N/A,#N/A,FALSE,"MASTER M-1 SUMMARY";#N/A,#N/A,FALSE,"STILLWATER M-1 SUMMARY";#N/A,#N/A,FALSE,"DRESSER M-1 SUMMARY";#N/A,#N/A,FALSE,"LAKEWOOD M-1 SUMMARY";#N/A,#N/A,FALSE,"WHEAT RIDGE M-1 SUMMARY";#N/A,#N/A,FALSE,"AUSTIN M-1 SUMMARY";#N/A,#N/A,FALSE,"CORPORATE M-1 SUMMARY"}</definedName>
    <definedName name="capex11" hidden="1">{#N/A,#N/A,FALSE,"MASTER M-1 SUMMARY";#N/A,#N/A,FALSE,"STILLWATER M-1 SUMMARY";#N/A,#N/A,FALSE,"DRESSER M-1 SUMMARY";#N/A,#N/A,FALSE,"LAKEWOOD M-1 SUMMARY";#N/A,#N/A,FALSE,"WHEAT RIDGE M-1 SUMMARY";#N/A,#N/A,FALSE,"AUSTIN M-1 SUMMARY";#N/A,#N/A,FALSE,"CORPORATE M-1 SUMMARY"}</definedName>
    <definedName name="Capex2" localSheetId="30"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Capex2"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CAPEX3" localSheetId="30"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CAPEX3"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CapexA" localSheetId="30" hidden="1">{#N/A,#N/A,FALSE,"MASTER M-1 SUMMARY";#N/A,#N/A,FALSE,"STILLWATER M-1 SUMMARY";#N/A,#N/A,FALSE,"DRESSER M-1 SUMMARY";#N/A,#N/A,FALSE,"LAKEWOOD M-1 SUMMARY";#N/A,#N/A,FALSE,"WHEAT RIDGE M-1 SUMMARY";#N/A,#N/A,FALSE,"AUSTIN M-1 SUMMARY";#N/A,#N/A,FALSE,"CORPORATE M-1 SUMMARY"}</definedName>
    <definedName name="CapexA" hidden="1">{#N/A,#N/A,FALSE,"MASTER M-1 SUMMARY";#N/A,#N/A,FALSE,"STILLWATER M-1 SUMMARY";#N/A,#N/A,FALSE,"DRESSER M-1 SUMMARY";#N/A,#N/A,FALSE,"LAKEWOOD M-1 SUMMARY";#N/A,#N/A,FALSE,"WHEAT RIDGE M-1 SUMMARY";#N/A,#N/A,FALSE,"AUSTIN M-1 SUMMARY";#N/A,#N/A,FALSE,"CORPORATE M-1 SUMMARY"}</definedName>
    <definedName name="capexAA" localSheetId="30" hidden="1">{#N/A,#N/A,FALSE,"MASTER M-1 SUMMARY";#N/A,#N/A,FALSE,"STILLWATER M-1 SUMMARY";#N/A,#N/A,FALSE,"DRESSER M-1 SUMMARY";#N/A,#N/A,FALSE,"LAKEWOOD M-1 SUMMARY";#N/A,#N/A,FALSE,"WHEAT RIDGE M-1 SUMMARY";#N/A,#N/A,FALSE,"AUSTIN M-1 SUMMARY";#N/A,#N/A,FALSE,"CORPORATE M-1 SUMMARY"}</definedName>
    <definedName name="capexAA" hidden="1">{#N/A,#N/A,FALSE,"MASTER M-1 SUMMARY";#N/A,#N/A,FALSE,"STILLWATER M-1 SUMMARY";#N/A,#N/A,FALSE,"DRESSER M-1 SUMMARY";#N/A,#N/A,FALSE,"LAKEWOOD M-1 SUMMARY";#N/A,#N/A,FALSE,"WHEAT RIDGE M-1 SUMMARY";#N/A,#N/A,FALSE,"AUSTIN M-1 SUMMARY";#N/A,#N/A,FALSE,"CORPORATE M-1 SUMMARY"}</definedName>
    <definedName name="capexjan" localSheetId="30" hidden="1">{#N/A,#N/A,FALSE,"DEPR MASTER";#N/A,#N/A,FALSE,"DEPR SUM (STILLWATER)";#N/A,#N/A,FALSE,"DEPR SUM (DRESSER)";#N/A,#N/A,FALSE,"DEPR SUM (LAKEWOOD)";#N/A,#N/A,FALSE,"DEPR SUM (WHEAT RIDGE)";#N/A,#N/A,FALSE,"DEPR SUM (AUSTIN)";#N/A,#N/A,FALSE,"DEPR SUM (CORPORATE) "}</definedName>
    <definedName name="capexjan" hidden="1">{#N/A,#N/A,FALSE,"DEPR MASTER";#N/A,#N/A,FALSE,"DEPR SUM (STILLWATER)";#N/A,#N/A,FALSE,"DEPR SUM (DRESSER)";#N/A,#N/A,FALSE,"DEPR SUM (LAKEWOOD)";#N/A,#N/A,FALSE,"DEPR SUM (WHEAT RIDGE)";#N/A,#N/A,FALSE,"DEPR SUM (AUSTIN)";#N/A,#N/A,FALSE,"DEPR SUM (CORPORATE) "}</definedName>
    <definedName name="CapexNEW" localSheetId="30"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CapexNEW"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CapGainTaxRate" localSheetId="30">#REF!</definedName>
    <definedName name="CapGainTaxRate">#REF!</definedName>
    <definedName name="CapHualongqiao">#REF!</definedName>
    <definedName name="CapIncC1">#REF!</definedName>
    <definedName name="CapIncC2">#REF!</definedName>
    <definedName name="CapIncC3">#REF!</definedName>
    <definedName name="CapIncHualongqiao">#REF!</definedName>
    <definedName name="CapIncP1">#REF!</definedName>
    <definedName name="CapIncP2">#REF!</definedName>
    <definedName name="CapIncR1">#REF!</definedName>
    <definedName name="CapIncR2">#REF!</definedName>
    <definedName name="CapIncR3">#REF!</definedName>
    <definedName name="CapIncR4">#REF!</definedName>
    <definedName name="CAPITAL_EXPEN" hidden="1">"CAPITAL_EXPEN"</definedName>
    <definedName name="CAPITAL_LEASE" hidden="1">"CAPITAL_LEASE"</definedName>
    <definedName name="Capital_Projects" localSheetId="30">#REF!</definedName>
    <definedName name="Capital_Projects">#REF!</definedName>
    <definedName name="CapP1">#REF!</definedName>
    <definedName name="CapP2">#REF!</definedName>
    <definedName name="CapR1">#REF!</definedName>
    <definedName name="CapR2">#REF!</definedName>
    <definedName name="CapR3">#REF!</definedName>
    <definedName name="CapR4">#REF!</definedName>
    <definedName name="carol">#REF!</definedName>
    <definedName name="case">#REF!</definedName>
    <definedName name="CASH_DUE_BANKS" hidden="1">"CASH_DUE_BANKS"</definedName>
    <definedName name="CASH_EQUIV" hidden="1">"CASH_EQUIV"</definedName>
    <definedName name="CASH_INTEREST" hidden="1">"CASH_INTEREST"</definedName>
    <definedName name="CASH_ST" hidden="1">"CASH_ST"</definedName>
    <definedName name="CASH_TAXES" hidden="1">"CASH_TAXES"</definedName>
    <definedName name="Cashflow07" localSheetId="30"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Cashflow07"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Category">[144]Table!$C$2:$C$5</definedName>
    <definedName name="Category1">[145]Table!$C$2:$C$5</definedName>
    <definedName name="cawc" localSheetId="30"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cawc"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cb_sChartE2218BA_opts" hidden="1">"1, 4, 1, False, 2, False, False, , 0, False, True, 1, 1"</definedName>
    <definedName name="cb_sChartE221ADA_opts" hidden="1">"1, 5, 1, False, 2, False, False, , 0, False, False, 1, 1"</definedName>
    <definedName name="cc" localSheetId="30" hidden="1">{"Units A",#N/A,FALSE,"FY95SLS";"Units B",#N/A,FALSE,"FY95SLS"}</definedName>
    <definedName name="cc" hidden="1">{"Units A",#N/A,FALSE,"FY95SLS";"Units B",#N/A,FALSE,"FY95SLS"}</definedName>
    <definedName name="ccc" localSheetId="30" hidden="1">{#N/A,#N/A,FALSE,"Projections";#N/A,#N/A,FALSE,"Multiples Valuation";#N/A,#N/A,FALSE,"LBO";#N/A,#N/A,FALSE,"Multiples_Sensitivity";#N/A,#N/A,FALSE,"Summary"}</definedName>
    <definedName name="ccc" hidden="1">{#N/A,#N/A,FALSE,"Projections";#N/A,#N/A,FALSE,"Multiples Valuation";#N/A,#N/A,FALSE,"LBO";#N/A,#N/A,FALSE,"Multiples_Sensitivity";#N/A,#N/A,FALSE,"Summary"}</definedName>
    <definedName name="cccc"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cccc"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ccv" localSheetId="30"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ccv"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CD" localSheetId="30">#REF!</definedName>
    <definedName name="CD">#REF!</definedName>
    <definedName name="cdascfas" localSheetId="30" hidden="1">[23]National!#REF!</definedName>
    <definedName name="cdascfas" hidden="1">[23]National!#REF!</definedName>
    <definedName name="cdscdscs" localSheetId="30" hidden="1">#REF!</definedName>
    <definedName name="cdscdscs" hidden="1">#REF!</definedName>
    <definedName name="CF">#N/A</definedName>
    <definedName name="CF_AccruedExpenses" localSheetId="30">#REF!</definedName>
    <definedName name="CF_AccruedExpenses">#REF!</definedName>
    <definedName name="CF_Cash" localSheetId="30">#REF!</definedName>
    <definedName name="CF_Cash">#REF!</definedName>
    <definedName name="CF_CurrentLTDebit" localSheetId="30">#REF!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fef" localSheetId="30" hidden="1">{#N/A,#N/A,FALSE,"Admin";#N/A,#N/A,FALSE,"Other"}</definedName>
    <definedName name="cfef" hidden="1">{#N/A,#N/A,FALSE,"Admin";#N/A,#N/A,FALSE,"Other"}</definedName>
    <definedName name="cffffffffffff" localSheetId="30">#REF!</definedName>
    <definedName name="cffffffffffff">#REF!</definedName>
    <definedName name="CHANGE" localSheetId="30" hidden="1">{"stepel",#N/A,FALSE,"AHFSTEP"}</definedName>
    <definedName name="CHANGE" hidden="1">{"stepel",#N/A,FALSE,"AHFSTEP"}</definedName>
    <definedName name="ChangeRange" hidden="1">[146]!ChangeRange</definedName>
    <definedName name="CHANGES_WORK_CAP" hidden="1">"CHANGES_WORK_CAP"</definedName>
    <definedName name="chargers" localSheetId="30" hidden="1">{"PAGE 1",#N/A,FALSE,"ES-01-XX";"PAGE 2",#N/A,FALSE,"ES-01-XX"}</definedName>
    <definedName name="chargers" hidden="1">{"PAGE 1",#N/A,FALSE,"ES-01-XX";"PAGE 2",#N/A,FALSE,"ES-01-XX"}</definedName>
    <definedName name="Chart" localSheetId="30" hidden="1">{#N/A,#N/A,FALSE,"Pharm";#N/A,#N/A,FALSE,"WWCM"}</definedName>
    <definedName name="Chart" hidden="1">{#N/A,#N/A,FALSE,"Pharm";#N/A,#N/A,FALSE,"WWCM"}</definedName>
    <definedName name="ChartCaptions" localSheetId="30">#REF!</definedName>
    <definedName name="ChartCaptions">#REF!</definedName>
    <definedName name="ChartingArea">'[147]movement-玻璃厂'!$A$6:$A$13,'[147]movement-玻璃厂'!$F$6:$L$13</definedName>
    <definedName name="ChartingLabels" localSheetId="30">#REF!</definedName>
    <definedName name="ChartingLabels">#REF!</definedName>
    <definedName name="chartNew" localSheetId="30" hidden="1">{#N/A,#N/A,FALSE,"SUMMARY";#N/A,#N/A,FALSE,"mcsh";#N/A,#N/A,FALSE,"vol&amp;rev";#N/A,#N/A,FALSE,"wkgcap";#N/A,#N/A,FALSE,"DEPR&amp;DT";#N/A,#N/A,FALSE,"ASSETS";#N/A,#N/A,FALSE,"NI&amp;OTH&amp;DIV";#N/A,#N/A,FALSE,"CASHFLOW";#N/A,#N/A,FALSE,"CAPEMPL";#N/A,#N/A,FALSE,"ROCE"}</definedName>
    <definedName name="chartNew" hidden="1">{#N/A,#N/A,FALSE,"SUMMARY";#N/A,#N/A,FALSE,"mcsh";#N/A,#N/A,FALSE,"vol&amp;rev";#N/A,#N/A,FALSE,"wkgcap";#N/A,#N/A,FALSE,"DEPR&amp;DT";#N/A,#N/A,FALSE,"ASSETS";#N/A,#N/A,FALSE,"NI&amp;OTH&amp;DIV";#N/A,#N/A,FALSE,"CASHFLOW";#N/A,#N/A,FALSE,"CAPEMPL";#N/A,#N/A,FALSE,"ROCE"}</definedName>
    <definedName name="CHECK">#N/A</definedName>
    <definedName name="CHF" localSheetId="30">#REF!</definedName>
    <definedName name="CHF">#REF!</definedName>
    <definedName name="chiho" localSheetId="30" hidden="1">{"'下期集計（10.27迄・速報値）'!$Q$16"}</definedName>
    <definedName name="chiho" hidden="1">{"'下期集計（10.27迄・速報値）'!$Q$16"}</definedName>
    <definedName name="chosie" localSheetId="30" hidden="1">{#N/A,#N/A,FALSE,"Pharm";#N/A,#N/A,FALSE,"WWCM"}</definedName>
    <definedName name="chosie" hidden="1">{#N/A,#N/A,FALSE,"Pharm";#N/A,#N/A,FALSE,"WWCM"}</definedName>
    <definedName name="cip" localSheetId="30">#REF!</definedName>
    <definedName name="cip">#REF!</definedName>
    <definedName name="CIQWBGuid" hidden="1">"Triage Exhibits.xls"</definedName>
    <definedName name="CIQWBGuid_1" hidden="1">"20c4a5e9-a632-4454-8c6a-a956055f42a3"</definedName>
    <definedName name="City" localSheetId="30">#REF!</definedName>
    <definedName name="City">#REF!</definedName>
    <definedName name="Clear">[148]!Clear</definedName>
    <definedName name="ClientName" localSheetId="30">#REF!</definedName>
    <definedName name="ClientName">#REF!</definedName>
    <definedName name="CLK">#REF!</definedName>
    <definedName name="CMTGearing2003">#REF!</definedName>
    <definedName name="Cnv" localSheetId="30">'[149]P&amp;L_summary_sub_Fund'!#REF!</definedName>
    <definedName name="Cnv">'[149]P&amp;L_summary_sub_Fund'!#REF!</definedName>
    <definedName name="COATree">'[150]Bgt COA Mapping'!$A$1:$H$401</definedName>
    <definedName name="Code" localSheetId="30" hidden="1">#REF!</definedName>
    <definedName name="Code" hidden="1">#REF!</definedName>
    <definedName name="COGstandard" localSheetId="30" hidden="1">{#N/A,#N/A,FALSE,"Pharm";#N/A,#N/A,FALSE,"WWCM"}</definedName>
    <definedName name="COGstandard" hidden="1">{#N/A,#N/A,FALSE,"Pharm";#N/A,#N/A,FALSE,"WWCM"}</definedName>
    <definedName name="collar" localSheetId="30">#REF!</definedName>
    <definedName name="collar">#REF!</definedName>
    <definedName name="COMMKE">#REF!</definedName>
    <definedName name="COMMON_STOCK" hidden="1">"COMMON_STOCK"</definedName>
    <definedName name="Compad" localSheetId="30" hidden="1">{#N/A,#N/A,FALSE,"J97plnfp"}</definedName>
    <definedName name="Compad" hidden="1">{#N/A,#N/A,FALSE,"J97plnfp"}</definedName>
    <definedName name="Company" localSheetId="30">#REF!</definedName>
    <definedName name="Company">#REF!</definedName>
    <definedName name="COMPANY_ADDRESS" hidden="1">"COMPANY_ADDRESS"</definedName>
    <definedName name="COMPANY_PHONE" hidden="1">"COMPANY_PHONE"</definedName>
    <definedName name="COMPANY_STREET1" hidden="1">"COMPANY_STREET1"</definedName>
    <definedName name="COMPANY_STREET2" hidden="1">"COMPANY_STREET2"</definedName>
    <definedName name="COMPANY_TICKER" hidden="1">"COMPANY_TICKER"</definedName>
    <definedName name="COMPANY_WEBSITE" hidden="1">"COMPANY_WEBSITE"</definedName>
    <definedName name="COMPANY_ZIP" hidden="1">"COMPANY_ZIP"</definedName>
    <definedName name="comparison" localSheetId="30" hidden="1">{"bs",#N/A,FALSE,"SCF"}</definedName>
    <definedName name="comparison" hidden="1">{"bs",#N/A,FALSE,"SCF"}</definedName>
    <definedName name="COMPLEX">[151]AFEMAI!$H$8:$H$485</definedName>
    <definedName name="COMPTABLE" localSheetId="30">#REF!</definedName>
    <definedName name="COMPTABLE">#REF!</definedName>
    <definedName name="CONC" localSheetId="30" hidden="1">{#N/A,#N/A,FALSE,"Aging Summary";#N/A,#N/A,FALSE,"Ratio Analysis";#N/A,#N/A,FALSE,"Test 120 Day Accts";#N/A,#N/A,FALSE,"Tickmarks"}</definedName>
    <definedName name="CONC" hidden="1">{#N/A,#N/A,FALSE,"Aging Summary";#N/A,#N/A,FALSE,"Ratio Analysis";#N/A,#N/A,FALSE,"Test 120 Day Accts";#N/A,#N/A,FALSE,"Tickmarks"}</definedName>
    <definedName name="Confused" localSheetId="30" hidden="1">#REF!</definedName>
    <definedName name="Confused" hidden="1">#REF!</definedName>
    <definedName name="Connection.Info" hidden="1">"Server=FPS_1;User_Name=Taha Siddiqui;Password=;Application=Fcosting;Database=Fcosting;"</definedName>
    <definedName name="consoltotal" localSheetId="30">#REF!</definedName>
    <definedName name="consoltotal">#REF!</definedName>
    <definedName name="ContentsHelp" hidden="1">[146]!ContentsHelp</definedName>
    <definedName name="contrib2" localSheetId="30" hidden="1">{"page1",#N/A,FALSE,"Temp";"page2",#N/A,FALSE,"Temp";"page3",#N/A,FALSE,"Temp";"page4",#N/A,FALSE,"Temp";"page5",#N/A,FALSE,"Temp";"page6",#N/A,FALSE,"Temp"}</definedName>
    <definedName name="contrib2" hidden="1">{"page1",#N/A,FALSE,"Temp";"page2",#N/A,FALSE,"Temp";"page3",#N/A,FALSE,"Temp";"page4",#N/A,FALSE,"Temp";"page5",#N/A,FALSE,"Temp";"page6",#N/A,FALSE,"Temp"}</definedName>
    <definedName name="contrib3" localSheetId="30" hidden="1">{"page1",#N/A,FALSE,"Temp";"page2",#N/A,FALSE,"Temp";"page3",#N/A,FALSE,"Temp";"page4",#N/A,FALSE,"Temp";"page5",#N/A,FALSE,"Temp";"page6",#N/A,FALSE,"Temp"}</definedName>
    <definedName name="contrib3" hidden="1">{"page1",#N/A,FALSE,"Temp";"page2",#N/A,FALSE,"Temp";"page3",#N/A,FALSE,"Temp";"page4",#N/A,FALSE,"Temp";"page5",#N/A,FALSE,"Temp";"page6",#N/A,FALSE,"Temp"}</definedName>
    <definedName name="copia" localSheetId="30" hidden="1">{#N/A,#N/A,FALSE,"voz corporativa";#N/A,#N/A,FALSE,"Transmisión de datos";#N/A,#N/A,FALSE,"Videoconferencia";#N/A,#N/A,FALSE,"Correo electrónico";#N/A,#N/A,FALSE,"Correo de voz";#N/A,#N/A,FALSE,"Megafax";#N/A,#N/A,FALSE,"Edi";#N/A,#N/A,FALSE,"Internet";#N/A,#N/A,FALSE,"VSAT";#N/A,#N/A,FALSE,"ing ult. milla"}</definedName>
    <definedName name="copia" hidden="1">{#N/A,#N/A,FALSE,"voz corporativa";#N/A,#N/A,FALSE,"Transmisión de datos";#N/A,#N/A,FALSE,"Videoconferencia";#N/A,#N/A,FALSE,"Correo electrónico";#N/A,#N/A,FALSE,"Correo de voz";#N/A,#N/A,FALSE,"Megafax";#N/A,#N/A,FALSE,"Edi";#N/A,#N/A,FALSE,"Internet";#N/A,#N/A,FALSE,"VSAT";#N/A,#N/A,FALSE,"ing ult. milla"}</definedName>
    <definedName name="copper" localSheetId="30">#REF!</definedName>
    <definedName name="copper">#REF!</definedName>
    <definedName name="copy" localSheetId="30"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copy"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copy_1" localSheetId="30" hidden="1">{"TOP PORTION",#N/A,FALSE,"0895"}</definedName>
    <definedName name="copy_1" hidden="1">{"TOP PORTION",#N/A,FALSE,"0895"}</definedName>
    <definedName name="copy_2" localSheetId="30" hidden="1">{"TOP PORTION",#N/A,FALSE,"0895"}</definedName>
    <definedName name="copy_2" hidden="1">{"TOP PORTION",#N/A,FALSE,"0895"}</definedName>
    <definedName name="copy_3" localSheetId="30" hidden="1">{"TOP PORTION",#N/A,FALSE,"0895"}</definedName>
    <definedName name="copy_3" hidden="1">{"TOP PORTION",#N/A,FALSE,"0895"}</definedName>
    <definedName name="copy_4" localSheetId="30" hidden="1">{"TOP PORTION",#N/A,FALSE,"0895"}</definedName>
    <definedName name="copy_4" hidden="1">{"TOP PORTION",#N/A,FALSE,"0895"}</definedName>
    <definedName name="copy_5" localSheetId="30" hidden="1">{"TOP PORTION",#N/A,FALSE,"0895"}</definedName>
    <definedName name="copy_5" hidden="1">{"TOP PORTION",#N/A,FALSE,"0895"}</definedName>
    <definedName name="copy1" localSheetId="30" hidden="1">{#N/A,#N/A,FALSE,"Pharm";#N/A,#N/A,FALSE,"WWCM"}</definedName>
    <definedName name="copy1" hidden="1">{#N/A,#N/A,FALSE,"Pharm";#N/A,#N/A,FALSE,"WWCM"}</definedName>
    <definedName name="COPY2" localSheetId="30" hidden="1">{#N/A,#N/A,FALSE,"Pharm";#N/A,#N/A,FALSE,"WWCM"}</definedName>
    <definedName name="COPY2" hidden="1">{#N/A,#N/A,FALSE,"Pharm";#N/A,#N/A,FALSE,"WWCM"}</definedName>
    <definedName name="copy233" localSheetId="30" hidden="1">{#N/A,#N/A,FALSE,"Pharm";#N/A,#N/A,FALSE,"WWCM"}</definedName>
    <definedName name="copy233" hidden="1">{#N/A,#N/A,FALSE,"Pharm";#N/A,#N/A,FALSE,"WWCM"}</definedName>
    <definedName name="copy33" localSheetId="30" hidden="1">{#N/A,#N/A,FALSE,"Pharm";#N/A,#N/A,FALSE,"WWCM"}</definedName>
    <definedName name="copy33" hidden="1">{#N/A,#N/A,FALSE,"Pharm";#N/A,#N/A,FALSE,"WWCM"}</definedName>
    <definedName name="copy38" localSheetId="30" hidden="1">{#N/A,#N/A,FALSE,"Pharm";#N/A,#N/A,FALSE,"WWCM"}</definedName>
    <definedName name="copy38" hidden="1">{#N/A,#N/A,FALSE,"Pharm";#N/A,#N/A,FALSE,"WWCM"}</definedName>
    <definedName name="CopyArea" localSheetId="30">#REF!</definedName>
    <definedName name="CopyArea">#REF!</definedName>
    <definedName name="CorpTax">[152]Control!$C$297</definedName>
    <definedName name="CorpTaxOffshore" localSheetId="30">#REF!</definedName>
    <definedName name="CorpTaxOffshore">#REF!</definedName>
    <definedName name="COS">#N/A</definedName>
    <definedName name="COS_UC">#N/A</definedName>
    <definedName name="cost">'[153]SALE&amp;COST'!$A$1:$D$65</definedName>
    <definedName name="Cost_raw_material_JULY">'[154]COST FINAL'!$S$8</definedName>
    <definedName name="COST_REVENUE" hidden="1">"COST_REVENUE"</definedName>
    <definedName name="CostLevel" hidden="1">[155]Settings!$C$37</definedName>
    <definedName name="count" localSheetId="30">#REF!</definedName>
    <definedName name="count">#REF!</definedName>
    <definedName name="Country">#REF!</definedName>
    <definedName name="COUNTRY_NAME" hidden="1">"COUNTRY_NAME"</definedName>
    <definedName name="CountryRiskPremium" localSheetId="30">#REF!</definedName>
    <definedName name="CountryRiskPremium">#REF!</definedName>
    <definedName name="Covenants" localSheetId="30" hidden="1">{#N/A,#N/A,FALSE,"Projections";#N/A,#N/A,FALSE,"Multiples Valuation";#N/A,#N/A,FALSE,"LBO";#N/A,#N/A,FALSE,"Multiples_Sensitivity";#N/A,#N/A,FALSE,"Summary"}</definedName>
    <definedName name="Covenants" hidden="1">{#N/A,#N/A,FALSE,"Projections";#N/A,#N/A,FALSE,"Multiples Valuation";#N/A,#N/A,FALSE,"LBO";#N/A,#N/A,FALSE,"Multiples_Sensitivity";#N/A,#N/A,FALSE,"Summary"}</definedName>
    <definedName name="Cr">'[156]Core Assumptions'!$C$16</definedName>
    <definedName name="CR3RT" localSheetId="30">#REF!</definedName>
    <definedName name="CR3RT">#REF!</definedName>
    <definedName name="CR3RTDK">#REF!</definedName>
    <definedName name="CR5RTDK">#REF!</definedName>
    <definedName name="crap" localSheetId="30" hidden="1">{#N/A,#N/A,FALSE,"J97plnfp"}</definedName>
    <definedName name="crap" hidden="1">{#N/A,#N/A,FALSE,"J97plnfp"}</definedName>
    <definedName name="CreateTable" hidden="1">[146]!CreateTable</definedName>
    <definedName name="Credcard_Income_Growth" localSheetId="30">#REF!</definedName>
    <definedName name="Credcard_Income_Growth">#REF!</definedName>
    <definedName name="CREDITOR" localSheetId="30">'[157]P&amp;L'!#REF!</definedName>
    <definedName name="CREDITOR">'[157]P&amp;L'!#REF!</definedName>
    <definedName name="cri" localSheetId="30">[4]Inv_Data!#REF!</definedName>
    <definedName name="cri">[4]Inv_Data!#REF!</definedName>
    <definedName name="ct" localSheetId="30" hidden="1">{"Units A",#N/A,FALSE,"FY95SLS";"Units B",#N/A,FALSE,"FY95SLS"}</definedName>
    <definedName name="ct" hidden="1">{"Units A",#N/A,FALSE,"FY95SLS";"Units B",#N/A,FALSE,"FY95SLS"}</definedName>
    <definedName name="cta" localSheetId="30" hidden="1">{"Units A",#N/A,FALSE,"FY95SLS";"Units B",#N/A,FALSE,"FY95SLS"}</definedName>
    <definedName name="cta" hidden="1">{"Units A",#N/A,FALSE,"FY95SLS";"Units B",#N/A,FALSE,"FY95SLS"}</definedName>
    <definedName name="Cum.Interest">IF([139]Interest!XEY1&lt;&gt;"",[139]Interest!A1048576+[139]Interest!XFB1,"")</definedName>
    <definedName name="CUMENE" localSheetId="30">#REF!</definedName>
    <definedName name="CUMENE">#REF!</definedName>
    <definedName name="CUMENT">#REF!</definedName>
    <definedName name="cun" localSheetId="30" hidden="1">{#N/A,#N/A,FALSE,"WOB_1.XLS";#N/A,#N/A,FALSE,"WOB_2.XLS";#N/A,#N/A,FALSE,"WOB_3.XLS";#N/A,#N/A,FALSE,"WOB_4.XLS";#N/A,#N/A,FALSE,"WOB_5.XLS"}</definedName>
    <definedName name="cun" hidden="1">{#N/A,#N/A,FALSE,"WOB_1.XLS";#N/A,#N/A,FALSE,"WOB_2.XLS";#N/A,#N/A,FALSE,"WOB_3.XLS";#N/A,#N/A,FALSE,"WOB_4.XLS";#N/A,#N/A,FALSE,"WOB_5.XLS"}</definedName>
    <definedName name="CUNDEZ" localSheetId="30" hidden="1">{#N/A,#N/A,FALSE,"WOB_1.XLS";#N/A,#N/A,FALSE,"WOB_2.XLS";#N/A,#N/A,FALSE,"WOB_3.XLS";#N/A,#N/A,FALSE,"WOB_4.XLS";#N/A,#N/A,FALSE,"WOB_5.XLS"}</definedName>
    <definedName name="CUNDEZ" hidden="1">{#N/A,#N/A,FALSE,"WOB_1.XLS";#N/A,#N/A,FALSE,"WOB_2.XLS";#N/A,#N/A,FALSE,"WOB_3.XLS";#N/A,#N/A,FALSE,"WOB_4.XLS";#N/A,#N/A,FALSE,"WOB_5.XLS"}</definedName>
    <definedName name="Currency">[158]Instructions!$B$15:$B$26</definedName>
    <definedName name="Currency_Opt">[159]Instruction!$I$5:$I$6</definedName>
    <definedName name="CURRENT_PORT" hidden="1">"CURRENT_PORT"</definedName>
    <definedName name="CURRENT_RATIO" hidden="1">"CURRENT_RATIO"</definedName>
    <definedName name="Customer" localSheetId="30">[4]Inv_Data!#REF!</definedName>
    <definedName name="Customer">[4]Inv_Data!#REF!</definedName>
    <definedName name="cv"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cv"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cvbxcvgdfg" localSheetId="30" hidden="1">{#N/A,#N/A,FALSE,"WOBE_DE.XLS";#N/A,#N/A,FALSE,"WOB_1.XLS";#N/A,#N/A,FALSE,"WOB_2.XLS";#N/A,#N/A,FALSE,"WOB_3.XLS";#N/A,#N/A,FALSE,"WOB_4.XLS";#N/A,#N/A,FALSE,"WOB_5.XLS"}</definedName>
    <definedName name="cvbxcvgdfg" hidden="1">{#N/A,#N/A,FALSE,"WOBE_DE.XLS";#N/A,#N/A,FALSE,"WOB_1.XLS";#N/A,#N/A,FALSE,"WOB_2.XLS";#N/A,#N/A,FALSE,"WOB_3.XLS";#N/A,#N/A,FALSE,"WOB_4.XLS";#N/A,#N/A,FALSE,"WOB_5.XLS"}</definedName>
    <definedName name="Cwvu.GREY_ALL." hidden="1">[160]INQ!#REF!</definedName>
    <definedName name="cxaa" localSheetId="30" hidden="1">{#N/A,#N/A,FALSE,"Adj Proj";#N/A,#N/A,FALSE,"Sheet1";#N/A,#N/A,FALSE,"LBO";#N/A,#N/A,FALSE,"LBOMER";#N/A,#N/A,FALSE,"WACC";#N/A,#N/A,FALSE,"DCF";#N/A,#N/A,FALSE,"DCFMER";#N/A,#N/A,FALSE,"Pooling";#N/A,#N/A,FALSE,"income";#N/A,#N/A,FALSE,"Offer"}</definedName>
    <definedName name="cxaa" hidden="1">{#N/A,#N/A,FALSE,"Adj Proj";#N/A,#N/A,FALSE,"Sheet1";#N/A,#N/A,FALSE,"LBO";#N/A,#N/A,FALSE,"LBOMER";#N/A,#N/A,FALSE,"WACC";#N/A,#N/A,FALSE,"DCF";#N/A,#N/A,FALSE,"DCFMER";#N/A,#N/A,FALSE,"Pooling";#N/A,#N/A,FALSE,"income";#N/A,#N/A,FALSE,"Offer"}</definedName>
    <definedName name="cxvx" localSheetId="30" hidden="1">{"compallo",#N/A,FALSE,"Allocation";"plallo",#N/A,FALSE,"Allocation"}</definedName>
    <definedName name="cxvx" hidden="1">{"compallo",#N/A,FALSE,"Allocation";"plallo",#N/A,FALSE,"Allocation"}</definedName>
    <definedName name="CY_NetAssets" localSheetId="30">#REF!</definedName>
    <definedName name="CY_NetAssets">#REF!</definedName>
    <definedName name="CY_Reserves" localSheetId="30">#REF!</definedName>
    <definedName name="CY_Reserves">#REF!</definedName>
    <definedName name="CY_RetainedProftit" localSheetId="30">#REF!</definedName>
    <definedName name="CY_RetainedProftit">#REF!</definedName>
    <definedName name="CY_RetainedProftits">#REF!</definedName>
    <definedName name="D" hidden="1">#REF!</definedName>
    <definedName name="D_AC">#REF!</definedName>
    <definedName name="D_AN">#REF!</definedName>
    <definedName name="D_AN_N">#REF!</definedName>
    <definedName name="D_AN_Y">#REF!</definedName>
    <definedName name="D_AN0">#REF!</definedName>
    <definedName name="D_AU">#REF!</definedName>
    <definedName name="D_AU10">#REF!</definedName>
    <definedName name="D_AU11">#REF!</definedName>
    <definedName name="D_BP">#REF!</definedName>
    <definedName name="D_CA">#REF!</definedName>
    <definedName name="D_CU">#REF!</definedName>
    <definedName name="D_DP">#REF!</definedName>
    <definedName name="D_FL">#REF!</definedName>
    <definedName name="D_PA">[161]Control!#REF!</definedName>
    <definedName name="D_PE" localSheetId="30">#REF!</definedName>
    <definedName name="D_PE">#REF!</definedName>
    <definedName name="D_RU">[162]Control!$A$33</definedName>
    <definedName name="D_TAX_B_S">'[157]P&amp;L'!#REF!</definedName>
    <definedName name="da" localSheetId="30">#REF!</definedName>
    <definedName name="da">#REF!</definedName>
    <definedName name="DA_1341398117500002959" localSheetId="30" hidden="1">#REF!</definedName>
    <definedName name="DA_1341398117500002959" hidden="1">#REF!</definedName>
    <definedName name="DA_1988750690000004342" hidden="1">#REF!</definedName>
    <definedName name="DA_1988750690000004347" hidden="1">#REF!</definedName>
    <definedName name="DA_1988750690000004352" hidden="1">#REF!</definedName>
    <definedName name="DA_1988750690000004357" hidden="1">#REF!</definedName>
    <definedName name="DA_1988750690000004362" hidden="1">#REF!</definedName>
    <definedName name="DA_1988750690000004366" hidden="1">#REF!</definedName>
    <definedName name="DA_1988750690000004372" hidden="1">#REF!</definedName>
    <definedName name="DA_1988750690000004377" hidden="1">#REF!</definedName>
    <definedName name="DA_1988750690000004382" hidden="1">#REF!</definedName>
    <definedName name="DA_1988750690000004387" hidden="1">#REF!</definedName>
    <definedName name="DA_1988750690000004392" hidden="1">#REF!</definedName>
    <definedName name="DA_1988750690000004397" hidden="1">#REF!</definedName>
    <definedName name="DA_1988750690000004407" hidden="1">#REF!</definedName>
    <definedName name="DA_1988750690000004412" hidden="1">#REF!</definedName>
    <definedName name="DA_1988750690000004417" hidden="1">#REF!</definedName>
    <definedName name="DA_1988750690000004421" hidden="1">#REF!</definedName>
    <definedName name="DA_1988750690000004622" hidden="1">#REF!</definedName>
    <definedName name="DA_1988750690000004627" hidden="1">#REF!</definedName>
    <definedName name="DA_1988750690000004641" hidden="1">#REF!</definedName>
    <definedName name="DA_1988750690000004877" hidden="1">#REF!</definedName>
    <definedName name="DA_1988750690000005145" hidden="1">#REF!</definedName>
    <definedName name="DA_1988750690000005150" hidden="1">#REF!</definedName>
    <definedName name="DA_1988750690000005155" hidden="1">#REF!</definedName>
    <definedName name="DA_1988750690000005168" hidden="1">#REF!</definedName>
    <definedName name="DA_1988750690000005173" hidden="1">#REF!</definedName>
    <definedName name="DA_1988750690000005214" hidden="1">#REF!</definedName>
    <definedName name="DA_1988750690000005219" hidden="1">#REF!</definedName>
    <definedName name="DA_1988750690000005311" hidden="1">#REF!</definedName>
    <definedName name="DA_1988750690000005316" hidden="1">#REF!</definedName>
    <definedName name="DA_1988750690000005325" hidden="1">#REF!</definedName>
    <definedName name="DA_2050820565800000468" hidden="1">#REF!</definedName>
    <definedName name="DA_2050820565800000936" hidden="1">#REF!</definedName>
    <definedName name="DA_2050820565800000969" hidden="1">#REF!</definedName>
    <definedName name="DA_2050820565800001000" hidden="1">#REF!</definedName>
    <definedName name="DA_2050820565800001133" hidden="1">#REF!</definedName>
    <definedName name="DA_2050820565800001161" hidden="1">#REF!</definedName>
    <definedName name="DA_2050820565800001167" hidden="1">#REF!</definedName>
    <definedName name="DA_2050820565800001176" hidden="1">#REF!</definedName>
    <definedName name="DA_2050820565800001200" hidden="1">#REF!</definedName>
    <definedName name="DA_2050820565800001204" hidden="1">#REF!</definedName>
    <definedName name="DA_2050820565800001210" hidden="1">#REF!</definedName>
    <definedName name="DA_2050820565800001215" hidden="1">#REF!</definedName>
    <definedName name="DA_2050820565800001219" hidden="1">#REF!</definedName>
    <definedName name="DA_2050820565800001224" hidden="1">#REF!</definedName>
    <definedName name="DA_2050820565800001540" hidden="1">#REF!</definedName>
    <definedName name="DA_2050820565800001544" hidden="1">#REF!</definedName>
    <definedName name="DA_2064655010200000017" hidden="1">#REF!</definedName>
    <definedName name="DA_2207563663500000395" hidden="1">#REF!</definedName>
    <definedName name="DA_2207563663500000401" hidden="1">#REF!</definedName>
    <definedName name="DA_2207563663500000433" hidden="1">#REF!</definedName>
    <definedName name="DA_2207563663500000447" hidden="1">#REF!</definedName>
    <definedName name="DA_2207563663500000567" hidden="1">#REF!</definedName>
    <definedName name="DA_2207563663500000573" hidden="1">#REF!</definedName>
    <definedName name="DA_2207563663500000577" hidden="1">#REF!</definedName>
    <definedName name="DA_2207563663500000587" hidden="1">#REF!</definedName>
    <definedName name="DA_2207563663500000592" hidden="1">#REF!</definedName>
    <definedName name="DA_2207563663500000598" hidden="1">#REF!</definedName>
    <definedName name="DA_2207563663500000603" hidden="1">#REF!</definedName>
    <definedName name="DA_2207563663500000607" hidden="1">#REF!</definedName>
    <definedName name="DA_2207563663500000613" hidden="1">#REF!</definedName>
    <definedName name="DA_2207563663500000618" hidden="1">#REF!</definedName>
    <definedName name="DA_2207563663500000642" hidden="1">#REF!</definedName>
    <definedName name="DA_2207563663500000647" hidden="1">#REF!</definedName>
    <definedName name="DA_2241906659300002408" hidden="1">#REF!</definedName>
    <definedName name="DA_2294593113600001312" hidden="1">#REF!</definedName>
    <definedName name="DA_2294593113600001318" hidden="1">#REF!</definedName>
    <definedName name="DA_2294593113600001354" hidden="1">#REF!</definedName>
    <definedName name="DA_2294593113600001359" hidden="1">#REF!</definedName>
    <definedName name="DA_2294593113600001454" hidden="1">#REF!</definedName>
    <definedName name="DA_2294593113600001906" hidden="1">#REF!</definedName>
    <definedName name="DA_2350884983800001414" hidden="1">#REF!</definedName>
    <definedName name="DA_2350884983800001723" hidden="1">#REF!</definedName>
    <definedName name="DA_2350884983800001728" hidden="1">#REF!</definedName>
    <definedName name="DA_2350884983800001733" hidden="1">#REF!</definedName>
    <definedName name="DA_2350884983800001739" hidden="1">#REF!</definedName>
    <definedName name="DA_2350884983800001743" hidden="1">#REF!</definedName>
    <definedName name="DA_2350884983800002005" hidden="1">#REF!</definedName>
    <definedName name="DA_2350884983800002009" hidden="1">#REF!</definedName>
    <definedName name="DA_2350884983800002014" hidden="1">#REF!</definedName>
    <definedName name="DA_2350884983800002061" hidden="1">#REF!</definedName>
    <definedName name="DA_2350884983800002066" hidden="1">#REF!</definedName>
    <definedName name="DA_2350884983800002071" hidden="1">#REF!</definedName>
    <definedName name="DA_2350884983800002076" hidden="1">#REF!</definedName>
    <definedName name="DA_2350884983800002081" hidden="1">#REF!</definedName>
    <definedName name="DA_2350884983800002086" hidden="1">#REF!</definedName>
    <definedName name="DA_2350884983800002091" hidden="1">#REF!</definedName>
    <definedName name="DA_2350884983800002096" hidden="1">#REF!</definedName>
    <definedName name="DA_2399263360500000015" hidden="1">#REF!</definedName>
    <definedName name="DA_2600308260900000101" hidden="1">[163]Summary!#REF!</definedName>
    <definedName name="DA_2600308260900000110" hidden="1">[163]Summary!#REF!</definedName>
    <definedName name="DA_2600308260900000134" hidden="1">[163]Summary!#REF!</definedName>
    <definedName name="DA_2600308260900000291" hidden="1">[163]Summary!#REF!</definedName>
    <definedName name="DA_2600308260900000295" hidden="1">[163]Summary!#REF!</definedName>
    <definedName name="DA_2600308260900000299" hidden="1">[163]Summary!#REF!</definedName>
    <definedName name="DA_2600308260900000308" hidden="1">[163]Summary!#REF!</definedName>
    <definedName name="DA_2600308260900000314" hidden="1">[163]Summary!#REF!</definedName>
    <definedName name="DA_2600308260900000318" hidden="1">[163]Summary!#REF!</definedName>
    <definedName name="DA_2600308260900000324" hidden="1">[163]Summary!#REF!</definedName>
    <definedName name="DA_2600308260900000359" hidden="1">[163]Summary!#REF!</definedName>
    <definedName name="DA_2600308260900000364" hidden="1">[163]Summary!#REF!</definedName>
    <definedName name="DA_2602110677200000031" hidden="1">[163]Summary!#REF!</definedName>
    <definedName name="DA_2602110677200000037" hidden="1">[163]Summary!#REF!</definedName>
    <definedName name="DA_2602110677200000042" hidden="1">[163]Summary!#REF!</definedName>
    <definedName name="DA_2602110677200000052" hidden="1">[163]Summary!#REF!</definedName>
    <definedName name="DA_2602110677200000057" hidden="1">[163]Summary!#REF!</definedName>
    <definedName name="DA_2602110677200000062" hidden="1">[163]Summary!#REF!</definedName>
    <definedName name="DA_2774837234000001131" hidden="1">#REF!</definedName>
    <definedName name="DA_2774837234000001137" hidden="1">#REF!</definedName>
    <definedName name="DA_3009825656100000379" hidden="1">'[164]&lt;4&gt;'!$J$9</definedName>
    <definedName name="DAD" localSheetId="30" hidden="1">{#N/A,#N/A,FALSE,"REPORT"}</definedName>
    <definedName name="DAD" hidden="1">{#N/A,#N/A,FALSE,"REPORT"}</definedName>
    <definedName name="DADDA" localSheetId="30" hidden="1">{#N/A,#N/A,FALSE,"Aging Summary";#N/A,#N/A,FALSE,"Ratio Analysis";#N/A,#N/A,FALSE,"Test 120 Day Accts";#N/A,#N/A,FALSE,"Tickmarks"}</definedName>
    <definedName name="DADDA" hidden="1">{#N/A,#N/A,FALSE,"Aging Summary";#N/A,#N/A,FALSE,"Ratio Analysis";#N/A,#N/A,FALSE,"Test 120 Day Accts";#N/A,#N/A,FALSE,"Tickmarks"}</definedName>
    <definedName name="DADDA1" localSheetId="30" hidden="1">{#N/A,#N/A,FALSE,"Aging Summary";#N/A,#N/A,FALSE,"Ratio Analysis";#N/A,#N/A,FALSE,"Test 120 Day Accts";#N/A,#N/A,FALSE,"Tickmarks"}</definedName>
    <definedName name="DADDA1" hidden="1">{#N/A,#N/A,FALSE,"Aging Summary";#N/A,#N/A,FALSE,"Ratio Analysis";#N/A,#N/A,FALSE,"Test 120 Day Accts";#N/A,#N/A,FALSE,"Tickmarks"}</definedName>
    <definedName name="DADF" localSheetId="30" hidden="1">{#N/A,#N/A,FALSE,"REPORT"}</definedName>
    <definedName name="DADF" hidden="1">{#N/A,#N/A,FALSE,"REPORT"}</definedName>
    <definedName name="daf" localSheetId="30" hidden="1">{#N/A,#N/A,FALSE,"1";#N/A,#N/A,FALSE,"2";#N/A,#N/A,FALSE,"16 - 17";#N/A,#N/A,FALSE,"18 - 19";#N/A,#N/A,FALSE,"26";#N/A,#N/A,FALSE,"27";#N/A,#N/A,FALSE,"28"}</definedName>
    <definedName name="daf" hidden="1">{#N/A,#N/A,FALSE,"1";#N/A,#N/A,FALSE,"2";#N/A,#N/A,FALSE,"16 - 17";#N/A,#N/A,FALSE,"18 - 19";#N/A,#N/A,FALSE,"26";#N/A,#N/A,FALSE,"27";#N/A,#N/A,FALSE,"28"}</definedName>
    <definedName name="dafd" localSheetId="30" hidden="1">{"bs",#N/A,FALSE,"SCF"}</definedName>
    <definedName name="dafd" hidden="1">{"bs",#N/A,FALSE,"SCF"}</definedName>
    <definedName name="dafdsaf" localSheetId="30" hidden="1">{"incomemth",#N/A,TRUE,"forecast00";"incomepercentmth",#N/A,TRUE,"forecast00";"balancemth",#N/A,TRUE,"forecast00";"cashmth",#N/A,TRUE,"forecast00";"covenantmth",#N/A,TRUE,"forecast00"}</definedName>
    <definedName name="dafdsaf" hidden="1">{"incomemth",#N/A,TRUE,"forecast00";"incomepercentmth",#N/A,TRUE,"forecast00";"balancemth",#N/A,TRUE,"forecast00";"cashmth",#N/A,TRUE,"forecast00";"covenantmth",#N/A,TRUE,"forecast00"}</definedName>
    <definedName name="dafs"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afs"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afsaf1" localSheetId="30" hidden="1">{"incomemth",#N/A,TRUE,"forecast00";"incomepercentmth",#N/A,TRUE,"forecast00";"balancemth",#N/A,TRUE,"forecast00";"cashmth",#N/A,TRUE,"forecast00";"covenantmth",#N/A,TRUE,"forecast00"}</definedName>
    <definedName name="dafsaf1" hidden="1">{"incomemth",#N/A,TRUE,"forecast00";"incomepercentmth",#N/A,TRUE,"forecast00";"balancemth",#N/A,TRUE,"forecast00";"cashmth",#N/A,TRUE,"forecast00";"covenantmth",#N/A,TRUE,"forecast00"}</definedName>
    <definedName name="dakfkjafgkeaj" localSheetId="30" hidden="1">{#N/A,#N/A,FALSE,"Pharm";#N/A,#N/A,FALSE,"WWCM"}</definedName>
    <definedName name="dakfkjafgkeaj" hidden="1">{#N/A,#N/A,FALSE,"Pharm";#N/A,#N/A,FALSE,"WWCM"}</definedName>
    <definedName name="DAL_RESERVED" localSheetId="30" hidden="1">#REF!</definedName>
    <definedName name="DAL_RESERVED" hidden="1">#REF!</definedName>
    <definedName name="DALFirstRange" localSheetId="30" hidden="1">#REF!</definedName>
    <definedName name="DALFirstRange" hidden="1">#REF!</definedName>
    <definedName name="DALS_GrandTotal" localSheetId="30" hidden="1">#REF!</definedName>
    <definedName name="DALS_GrandTotal" hidden="1">#REF!</definedName>
    <definedName name="DALS_Heading" hidden="1">#REF!</definedName>
    <definedName name="das" localSheetId="30" hidden="1">{#N/A,#N/A,FALSE,"Assum";#N/A,#N/A,FALSE,"IS";#N/A,#N/A,FALSE,"Op-BS";#N/A,#N/A,FALSE,"BSCF";#N/A,#N/A,FALSE,"Brad_IS";#N/A,#N/A,FALSE,"Brad_BSCF";#N/A,#N/A,FALSE,"Nick_IS";#N/A,#N/A,FALSE,"Nick_BSCF";#N/A,#N/A,FALSE,"Mobile_IS";#N/A,#N/A,FALSE,"Mobile_BSCF";#N/A,#N/A,FALSE,"Syn+Elim";#N/A,#N/A,FALSE,"Ratings"}</definedName>
    <definedName name="das" hidden="1">{#N/A,#N/A,FALSE,"Assum";#N/A,#N/A,FALSE,"IS";#N/A,#N/A,FALSE,"Op-BS";#N/A,#N/A,FALSE,"BSCF";#N/A,#N/A,FALSE,"Brad_IS";#N/A,#N/A,FALSE,"Brad_BSCF";#N/A,#N/A,FALSE,"Nick_IS";#N/A,#N/A,FALSE,"Nick_BSCF";#N/A,#N/A,FALSE,"Mobile_IS";#N/A,#N/A,FALSE,"Mobile_BSCF";#N/A,#N/A,FALSE,"Syn+Elim";#N/A,#N/A,FALSE,"Ratings"}</definedName>
    <definedName name="dasdasdsadadasdsadsad" localSheetId="30">#REF!</definedName>
    <definedName name="dasdasdsadadasdsadsad">#REF!</definedName>
    <definedName name="dasf" localSheetId="30" hidden="1">{#N/A,#N/A,TRUE,"Tar-Ass";#N/A,#N/A,TRUE,"Tar-Ass LBO";#N/A,#N/A,TRUE,"LBO Ret";#N/A,#N/A,TRUE,"Tar-BS LBO";#N/A,#N/A,TRUE,"Tar-IS LBO";#N/A,#N/A,TRUE,"Tar-CF LBO";#N/A,#N/A,TRUE,"Tar-Debt LBO";#N/A,#N/A,TRUE,"Tar-Int LBO";#N/A,#N/A,TRUE,"Tar-Taxes LBO";#N/A,#N/A,TRUE,"Tar-Val LBO"}</definedName>
    <definedName name="dasf" hidden="1">{#N/A,#N/A,TRUE,"Tar-Ass";#N/A,#N/A,TRUE,"Tar-Ass LBO";#N/A,#N/A,TRUE,"LBO Ret";#N/A,#N/A,TRUE,"Tar-BS LBO";#N/A,#N/A,TRUE,"Tar-IS LBO";#N/A,#N/A,TRUE,"Tar-CF LBO";#N/A,#N/A,TRUE,"Tar-Debt LBO";#N/A,#N/A,TRUE,"Tar-Int LBO";#N/A,#N/A,TRUE,"Tar-Taxes LBO";#N/A,#N/A,TRUE,"Tar-Val LBO"}</definedName>
    <definedName name="dasfdas" localSheetId="30" hidden="1">{#N/A,#N/A,TRUE,"HarryGam-Ass";#N/A,#N/A,TRUE,"HarryGam-BS";#N/A,#N/A,TRUE,"HarryGam-IS";#N/A,#N/A,TRUE,"HarryGam-CF";#N/A,#N/A,TRUE,"HarryGam-CapEx";#N/A,#N/A,TRUE,"HarryGam-Int";#N/A,#N/A,TRUE,"HarryGam-Debt";#N/A,#N/A,TRUE,"HarryGam-Val";#N/A,#N/A,TRUE,"HarryGam-Mult Val";#N/A,#N/A,TRUE,"HarryGam-Credit"}</definedName>
    <definedName name="dasfdas" hidden="1">{#N/A,#N/A,TRUE,"HarryGam-Ass";#N/A,#N/A,TRUE,"HarryGam-BS";#N/A,#N/A,TRUE,"HarryGam-IS";#N/A,#N/A,TRUE,"HarryGam-CF";#N/A,#N/A,TRUE,"HarryGam-CapEx";#N/A,#N/A,TRUE,"HarryGam-Int";#N/A,#N/A,TRUE,"HarryGam-Debt";#N/A,#N/A,TRUE,"HarryGam-Val";#N/A,#N/A,TRUE,"HarryGam-Mult Val";#N/A,#N/A,TRUE,"HarryGam-Credit"}</definedName>
    <definedName name="Data" localSheetId="30">#REF!</definedName>
    <definedName name="Data">#REF!</definedName>
    <definedName name="Data.Dump" hidden="1">OFFSET([165]!Data.Top.Left,1,0)</definedName>
    <definedName name="Data_summary" localSheetId="30"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_summary"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1" localSheetId="30" hidden="1">#REF!</definedName>
    <definedName name="data1" hidden="1">#REF!</definedName>
    <definedName name="data2" hidden="1">#REF!</definedName>
    <definedName name="data3" hidden="1">#REF!</definedName>
    <definedName name="_xlnm.Database">#REF!</definedName>
    <definedName name="Database.File" hidden="1">#REF!</definedName>
    <definedName name="DataSource">[166]目前及未来项目情况!$A$2:$CP$231</definedName>
    <definedName name="DATE">[167]A!$I$2</definedName>
    <definedName name="DateColumns" localSheetId="30">'[168]J&amp;Q'!#REF!,'[168]J&amp;Q'!#REF!,'[168]J&amp;Q'!#REF!,'[168]J&amp;Q'!$A$1:$B$65536</definedName>
    <definedName name="DateColumns">'[168]J&amp;Q'!#REF!,'[168]J&amp;Q'!#REF!,'[168]J&amp;Q'!#REF!,'[168]J&amp;Q'!$A$1:$B$65536</definedName>
    <definedName name="daws" localSheetId="30" hidden="1">{#N/A,#N/A,FALSE,"Renewals In Process";#N/A,#N/A,FALSE,"New Clients In Process";#N/A,#N/A,FALSE,"Completed New Clients";#N/A,#N/A,FALSE,"Completed Renewals"}</definedName>
    <definedName name="daws" hidden="1">{#N/A,#N/A,FALSE,"Renewals In Process";#N/A,#N/A,FALSE,"New Clients In Process";#N/A,#N/A,FALSE,"Completed New Clients";#N/A,#N/A,FALSE,"Completed Renewals"}</definedName>
    <definedName name="DAYS_PAY_OUTST" hidden="1">"DAYS_PAY_OUTST"</definedName>
    <definedName name="DAYS_SALES_OUTST" hidden="1">"DAYS_SALES_OUTST"</definedName>
    <definedName name="DBEST" localSheetId="30" hidden="1">#REF!</definedName>
    <definedName name="DBEST" hidden="1">#REF!</definedName>
    <definedName name="DBOCT" localSheetId="30" hidden="1">#REF!</definedName>
    <definedName name="DBOCT" hidden="1">#REF!</definedName>
    <definedName name="dchi">[169]Comparables!$G$26</definedName>
    <definedName name="dcz" localSheetId="30" hidden="1">{"compallo",#N/A,FALSE,"Allocation";"plallo",#N/A,FALSE,"Allocation"}</definedName>
    <definedName name="dcz" hidden="1">{"compallo",#N/A,FALSE,"Allocation";"plallo",#N/A,FALSE,"Allocation"}</definedName>
    <definedName name="dd" localSheetId="30" hidden="1">{"Area1",#N/A,FALSE,"OREWACC";"Area2",#N/A,FALSE,"OREWACC"}</definedName>
    <definedName name="dd" hidden="1">{"Area1",#N/A,FALSE,"OREWACC";"Area2",#N/A,FALSE,"OREWACC"}</definedName>
    <definedName name="ddaaaaaaaaaa" localSheetId="30">#REF!</definedName>
    <definedName name="ddaaaaaaaaaa">#REF!</definedName>
    <definedName name="DDD" localSheetId="30" hidden="1">{#N/A,#N/A,FALSE,"Aging Summary";#N/A,#N/A,FALSE,"Ratio Analysis";#N/A,#N/A,FALSE,"Test 120 Day Accts";#N/A,#N/A,FALSE,"Tickmarks"}</definedName>
    <definedName name="DDD" hidden="1">{#N/A,#N/A,FALSE,"Aging Summary";#N/A,#N/A,FALSE,"Ratio Analysis";#N/A,#N/A,FALSE,"Test 120 Day Accts";#N/A,#N/A,FALSE,"Tickmarks"}</definedName>
    <definedName name="dddaz" localSheetId="30" hidden="1">{#N/A,#N/A,FALSE,"Pharm";#N/A,#N/A,FALSE,"WWCM"}</definedName>
    <definedName name="dddaz" hidden="1">{#N/A,#N/A,FALSE,"Pharm";#N/A,#N/A,FALSE,"WWCM"}</definedName>
    <definedName name="dddd" localSheetId="30" hidden="1">{#N/A,#N/A,FALSE,"AD_Purchase";#N/A,#N/A,FALSE,"Credit";#N/A,#N/A,FALSE,"PF Acquisition";#N/A,#N/A,FALSE,"PF Offering"}</definedName>
    <definedName name="dddd" hidden="1">{#N/A,#N/A,FALSE,"AD_Purchase";#N/A,#N/A,FALSE,"Credit";#N/A,#N/A,FALSE,"PF Acquisition";#N/A,#N/A,FALSE,"PF Offering"}</definedName>
    <definedName name="ddddd" localSheetId="30" hidden="1">{"Pound Sterling",#N/A,TRUE,"PPD";"Pound Sterling",#N/A,TRUE,"Anaquest";"Pound Sterling",#N/A,TRUE,"Delta";"Pound Sterling",#N/A,TRUE,"INO"}</definedName>
    <definedName name="ddddd" hidden="1">{"Pound Sterling",#N/A,TRUE,"PPD";"Pound Sterling",#N/A,TRUE,"Anaquest";"Pound Sterling",#N/A,TRUE,"Delta";"Pound Sterling",#N/A,TRUE,"INO"}</definedName>
    <definedName name="dddddd" localSheetId="30" hidden="1">{#N/A,#N/A,FALSE,"Pharm";#N/A,#N/A,FALSE,"WWCM"}</definedName>
    <definedName name="dddddd" hidden="1">{#N/A,#N/A,FALSE,"Pharm";#N/A,#N/A,FALSE,"WWCM"}</definedName>
    <definedName name="ddddddddd" localSheetId="30"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ddddddddd"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ddddddddddddd" localSheetId="30">#REF!</definedName>
    <definedName name="ddddddddddddd">#REF!</definedName>
    <definedName name="dddddddddddddddcccccccccc">#REF!</definedName>
    <definedName name="DDF" localSheetId="30" hidden="1">{#N/A,#N/A,FALSE,"AHF"}</definedName>
    <definedName name="DDF" hidden="1">{#N/A,#N/A,FALSE,"AHF"}</definedName>
    <definedName name="ddfes" hidden="1">[170]Summ!#REF!</definedName>
    <definedName name="ddffkhj" hidden="1">[3]sheet6!#REF!</definedName>
    <definedName name="DDSA" localSheetId="30" hidden="1">{#N/A,#N/A,FALSE,"Aging Summary";#N/A,#N/A,FALSE,"Ratio Analysis";#N/A,#N/A,FALSE,"Test 120 Day Accts";#N/A,#N/A,FALSE,"Tickmarks"}</definedName>
    <definedName name="DDSA" hidden="1">{#N/A,#N/A,FALSE,"Aging Summary";#N/A,#N/A,FALSE,"Ratio Analysis";#N/A,#N/A,FALSE,"Test 120 Day Accts";#N/A,#N/A,FALSE,"Tickmarks"}</definedName>
    <definedName name="DDSA1" localSheetId="30" hidden="1">{#N/A,#N/A,FALSE,"Aging Summary";#N/A,#N/A,FALSE,"Ratio Analysis";#N/A,#N/A,FALSE,"Test 120 Day Accts";#N/A,#N/A,FALSE,"Tickmarks"}</definedName>
    <definedName name="DDSA1" hidden="1">{#N/A,#N/A,FALSE,"Aging Summary";#N/A,#N/A,FALSE,"Ratio Analysis";#N/A,#N/A,FALSE,"Test 120 Day Accts";#N/A,#N/A,FALSE,"Tickmarks"}</definedName>
    <definedName name="ddsadsdsa" localSheetId="30" hidden="1">{#N/A,#N/A,FALSE,"Aging Summary";#N/A,#N/A,FALSE,"Ratio Analysis";#N/A,#N/A,FALSE,"Test 120 Day Accts";#N/A,#N/A,FALSE,"Tickmarks"}</definedName>
    <definedName name="ddsadsdsa" hidden="1">{#N/A,#N/A,FALSE,"Aging Summary";#N/A,#N/A,FALSE,"Ratio Analysis";#N/A,#N/A,FALSE,"Test 120 Day Accts";#N/A,#N/A,FALSE,"Tickmarks"}</definedName>
    <definedName name="ddsadsdsa1" localSheetId="30" hidden="1">{#N/A,#N/A,FALSE,"Aging Summary";#N/A,#N/A,FALSE,"Ratio Analysis";#N/A,#N/A,FALSE,"Test 120 Day Accts";#N/A,#N/A,FALSE,"Tickmarks"}</definedName>
    <definedName name="ddsadsdsa1" hidden="1">{#N/A,#N/A,FALSE,"Aging Summary";#N/A,#N/A,FALSE,"Ratio Analysis";#N/A,#N/A,FALSE,"Test 120 Day Accts";#N/A,#N/A,FALSE,"Tickmarks"}</definedName>
    <definedName name="de" localSheetId="30" hidden="1">{#N/A,#N/A,FALSE,"Initial Year";#N/A,#N/A,FALSE,"Historical";#N/A,#N/A,FALSE,"balsheet";#N/A,#N/A,FALSE,"incstate";#N/A,#N/A,FALSE,"Fleet"}</definedName>
    <definedName name="de" hidden="1">{#N/A,#N/A,FALSE,"Initial Year";#N/A,#N/A,FALSE,"Historical";#N/A,#N/A,FALSE,"balsheet";#N/A,#N/A,FALSE,"incstate";#N/A,#N/A,FALSE,"Fleet"}</definedName>
    <definedName name="Debbie" localSheetId="30" hidden="1">{"FY03_Assets",#N/A,FALSE,"Fin Stmt Budget";"FY03_Liabilities",#N/A,FALSE,"Fin Stmt Budget";"FY03_Inc_Stmt",#N/A,FALSE,"Fin Stmt Budget";"FY03_SOCF",#N/A,FALSE,"Fin Stmt Budget"}</definedName>
    <definedName name="Debbie" hidden="1">{"FY03_Assets",#N/A,FALSE,"Fin Stmt Budget";"FY03_Liabilities",#N/A,FALSE,"Fin Stmt Budget";"FY03_Inc_Stmt",#N/A,FALSE,"Fin Stmt Budget";"FY03_SOCF",#N/A,FALSE,"Fin Stmt Budget"}</definedName>
    <definedName name="DEBTOR">'[157]P&amp;L'!#REF!</definedName>
    <definedName name="dede" localSheetId="30" hidden="1">{#N/A,#N/A,FALSE,"Pharm";#N/A,#N/A,FALSE,"WWCM"}</definedName>
    <definedName name="dede" hidden="1">{#N/A,#N/A,FALSE,"Pharm";#N/A,#N/A,FALSE,"WWCM"}</definedName>
    <definedName name="DEDED" localSheetId="30" hidden="1">{#N/A,#N/A,FALSE,"Card";#N/A,#N/A,FALSE,"Prav";#N/A,#N/A,FALSE,"Irbe";#N/A,#N/A,FALSE,"Plavix";#N/A,#N/A,FALSE,"Capt";#N/A,#N/A,FALSE,"Fosi"}</definedName>
    <definedName name="DEDED" hidden="1">{#N/A,#N/A,FALSE,"Card";#N/A,#N/A,FALSE,"Prav";#N/A,#N/A,FALSE,"Irbe";#N/A,#N/A,FALSE,"Plavix";#N/A,#N/A,FALSE,"Capt";#N/A,#N/A,FALSE,"Fosi"}</definedName>
    <definedName name="DEDEDZE" localSheetId="30" hidden="1">{#N/A,#N/A,FALSE,"Pharm";#N/A,#N/A,FALSE,"WWCM"}</definedName>
    <definedName name="DEDEDZE" hidden="1">{#N/A,#N/A,FALSE,"Pharm";#N/A,#N/A,FALSE,"WWCM"}</definedName>
    <definedName name="DEDZD" localSheetId="30" hidden="1">{#N/A,#N/A,FALSE,"Pharm";#N/A,#N/A,FALSE,"WWCM"}</definedName>
    <definedName name="DEDZD" hidden="1">{#N/A,#N/A,FALSE,"Pharm";#N/A,#N/A,FALSE,"WWCM"}</definedName>
    <definedName name="DEE" localSheetId="30" hidden="1">{#N/A,#N/A,FALSE,"Pharm";#N/A,#N/A,FALSE,"WWCM"}</definedName>
    <definedName name="DEE" hidden="1">{#N/A,#N/A,FALSE,"Pharm";#N/A,#N/A,FALSE,"WWCM"}</definedName>
    <definedName name="DeedTax" localSheetId="30">#REF!</definedName>
    <definedName name="DeedTax">#REF!</definedName>
    <definedName name="def" localSheetId="30" hidden="1">{#N/A,#N/A,TRUE,"index";#N/A,#N/A,TRUE,"Summary";#N/A,#N/A,TRUE,"Continuing Business";#N/A,#N/A,TRUE,"Disposals";#N/A,#N/A,TRUE,"Acquisitions";#N/A,#N/A,TRUE,"Actual &amp; Plan Reconciliation"}</definedName>
    <definedName name="def" hidden="1">{#N/A,#N/A,TRUE,"index";#N/A,#N/A,TRUE,"Summary";#N/A,#N/A,TRUE,"Continuing Business";#N/A,#N/A,TRUE,"Disposals";#N/A,#N/A,TRUE,"Acquisitions";#N/A,#N/A,TRUE,"Actual &amp; Plan Reconciliation"}</definedName>
    <definedName name="DEFC" localSheetId="30" hidden="1">{#N/A,#N/A,FALSE,"SUMMARY"}</definedName>
    <definedName name="DEFC" hidden="1">{#N/A,#N/A,FALSE,"SUMMARY"}</definedName>
    <definedName name="DEFERRED_INC_TAX" hidden="1">"DEFERRED_INC_TAX"</definedName>
    <definedName name="DEFERRED_TAXES" hidden="1">"DEFERRED_TAXES"</definedName>
    <definedName name="DeleteRange" hidden="1">[146]!DeleteRange</definedName>
    <definedName name="DeleteTable" hidden="1">[146]!DeleteTable</definedName>
    <definedName name="DEPRE_AMORT" hidden="1">"DEPRE_AMORT"</definedName>
    <definedName name="DEPRE_AMORT_SUPPL" hidden="1">"DEPRE_AMORT_SUPPL"</definedName>
    <definedName name="DEPRE_DEPLE" hidden="1">"DEPRE_DEPLE"</definedName>
    <definedName name="DEPRE_SUPP" hidden="1">"DEPRE_SUPP"</definedName>
    <definedName name="description" localSheetId="30">#REF!</definedName>
    <definedName name="description">#REF!</definedName>
    <definedName name="DESCRIPTION_LONG" hidden="1">"DESCRIPTION_LONG"</definedName>
    <definedName name="DEVICE">#N/A</definedName>
    <definedName name="DEZLFEZKLHF" localSheetId="30" hidden="1">{#N/A,#N/A,FALSE,"Pharm";#N/A,#N/A,FALSE,"WWCM"}</definedName>
    <definedName name="DEZLFEZKLHF" hidden="1">{#N/A,#N/A,FALSE,"Pharm";#N/A,#N/A,FALSE,"WWCM"}</definedName>
    <definedName name="df" localSheetId="30"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df"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dfa" localSheetId="30" hidden="1">{"Units A",#N/A,FALSE,"FY95SLS";"Units B",#N/A,FALSE,"FY95SLS"}</definedName>
    <definedName name="dfa" hidden="1">{"Units A",#N/A,FALSE,"FY95SLS";"Units B",#N/A,FALSE,"FY95SLS"}</definedName>
    <definedName name="dfasd" localSheetId="30">#REF!</definedName>
    <definedName name="dfasd">#REF!</definedName>
    <definedName name="dfasdf" localSheetId="30" hidden="1">#REF!</definedName>
    <definedName name="dfasdf" hidden="1">#REF!</definedName>
    <definedName name="dfd" localSheetId="30" hidden="1">{"FCB_ALL",#N/A,FALSE,"FCB";"GREY_ALL",#N/A,FALSE,"GREY"}</definedName>
    <definedName name="dfd" hidden="1">{"FCB_ALL",#N/A,FALSE,"FCB";"GREY_ALL",#N/A,FALSE,"GREY"}</definedName>
    <definedName name="dfdas" localSheetId="30" hidden="1">{"FCB_ALL",#N/A,FALSE,"FCB";"GREY_ALL",#N/A,FALSE,"GREY"}</definedName>
    <definedName name="dfdas" hidden="1">{"FCB_ALL",#N/A,FALSE,"FCB";"GREY_ALL",#N/A,FALSE,"GREY"}</definedName>
    <definedName name="DFDD" localSheetId="30" hidden="1">{#N/A,#N/A,FALSE,"REPORT"}</definedName>
    <definedName name="DFDD" hidden="1">{#N/A,#N/A,FALSE,"REPORT"}</definedName>
    <definedName name="dfdfd" localSheetId="30" hidden="1">{"FCB_ALL",#N/A,FALSE,"FCB";"GREY_ALL",#N/A,FALSE,"GREY"}</definedName>
    <definedName name="dfdfd" hidden="1">{"FCB_ALL",#N/A,FALSE,"FCB";"GREY_ALL",#N/A,FALSE,"GREY"}</definedName>
    <definedName name="dfdfdfd" localSheetId="30" hidden="1">{"FCB_ALL",#N/A,FALSE,"FCB"}</definedName>
    <definedName name="dfdfdfd" hidden="1">{"FCB_ALL",#N/A,FALSE,"FCB"}</definedName>
    <definedName name="dfdfgj" localSheetId="30" hidden="1">{#N/A,#N/A,TRUE,"Pivots-Employee";#N/A,"Scenario1",TRUE,"Assumptions Summary"}</definedName>
    <definedName name="dfdfgj" hidden="1">{#N/A,#N/A,TRUE,"Pivots-Employee";#N/A,"Scenario1",TRUE,"Assumptions Summary"}</definedName>
    <definedName name="dff" localSheetId="30" hidden="1">{"incomemth",#N/A,TRUE,"forecast01";"incpercentmth",#N/A,TRUE,"forecast01";"balancemth",#N/A,TRUE,"forecast01";"cashmth",#N/A,TRUE,"forecast01";"cov2mth",#N/A,TRUE,"forecast01";"prbexp",#N/A,TRUE,"forecast01";"prbcap",#N/A,TRUE,"forecast01";"coalconsultants",#N/A,TRUE,"forecast01";"prbsum",#N/A,TRUE,"forecast01"}</definedName>
    <definedName name="dff" hidden="1">{"incomemth",#N/A,TRUE,"forecast01";"incpercentmth",#N/A,TRUE,"forecast01";"balancemth",#N/A,TRUE,"forecast01";"cashmth",#N/A,TRUE,"forecast01";"cov2mth",#N/A,TRUE,"forecast01";"prbexp",#N/A,TRUE,"forecast01";"prbcap",#N/A,TRUE,"forecast01";"coalconsultants",#N/A,TRUE,"forecast01";"prbsum",#N/A,TRUE,"forecast01"}</definedName>
    <definedName name="dfffffffffff">[128]ENTRIES!#REF!</definedName>
    <definedName name="dfg" localSheetId="30" hidden="1">{#N/A,#N/A,FALSE,"HuscoCombined-Summ";#N/A,#N/A,FALSE,"HuscoCombined-Income";#N/A,#N/A,FALSE,"HuscoCombined-Offering";#N/A,#N/A,FALSE,"Husco-Income";#N/A,#N/A,FALSE,"TargetEngineer";#N/A,#N/A,FALSE,"TargetAcqCalc";#N/A,#N/A,FALSE,"Husco-Acq"}</definedName>
    <definedName name="dfg" hidden="1">{#N/A,#N/A,FALSE,"HuscoCombined-Summ";#N/A,#N/A,FALSE,"HuscoCombined-Income";#N/A,#N/A,FALSE,"HuscoCombined-Offering";#N/A,#N/A,FALSE,"Husco-Income";#N/A,#N/A,FALSE,"TargetEngineer";#N/A,#N/A,FALSE,"TargetAcqCalc";#N/A,#N/A,FALSE,"Husco-Acq"}</definedName>
    <definedName name="dfgdfg" localSheetId="30"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dfgdfg"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dfgdfgdfg" localSheetId="30" hidden="1">{#N/A,#N/A,FALSE,"Assump";#N/A,#N/A,FALSE,"Income";#N/A,#N/A,FALSE,"Balance";#N/A,#N/A,FALSE,"DCF Pump";#N/A,#N/A,FALSE,"Trans Assump";#N/A,#N/A,FALSE,"Combined Income";#N/A,#N/A,FALSE,"Combined Balance"}</definedName>
    <definedName name="dfgdfgdfg" hidden="1">{#N/A,#N/A,FALSE,"Assump";#N/A,#N/A,FALSE,"Income";#N/A,#N/A,FALSE,"Balance";#N/A,#N/A,FALSE,"DCF Pump";#N/A,#N/A,FALSE,"Trans Assump";#N/A,#N/A,FALSE,"Combined Income";#N/A,#N/A,FALSE,"Combined Balance"}</definedName>
    <definedName name="dfgerg" localSheetId="30" hidden="1">{"Units A",#N/A,FALSE,"FY95SLS";"Units B",#N/A,FALSE,"FY95SLS"}</definedName>
    <definedName name="dfgerg" hidden="1">{"Units A",#N/A,FALSE,"FY95SLS";"Units B",#N/A,FALSE,"FY95SLS"}</definedName>
    <definedName name="dfgf" localSheetId="30" hidden="1">{"Pound Sterling",#N/A,TRUE,"PPD";"Pound Sterling",#N/A,TRUE,"Anaquest";"Pound Sterling",#N/A,TRUE,"Delta";"Pound Sterling",#N/A,TRUE,"INO"}</definedName>
    <definedName name="dfgf" hidden="1">{"Pound Sterling",#N/A,TRUE,"PPD";"Pound Sterling",#N/A,TRUE,"Anaquest";"Pound Sterling",#N/A,TRUE,"Delta";"Pound Sterling",#N/A,TRUE,"INO"}</definedName>
    <definedName name="dfghddfgq" localSheetId="30" hidden="1">{"histincome",#N/A,FALSE,"hyfins";"closing balance",#N/A,FALSE,"hyfins"}</definedName>
    <definedName name="dfghddfgq" hidden="1">{"histincome",#N/A,FALSE,"hyfins";"closing balance",#N/A,FALSE,"hyfins"}</definedName>
    <definedName name="dfgj" localSheetId="30" hidden="1">{#N/A,#N/A,TRUE,"Pivots-Employee";#N/A,"Scenerio2",TRUE,"Assumptions Summary"}</definedName>
    <definedName name="dfgj" hidden="1">{#N/A,#N/A,TRUE,"Pivots-Employee";#N/A,"Scenerio2",TRUE,"Assumptions Summary"}</definedName>
    <definedName name="dfgjdf" localSheetId="30" hidden="1">{#N/A,#N/A,FALSE,"Assum";#N/A,#N/A,FALSE,"IS";#N/A,#N/A,FALSE,"Op-BS";#N/A,#N/A,FALSE,"BSCF";#N/A,#N/A,FALSE,"Brad_IS";#N/A,#N/A,FALSE,"Brad_BSCF";#N/A,#N/A,FALSE,"Nick_IS";#N/A,#N/A,FALSE,"Nick_BSCF";#N/A,#N/A,FALSE,"Mobile_IS";#N/A,#N/A,FALSE,"Mobile_BSCF";#N/A,#N/A,FALSE,"Syn+Elim";#N/A,#N/A,FALSE,"Ratings"}</definedName>
    <definedName name="dfgjdf" hidden="1">{#N/A,#N/A,FALSE,"Assum";#N/A,#N/A,FALSE,"IS";#N/A,#N/A,FALSE,"Op-BS";#N/A,#N/A,FALSE,"BSCF";#N/A,#N/A,FALSE,"Brad_IS";#N/A,#N/A,FALSE,"Brad_BSCF";#N/A,#N/A,FALSE,"Nick_IS";#N/A,#N/A,FALSE,"Nick_BSCF";#N/A,#N/A,FALSE,"Mobile_IS";#N/A,#N/A,FALSE,"Mobile_BSCF";#N/A,#N/A,FALSE,"Syn+Elim";#N/A,#N/A,FALSE,"Ratings"}</definedName>
    <definedName name="dfgjgf" localSheetId="30" hidden="1">{"Agg Output",#N/A,FALSE,"Operational Drivers Output";"NW Output",#N/A,FALSE,"Operational Drivers Output";"South Output",#N/A,FALSE,"Operational Drivers Output";"Central Output",#N/A,FALSE,"Operational Drivers Output"}</definedName>
    <definedName name="dfgjgf" hidden="1">{"Agg Output",#N/A,FALSE,"Operational Drivers Output";"NW Output",#N/A,FALSE,"Operational Drivers Output";"South Output",#N/A,FALSE,"Operational Drivers Output";"Central Output",#N/A,FALSE,"Operational Drivers Output"}</definedName>
    <definedName name="dfgsdf" localSheetId="30" hidden="1">{#N/A,#N/A,FALSE,"WOB_1.XLS";#N/A,#N/A,FALSE,"WOB_2.XLS";#N/A,#N/A,FALSE,"WOB_3.XLS";#N/A,#N/A,FALSE,"WOB_4.XLS";#N/A,#N/A,FALSE,"WOB_5.XLS"}</definedName>
    <definedName name="dfgsdf" hidden="1">{#N/A,#N/A,FALSE,"WOB_1.XLS";#N/A,#N/A,FALSE,"WOB_2.XLS";#N/A,#N/A,FALSE,"WOB_3.XLS";#N/A,#N/A,FALSE,"WOB_4.XLS";#N/A,#N/A,FALSE,"WOB_5.XLS"}</definedName>
    <definedName name="dfgsfg" localSheetId="30" hidden="1">{"Pound Sterling",#N/A,TRUE,"PPD";"Pound Sterling",#N/A,TRUE,"Anaquest";"Pound Sterling",#N/A,TRUE,"Delta";"Pound Sterling",#N/A,TRUE,"INO"}</definedName>
    <definedName name="dfgsfg" hidden="1">{"Pound Sterling",#N/A,TRUE,"PPD";"Pound Sterling",#N/A,TRUE,"Anaquest";"Pound Sterling",#N/A,TRUE,"Delta";"Pound Sterling",#N/A,TRUE,"INO"}</definedName>
    <definedName name="dfgxc" localSheetId="30" hidden="1">{"targetdcf",#N/A,FALSE,"Merger consequences";"TARGETASSU",#N/A,FALSE,"Merger consequences";"TERMINAL VALUE",#N/A,FALSE,"Merger consequences"}</definedName>
    <definedName name="dfgxc" hidden="1">{"targetdcf",#N/A,FALSE,"Merger consequences";"TARGETASSU",#N/A,FALSE,"Merger consequences";"TERMINAL VALUE",#N/A,FALSE,"Merger consequences"}</definedName>
    <definedName name="dfgxcv" localSheetId="30"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dfgxcv"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dfhbadfh" localSheetId="30" hidden="1">{"Pound Sterling",#N/A,TRUE,"PPD";"Pound Sterling",#N/A,TRUE,"Anaquest";"Pound Sterling",#N/A,TRUE,"Delta";"Pound Sterling",#N/A,TRUE,"INO"}</definedName>
    <definedName name="dfhbadfh" hidden="1">{"Pound Sterling",#N/A,TRUE,"PPD";"Pound Sterling",#N/A,TRUE,"Anaquest";"Pound Sterling",#N/A,TRUE,"Delta";"Pound Sterling",#N/A,TRUE,"INO"}</definedName>
    <definedName name="dfhd" localSheetId="30" hidden="1">{"vi1",#N/A,FALSE,"Financial Statements";"vi2",#N/A,FALSE,"Financial Statements";#N/A,#N/A,FALSE,"DCF"}</definedName>
    <definedName name="dfhd" hidden="1">{"vi1",#N/A,FALSE,"Financial Statements";"vi2",#N/A,FALSE,"Financial Statements";#N/A,#N/A,FALSE,"DCF"}</definedName>
    <definedName name="dfhdfg"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fhdf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fhdfghdg" localSheetId="30" hidden="1">{"histincome",#N/A,FALSE,"hyfins";"closing balance",#N/A,FALSE,"hyfins"}</definedName>
    <definedName name="dfhdfghdg" hidden="1">{"histincome",#N/A,FALSE,"hyfins";"closing balance",#N/A,FALSE,"hyfins"}</definedName>
    <definedName name="dfhdgdgdfghjdjyj" localSheetId="30" hidden="1">{"histincome",#N/A,FALSE,"hyfins";"closing balance",#N/A,FALSE,"hyfins"}</definedName>
    <definedName name="dfhdgdgdfghjdjyj" hidden="1">{"histincome",#N/A,FALSE,"hyfins";"closing balance",#N/A,FALSE,"hyfins"}</definedName>
    <definedName name="dfhtru" localSheetId="30" hidden="1">{"Units A",#N/A,FALSE,"FY95SLS";"Units B",#N/A,FALSE,"FY95SLS"}</definedName>
    <definedName name="dfhtru" hidden="1">{"Units A",#N/A,FALSE,"FY95SLS";"Units B",#N/A,FALSE,"FY95SLS"}</definedName>
    <definedName name="dfj" localSheetId="30" hidden="1">{#N/A,#N/A,FALSE,"FS-43";#N/A,#N/A,FALSE,"A-30";#N/A,#N/A,FALSE,"A-60";#N/A,#N/A,FALSE,"L-2";#N/A,#N/A,FALSE,"FS-40";#N/A,#N/A,FALSE,"FS-41";#N/A,#N/A,FALSE,"FS-42";#N/A,#N/A,FALSE,"TAX_CON";#N/A,#N/A,FALSE,"TAX_JJMA";#N/A,#N/A,FALSE,"TAX_MTS";#N/A,#N/A,FALSE,"R&amp;E-24";#N/A,#N/A,FALSE,"S-21";#N/A,#N/A,FALSE,"R&amp;E-25"}</definedName>
    <definedName name="dfj" hidden="1">{#N/A,#N/A,FALSE,"FS-43";#N/A,#N/A,FALSE,"A-30";#N/A,#N/A,FALSE,"A-60";#N/A,#N/A,FALSE,"L-2";#N/A,#N/A,FALSE,"FS-40";#N/A,#N/A,FALSE,"FS-41";#N/A,#N/A,FALSE,"FS-42";#N/A,#N/A,FALSE,"TAX_CON";#N/A,#N/A,FALSE,"TAX_JJMA";#N/A,#N/A,FALSE,"TAX_MTS";#N/A,#N/A,FALSE,"R&amp;E-24";#N/A,#N/A,FALSE,"S-21";#N/A,#N/A,FALSE,"R&amp;E-25"}</definedName>
    <definedName name="dfjf" localSheetId="30" hidden="1">{"Final",#N/A,FALSE,"Feb-96"}</definedName>
    <definedName name="dfjf" hidden="1">{"Final",#N/A,FALSE,"Feb-96"}</definedName>
    <definedName name="dfjk" localSheetId="30" hidden="1">{"incomemth",#N/A,TRUE,"forecast00";"incomepercentmth",#N/A,TRUE,"forecast00";"balancemth",#N/A,TRUE,"forecast00";"cashmth",#N/A,TRUE,"forecast00";"covenantmth",#N/A,TRUE,"forecast00"}</definedName>
    <definedName name="dfjk" hidden="1">{"incomemth",#N/A,TRUE,"forecast00";"incomepercentmth",#N/A,TRUE,"forecast00";"balancemth",#N/A,TRUE,"forecast00";"cashmth",#N/A,TRUE,"forecast00";"covenantmth",#N/A,TRUE,"forecast00"}</definedName>
    <definedName name="dfjl" localSheetId="30" hidden="1">{"bs",#N/A,FALSE,"SCF"}</definedName>
    <definedName name="dfjl" hidden="1">{"bs",#N/A,FALSE,"SCF"}</definedName>
    <definedName name="dfjsldf" localSheetId="30" hidden="1">{"incomemth",#N/A,TRUE,"forecast01";"incpercentmth",#N/A,TRUE,"forecast01";"balancemth",#N/A,TRUE,"forecast01";"cashmth",#N/A,TRUE,"forecast01";"cov2mth",#N/A,TRUE,"forecast01";"prbexp",#N/A,TRUE,"forecast01";"prbcap",#N/A,TRUE,"forecast01";"coalconsultants",#N/A,TRUE,"forecast01";"prbsum",#N/A,TRUE,"forecast01"}</definedName>
    <definedName name="dfjsldf" hidden="1">{"incomemth",#N/A,TRUE,"forecast01";"incpercentmth",#N/A,TRUE,"forecast01";"balancemth",#N/A,TRUE,"forecast01";"cashmth",#N/A,TRUE,"forecast01";"cov2mth",#N/A,TRUE,"forecast01";"prbexp",#N/A,TRUE,"forecast01";"prbcap",#N/A,TRUE,"forecast01";"coalconsultants",#N/A,TRUE,"forecast01";"prbsum",#N/A,TRUE,"forecast01"}</definedName>
    <definedName name="dfk"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1New"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1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New"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r" localSheetId="30" hidden="1">{#N/A,#N/A,FALSE,"Pharm";#N/A,#N/A,FALSE,"WWCM"}</definedName>
    <definedName name="dfr" hidden="1">{#N/A,#N/A,FALSE,"Pharm";#N/A,#N/A,FALSE,"WWCM"}</definedName>
    <definedName name="DFS" localSheetId="30" hidden="1">{"stepel",#N/A,FALSE,"AHFSTEP"}</definedName>
    <definedName name="DFS" hidden="1">{"stepel",#N/A,FALSE,"AHFSTEP"}</definedName>
    <definedName name="dfsdf" localSheetId="30" hidden="1">{#N/A,#N/A,TRUE,"Summary Indicator";#N/A,#N/A,TRUE,"Highl.P&amp;L comparison";"pel_totale_anno",#N/A,TRUE," P&amp;L completo ytd ytg";"ytd_ytg_1",#N/A,TRUE," P&amp;L completo ytd ytg";"ytd_ytg_2",#N/A,TRUE," P&amp;L completo ytd ytg";"ytd_ytg_3",#N/A,TRUE," P&amp;L completo ytd ytg";"pel_1",#N/A,TRUE,"Monthly P&amp;L";"pel_2",#N/A,TRUE,"Monthly P&amp;L";"pel_3",#N/A,TRUE,"Monthly P&amp;L";"book",#N/A,TRUE,"CAP EMPL";#N/A,#N/A,TRUE,"Highlights BS ";"book",#N/A,TRUE,"CF Monthly ";#N/A,#N/A,TRUE,"Monthly BS";#N/A,#N/A,TRUE,"CF ";#N/A,#N/A,TRUE,"OPEXTOT";#N/A,#N/A,TRUE,"OPEXTOT";#N/A,#N/A,TRUE,"OPEXZON";#N/A,#N/A,TRUE,"OPEX NAT mese";#N/A,#N/A,TRUE,"OPEX DEST mese";#N/A,#N/A,TRUE,"Taxes";#N/A,#N/A,TRUE,"HEAD EOP";#N/A,#N/A,TRUE,"HEAD AVG";#N/A,#N/A,TRUE,"CAPEX by nature";#N/A,#N/A,TRUE,"CAPEX by destination";#N/A,#N/A,TRUE,"PL TREND"}</definedName>
    <definedName name="dfsdf" hidden="1">{#N/A,#N/A,TRUE,"Summary Indicator";#N/A,#N/A,TRUE,"Highl.P&amp;L comparison";"pel_totale_anno",#N/A,TRUE," P&amp;L completo ytd ytg";"ytd_ytg_1",#N/A,TRUE," P&amp;L completo ytd ytg";"ytd_ytg_2",#N/A,TRUE," P&amp;L completo ytd ytg";"ytd_ytg_3",#N/A,TRUE," P&amp;L completo ytd ytg";"pel_1",#N/A,TRUE,"Monthly P&amp;L";"pel_2",#N/A,TRUE,"Monthly P&amp;L";"pel_3",#N/A,TRUE,"Monthly P&amp;L";"book",#N/A,TRUE,"CAP EMPL";#N/A,#N/A,TRUE,"Highlights BS ";"book",#N/A,TRUE,"CF Monthly ";#N/A,#N/A,TRUE,"Monthly BS";#N/A,#N/A,TRUE,"CF ";#N/A,#N/A,TRUE,"OPEXTOT";#N/A,#N/A,TRUE,"OPEXTOT";#N/A,#N/A,TRUE,"OPEXZON";#N/A,#N/A,TRUE,"OPEX NAT mese";#N/A,#N/A,TRUE,"OPEX DEST mese";#N/A,#N/A,TRUE,"Taxes";#N/A,#N/A,TRUE,"HEAD EOP";#N/A,#N/A,TRUE,"HEAD AVG";#N/A,#N/A,TRUE,"CAPEX by nature";#N/A,#N/A,TRUE,"CAPEX by destination";#N/A,#N/A,TRUE,"PL TREND"}</definedName>
    <definedName name="dft" localSheetId="30" hidden="1">{"EVA",#N/A,FALSE,"EVA";"WACC",#N/A,FALSE,"WACC"}</definedName>
    <definedName name="dft" hidden="1">{"EVA",#N/A,FALSE,"EVA";"WACC",#N/A,FALSE,"WACC"}</definedName>
    <definedName name="dfxc" localSheetId="30" hidden="1">{TRUE,TRUE,-2,-16.25,774,494.25,FALSE,TRUE,TRUE,TRUE,0,1,#N/A,1,#N/A,27.1,63.6451612903226,1,FALSE,FALSE,3,TRUE,1,FALSE,75,"Swvu.Page1.","ACwvu.Page1.",#N/A,FALSE,FALSE,0.236220472440945,0.275590551181102,0.236220472440945,0.275590551181102,2,"","",TRUE,TRUE,FALSE,FALSE,1,83,#N/A,#N/A,"=R4C1:R64C22",FALSE,"Rwvu.Page1.","Cwvu.Page1.",FALSE,FALSE,TRUE,1,#N/A,#N/A,FALSE,FALSE,TRUE,TRUE,TRUE}</definedName>
    <definedName name="dfxc" hidden="1">{TRUE,TRUE,-2,-16.25,774,494.25,FALSE,TRUE,TRUE,TRUE,0,1,#N/A,1,#N/A,27.1,63.6451612903226,1,FALSE,FALSE,3,TRUE,1,FALSE,75,"Swvu.Page1.","ACwvu.Page1.",#N/A,FALSE,FALSE,0.236220472440945,0.275590551181102,0.236220472440945,0.275590551181102,2,"","",TRUE,TRUE,FALSE,FALSE,1,83,#N/A,#N/A,"=R4C1:R64C22",FALSE,"Rwvu.Page1.","Cwvu.Page1.",FALSE,FALSE,TRUE,1,#N/A,#N/A,FALSE,FALSE,TRUE,TRUE,TRUE}</definedName>
    <definedName name="dgf" localSheetId="30" hidden="1">{#N/A,#N/A,FALSE,"Combo-Ass ";#N/A,#N/A,FALSE,"Combo-AD sum";#N/A,#N/A,FALSE,"Combo-Syn Sens";#N/A,#N/A,FALSE,"Combo-Contr";#N/A,#N/A,FALSE,"Combo-Credit Sum";#N/A,#N/A,FALSE,"Combo-Credit";#N/A,#N/A,FALSE,"Combo-AD";#N/A,#N/A,FALSE,"Combo-AD CF"}</definedName>
    <definedName name="dgf" hidden="1">{#N/A,#N/A,FALSE,"Combo-Ass ";#N/A,#N/A,FALSE,"Combo-AD sum";#N/A,#N/A,FALSE,"Combo-Syn Sens";#N/A,#N/A,FALSE,"Combo-Contr";#N/A,#N/A,FALSE,"Combo-Credit Sum";#N/A,#N/A,FALSE,"Combo-Credit";#N/A,#N/A,FALSE,"Combo-AD";#N/A,#N/A,FALSE,"Combo-AD CF"}</definedName>
    <definedName name="dgfdf" localSheetId="30"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dgfdf"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dgfdg" localSheetId="30" hidden="1">{#N/A,#N/A,FALSE,"INPUTS";#N/A,#N/A,FALSE,"PROFORMA BSHEET";#N/A,#N/A,FALSE,"COMBINED";#N/A,#N/A,FALSE,"ACQUIROR";#N/A,#N/A,FALSE,"TARGET 1";#N/A,#N/A,FALSE,"TARGET 2";#N/A,#N/A,FALSE,"HIGH YIELD";#N/A,#N/A,FALSE,"OVERFUND"}</definedName>
    <definedName name="dgfdg" hidden="1">{#N/A,#N/A,FALSE,"INPUTS";#N/A,#N/A,FALSE,"PROFORMA BSHEET";#N/A,#N/A,FALSE,"COMBINED";#N/A,#N/A,FALSE,"ACQUIROR";#N/A,#N/A,FALSE,"TARGET 1";#N/A,#N/A,FALSE,"TARGET 2";#N/A,#N/A,FALSE,"HIGH YIELD";#N/A,#N/A,FALSE,"OVERFUND"}</definedName>
    <definedName name="dgfg"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dgfg"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dgfhayr" localSheetId="30" hidden="1">{"Units A",#N/A,FALSE,"FY95SLS";"Units B",#N/A,FALSE,"FY95SLS"}</definedName>
    <definedName name="dgfhayr" hidden="1">{"Units A",#N/A,FALSE,"FY95SLS";"Units B",#N/A,FALSE,"FY95SLS"}</definedName>
    <definedName name="dgfhgf" localSheetId="30" hidden="1">{#N/A,#N/A,FALSE,"ORIX CSC"}</definedName>
    <definedName name="dgfhgf" hidden="1">{#N/A,#N/A,FALSE,"ORIX CSC"}</definedName>
    <definedName name="dghdgdjyukyu" localSheetId="30" hidden="1">{#N/A,#N/A,TRUE,"Acq-Ass";#N/A,#N/A,TRUE,"Acq-IS";#N/A,#N/A,TRUE,"Acq-BS";#N/A,#N/A,TRUE,"Acq-CF";#N/A,#N/A,TRUE,"Acq-Proj";#N/A,#N/A,TRUE,"Acq-CapEx";#N/A,#N/A,TRUE,"Acq-Debt";#N/A,#N/A,TRUE,"Acq-Int";#N/A,#N/A,TRUE,"Acq-BD";#N/A,#N/A,TRUE,"Acq-TD";#N/A,#N/A,TRUE,"Acq-Taxes";#N/A,#N/A,TRUE,"Acq-Credit";#N/A,#N/A,TRUE,"Acq-Val";#N/A,#N/A,TRUE,"Acq-Mult Val"}</definedName>
    <definedName name="dghdgdjyukyu" hidden="1">{#N/A,#N/A,TRUE,"Acq-Ass";#N/A,#N/A,TRUE,"Acq-IS";#N/A,#N/A,TRUE,"Acq-BS";#N/A,#N/A,TRUE,"Acq-CF";#N/A,#N/A,TRUE,"Acq-Proj";#N/A,#N/A,TRUE,"Acq-CapEx";#N/A,#N/A,TRUE,"Acq-Debt";#N/A,#N/A,TRUE,"Acq-Int";#N/A,#N/A,TRUE,"Acq-BD";#N/A,#N/A,TRUE,"Acq-TD";#N/A,#N/A,TRUE,"Acq-Taxes";#N/A,#N/A,TRUE,"Acq-Credit";#N/A,#N/A,TRUE,"Acq-Val";#N/A,#N/A,TRUE,"Acq-Mult Val"}</definedName>
    <definedName name="dghdrxtgbhtr" localSheetId="30" hidden="1">{#N/A,#N/A,FALSE,"Acq-Val";#N/A,#N/A,FALSE,"Acq-Mult Val"}</definedName>
    <definedName name="dghdrxtgbhtr" hidden="1">{#N/A,#N/A,FALSE,"Acq-Val";#N/A,#N/A,FALSE,"Acq-Mult Val"}</definedName>
    <definedName name="dghfhsdgbsdf" localSheetId="30" hidden="1">{"histincome",#N/A,FALSE,"hyfins";"closing balance",#N/A,FALSE,"hyfins"}</definedName>
    <definedName name="dghfhsdgbsdf" hidden="1">{"histincome",#N/A,FALSE,"hyfins";"closing balance",#N/A,FALSE,"hyfins"}</definedName>
    <definedName name="dghgdgf" localSheetId="30" hidden="1">{"Final",#N/A,FALSE,"Feb-96"}</definedName>
    <definedName name="dghgdgf" hidden="1">{"Final",#N/A,FALSE,"Feb-96"}</definedName>
    <definedName name="dgj" localSheetId="30" hidden="1">{"EVA",#N/A,FALSE,"EVA";"WACC",#N/A,FALSE,"WACC"}</definedName>
    <definedName name="dgj" hidden="1">{"EVA",#N/A,FALSE,"EVA";"WACC",#N/A,FALSE,"WACC"}</definedName>
    <definedName name="dgrety"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gret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gsdf" localSheetId="30" hidden="1">{#N/A,#N/A,FALSE,"Tar-Ass";#N/A,#N/A,FALSE,"Tar-IS";#N/A,#N/A,FALSE,"Tar-BS";#N/A,#N/A,FALSE,"Tar-Adg BS";#N/A,#N/A,FALSE,"Tar-CF"}</definedName>
    <definedName name="dgsdf" hidden="1">{#N/A,#N/A,FALSE,"Tar-Ass";#N/A,#N/A,FALSE,"Tar-IS";#N/A,#N/A,FALSE,"Tar-BS";#N/A,#N/A,FALSE,"Tar-Adg BS";#N/A,#N/A,FALSE,"Tar-CF"}</definedName>
    <definedName name="dgxcv" localSheetId="30" hidden="1">{TRUE,TRUE,-2,-16.25,774,494.25,FALSE,TRUE,TRUE,TRUE,0,70,#N/A,1,#N/A,28.5666666666667,63.6451612903226,1,FALSE,FALSE,3,TRUE,1,FALSE,75,"Swvu.Page4.","ACwvu.Page4.",#N/A,FALSE,FALSE,0.236220472440945,0.275590551181102,0.236220472440945,0.275590551181102,2,"","",TRUE,TRUE,FALSE,FALSE,1,83,#N/A,#N/A,"=R4C72:R64C94",FALSE,"Rwvu.Page4.","Cwvu.Page4.",FALSE,FALSE,TRUE,1,#N/A,#N/A,FALSE,FALSE,TRUE,TRUE,TRUE}</definedName>
    <definedName name="dgxcv" hidden="1">{TRUE,TRUE,-2,-16.25,774,494.25,FALSE,TRUE,TRUE,TRUE,0,70,#N/A,1,#N/A,28.5666666666667,63.6451612903226,1,FALSE,FALSE,3,TRUE,1,FALSE,75,"Swvu.Page4.","ACwvu.Page4.",#N/A,FALSE,FALSE,0.236220472440945,0.275590551181102,0.236220472440945,0.275590551181102,2,"","",TRUE,TRUE,FALSE,FALSE,1,83,#N/A,#N/A,"=R4C72:R64C94",FALSE,"Rwvu.Page4.","Cwvu.Page4.",FALSE,FALSE,TRUE,1,#N/A,#N/A,FALSE,FALSE,TRUE,TRUE,TRUE}</definedName>
    <definedName name="dhfhf" localSheetId="30" hidden="1">{#N/A,#N/A,FALSE,"format 1"}</definedName>
    <definedName name="dhfhf" hidden="1">{#N/A,#N/A,FALSE,"format 1"}</definedName>
    <definedName name="dhgdh" localSheetId="30" hidden="1">{"mgmt forecast",#N/A,FALSE,"Mgmt Forecast";"dcf table",#N/A,FALSE,"Mgmt Forecast";"sensitivity",#N/A,FALSE,"Mgmt Forecast";"table inputs",#N/A,FALSE,"Mgmt Forecast";"calculations",#N/A,FALSE,"Mgmt Forecast"}</definedName>
    <definedName name="dhgdh" hidden="1">{"mgmt forecast",#N/A,FALSE,"Mgmt Forecast";"dcf table",#N/A,FALSE,"Mgmt Forecast";"sensitivity",#N/A,FALSE,"Mgmt Forecast";"table inputs",#N/A,FALSE,"Mgmt Forecast";"calculations",#N/A,FALSE,"Mgmt Forecast"}</definedName>
    <definedName name="dhgkdghk"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gkdghk"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gkghkds" localSheetId="30" hidden="1">{"DCF1",#N/A,FALSE,"SIERRA DCF";"MATRIX1",#N/A,FALSE,"SIERRA DCF"}</definedName>
    <definedName name="dhgkghkds" hidden="1">{"DCF1",#N/A,FALSE,"SIERRA DCF";"MATRIX1",#N/A,FALSE,"SIERRA DCF"}</definedName>
    <definedName name="dhk">[169]Comparables!$G$71</definedName>
    <definedName name="dhmdgj" localSheetId="30" hidden="1">{"Pound Sterling",#N/A,TRUE,"PPD";"Pound Sterling",#N/A,TRUE,"Anaquest";"Pound Sterling",#N/A,TRUE,"Delta";"Pound Sterling",#N/A,TRUE,"INO"}</definedName>
    <definedName name="dhmdgj" hidden="1">{"Pound Sterling",#N/A,TRUE,"PPD";"Pound Sterling",#N/A,TRUE,"Anaquest";"Pound Sterling",#N/A,TRUE,"Delta";"Pound Sterling",#N/A,TRUE,"INO"}</definedName>
    <definedName name="dhr" localSheetId="30" hidden="1">{"Pound Sterling",#N/A,TRUE,"PPD";"Pound Sterling",#N/A,TRUE,"Anaquest";"Pound Sterling",#N/A,TRUE,"Delta";"Pound Sterling",#N/A,TRUE,"INO"}</definedName>
    <definedName name="dhr" hidden="1">{"Pound Sterling",#N/A,TRUE,"PPD";"Pound Sterling",#N/A,TRUE,"Anaquest";"Pound Sterling",#N/A,TRUE,"Delta";"Pound Sterling",#N/A,TRUE,"INO"}</definedName>
    <definedName name="dhrd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rd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trhdr"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trhd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iek" localSheetId="30" hidden="1">{"Units A",#N/A,FALSE,"FY95SLS";"Units B",#N/A,FALSE,"FY95SLS"}</definedName>
    <definedName name="diek" hidden="1">{"Units A",#N/A,FALSE,"FY95SLS";"Units B",#N/A,FALSE,"FY95SLS"}</definedName>
    <definedName name="DILUT_ADJUST" hidden="1">"DILUT_ADJUST"</definedName>
    <definedName name="DILUT_EPS_EXCL" hidden="1">"DILUT_EPS_EXCL"</definedName>
    <definedName name="DILUT_EPS_INCL" hidden="1">"DILUT_EPS_INCL"</definedName>
    <definedName name="DILUT_NORMAL_EPS" hidden="1">"DILUT_NORMAL_EPS"</definedName>
    <definedName name="DILUT_WEIGHT" hidden="1">"DILUT_WEIGHT"</definedName>
    <definedName name="din">[169]Comparables!$G$35</definedName>
    <definedName name="dind">[169]Comparables!$G$96</definedName>
    <definedName name="Disclaimer"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isclaimer"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ISCONT_OPER" hidden="1">"DISCONT_OPER"</definedName>
    <definedName name="Discount" localSheetId="30" hidden="1">#REF!</definedName>
    <definedName name="Discount" hidden="1">#REF!</definedName>
    <definedName name="display_area_2" hidden="1">#REF!</definedName>
    <definedName name="Disposal_Year">#REF!</definedName>
    <definedName name="DistPU2003">#REF!</definedName>
    <definedName name="DistPU2004">#REF!</definedName>
    <definedName name="DistPU2005">#REF!</definedName>
    <definedName name="DistPU2006">#REF!</definedName>
    <definedName name="DIV_BS" localSheetId="30">'[157]P&amp;L'!#REF!</definedName>
    <definedName name="DIV_BS">'[157]P&amp;L'!#REF!</definedName>
    <definedName name="Div_Yield2003" localSheetId="30">#REF!</definedName>
    <definedName name="Div_Yield2003">#REF!</definedName>
    <definedName name="Div_Yield2004">#REF!</definedName>
    <definedName name="Div_Yield2005">#REF!</definedName>
    <definedName name="Div_Yield2006">#REF!</definedName>
    <definedName name="Div_Yield2007">#REF!</definedName>
    <definedName name="Div_Yield2008">#REF!</definedName>
    <definedName name="Div_Yield2009">#REF!</definedName>
    <definedName name="Div_Yield2010">#REF!</definedName>
    <definedName name="Div_Yield2011">#REF!</definedName>
    <definedName name="DIVID_SHARE" hidden="1">"DIVID_SHARE"</definedName>
    <definedName name="Dividend_2003" localSheetId="30">#REF!</definedName>
    <definedName name="Dividend_2003">#REF!</definedName>
    <definedName name="Dividend_2004">#REF!</definedName>
    <definedName name="Dividend_2005">#REF!</definedName>
    <definedName name="Dividend_2006">#REF!</definedName>
    <definedName name="Dividend_2007">#REF!</definedName>
    <definedName name="Dividend_2008">#REF!</definedName>
    <definedName name="Dividend_2009">#REF!</definedName>
    <definedName name="Dividend_2010">#REF!</definedName>
    <definedName name="Dividend_2011">#REF!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Yld2003">#REF!</definedName>
    <definedName name="DividYld2004">#REF!</definedName>
    <definedName name="DividYld2005">#REF!</definedName>
    <definedName name="DividYld2006">#REF!</definedName>
    <definedName name="DividYld2007">#REF!</definedName>
    <definedName name="DIVO1">#REF!</definedName>
    <definedName name="DivWHT">#REF!</definedName>
    <definedName name="DivYield2003">#REF!</definedName>
    <definedName name="DivYield2004">#REF!</definedName>
    <definedName name="DivYield2005">#REF!</definedName>
    <definedName name="DivYield2006">#REF!</definedName>
    <definedName name="DivYield2007">#REF!</definedName>
    <definedName name="DivYield2008">#REF!</definedName>
    <definedName name="DivYield2009">#REF!</definedName>
    <definedName name="DivYield2010">#REF!</definedName>
    <definedName name="DivYield2011">#REF!</definedName>
    <definedName name="DivYld2003">#REF!</definedName>
    <definedName name="DivYld2004">#REF!</definedName>
    <definedName name="DivYld2005">#REF!</definedName>
    <definedName name="DivYld2006">#REF!</definedName>
    <definedName name="DivYld2007">#REF!</definedName>
    <definedName name="DivYld2008">#REF!</definedName>
    <definedName name="DivYld2009">#REF!</definedName>
    <definedName name="DivYld2010">#REF!</definedName>
    <definedName name="DivYld2011">#REF!</definedName>
    <definedName name="dj" localSheetId="30" hidden="1">{"revbudvar",#N/A,FALSE,"1999 BUD AUM";"actrev",#N/A,FALSE,"1999 BUD AUM";"budrev",#N/A,FALSE,"1999 BUD AUM";"budaum",#N/A,FALSE,"1999 BUD AUM";"actaum",#N/A,FALSE,"1999 BUD AUM"}</definedName>
    <definedName name="dj" hidden="1">{"revbudvar",#N/A,FALSE,"1999 BUD AUM";"actrev",#N/A,FALSE,"1999 BUD AUM";"budrev",#N/A,FALSE,"1999 BUD AUM";"budaum",#N/A,FALSE,"1999 BUD AUM";"actaum",#N/A,FALSE,"1999 BUD AUM"}</definedName>
    <definedName name="djap">[169]Comparables!$G$120</definedName>
    <definedName name="djd"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1New"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1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fhdfghg" localSheetId="30" hidden="1">{#N/A,#N/A,FALSE,"Combo-Ass ";#N/A,#N/A,FALSE,"Combo-AD sum";#N/A,#N/A,FALSE,"Combo-Syn Sens";#N/A,#N/A,FALSE,"Combo-Contr";#N/A,#N/A,FALSE,"Combo-Credit Sum";#N/A,#N/A,FALSE,"Combo-Credit";#N/A,#N/A,FALSE,"Combo-AD";#N/A,#N/A,FALSE,"Combo-AD CF"}</definedName>
    <definedName name="djdfhdfghg" hidden="1">{#N/A,#N/A,FALSE,"Combo-Ass ";#N/A,#N/A,FALSE,"Combo-AD sum";#N/A,#N/A,FALSE,"Combo-Syn Sens";#N/A,#N/A,FALSE,"Combo-Contr";#N/A,#N/A,FALSE,"Combo-Credit Sum";#N/A,#N/A,FALSE,"Combo-Credit";#N/A,#N/A,FALSE,"Combo-AD";#N/A,#N/A,FALSE,"Combo-AD CF"}</definedName>
    <definedName name="djdNew"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ksljd" localSheetId="30" hidden="1">{#N/A,#N/A,FALSE,"Other";#N/A,#N/A,FALSE,"Ace";#N/A,#N/A,FALSE,"Derm"}</definedName>
    <definedName name="djksljd" hidden="1">{#N/A,#N/A,FALSE,"Other";#N/A,#N/A,FALSE,"Ace";#N/A,#N/A,FALSE,"Derm"}</definedName>
    <definedName name="dk" localSheetId="30" hidden="1">{"incomemth",#N/A,TRUE,"forecast01";"incpercentmth",#N/A,TRUE,"forecast01";"balancemth",#N/A,TRUE,"forecast01";"cashmth",#N/A,TRUE,"forecast01";"cov2mth",#N/A,TRUE,"forecast01";"prbexp",#N/A,TRUE,"forecast01";"prbcap",#N/A,TRUE,"forecast01";"coalconsultants",#N/A,TRUE,"forecast01";"prbsum",#N/A,TRUE,"forecast01"}</definedName>
    <definedName name="dk" hidden="1">{"incomemth",#N/A,TRUE,"forecast01";"incpercentmth",#N/A,TRUE,"forecast01";"balancemth",#N/A,TRUE,"forecast01";"cashmth",#N/A,TRUE,"forecast01";"cov2mth",#N/A,TRUE,"forecast01";"prbexp",#N/A,TRUE,"forecast01";"prbcap",#N/A,TRUE,"forecast01";"coalconsultants",#N/A,TRUE,"forecast01";"prbsum",#N/A,TRUE,"forecast01"}</definedName>
    <definedName name="dkfjdfNew"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f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k"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k"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k1"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k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gahirghigf" localSheetId="30" hidden="1">{#N/A,#N/A,FALSE,"Pharm";#N/A,#N/A,FALSE,"WWCM"}</definedName>
    <definedName name="dkgahirghigf" hidden="1">{#N/A,#N/A,FALSE,"Pharm";#N/A,#N/A,FALSE,"WWCM"}</definedName>
    <definedName name="dkj"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j"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or">[169]Comparables!$G$139</definedName>
    <definedName name="DN" localSheetId="30">#REF!</definedName>
    <definedName name="DN">#REF!</definedName>
    <definedName name="DOM_COS">#N/A</definedName>
    <definedName name="DOM_SALE">#N/A</definedName>
    <definedName name="DOMSALE">#N/A</definedName>
    <definedName name="dphil">[169]Comparables!$G$51</definedName>
    <definedName name="DPU_Year1" localSheetId="30">#REF!</definedName>
    <definedName name="DPU_Year1">#REF!</definedName>
    <definedName name="DPU_Year2">#REF!</definedName>
    <definedName name="DPU_Year3">#REF!</definedName>
    <definedName name="DPUnit2003">#REF!</definedName>
    <definedName name="DPUnit2004">#REF!</definedName>
    <definedName name="DPUnit2005">#REF!</definedName>
    <definedName name="DPUnit2006">#REF!</definedName>
    <definedName name="drcri">[4]Inv_Data!#REF!</definedName>
    <definedName name="drhdrh"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drhdr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drhrhdfh" localSheetId="30" hidden="1">{"Sum WW A",#N/A,FALSE,"FY95SLS";"Sum WW B",#N/A,FALSE,"FY95SLS";"Sum US A",#N/A,FALSE,"FY95SLS";"Sum US B",#N/A,FALSE,"FY95SLS";"Sum US Bocg",#N/A,FALSE,"FY95SLS";"Sum Can A",#N/A,FALSE,"FY95SLS";"Sum Can B",#N/A,FALSE,"FY95SLS";"Sum Europe",#N/A,FALSE,"FY95SLS";"Sum Row",#N/A,FALSE,"FY95SLS"}</definedName>
    <definedName name="drhrhdfh" hidden="1">{"Sum WW A",#N/A,FALSE,"FY95SLS";"Sum WW B",#N/A,FALSE,"FY95SLS";"Sum US A",#N/A,FALSE,"FY95SLS";"Sum US B",#N/A,FALSE,"FY95SLS";"Sum US Bocg",#N/A,FALSE,"FY95SLS";"Sum Can A",#N/A,FALSE,"FY95SLS";"Sum Can B",#N/A,FALSE,"FY95SLS";"Sum Europe",#N/A,FALSE,"FY95SLS";"Sum Row",#N/A,FALSE,"FY95SLS"}</definedName>
    <definedName name="drhrhr"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rhrh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routput">[4]Inv_Data!#REF!</definedName>
    <definedName name="drthjdrnh" localSheetId="30" hidden="1">{#N/A,#N/A,TRUE,"Acq-Ass";#N/A,#N/A,TRUE,"Acq-IS";#N/A,#N/A,TRUE,"Acq-BS";#N/A,#N/A,TRUE,"Acq-CF";#N/A,#N/A,TRUE,"Acq-Proj";#N/A,#N/A,TRUE,"Acq-CapEx";#N/A,#N/A,TRUE,"Acq-Debt";#N/A,#N/A,TRUE,"Acq-Int";#N/A,#N/A,TRUE,"Acq-BD";#N/A,#N/A,TRUE,"Acq-TD";#N/A,#N/A,TRUE,"Acq-Taxes";#N/A,#N/A,TRUE,"Acq-Credit";#N/A,#N/A,TRUE,"Acq-Val";#N/A,#N/A,TRUE,"Acq-Mult Val"}</definedName>
    <definedName name="drthjdrnh" hidden="1">{#N/A,#N/A,TRUE,"Acq-Ass";#N/A,#N/A,TRUE,"Acq-IS";#N/A,#N/A,TRUE,"Acq-BS";#N/A,#N/A,TRUE,"Acq-CF";#N/A,#N/A,TRUE,"Acq-Proj";#N/A,#N/A,TRUE,"Acq-CapEx";#N/A,#N/A,TRUE,"Acq-Debt";#N/A,#N/A,TRUE,"Acq-Int";#N/A,#N/A,TRUE,"Acq-BD";#N/A,#N/A,TRUE,"Acq-TD";#N/A,#N/A,TRUE,"Acq-Taxes";#N/A,#N/A,TRUE,"Acq-Credit";#N/A,#N/A,TRUE,"Acq-Val";#N/A,#N/A,TRUE,"Acq-Mult Val"}</definedName>
    <definedName name="dsa" localSheetId="30" hidden="1">{"vi1",#N/A,FALSE,"Financial Statements";"vi2",#N/A,FALSE,"Financial Statements";#N/A,#N/A,FALSE,"DCF"}</definedName>
    <definedName name="dsa" hidden="1">{"vi1",#N/A,FALSE,"Financial Statements";"vi2",#N/A,FALSE,"Financial Statements";#N/A,#N/A,FALSE,"DCF"}</definedName>
    <definedName name="DSADAS" localSheetId="30" hidden="1">{#N/A,#N/A,FALSE,"Aging Summary";#N/A,#N/A,FALSE,"Ratio Analysis";#N/A,#N/A,FALSE,"Test 120 Day Accts";#N/A,#N/A,FALSE,"Tickmarks"}</definedName>
    <definedName name="DSADAS" hidden="1">{#N/A,#N/A,FALSE,"Aging Summary";#N/A,#N/A,FALSE,"Ratio Analysis";#N/A,#N/A,FALSE,"Test 120 Day Accts";#N/A,#N/A,FALSE,"Tickmarks"}</definedName>
    <definedName name="DSADAS1" localSheetId="30" hidden="1">{#N/A,#N/A,FALSE,"Aging Summary";#N/A,#N/A,FALSE,"Ratio Analysis";#N/A,#N/A,FALSE,"Test 120 Day Accts";#N/A,#N/A,FALSE,"Tickmarks"}</definedName>
    <definedName name="DSADAS1" hidden="1">{#N/A,#N/A,FALSE,"Aging Summary";#N/A,#N/A,FALSE,"Ratio Analysis";#N/A,#N/A,FALSE,"Test 120 Day Accts";#N/A,#N/A,FALSE,"Tickmarks"}</definedName>
    <definedName name="dsadfdsfdsdas" localSheetId="30">MATCH(0.01,Rentroll!End_Bal,-1)+1</definedName>
    <definedName name="dsadfdsfdsdas">MATCH(0.01,End_Bal,-1)+1</definedName>
    <definedName name="dsaf" localSheetId="30" hidden="1">{"incomemth",#N/A,TRUE,"forecast01";"incpercentmth",#N/A,TRUE,"forecast01";"balancemth",#N/A,TRUE,"forecast01";"cashmth",#N/A,TRUE,"forecast01";"cov2mth",#N/A,TRUE,"forecast01";"prbexp",#N/A,TRUE,"forecast01";"prbcap",#N/A,TRUE,"forecast01";"coalconsultants",#N/A,TRUE,"forecast01";"prbsum",#N/A,TRUE,"forecast01"}</definedName>
    <definedName name="dsaf" hidden="1">{"incomemth",#N/A,TRUE,"forecast01";"incpercentmth",#N/A,TRUE,"forecast01";"balancemth",#N/A,TRUE,"forecast01";"cashmth",#N/A,TRUE,"forecast01";"cov2mth",#N/A,TRUE,"forecast01";"prbexp",#N/A,TRUE,"forecast01";"prbcap",#N/A,TRUE,"forecast01";"coalconsultants",#N/A,TRUE,"forecast01";"prbsum",#N/A,TRUE,"forecast01"}</definedName>
    <definedName name="dsaf1" localSheetId="30" hidden="1">{"incomemth",#N/A,TRUE,"forecast01";"incpercentmth",#N/A,TRUE,"forecast01";"balancemth",#N/A,TRUE,"forecast01";"cashmth",#N/A,TRUE,"forecast01";"cov2mth",#N/A,TRUE,"forecast01";"prbexp",#N/A,TRUE,"forecast01";"prbcap",#N/A,TRUE,"forecast01";"coalconsultants",#N/A,TRUE,"forecast01";"prbsum",#N/A,TRUE,"forecast01"}</definedName>
    <definedName name="dsaf1" hidden="1">{"incomemth",#N/A,TRUE,"forecast01";"incpercentmth",#N/A,TRUE,"forecast01";"balancemth",#N/A,TRUE,"forecast01";"cashmth",#N/A,TRUE,"forecast01";"cov2mth",#N/A,TRUE,"forecast01";"prbexp",#N/A,TRUE,"forecast01";"prbcap",#N/A,TRUE,"forecast01";"coalconsultants",#N/A,TRUE,"forecast01";"prbsum",#N/A,TRUE,"forecast01"}</definedName>
    <definedName name="dsafd" localSheetId="30" hidden="1">{"COMBINED94",#N/A,FALSE,"BALANCE SHEET";"KRONE94",#N/A,FALSE,"BALANCE SHEET";"PENNTECH94",#N/A,FALSE,"BALANCE SHEET";"INTERSYSTEMS94",#N/A,FALSE,"BALANCE SHEET";"COMBINED94",#N/A,FALSE,"USCASH";"KRONE94",#N/A,FALSE,"USCASH";"PENNTECH94",#N/A,FALSE,"USCASH";"INTERSYSTEMS94",#N/A,FALSE,"USCASH"}</definedName>
    <definedName name="dsafd" hidden="1">{"COMBINED94",#N/A,FALSE,"BALANCE SHEET";"KRONE94",#N/A,FALSE,"BALANCE SHEET";"PENNTECH94",#N/A,FALSE,"BALANCE SHEET";"INTERSYSTEMS94",#N/A,FALSE,"BALANCE SHEET";"COMBINED94",#N/A,FALSE,"USCASH";"KRONE94",#N/A,FALSE,"USCASH";"PENNTECH94",#N/A,FALSE,"USCASH";"INTERSYSTEMS94",#N/A,FALSE,"USCASH"}</definedName>
    <definedName name="dsf" localSheetId="30" hidden="1">{"page1",#N/A,FALSE,"PF";"page2",#N/A,FALSE,"PF";"page3",#N/A,FALSE,"PF";"page4",#N/A,FALSE,"Bal_Sht"}</definedName>
    <definedName name="dsf" hidden="1">{"page1",#N/A,FALSE,"PF";"page2",#N/A,FALSE,"PF";"page3",#N/A,FALSE,"PF";"page4",#N/A,FALSE,"Bal_Sht"}</definedName>
    <definedName name="dsfasd" localSheetId="30" hidden="1">{#N/A,#N/A,FALSE,"FY97";#N/A,#N/A,FALSE,"FY98";#N/A,#N/A,FALSE,"FY99";#N/A,#N/A,FALSE,"FY00";#N/A,#N/A,FALSE,"FY01"}</definedName>
    <definedName name="dsfasd" hidden="1">{#N/A,#N/A,FALSE,"FY97";#N/A,#N/A,FALSE,"FY98";#N/A,#N/A,FALSE,"FY99";#N/A,#N/A,FALSE,"FY00";#N/A,#N/A,FALSE,"FY01"}</definedName>
    <definedName name="dsfg" localSheetId="30"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dsfg"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dsfsffss" localSheetId="30" hidden="1">{#N/A,#N/A,FALSE,"Pharm";#N/A,#N/A,FALSE,"WWCM"}</definedName>
    <definedName name="dsfsffss" hidden="1">{#N/A,#N/A,FALSE,"Pharm";#N/A,#N/A,FALSE,"WWCM"}</definedName>
    <definedName name="dsfssfdg" localSheetId="30" hidden="1">{#N/A,#N/A,TRUE,"Pivots-Employee";#N/A,"Scenario1",TRUE,"Assumptions Summary"}</definedName>
    <definedName name="dsfssfdg" hidden="1">{#N/A,#N/A,TRUE,"Pivots-Employee";#N/A,"Scenario1",TRUE,"Assumptions Summary"}</definedName>
    <definedName name="dsin">[169]Comparables!$G$11</definedName>
    <definedName name="dsss" localSheetId="30" hidden="1">{"incomemth",#N/A,TRUE,"forecast01";"incpercentmth",#N/A,TRUE,"forecast01";"balancemth",#N/A,TRUE,"forecast01";"cashmth",#N/A,TRUE,"forecast01";"cov2mth",#N/A,TRUE,"forecast01";"prbexp",#N/A,TRUE,"forecast01";"prbcap",#N/A,TRUE,"forecast01";"coalconsultants",#N/A,TRUE,"forecast01";"prbsum",#N/A,TRUE,"forecast01"}</definedName>
    <definedName name="dsss" hidden="1">{"incomemth",#N/A,TRUE,"forecast01";"incpercentmth",#N/A,TRUE,"forecast01";"balancemth",#N/A,TRUE,"forecast01";"cashmth",#N/A,TRUE,"forecast01";"cov2mth",#N/A,TRUE,"forecast01";"prbexp",#N/A,TRUE,"forecast01";"prbcap",#N/A,TRUE,"forecast01";"coalconsultants",#N/A,TRUE,"forecast01";"prbsum",#N/A,TRUE,"forecast01"}</definedName>
    <definedName name="dsss1" localSheetId="30" hidden="1">{"incomemth",#N/A,TRUE,"forecast01";"incpercentmth",#N/A,TRUE,"forecast01";"balancemth",#N/A,TRUE,"forecast01";"cashmth",#N/A,TRUE,"forecast01";"cov2mth",#N/A,TRUE,"forecast01";"prbexp",#N/A,TRUE,"forecast01";"prbcap",#N/A,TRUE,"forecast01";"coalconsultants",#N/A,TRUE,"forecast01";"prbsum",#N/A,TRUE,"forecast01"}</definedName>
    <definedName name="dsss1" hidden="1">{"incomemth",#N/A,TRUE,"forecast01";"incpercentmth",#N/A,TRUE,"forecast01";"balancemth",#N/A,TRUE,"forecast01";"cashmth",#N/A,TRUE,"forecast01";"cov2mth",#N/A,TRUE,"forecast01";"prbexp",#N/A,TRUE,"forecast01";"prbcap",#N/A,TRUE,"forecast01";"coalconsultants",#N/A,TRUE,"forecast01";"prbsum",#N/A,TRUE,"forecast01"}</definedName>
    <definedName name="dsW" localSheetId="30" hidden="1">#REF!</definedName>
    <definedName name="dsW" hidden="1">#REF!</definedName>
    <definedName name="dthai">[169]Comparables!$G$86</definedName>
    <definedName name="dtht" localSheetId="30" hidden="1">{"US Dollars",#N/A,TRUE,"PPD";"US Dollar",#N/A,TRUE,"Anaquest";"US Dollar",#N/A,TRUE,"Delta";"US Dollar",#N/A,TRUE,"INO"}</definedName>
    <definedName name="dtht" hidden="1">{"US Dollars",#N/A,TRUE,"PPD";"US Dollar",#N/A,TRUE,"Anaquest";"US Dollar",#N/A,TRUE,"Delta";"US Dollar",#N/A,TRUE,"INO"}</definedName>
    <definedName name="dtr" localSheetId="30" hidden="1">{#N/A,#N/A,FALSE,"Combo-Ass ";#N/A,#N/A,FALSE,"Combo-AD sum";#N/A,#N/A,FALSE,"Combo-Syn Sens";#N/A,#N/A,FALSE,"Combo-Contr";#N/A,#N/A,FALSE,"Combo-Credit Sum";#N/A,#N/A,FALSE,"Combo-Credit";#N/A,#N/A,FALSE,"Combo-AD";#N/A,#N/A,FALSE,"Combo-AD CF"}</definedName>
    <definedName name="dtr" hidden="1">{#N/A,#N/A,FALSE,"Combo-Ass ";#N/A,#N/A,FALSE,"Combo-AD sum";#N/A,#N/A,FALSE,"Combo-Syn Sens";#N/A,#N/A,FALSE,"Combo-Contr";#N/A,#N/A,FALSE,"Combo-Credit Sum";#N/A,#N/A,FALSE,"Combo-Credit";#N/A,#N/A,FALSE,"Combo-AD";#N/A,#N/A,FALSE,"Combo-AD CF"}</definedName>
    <definedName name="dtwn">[169]Comparables!$G$110</definedName>
    <definedName name="DUE_FR_FS" localSheetId="30">'[157]P&amp;L'!#REF!</definedName>
    <definedName name="DUE_FR_FS">'[157]P&amp;L'!#REF!</definedName>
    <definedName name="DUE_FR_RE" localSheetId="30">'[157]P&amp;L'!#REF!</definedName>
    <definedName name="DUE_FR_RE">'[157]P&amp;L'!#REF!</definedName>
    <definedName name="DUE_TO_H" localSheetId="30">'[157]P&amp;L'!#REF!</definedName>
    <definedName name="DUE_TO_H">'[157]P&amp;L'!#REF!</definedName>
    <definedName name="DURENE" localSheetId="30">#REF!</definedName>
    <definedName name="DURENE">#REF!</definedName>
    <definedName name="Dus">[169]Comparables!$G$154</definedName>
    <definedName name="dvdfv" localSheetId="30" hidden="1">{"VWJECAN",#N/A,FALSE,"D"}</definedName>
    <definedName name="dvdfv" hidden="1">{"VWJECAN",#N/A,FALSE,"D"}</definedName>
    <definedName name="dvds" localSheetId="30" hidden="1">{#N/A,#N/A,FALSE,"ACQ_GRAPHS";#N/A,#N/A,FALSE,"T_1 GRAPHS";#N/A,#N/A,FALSE,"T_2 GRAPHS";#N/A,#N/A,FALSE,"COMB_GRAPHS"}</definedName>
    <definedName name="dvds" hidden="1">{#N/A,#N/A,FALSE,"ACQ_GRAPHS";#N/A,#N/A,FALSE,"T_1 GRAPHS";#N/A,#N/A,FALSE,"T_2 GRAPHS";#N/A,#N/A,FALSE,"COMB_GRAPHS"}</definedName>
    <definedName name="dvfgwery" localSheetId="30" hidden="1">{"Units A",#N/A,FALSE,"FY95SLS";"Units B",#N/A,FALSE,"FY95SLS"}</definedName>
    <definedName name="dvfgwery" hidden="1">{"Units A",#N/A,FALSE,"FY95SLS";"Units B",#N/A,FALSE,"FY95SLS"}</definedName>
    <definedName name="DvListSource1">[171]Sheet2!$M$1:$M$4</definedName>
    <definedName name="dw" localSheetId="30" hidden="1">#REF!</definedName>
    <definedName name="dw" hidden="1">#REF!</definedName>
    <definedName name="dwcwc" localSheetId="30" hidden="1">{#N/A,#N/A,FALSE,"Assump";#N/A,#N/A,FALSE,"Income";#N/A,#N/A,FALSE,"Balance";#N/A,#N/A,FALSE,"DCF Pump";#N/A,#N/A,FALSE,"Trans Assump";#N/A,#N/A,FALSE,"Combined Income";#N/A,#N/A,FALSE,"Combined Balance"}</definedName>
    <definedName name="dwcwc" hidden="1">{#N/A,#N/A,FALSE,"Assump";#N/A,#N/A,FALSE,"Income";#N/A,#N/A,FALSE,"Balance";#N/A,#N/A,FALSE,"DCF Pump";#N/A,#N/A,FALSE,"Trans Assump";#N/A,#N/A,FALSE,"Combined Income";#N/A,#N/A,FALSE,"Combined Balance"}</definedName>
    <definedName name="DYield2003" localSheetId="30">#REF!</definedName>
    <definedName name="DYield2003">#REF!</definedName>
    <definedName name="DYield2004">#REF!</definedName>
    <definedName name="DYield2005">#REF!</definedName>
    <definedName name="DYield2006">#REF!</definedName>
    <definedName name="DYield2007">#REF!</definedName>
    <definedName name="DYield2008">#REF!</definedName>
    <definedName name="DYield2009">#REF!</definedName>
    <definedName name="DYield2010">#REF!</definedName>
    <definedName name="DYield2011">#REF!</definedName>
    <definedName name="DynamicRange">OFFSET('[172]DataConsol (BSP)'!$B$1,0,0,COUNTA('[172]DataConsol (BSP)'!$B:$B),COUNTA('[172]DataConsol (BSP)'!$1:$1))</definedName>
    <definedName name="dyudf" localSheetId="30" hidden="1">{#N/A,#N/A,FALSE,"Projections";#N/A,#N/A,FALSE,"Multiples Valuation";#N/A,#N/A,FALSE,"LBO";#N/A,#N/A,FALSE,"Multiples_Sensitivity";#N/A,#N/A,FALSE,"Summary"}</definedName>
    <definedName name="dyudf" hidden="1">{#N/A,#N/A,FALSE,"Projections";#N/A,#N/A,FALSE,"Multiples Valuation";#N/A,#N/A,FALSE,"LBO";#N/A,#N/A,FALSE,"Multiples_Sensitivity";#N/A,#N/A,FALSE,"Summary"}</definedName>
    <definedName name="E" localSheetId="30">#REF!</definedName>
    <definedName name="E">#REF!</definedName>
    <definedName name="EAMT">#REF!</definedName>
    <definedName name="EAPR">#REF!</definedName>
    <definedName name="easfasd" localSheetId="30" hidden="1">{"histincome",#N/A,FALSE,"hyfins";"closing balance",#N/A,FALSE,"hyfins"}</definedName>
    <definedName name="easfasd" hidden="1">{"histincome",#N/A,FALSE,"hyfins";"closing balance",#N/A,FALSE,"hyfins"}</definedName>
    <definedName name="East" localSheetId="30" hidden="1">{"assets_99",#N/A,FALSE,"CONSOL";"liabilities_99",#N/A,FALSE,"CONSOL";"pl_99",#N/A,FALSE,"CONSOL";"Corp_99_assets",#N/A,FALSE,"CORP";"Corp_99_liab",#N/A,FALSE,"CORP";"Corp_99_PL",#N/A,FALSE,"CORP";"SMT_99_assets",#N/A,FALSE,"SMTEK";"SMT_99_liab",#N/A,FALSE,"SMTEK";"SMT_99_PL",#N/A,FALSE,"SMTEK";"Jolt_99_assets",#N/A,FALSE,"JOLT";"Jolt_99_liab",#N/A,FALSE,"JOLT";"Jolt_99_PL",#N/A,FALSE,"JOLT";"Irlan_99_assets",#N/A,FALSE,"IRLAN";"Irlan_99_liab",#N/A,FALSE,"IRLAN";"Irlan_99_PL",#N/A,FALSE,"IRLAN";"DDL-E_99_assets",#N/A,FALSE,"DDL-E";"DDL-E_99_liab",#N/A,FALSE,"DDL-E";"DDL-E_99_PL",#N/A,FALSE,"DDL-E"}</definedName>
    <definedName name="East" hidden="1">{"assets_99",#N/A,FALSE,"CONSOL";"liabilities_99",#N/A,FALSE,"CONSOL";"pl_99",#N/A,FALSE,"CONSOL";"Corp_99_assets",#N/A,FALSE,"CORP";"Corp_99_liab",#N/A,FALSE,"CORP";"Corp_99_PL",#N/A,FALSE,"CORP";"SMT_99_assets",#N/A,FALSE,"SMTEK";"SMT_99_liab",#N/A,FALSE,"SMTEK";"SMT_99_PL",#N/A,FALSE,"SMTEK";"Jolt_99_assets",#N/A,FALSE,"JOLT";"Jolt_99_liab",#N/A,FALSE,"JOLT";"Jolt_99_PL",#N/A,FALSE,"JOLT";"Irlan_99_assets",#N/A,FALSE,"IRLAN";"Irlan_99_liab",#N/A,FALSE,"IRLAN";"Irlan_99_PL",#N/A,FALSE,"IRLAN";"DDL-E_99_assets",#N/A,FALSE,"DDL-E";"DDL-E_99_liab",#N/A,FALSE,"DDL-E";"DDL-E_99_PL",#N/A,FALSE,"DDL-E"}</definedName>
    <definedName name="Eastcoast" localSheetId="30" hidden="1">{"FY04_Assets",#N/A,FALSE,"Fin Stmt Budget";"FY04_Liabilities",#N/A,FALSE,"Fin Stmt Budget";"FY04_Inc_Stmt",#N/A,FALSE,"Fin Stmt Budget";"FY04_SOCF",#N/A,FALSE,"Fin Stmt Budget"}</definedName>
    <definedName name="Eastcoast" hidden="1">{"FY04_Assets",#N/A,FALSE,"Fin Stmt Budget";"FY04_Liabilities",#N/A,FALSE,"Fin Stmt Budget";"FY04_Inc_Stmt",#N/A,FALSE,"Fin Stmt Budget";"FY04_SOCF",#N/A,FALSE,"Fin Stmt Budget"}</definedName>
    <definedName name="Eastern" localSheetId="30" hidden="1">{"FY03_Assets",#N/A,FALSE,"Fin Stmt Budget";"FY03_Liabilities",#N/A,FALSE,"Fin Stmt Budget";"FY03_Inc_Stmt",#N/A,FALSE,"Fin Stmt Budget";"FY03_SOCF",#N/A,FALSE,"Fin Stmt Budget"}</definedName>
    <definedName name="Eastern" hidden="1">{"FY03_Assets",#N/A,FALSE,"Fin Stmt Budget";"FY03_Liabilities",#N/A,FALSE,"Fin Stmt Budget";"FY03_Inc_Stmt",#N/A,FALSE,"Fin Stmt Budget";"FY03_SOCF",#N/A,FALSE,"Fin Stmt Budget"}</definedName>
    <definedName name="EAUG" localSheetId="30">#REF!</definedName>
    <definedName name="EAUG">#REF!</definedName>
    <definedName name="EBIT" hidden="1">"EBIT"</definedName>
    <definedName name="EBIT_10K" hidden="1">"EBIT_10K"</definedName>
    <definedName name="EBIT_10Q" hidden="1">"EBIT_10Q"</definedName>
    <definedName name="EBIT_10Q1" hidden="1">"EBIT_10Q1"</definedName>
    <definedName name="EBIT_GROWTH_1" hidden="1">"EBIT_GROWTH_1"</definedName>
    <definedName name="EBIT_GROWTH_2" hidden="1">"EBIT_GROWTH_2"</definedName>
    <definedName name="EBIT_MARGIN" hidden="1">"EBIT_MARGIN"</definedName>
    <definedName name="EBIT_OVER_IE" hidden="1">"EBIT_OVER_IE"</definedName>
    <definedName name="EBITDA" hidden="1">"EBITDA"</definedName>
    <definedName name="EBITDA_10K" hidden="1">"EBITDA_10K"</definedName>
    <definedName name="EBITDA_10Q" hidden="1">"EBITDA_10Q"</definedName>
    <definedName name="EBITDA_10Q1" hidden="1">"EBITDA_10Q1"</definedName>
    <definedName name="EBITDA_Before_Fees" localSheetId="30">#REF!</definedName>
    <definedName name="EBITDA_Before_Fees">#REF!</definedName>
    <definedName name="EBITDA_Bridge">#REF!</definedName>
    <definedName name="EBITDA_CAPEX_OVER_TOTAL_IE" hidden="1">"EBITDA_CAPEX_OVER_TOTAL_IE"</definedName>
    <definedName name="EBITDA_GROWTH_1" hidden="1">"EBITDA_GROWTH_1"</definedName>
    <definedName name="EBITDA_GROWTH_2" hidden="1">"EBITDA_GROWTH_2"</definedName>
    <definedName name="EBITDA_MARGIN" hidden="1">"EBITDA_MARGIN"</definedName>
    <definedName name="EBITDA_OVER_TOTAL_IE" hidden="1">"EBITDA_OVER_TOTAL_IE"</definedName>
    <definedName name="EBITDA1" localSheetId="30" hidden="1">{#N/A,#N/A,FALSE,"Baltimore";#N/A,#N/A,FALSE,"Barrington";#N/A,#N/A,FALSE,"Butler";#N/A,#N/A,FALSE,"Cleveland";#N/A,#N/A,FALSE,"Closter";#N/A,#N/A,FALSE,"Eaton";#N/A,#N/A,FALSE,"Meriden";#N/A,#N/A,FALSE,"Mt. Vernon";#N/A,#N/A,FALSE,"Rochester";#N/A,#N/A,FALSE,"Three Rivers";#N/A,#N/A,FALSE,"Warren"}</definedName>
    <definedName name="EBITDA1" hidden="1">{#N/A,#N/A,FALSE,"Baltimore";#N/A,#N/A,FALSE,"Barrington";#N/A,#N/A,FALSE,"Butler";#N/A,#N/A,FALSE,"Cleveland";#N/A,#N/A,FALSE,"Closter";#N/A,#N/A,FALSE,"Eaton";#N/A,#N/A,FALSE,"Meriden";#N/A,#N/A,FALSE,"Mt. Vernon";#N/A,#N/A,FALSE,"Rochester";#N/A,#N/A,FALSE,"Three Rivers";#N/A,#N/A,FALSE,"Warren"}</definedName>
    <definedName name="EBITDA11" localSheetId="30" hidden="1">{#N/A,#N/A,FALSE,"Baltimore";#N/A,#N/A,FALSE,"Barrington";#N/A,#N/A,FALSE,"Butler";#N/A,#N/A,FALSE,"Cleveland";#N/A,#N/A,FALSE,"Closter";#N/A,#N/A,FALSE,"Eaton";#N/A,#N/A,FALSE,"Meriden";#N/A,#N/A,FALSE,"Mt. Vernon";#N/A,#N/A,FALSE,"Rochester";#N/A,#N/A,FALSE,"Three Rivers";#N/A,#N/A,FALSE,"Warren"}</definedName>
    <definedName name="EBITDA11" hidden="1">{#N/A,#N/A,FALSE,"Baltimore";#N/A,#N/A,FALSE,"Barrington";#N/A,#N/A,FALSE,"Butler";#N/A,#N/A,FALSE,"Cleveland";#N/A,#N/A,FALSE,"Closter";#N/A,#N/A,FALSE,"Eaton";#N/A,#N/A,FALSE,"Meriden";#N/A,#N/A,FALSE,"Mt. Vernon";#N/A,#N/A,FALSE,"Rochester";#N/A,#N/A,FALSE,"Three Rivers";#N/A,#N/A,FALSE,"Warren"}</definedName>
    <definedName name="EBITDA12" localSheetId="30" hidden="1">{#N/A,#N/A,FALSE,"Baltimore";#N/A,#N/A,FALSE,"Barrington";#N/A,#N/A,FALSE,"Butler";#N/A,#N/A,FALSE,"Cleveland";#N/A,#N/A,FALSE,"Closter";#N/A,#N/A,FALSE,"Eaton";#N/A,#N/A,FALSE,"Meriden";#N/A,#N/A,FALSE,"Mt. Vernon";#N/A,#N/A,FALSE,"Rochester";#N/A,#N/A,FALSE,"Three Rivers";#N/A,#N/A,FALSE,"Warren"}</definedName>
    <definedName name="EBITDA12" hidden="1">{#N/A,#N/A,FALSE,"Baltimore";#N/A,#N/A,FALSE,"Barrington";#N/A,#N/A,FALSE,"Butler";#N/A,#N/A,FALSE,"Cleveland";#N/A,#N/A,FALSE,"Closter";#N/A,#N/A,FALSE,"Eaton";#N/A,#N/A,FALSE,"Meriden";#N/A,#N/A,FALSE,"Mt. Vernon";#N/A,#N/A,FALSE,"Rochester";#N/A,#N/A,FALSE,"Three Rivers";#N/A,#N/A,FALSE,"Warren"}</definedName>
    <definedName name="EBITDA14" localSheetId="30" hidden="1">{#N/A,#N/A,FALSE,"Baltimore";#N/A,#N/A,FALSE,"Barrington";#N/A,#N/A,FALSE,"Butler";#N/A,#N/A,FALSE,"Cleveland";#N/A,#N/A,FALSE,"Closter";#N/A,#N/A,FALSE,"Eaton";#N/A,#N/A,FALSE,"Meriden";#N/A,#N/A,FALSE,"Mt. Vernon";#N/A,#N/A,FALSE,"Rochester";#N/A,#N/A,FALSE,"Three Rivers";#N/A,#N/A,FALSE,"Warren"}</definedName>
    <definedName name="EBITDA14" hidden="1">{#N/A,#N/A,FALSE,"Baltimore";#N/A,#N/A,FALSE,"Barrington";#N/A,#N/A,FALSE,"Butler";#N/A,#N/A,FALSE,"Cleveland";#N/A,#N/A,FALSE,"Closter";#N/A,#N/A,FALSE,"Eaton";#N/A,#N/A,FALSE,"Meriden";#N/A,#N/A,FALSE,"Mt. Vernon";#N/A,#N/A,FALSE,"Rochester";#N/A,#N/A,FALSE,"Three Rivers";#N/A,#N/A,FALSE,"Warren"}</definedName>
    <definedName name="EBITDA15" localSheetId="30" hidden="1">{#N/A,#N/A,FALSE,"Baltimore";#N/A,#N/A,FALSE,"Barrington";#N/A,#N/A,FALSE,"Butler";#N/A,#N/A,FALSE,"Cleveland";#N/A,#N/A,FALSE,"Closter";#N/A,#N/A,FALSE,"Eaton";#N/A,#N/A,FALSE,"Meriden";#N/A,#N/A,FALSE,"Mt. Vernon";#N/A,#N/A,FALSE,"Rochester";#N/A,#N/A,FALSE,"Three Rivers";#N/A,#N/A,FALSE,"Warren"}</definedName>
    <definedName name="EBITDA15" hidden="1">{#N/A,#N/A,FALSE,"Baltimore";#N/A,#N/A,FALSE,"Barrington";#N/A,#N/A,FALSE,"Butler";#N/A,#N/A,FALSE,"Cleveland";#N/A,#N/A,FALSE,"Closter";#N/A,#N/A,FALSE,"Eaton";#N/A,#N/A,FALSE,"Meriden";#N/A,#N/A,FALSE,"Mt. Vernon";#N/A,#N/A,FALSE,"Rochester";#N/A,#N/A,FALSE,"Three Rivers";#N/A,#N/A,FALSE,"Warren"}</definedName>
    <definedName name="EBITDA16" localSheetId="30" hidden="1">{#N/A,#N/A,FALSE,"Baltimore";#N/A,#N/A,FALSE,"Barrington";#N/A,#N/A,FALSE,"Butler";#N/A,#N/A,FALSE,"Cleveland";#N/A,#N/A,FALSE,"Closter";#N/A,#N/A,FALSE,"Eaton";#N/A,#N/A,FALSE,"Meriden";#N/A,#N/A,FALSE,"Mt. Vernon";#N/A,#N/A,FALSE,"Rochester";#N/A,#N/A,FALSE,"Three Rivers";#N/A,#N/A,FALSE,"Warren"}</definedName>
    <definedName name="EBITDA16" hidden="1">{#N/A,#N/A,FALSE,"Baltimore";#N/A,#N/A,FALSE,"Barrington";#N/A,#N/A,FALSE,"Butler";#N/A,#N/A,FALSE,"Cleveland";#N/A,#N/A,FALSE,"Closter";#N/A,#N/A,FALSE,"Eaton";#N/A,#N/A,FALSE,"Meriden";#N/A,#N/A,FALSE,"Mt. Vernon";#N/A,#N/A,FALSE,"Rochester";#N/A,#N/A,FALSE,"Three Rivers";#N/A,#N/A,FALSE,"Warren"}</definedName>
    <definedName name="EBITDA3" localSheetId="30" hidden="1">{#N/A,#N/A,FALSE,"Baltimore";#N/A,#N/A,FALSE,"Barrington";#N/A,#N/A,FALSE,"Butler";#N/A,#N/A,FALSE,"Cleveland";#N/A,#N/A,FALSE,"Closter";#N/A,#N/A,FALSE,"Eaton";#N/A,#N/A,FALSE,"Meriden";#N/A,#N/A,FALSE,"Mt. Vernon";#N/A,#N/A,FALSE,"Rochester";#N/A,#N/A,FALSE,"Three Rivers";#N/A,#N/A,FALSE,"Warren"}</definedName>
    <definedName name="EBITDA3" hidden="1">{#N/A,#N/A,FALSE,"Baltimore";#N/A,#N/A,FALSE,"Barrington";#N/A,#N/A,FALSE,"Butler";#N/A,#N/A,FALSE,"Cleveland";#N/A,#N/A,FALSE,"Closter";#N/A,#N/A,FALSE,"Eaton";#N/A,#N/A,FALSE,"Meriden";#N/A,#N/A,FALSE,"Mt. Vernon";#N/A,#N/A,FALSE,"Rochester";#N/A,#N/A,FALSE,"Three Rivers";#N/A,#N/A,FALSE,"Warren"}</definedName>
    <definedName name="EBITDA4" localSheetId="30" hidden="1">{#N/A,#N/A,FALSE,"Baltimore";#N/A,#N/A,FALSE,"Barrington";#N/A,#N/A,FALSE,"Butler";#N/A,#N/A,FALSE,"Cleveland";#N/A,#N/A,FALSE,"Closter";#N/A,#N/A,FALSE,"Eaton";#N/A,#N/A,FALSE,"Meriden";#N/A,#N/A,FALSE,"Mt. Vernon";#N/A,#N/A,FALSE,"Rochester";#N/A,#N/A,FALSE,"Three Rivers";#N/A,#N/A,FALSE,"Warren"}</definedName>
    <definedName name="EBITDA4" hidden="1">{#N/A,#N/A,FALSE,"Baltimore";#N/A,#N/A,FALSE,"Barrington";#N/A,#N/A,FALSE,"Butler";#N/A,#N/A,FALSE,"Cleveland";#N/A,#N/A,FALSE,"Closter";#N/A,#N/A,FALSE,"Eaton";#N/A,#N/A,FALSE,"Meriden";#N/A,#N/A,FALSE,"Mt. Vernon";#N/A,#N/A,FALSE,"Rochester";#N/A,#N/A,FALSE,"Three Rivers";#N/A,#N/A,FALSE,"Warren"}</definedName>
    <definedName name="EBITDA6" localSheetId="30" hidden="1">{#N/A,#N/A,FALSE,"Baltimore";#N/A,#N/A,FALSE,"Barrington";#N/A,#N/A,FALSE,"Butler";#N/A,#N/A,FALSE,"Cleveland";#N/A,#N/A,FALSE,"Closter";#N/A,#N/A,FALSE,"Eaton";#N/A,#N/A,FALSE,"Meriden";#N/A,#N/A,FALSE,"Mt. Vernon";#N/A,#N/A,FALSE,"Rochester";#N/A,#N/A,FALSE,"Three Rivers";#N/A,#N/A,FALSE,"Warren"}</definedName>
    <definedName name="EBITDA6" hidden="1">{#N/A,#N/A,FALSE,"Baltimore";#N/A,#N/A,FALSE,"Barrington";#N/A,#N/A,FALSE,"Butler";#N/A,#N/A,FALSE,"Cleveland";#N/A,#N/A,FALSE,"Closter";#N/A,#N/A,FALSE,"Eaton";#N/A,#N/A,FALSE,"Meriden";#N/A,#N/A,FALSE,"Mt. Vernon";#N/A,#N/A,FALSE,"Rochester";#N/A,#N/A,FALSE,"Three Rivers";#N/A,#N/A,FALSE,"Warren"}</definedName>
    <definedName name="EBITDA7" localSheetId="30" hidden="1">{#N/A,#N/A,FALSE,"Baltimore";#N/A,#N/A,FALSE,"Barrington";#N/A,#N/A,FALSE,"Butler";#N/A,#N/A,FALSE,"Cleveland";#N/A,#N/A,FALSE,"Closter";#N/A,#N/A,FALSE,"Eaton";#N/A,#N/A,FALSE,"Meriden";#N/A,#N/A,FALSE,"Mt. Vernon";#N/A,#N/A,FALSE,"Rochester";#N/A,#N/A,FALSE,"Three Rivers";#N/A,#N/A,FALSE,"Warren"}</definedName>
    <definedName name="EBITDA7" hidden="1">{#N/A,#N/A,FALSE,"Baltimore";#N/A,#N/A,FALSE,"Barrington";#N/A,#N/A,FALSE,"Butler";#N/A,#N/A,FALSE,"Cleveland";#N/A,#N/A,FALSE,"Closter";#N/A,#N/A,FALSE,"Eaton";#N/A,#N/A,FALSE,"Meriden";#N/A,#N/A,FALSE,"Mt. Vernon";#N/A,#N/A,FALSE,"Rochester";#N/A,#N/A,FALSE,"Three Rivers";#N/A,#N/A,FALSE,"Warren"}</definedName>
    <definedName name="EBITDA9" localSheetId="30" hidden="1">{#N/A,#N/A,FALSE,"Baltimore";#N/A,#N/A,FALSE,"Barrington";#N/A,#N/A,FALSE,"Butler";#N/A,#N/A,FALSE,"Cleveland";#N/A,#N/A,FALSE,"Closter";#N/A,#N/A,FALSE,"Eaton";#N/A,#N/A,FALSE,"Meriden";#N/A,#N/A,FALSE,"Mt. Vernon";#N/A,#N/A,FALSE,"Rochester";#N/A,#N/A,FALSE,"Three Rivers";#N/A,#N/A,FALSE,"Warren"}</definedName>
    <definedName name="EBITDA9" hidden="1">{#N/A,#N/A,FALSE,"Baltimore";#N/A,#N/A,FALSE,"Barrington";#N/A,#N/A,FALSE,"Butler";#N/A,#N/A,FALSE,"Cleveland";#N/A,#N/A,FALSE,"Closter";#N/A,#N/A,FALSE,"Eaton";#N/A,#N/A,FALSE,"Meriden";#N/A,#N/A,FALSE,"Mt. Vernon";#N/A,#N/A,FALSE,"Rochester";#N/A,#N/A,FALSE,"Three Rivers";#N/A,#N/A,FALSE,"Warren"}</definedName>
    <definedName name="eddfyi" localSheetId="30" hidden="1">{"Pound Sterling",#N/A,TRUE,"PPD";"Pound Sterling",#N/A,TRUE,"Anaquest";"Pound Sterling",#N/A,TRUE,"Delta";"Pound Sterling",#N/A,TRUE,"INO"}</definedName>
    <definedName name="eddfyi" hidden="1">{"Pound Sterling",#N/A,TRUE,"PPD";"Pound Sterling",#N/A,TRUE,"Anaquest";"Pound Sterling",#N/A,TRUE,"Delta";"Pound Sterling",#N/A,TRUE,"INO"}</definedName>
    <definedName name="EDEC" localSheetId="30">#REF!</definedName>
    <definedName name="EDEC">#REF!</definedName>
    <definedName name="EE" localSheetId="30" hidden="1">{#N/A,#N/A,FALSE,"£ P&amp;L";#N/A,#N/A,FALSE,"£ BS";#N/A,#N/A,FALSE,"£ CF"}</definedName>
    <definedName name="EE" hidden="1">{#N/A,#N/A,FALSE,"£ P&amp;L";#N/A,#N/A,FALSE,"£ BS";#N/A,#N/A,FALSE,"£ CF"}</definedName>
    <definedName name="eee" localSheetId="30" hidden="1">{#N/A,#N/A,FALSE,"fy95";#N/A,#N/A,FALSE,"fy96";#N/A,#N/A,FALSE,"ty96";#N/A,#N/A,FALSE,"total";#N/A,#N/A,FALSE,"EAC"}</definedName>
    <definedName name="eee" hidden="1">{#N/A,#N/A,FALSE,"fy95";#N/A,#N/A,FALSE,"fy96";#N/A,#N/A,FALSE,"ty96";#N/A,#N/A,FALSE,"total";#N/A,#N/A,FALSE,"EAC"}</definedName>
    <definedName name="eee_1" localSheetId="30" hidden="1">{#N/A,#N/A,FALSE,"Income State.";#N/A,#N/A,FALSE,"B-S"}</definedName>
    <definedName name="eee_1" hidden="1">{#N/A,#N/A,FALSE,"Income State.";#N/A,#N/A,FALSE,"B-S"}</definedName>
    <definedName name="eee_2" localSheetId="30" hidden="1">{#N/A,#N/A,FALSE,"Income State.";#N/A,#N/A,FALSE,"B-S"}</definedName>
    <definedName name="eee_2" hidden="1">{#N/A,#N/A,FALSE,"Income State.";#N/A,#N/A,FALSE,"B-S"}</definedName>
    <definedName name="eee_3" localSheetId="30" hidden="1">{#N/A,#N/A,FALSE,"Income State.";#N/A,#N/A,FALSE,"B-S"}</definedName>
    <definedName name="eee_3" hidden="1">{#N/A,#N/A,FALSE,"Income State.";#N/A,#N/A,FALSE,"B-S"}</definedName>
    <definedName name="eee_4" localSheetId="30" hidden="1">{#N/A,#N/A,FALSE,"Income State.";#N/A,#N/A,FALSE,"B-S"}</definedName>
    <definedName name="eee_4" hidden="1">{#N/A,#N/A,FALSE,"Income State.";#N/A,#N/A,FALSE,"B-S"}</definedName>
    <definedName name="eee_5" localSheetId="30" hidden="1">{#N/A,#N/A,FALSE,"Income State.";#N/A,#N/A,FALSE,"B-S"}</definedName>
    <definedName name="eee_5" hidden="1">{#N/A,#N/A,FALSE,"Income State.";#N/A,#N/A,FALSE,"B-S"}</definedName>
    <definedName name="eeee" localSheetId="30" hidden="1">{"Pound Sterling",#N/A,TRUE,"PPD";"Pound Sterling",#N/A,TRUE,"Anaquest";"Pound Sterling",#N/A,TRUE,"Delta";"Pound Sterling",#N/A,TRUE,"INO"}</definedName>
    <definedName name="eeee" hidden="1">{"Pound Sterling",#N/A,TRUE,"PPD";"Pound Sterling",#N/A,TRUE,"Anaquest";"Pound Sterling",#N/A,TRUE,"Delta";"Pound Sterling",#N/A,TRUE,"INO"}</definedName>
    <definedName name="eeeee"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eee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eeeeee"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eeeee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eeeeeeeeee" localSheetId="30" hidden="1">{"Pound Sterling",#N/A,TRUE,"PPD";"Pound Sterling",#N/A,TRUE,"Anaquest";"Pound Sterling",#N/A,TRUE,"Delta";"Pound Sterling",#N/A,TRUE,"INO"}</definedName>
    <definedName name="eeeeeeeeeee" hidden="1">{"Pound Sterling",#N/A,TRUE,"PPD";"Pound Sterling",#N/A,TRUE,"Anaquest";"Pound Sterling",#N/A,TRUE,"Delta";"Pound Sterling",#N/A,TRUE,"INO"}</definedName>
    <definedName name="eeeeeeeeeeee"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eeeeeeeeeee"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eeeeeeeeeeeeeeee" localSheetId="30">#REF!</definedName>
    <definedName name="eeeeeeeeeeeeeeeee">#REF!</definedName>
    <definedName name="eerre" localSheetId="30" hidden="1">{"OPERATIONS",#N/A,FALSE,"MONTHLY SUMMARY";"CUSTOMER SERVICE",#N/A,FALSE,"MONTHLY SUMMARY";"ENGINEERING",#N/A,FALSE,"MONTHLY SUMMARY";"SALES WEST",#N/A,FALSE,"MONTHLY SUMMARY";"OPERATIONS EAST",#N/A,FALSE,"MONTHLY SUMMARY";"SALES EAST",#N/A,FALSE,"MONTHLY SUMMARY";"MARKETING",#N/A,FALSE,"MONTHLY SUMMARY";"MARKETING",#N/A,FALSE,"MONTHLY SUMMARY";"QUALITY CONTROL",#N/A,FALSE,"MONTHLY SUMMARY";"PURCHASING",#N/A,FALSE,"MONTHLY SUMMARY"}</definedName>
    <definedName name="eerre" hidden="1">{"OPERATIONS",#N/A,FALSE,"MONTHLY SUMMARY";"CUSTOMER SERVICE",#N/A,FALSE,"MONTHLY SUMMARY";"ENGINEERING",#N/A,FALSE,"MONTHLY SUMMARY";"SALES WEST",#N/A,FALSE,"MONTHLY SUMMARY";"OPERATIONS EAST",#N/A,FALSE,"MONTHLY SUMMARY";"SALES EAST",#N/A,FALSE,"MONTHLY SUMMARY";"MARKETING",#N/A,FALSE,"MONTHLY SUMMARY";"MARKETING",#N/A,FALSE,"MONTHLY SUMMARY";"QUALITY CONTROL",#N/A,FALSE,"MONTHLY SUMMARY";"PURCHASING",#N/A,FALSE,"MONTHLY SUMMARY"}</definedName>
    <definedName name="EFEB" localSheetId="30">#REF!</definedName>
    <definedName name="EFEB">#REF!</definedName>
    <definedName name="efefg" localSheetId="30" hidden="1">'[14]AR Aging'!#REF!</definedName>
    <definedName name="efefg" hidden="1">'[14]AR Aging'!#REF!</definedName>
    <definedName name="EFFECT_SPECIAL_CHARGE" hidden="1">"EFFECT_SPECIAL_CHARGE"</definedName>
    <definedName name="efin" localSheetId="30" hidden="1">{#N/A,#N/A,FALSE,"Output";#N/A,#N/A,FALSE,"Cover Sheet";#N/A,#N/A,FALSE,"Current Mkt. Projections"}</definedName>
    <definedName name="efin" hidden="1">{#N/A,#N/A,FALSE,"Output";#N/A,#N/A,FALSE,"Cover Sheet";#N/A,#N/A,FALSE,"Current Mkt. Projections"}</definedName>
    <definedName name="efn" localSheetId="30" hidden="1">{#N/A,#N/A,TRUE,"DCF Summary";#N/A,#N/A,TRUE,"Casema";#N/A,#N/A,TRUE,"UK";#N/A,#N/A,TRUE,"RCF";#N/A,#N/A,TRUE,"Intercable CZ";#N/A,#N/A,TRUE,"Interkabel P";#N/A,#N/A,TRUE,"LBO-Total";#N/A,#N/A,TRUE,"LBO-Casema"}</definedName>
    <definedName name="efn" hidden="1">{#N/A,#N/A,TRUE,"DCF Summary";#N/A,#N/A,TRUE,"Casema";#N/A,#N/A,TRUE,"UK";#N/A,#N/A,TRUE,"RCF";#N/A,#N/A,TRUE,"Intercable CZ";#N/A,#N/A,TRUE,"Interkabel P";#N/A,#N/A,TRUE,"LBO-Total";#N/A,#N/A,TRUE,"LBO-Casema"}</definedName>
    <definedName name="eileen"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ileen"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ileen10" localSheetId="30" hidden="1">{"Units A",#N/A,FALSE,"FY95SLS";"Units B",#N/A,FALSE,"FY95SLS"}</definedName>
    <definedName name="eileen10" hidden="1">{"Units A",#N/A,FALSE,"FY95SLS";"Units B",#N/A,FALSE,"FY95SLS"}</definedName>
    <definedName name="eileen11" localSheetId="30" hidden="1">{"US Dollars",#N/A,TRUE,"PPD";"US Dollar",#N/A,TRUE,"Anaquest";"US Dollar",#N/A,TRUE,"Delta";"US Dollar",#N/A,TRUE,"INO"}</definedName>
    <definedName name="eileen11" hidden="1">{"US Dollars",#N/A,TRUE,"PPD";"US Dollar",#N/A,TRUE,"Anaquest";"US Dollar",#N/A,TRUE,"Delta";"US Dollar",#N/A,TRUE,"INO"}</definedName>
    <definedName name="eileen2"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ileen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ileen3" localSheetId="30" hidden="1">{"Pound Sterling",#N/A,TRUE,"PPD";"Pound Sterling",#N/A,TRUE,"Anaquest";"Pound Sterling",#N/A,TRUE,"Delta";"Pound Sterling",#N/A,TRUE,"INO"}</definedName>
    <definedName name="eileen3" hidden="1">{"Pound Sterling",#N/A,TRUE,"PPD";"Pound Sterling",#N/A,TRUE,"Anaquest";"Pound Sterling",#N/A,TRUE,"Delta";"Pound Sterling",#N/A,TRUE,"INO"}</definedName>
    <definedName name="eileen4" localSheetId="30" hidden="1">{"Pound Sterling",#N/A,TRUE,"PPD";"Pound Sterling",#N/A,TRUE,"Anaquest";"Pound Sterling",#N/A,TRUE,"Delta";"Pound Sterling",#N/A,TRUE,"INO"}</definedName>
    <definedName name="eileen4" hidden="1">{"Pound Sterling",#N/A,TRUE,"PPD";"Pound Sterling",#N/A,TRUE,"Anaquest";"Pound Sterling",#N/A,TRUE,"Delta";"Pound Sterling",#N/A,TRUE,"INO"}</definedName>
    <definedName name="eileen5"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ileen5"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ileen6"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ileen6"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ileen7" localSheetId="30" hidden="1">{"Sum WW A",#N/A,FALSE,"FY95SLS";"Sum WW B",#N/A,FALSE,"FY95SLS";"Sum US A",#N/A,FALSE,"FY95SLS";"Sum US B",#N/A,FALSE,"FY95SLS";"Sum US Bocg",#N/A,FALSE,"FY95SLS";"Sum Can A",#N/A,FALSE,"FY95SLS";"Sum Can B",#N/A,FALSE,"FY95SLS";"Sum Europe",#N/A,FALSE,"FY95SLS";"Sum Row",#N/A,FALSE,"FY95SLS"}</definedName>
    <definedName name="eileen7" hidden="1">{"Sum WW A",#N/A,FALSE,"FY95SLS";"Sum WW B",#N/A,FALSE,"FY95SLS";"Sum US A",#N/A,FALSE,"FY95SLS";"Sum US B",#N/A,FALSE,"FY95SLS";"Sum US Bocg",#N/A,FALSE,"FY95SLS";"Sum Can A",#N/A,FALSE,"FY95SLS";"Sum Can B",#N/A,FALSE,"FY95SLS";"Sum Europe",#N/A,FALSE,"FY95SLS";"Sum Row",#N/A,FALSE,"FY95SLS"}</definedName>
    <definedName name="eileen8" localSheetId="30" hidden="1">{"Sum WW A",#N/A,FALSE,"FY95SLS";"Sum WW B",#N/A,FALSE,"FY95SLS";"Sum US A",#N/A,FALSE,"FY95SLS";"Sum US B",#N/A,FALSE,"FY95SLS";"Sum US Bocg",#N/A,FALSE,"FY95SLS";"Sum Can A",#N/A,FALSE,"FY95SLS";"Sum Can B",#N/A,FALSE,"FY95SLS";"Sum Europe",#N/A,FALSE,"FY95SLS";"Sum Row",#N/A,FALSE,"FY95SLS"}</definedName>
    <definedName name="eileen8" hidden="1">{"Sum WW A",#N/A,FALSE,"FY95SLS";"Sum WW B",#N/A,FALSE,"FY95SLS";"Sum US A",#N/A,FALSE,"FY95SLS";"Sum US B",#N/A,FALSE,"FY95SLS";"Sum US Bocg",#N/A,FALSE,"FY95SLS";"Sum Can A",#N/A,FALSE,"FY95SLS";"Sum Can B",#N/A,FALSE,"FY95SLS";"Sum Europe",#N/A,FALSE,"FY95SLS";"Sum Row",#N/A,FALSE,"FY95SLS"}</definedName>
    <definedName name="eileen9" localSheetId="30" hidden="1">{"Units A",#N/A,FALSE,"FY95SLS";"Units B",#N/A,FALSE,"FY95SLS"}</definedName>
    <definedName name="eileen9" hidden="1">{"Units A",#N/A,FALSE,"FY95SLS";"Units B",#N/A,FALSE,"FY95SLS"}</definedName>
    <definedName name="EJAN" localSheetId="30">#REF!</definedName>
    <definedName name="EJAN">#REF!</definedName>
    <definedName name="ejkfgkjze" localSheetId="30" hidden="1">{#N/A,#N/A,FALSE,"Pharm";#N/A,#N/A,FALSE,"WWCM"}</definedName>
    <definedName name="ejkfgkjze" hidden="1">{#N/A,#N/A,FALSE,"Pharm";#N/A,#N/A,FALSE,"WWCM"}</definedName>
    <definedName name="EJUL" localSheetId="30">#REF!</definedName>
    <definedName name="EJUL">#REF!</definedName>
    <definedName name="EJUN">#REF!</definedName>
    <definedName name="ele">[173]한계원가!#REF!</definedName>
    <definedName name="ELOC" localSheetId="30">#REF!</definedName>
    <definedName name="ELOC">#REF!</definedName>
    <definedName name="Email">#REF!</definedName>
    <definedName name="EMAR">#REF!</definedName>
    <definedName name="EMAY">#REF!</definedName>
    <definedName name="EMPLOYEES" hidden="1">"EMPLOYEES"</definedName>
    <definedName name="End" localSheetId="30">'[168]J&amp;Q'!#REF!</definedName>
    <definedName name="End">'[168]J&amp;Q'!#REF!</definedName>
    <definedName name="End_Bal" localSheetId="30">#REF!</definedName>
    <definedName name="End_Bal">#REF!</definedName>
    <definedName name="end_day">#REF!</definedName>
    <definedName name="Ending.Balance">IF([139]Interest!XEZ1&lt;&gt;"",[139]Interest!XFB1-[139]Interest!XFD1,"")</definedName>
    <definedName name="ENG_BI_EXE_NAME" hidden="1">"BICORE.EXE"</definedName>
    <definedName name="ENG_BI_EXEC_CMD_ARGS" hidden="1">"03304607807808310008509207808203605007003304907412708906908707207908410406808007306906507408008213412307207108509008406906505404906213212409512111510612309712010606807509206908609107008306508006205207707409005804813412409611711410912309712511006807007"</definedName>
    <definedName name="ENG_BI_EXEC_CMD_ARGS_2" hidden="1">"20660850690760830760610780870741251320961131191051221021161100770660890880700830651061041201251321021131141141190981211010720710800740920830910840830690650830710870650860650510510680540510640550570640540680580510560640570490630510520640510600660550510"</definedName>
    <definedName name="ENG_BI_EXEC_CMD_ARGS_3" hidden="1">"68050050061059055056059059061052063055051054063050055059059058060057059059052049064050055062059059058055063057053060053051054064049057062060050057051060054052060064050060061125127100113118102108109104076074085072067088069070066101114130123088091068073"</definedName>
    <definedName name="ENG_BI_EXEC_CMD_ARGS_4" hidden="1">"087070069084065086070077092068050125"</definedName>
    <definedName name="ENG_BI_GEN_LIC" hidden="1">"0"</definedName>
    <definedName name="ENG_BI_GEN_LIC_WS" hidden="1">"False"</definedName>
    <definedName name="ENG_BI_LBI" hidden="1">"MZTNW3RRJ8"</definedName>
    <definedName name="ENG_BI_REPOS_FILE" hidden="1">"\\EPICRM1\Apps\BI_Report_Repository\alchemex.svd"</definedName>
    <definedName name="ENG_BI_REPOS_PATH" hidden="1">"\\EPICRM1\Apps\BI_Report_Repository"</definedName>
    <definedName name="ENG_BI_TLA" hidden="1">"106;46;253;157;99;198;143;181;73;128;58;161;189;236;85;226;232;32;28;263;91;133;53;179;247;99;91;248;132;133;174;108"</definedName>
    <definedName name="ENOV" localSheetId="30">#REF!</definedName>
    <definedName name="ENOV">#REF!</definedName>
    <definedName name="ENTITIES">[174]LISTS!$B$1:$B$1</definedName>
    <definedName name="Entity" localSheetId="30">#REF!</definedName>
    <definedName name="Entity">#REF!</definedName>
    <definedName name="EntityList">[150]lookup!$A$2:$A$14</definedName>
    <definedName name="EntityTree">[150]lookup!$A$1:$E$14</definedName>
    <definedName name="ENTRIES">'[175]XChange Rate'!$B$15:$C$15</definedName>
    <definedName name="EOCT" localSheetId="30">#REF!</definedName>
    <definedName name="EOCT">#REF!</definedName>
    <definedName name="EOH">#N/A</definedName>
    <definedName name="EOH_UC">#N/A</definedName>
    <definedName name="EOHAMT">#N/A</definedName>
    <definedName name="EOHQTY">#N/A</definedName>
    <definedName name="EPMWorkbookOptions_1" hidden="1">"uUQAAB+LCAAAAAAABADtvQdgHEmWJSYvbcp7f0r1StfgdKEIgGATJNiQQBDswYjN5pLsHWlHIymrKoHKZVZlXWYWQMztnbz33nvvvffee++997o7nU4n99//P1xmZAFs9s5K2smeIYCqyB8/fnwfPyIe/x7vFmV6mddNUS0/+2h3vPNRmi+n1axYXnz20bo939799KPf4+g3Th5/t6rfTqrq7Zerlpo2Kb23bB69a4rPPpq37erR3btXV1fj"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"q3vjqr64u7ezs3v39/7i+evpPF9k28WyabPlNP/IvjW7+a2PqNc0fXxSLZf5FH2+qU7WdZ0v258s8iv+Mvj6adZm+il9/iJb5NKb7anNF6t1XXBXXzV5/bLOz3OCN83HhNBHR7//s5df/P5PXp588Xp35/f/nr40bX7R9mQ1HU+zOm/aOs8W8zwr2/l4Wi3uNtnqLn159/u///dOOt/TRy/LbLkkOtKv51nZ5N9/fBdYORyPV6uymGYePW+N"</definedName>
    <definedName name="EPMWorkbookOptions_3" hidden="1">"q4ERQvE+VhIcGSQ6fQvtHDnTu4NffbuYzfLl02KRLxvGdLipw7IJ2lCr1/PqysI4qcqqPmrrdf74buSLTa/yKCJv9kanLxJ/tPm79ll2WdVFS3i5d3tf3eL1Z0XdtEc8nXEg0qADyWI5TKDbtvLbfbUsftE655EfT6fVetk+vhv7chMMoThJ+f2d3XsHux6A2Fzwu1/Ws7w+2nl8V36JQm9WZXb9sq5Wed1eH+3e//T+eT45377/6Wx/e3/v"</definedName>
    <definedName name="EPMWorkbookOptions_4" hidden="1">"/OH2wf08397J8r392eTB/oPJPfQcvhUB/Dxr2td5SQKfz77IFxPSW5FmIVNGG1ATed8j0/eOT06+/OrFm++Pv/ftXfrn+Pj3f3H65uzFCQlur/EA0G8XeZ3V0/m1a5qSjny0LMrPPgLrfdQRH+/dyNTd7t3Hd28a7jdFjyfHr8/ow89f/4gkhiTPzk6fP339+fGPKGIo8vT49/8Ri/gE2d0h5bqzM9af/18nzOO7t1HDniX5WbN6J1mbX1T1"</definedName>
    <definedName name="EPMWorkbookOptions_5" hidden="1">"9dc3ezs7+wc7O7e3erv//7N6J8dvTj//8tXvYxn25M1Xx8//v86k3xQ1Xj4/fvHd3+vF5z+ih9Djy6/ePP/yy9/rRyTpCszvf/zlyx9RRCny/31S/L/IyFWLVbb8+jbu3r379/f3929v4/b+f2jjvvzi5fELy58nX/7+3/3u7v/XWfSbI8aLL81nPyKJkmRnf/fBj6jx7b0fMcgQg+wd3P//OjX+32PkkLx/XU+/tpH79MHuzsHBg9sbuXv/"</definedName>
    <definedName name="EPMWorkbookOptions_6" hidden="1">"/zNyT4/fHL9+dQIe3ad/3nz5hrzSLz7/4s3e/9f59BugCKT26fHx06c/b81+hxgnX756efz0Oz+iBlPjJ09fvTk7OX7+I4rYGO758y9PXp68+f86Of5fZONogbhY8kLt17ZzlLD89NN7994jY7m/0dD9f9PQnb6mZbnjN2dfvrCq/eTnc0QXJ8iLL39/fPEjovhE+er1GCndHxHFJwqt6h4f/4gyMcp89f91evy/x/6dLduT6utbvk9p8fTe"</definedName>
    <definedName name="EPMWorkbookOptions_7" hidden="1">"we7tLd/9//9ZvrMXb06+NOz55tXx09P/r7PnN0IJ8lV/f/rg9BXlZX5EFUOVs+Pf/+XJ7//q8917PyKHJcfT/8/7Q//vUeikB8+L9oRQzesfol7/9P9/ev3lqy+fnb05OYUOM/xKzPr6852ft7I7QJKT41fkqL06Pf6C85s/ok5AnZ+/qd4Bgrzc+faPSNIjyRf/XyfJ/3ts4KtVK6hOr3+IJvDB//9M4KuXb06+evXq9MWJXWX96vXT/68z"</definedName>
    <definedName name="EPMWorkbookOptions_8" hidden="1">"6jdIjacnPyKGJcaL4x8RwxLj+f/nOeP/Pfr8DX32Q1TkB///U+Rvzr44NZy5t7N7f/zF8e/z/3X+/MZocfzy1Y9oYfniR7QQWnz6I1pYWuyN/38R2P+/x6J9cXr8+itKmkSt2kYgX9uqPfz/n1UzVCQmRRh9+ursy6dn/5/3u74Zavw+b/4/H6d9g+J6i0YBNvFGj+8er1ZlMc1agmM/Dz41zQlatVwS4vTZ06zN+GP/wzdVd/CPX+Xndd7M"</definedName>
    <definedName name="EPMWorkbookOptions_9" hidden="1">"v1x+ucqXR+dZ2ZDXG37I7U7KPKsB9Mvl6+wyNy27H3Pb71b120lVvSUhbZmMpnX/C25/1vxkVhfZpMy/yOsL17z3+W+cOBhfrmTo/w9fFRsluUQAAA=="</definedName>
    <definedName name="EPS" hidden="1">"EPS"</definedName>
    <definedName name="EPS_10K" hidden="1">"EPS_10K"</definedName>
    <definedName name="EPS_10Q" hidden="1">"EPS_10Q"</definedName>
    <definedName name="EPS_10Q1" hidden="1">"EPS_10Q1"</definedName>
    <definedName name="EPS_EST" hidden="1">"EPS_EST"</definedName>
    <definedName name="EPS_EST_1" hidden="1">"EPS_EST_1"</definedName>
    <definedName name="EPYS" localSheetId="30">#REF!</definedName>
    <definedName name="EPYS">#REF!</definedName>
    <definedName name="EQUITY_AFFIL" hidden="1">"EQUITY_AFFIL"</definedName>
    <definedName name="Equity_IRR">'[176]Cashflow(Scenario)'!$C$30</definedName>
    <definedName name="EQUITY_MARKET_VAL" hidden="1">"EQUITY_MARKET_VAL"</definedName>
    <definedName name="EQV_OVER_BV" hidden="1">"EQV_OVER_BV"</definedName>
    <definedName name="EQV_OVER_LTM_PRETAX_INC" hidden="1">"EQV_OVER_LTM_PRETAX_INC"</definedName>
    <definedName name="er" localSheetId="30" hidden="1">{#N/A,#N/A,FALSE,"Brad_DCFM";#N/A,#N/A,FALSE,"Nick_DCFM";#N/A,#N/A,FALSE,"Mobile_DCFM"}</definedName>
    <definedName name="er" hidden="1">{#N/A,#N/A,FALSE,"Brad_DCFM";#N/A,#N/A,FALSE,"Nick_DCFM";#N/A,#N/A,FALSE,"Mobile_DCFM"}</definedName>
    <definedName name="er6udui" localSheetId="30" hidden="1">{"Pound Sterling",#N/A,TRUE,"PPD";"Pound Sterling",#N/A,TRUE,"Anaquest";"Pound Sterling",#N/A,TRUE,"Delta";"Pound Sterling",#N/A,TRUE,"INO"}</definedName>
    <definedName name="er6udui" hidden="1">{"Pound Sterling",#N/A,TRUE,"PPD";"Pound Sterling",#N/A,TRUE,"Anaquest";"Pound Sterling",#N/A,TRUE,"Delta";"Pound Sterling",#N/A,TRUE,"INO"}</definedName>
    <definedName name="erbgegve" localSheetId="30" hidden="1">{"histincome",#N/A,FALSE,"hyfins";"closing balance",#N/A,FALSE,"hyfins"}</definedName>
    <definedName name="erbgegve" hidden="1">{"histincome",#N/A,FALSE,"hyfins";"closing balance",#N/A,FALSE,"hyfins"}</definedName>
    <definedName name="erbghergver" localSheetId="30" hidden="1">{#N/A,#N/A,FALSE,"Op-BS";#N/A,#N/A,FALSE,"Assum";#N/A,#N/A,FALSE,"IS";#N/A,#N/A,FALSE,"Syn+Elim";#N/A,#N/A,FALSE,"BSCF";#N/A,#N/A,FALSE,"Blue_IS";#N/A,#N/A,FALSE,"Blue_BSCF";#N/A,#N/A,FALSE,"Ratings"}</definedName>
    <definedName name="erbghergver" hidden="1">{#N/A,#N/A,FALSE,"Op-BS";#N/A,#N/A,FALSE,"Assum";#N/A,#N/A,FALSE,"IS";#N/A,#N/A,FALSE,"Syn+Elim";#N/A,#N/A,FALSE,"BSCF";#N/A,#N/A,FALSE,"Blue_IS";#N/A,#N/A,FALSE,"Blue_BSCF";#N/A,#N/A,FALSE,"Ratings"}</definedName>
    <definedName name="erd" localSheetId="30" hidden="1">{#N/A,#N/A,FALSE,"Pharm";#N/A,#N/A,FALSE,"WWCM"}</definedName>
    <definedName name="erd" hidden="1">{#N/A,#N/A,FALSE,"Pharm";#N/A,#N/A,FALSE,"WWCM"}</definedName>
    <definedName name="ere" localSheetId="30" hidden="1">{"orixcsc",#N/A,FALSE,"ORIX CSC";"orixcsc2",#N/A,FALSE,"ORIX CSC"}</definedName>
    <definedName name="ere" hidden="1">{"orixcsc",#N/A,FALSE,"ORIX CSC";"orixcsc2",#N/A,FALSE,"ORIX CSC"}</definedName>
    <definedName name="erer" localSheetId="30" hidden="1">{#N/A,#N/A,FALSE,"FY97";#N/A,#N/A,FALSE,"FY98";#N/A,#N/A,FALSE,"FY99";#N/A,#N/A,FALSE,"FY00";#N/A,#N/A,FALSE,"FY01"}</definedName>
    <definedName name="erer" hidden="1">{#N/A,#N/A,FALSE,"FY97";#N/A,#N/A,FALSE,"FY98";#N/A,#N/A,FALSE,"FY99";#N/A,#N/A,FALSE,"FY00";#N/A,#N/A,FALSE,"FY01"}</definedName>
    <definedName name="erg" localSheetId="30" hidden="1">{"Final",#N/A,FALSE,"Feb-96"}</definedName>
    <definedName name="erg" hidden="1">{"Final",#N/A,FALSE,"Feb-96"}</definedName>
    <definedName name="ergaergr" localSheetId="30"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ergaergr"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ergebnis" localSheetId="30" hidden="1">{#N/A,#N/A,FALSE,"WOBE_DE.XLS";#N/A,#N/A,FALSE,"WOB_1.XLS";#N/A,#N/A,FALSE,"WOB_2.XLS";#N/A,#N/A,FALSE,"WOB_3.XLS";#N/A,#N/A,FALSE,"WOB_4.XLS";#N/A,#N/A,FALSE,"WOB_5.XLS"}</definedName>
    <definedName name="ergebnis" hidden="1">{#N/A,#N/A,FALSE,"WOBE_DE.XLS";#N/A,#N/A,FALSE,"WOB_1.XLS";#N/A,#N/A,FALSE,"WOB_2.XLS";#N/A,#N/A,FALSE,"WOB_3.XLS";#N/A,#N/A,FALSE,"WOB_4.XLS";#N/A,#N/A,FALSE,"WOB_5.XLS"}</definedName>
    <definedName name="ergeyuhwryu"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rgeyuhwryu"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rgqerg" localSheetId="30" hidden="1">{"Pound Sterling",#N/A,TRUE,"PPD";"Pound Sterling",#N/A,TRUE,"Anaquest";"Pound Sterling",#N/A,TRUE,"Delta";"Pound Sterling",#N/A,TRUE,"INO"}</definedName>
    <definedName name="ergqerg" hidden="1">{"Pound Sterling",#N/A,TRUE,"PPD";"Pound Sterling",#N/A,TRUE,"Anaquest";"Pound Sterling",#N/A,TRUE,"Delta";"Pound Sterling",#N/A,TRUE,"INO"}</definedName>
    <definedName name="ergqregrqe" localSheetId="30" hidden="1">{"Pound Sterling",#N/A,TRUE,"PPD";"Pound Sterling",#N/A,TRUE,"Anaquest";"Pound Sterling",#N/A,TRUE,"Delta";"Pound Sterling",#N/A,TRUE,"INO"}</definedName>
    <definedName name="ergqregrqe" hidden="1">{"Pound Sterling",#N/A,TRUE,"PPD";"Pound Sterling",#N/A,TRUE,"Anaquest";"Pound Sterling",#N/A,TRUE,"Delta";"Pound Sterling",#N/A,TRUE,"INO"}</definedName>
    <definedName name="ergr" localSheetId="30" hidden="1">{"Units A",#N/A,FALSE,"FY95SLS";"Units B",#N/A,FALSE,"FY95SLS"}</definedName>
    <definedName name="ergr" hidden="1">{"Units A",#N/A,FALSE,"FY95SLS";"Units B",#N/A,FALSE,"FY95SLS"}</definedName>
    <definedName name="erh" localSheetId="30" hidden="1">{#N/A,#N/A,TRUE,"HarryGam-Ass";#N/A,#N/A,TRUE,"HarryGam-BS";#N/A,#N/A,TRUE,"HarryGam-IS";#N/A,#N/A,TRUE,"HarryGam-CF";#N/A,#N/A,TRUE,"HarryGam-CapEx";#N/A,#N/A,TRUE,"HarryGam-Int";#N/A,#N/A,TRUE,"HarryGam-Debt";#N/A,#N/A,TRUE,"HarryGam-Val";#N/A,#N/A,TRUE,"HarryGam-Mult Val";#N/A,#N/A,TRUE,"HarryGam-Credit"}</definedName>
    <definedName name="erh" hidden="1">{#N/A,#N/A,TRUE,"HarryGam-Ass";#N/A,#N/A,TRUE,"HarryGam-BS";#N/A,#N/A,TRUE,"HarryGam-IS";#N/A,#N/A,TRUE,"HarryGam-CF";#N/A,#N/A,TRUE,"HarryGam-CapEx";#N/A,#N/A,TRUE,"HarryGam-Int";#N/A,#N/A,TRUE,"HarryGam-Debt";#N/A,#N/A,TRUE,"HarryGam-Val";#N/A,#N/A,TRUE,"HarryGam-Mult Val";#N/A,#N/A,TRUE,"HarryGam-Credit"}</definedName>
    <definedName name="ero" localSheetId="30" hidden="1">{"incomemth",#N/A,TRUE,"forecast01";"incpercentmth",#N/A,TRUE,"forecast01";"balancemth",#N/A,TRUE,"forecast01";"cashmth",#N/A,TRUE,"forecast01";"cov2mth",#N/A,TRUE,"forecast01";"prbexp",#N/A,TRUE,"forecast01";"prbcap",#N/A,TRUE,"forecast01";"coalconsultants",#N/A,TRUE,"forecast01";"prbsum",#N/A,TRUE,"forecast01"}</definedName>
    <definedName name="ero" hidden="1">{"incomemth",#N/A,TRUE,"forecast01";"incpercentmth",#N/A,TRUE,"forecast01";"balancemth",#N/A,TRUE,"forecast01";"cashmth",#N/A,TRUE,"forecast01";"cov2mth",#N/A,TRUE,"forecast01";"prbexp",#N/A,TRUE,"forecast01";"prbcap",#N/A,TRUE,"forecast01";"coalconsultants",#N/A,TRUE,"forecast01";"prbsum",#N/A,TRUE,"forecast01"}</definedName>
    <definedName name="error_to_be_checked" localSheetId="30" hidden="1">{#N/A,#N/A,TRUE,"Sale Assumptions";#N/A,#N/A,TRUE,"P&amp;L";#N/A,#N/A,TRUE,"DCF";#N/A,#N/A,TRUE,"Driver Detail";#N/A,#N/A,TRUE,"BS";#N/A,#N/A,TRUE,"CFS";#N/A,#N/A,TRUE,"Debt-Financing";#N/A,#N/A,TRUE,"Tax Calc"}</definedName>
    <definedName name="error_to_be_checked" hidden="1">{#N/A,#N/A,TRUE,"Sale Assumptions";#N/A,#N/A,TRUE,"P&amp;L";#N/A,#N/A,TRUE,"DCF";#N/A,#N/A,TRUE,"Driver Detail";#N/A,#N/A,TRUE,"BS";#N/A,#N/A,TRUE,"CFS";#N/A,#N/A,TRUE,"Debt-Financing";#N/A,#N/A,TRUE,"Tax Calc"}</definedName>
    <definedName name="erryeyetyuu" localSheetId="30" hidden="1">{#N/A,#N/A,FALSE,"Pharm";#N/A,#N/A,FALSE,"WWCM"}</definedName>
    <definedName name="erryeyetyuu" hidden="1">{#N/A,#N/A,FALSE,"Pharm";#N/A,#N/A,FALSE,"WWCM"}</definedName>
    <definedName name="ersge"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rsg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rt" localSheetId="30" hidden="1">{#N/A,#N/A,FALSE,"Projections";#N/A,#N/A,FALSE,"Acq Mult";#N/A,#N/A,FALSE,"TWER Mult";#N/A,#N/A,FALSE,"DCF EBITDA";#N/A,#N/A,FALSE,"DCF EBIT";#N/A,#N/A,FALSE,"Debt Accr";#N/A,#N/A,FALSE,"Stock Accr";#N/A,#N/A,FALSE,"Debt Stock Accr";#N/A,#N/A,FALSE,"Accr Dil Sensi"}</definedName>
    <definedName name="ert" hidden="1">{#N/A,#N/A,FALSE,"Projections";#N/A,#N/A,FALSE,"Acq Mult";#N/A,#N/A,FALSE,"TWER Mult";#N/A,#N/A,FALSE,"DCF EBITDA";#N/A,#N/A,FALSE,"DCF EBIT";#N/A,#N/A,FALSE,"Debt Accr";#N/A,#N/A,FALSE,"Stock Accr";#N/A,#N/A,FALSE,"Debt Stock Accr";#N/A,#N/A,FALSE,"Accr Dil Sensi"}</definedName>
    <definedName name="ertq" localSheetId="30" hidden="1">{"Units A",#N/A,FALSE,"FY95SLS";"Units B",#N/A,FALSE,"FY95SLS"}</definedName>
    <definedName name="ertq" hidden="1">{"Units A",#N/A,FALSE,"FY95SLS";"Units B",#N/A,FALSE,"FY95SLS"}</definedName>
    <definedName name="ertwrhutry" localSheetId="30" hidden="1">{"Units A",#N/A,FALSE,"FY95SLS";"Units B",#N/A,FALSE,"FY95SLS"}</definedName>
    <definedName name="ertwrhutry" hidden="1">{"Units A",#N/A,FALSE,"FY95SLS";"Units B",#N/A,FALSE,"FY95SLS"}</definedName>
    <definedName name="ervgseer" localSheetId="30" hidden="1">{#N/A,#N/A,FALSE,"FY97";#N/A,#N/A,FALSE,"FY98";#N/A,#N/A,FALSE,"FY99";#N/A,#N/A,FALSE,"FY00";#N/A,#N/A,FALSE,"FY01"}</definedName>
    <definedName name="ervgseer" hidden="1">{#N/A,#N/A,FALSE,"FY97";#N/A,#N/A,FALSE,"FY98";#N/A,#N/A,FALSE,"FY99";#N/A,#N/A,FALSE,"FY00";#N/A,#N/A,FALSE,"FY01"}</definedName>
    <definedName name="erweqr" localSheetId="30" hidden="1">{#N/A,#N/A,FALSE,"YTCHAN";#N/A,#N/A,FALSE,"TOMMY";#N/A,#N/A,FALSE,"REP.OFFICE";#N/A,#N/A,FALSE,"E&amp;Y_CONSULTANT";#N/A,#N/A,FALSE,"BT &amp; CIT"}</definedName>
    <definedName name="erweqr" hidden="1">{#N/A,#N/A,FALSE,"YTCHAN";#N/A,#N/A,FALSE,"TOMMY";#N/A,#N/A,FALSE,"REP.OFFICE";#N/A,#N/A,FALSE,"E&amp;Y_CONSULTANT";#N/A,#N/A,FALSE,"BT &amp; CIT"}</definedName>
    <definedName name="ery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ry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SEP" localSheetId="30">#REF!</definedName>
    <definedName name="ESEP">#REF!</definedName>
    <definedName name="ESOP_DEBT" hidden="1">"ESOP_DEBT"</definedName>
    <definedName name="esr" localSheetId="30" hidden="1">{"qchm_dcf",#N/A,FALSE,"QCHMDCF2";"qchm_terminal",#N/A,FALSE,"QCHMDCF2"}</definedName>
    <definedName name="esr" hidden="1">{"qchm_dcf",#N/A,FALSE,"QCHMDCF2";"qchm_terminal",#N/A,FALSE,"QCHMDCF2"}</definedName>
    <definedName name="ESSAI" localSheetId="30" hidden="1">{#N/A,#N/A,FALSE,"Pharm";#N/A,#N/A,FALSE,"WWCM"}</definedName>
    <definedName name="ESSAI" hidden="1">{#N/A,#N/A,FALSE,"Pharm";#N/A,#N/A,FALSE,"WWCM"}</definedName>
    <definedName name="ety" localSheetId="30" hidden="1">{"Acq_matrix",#N/A,FALSE,"Acquisition Matrix"}</definedName>
    <definedName name="ety" hidden="1">{"Acq_matrix",#N/A,FALSE,"Acquisition Matrix"}</definedName>
    <definedName name="etyufg" localSheetId="30" hidden="1">{"mult96",#N/A,FALSE,"PETCOMP";"est96",#N/A,FALSE,"PETCOMP";"mult95",#N/A,FALSE,"PETCOMP";"est95",#N/A,FALSE,"PETCOMP";"multltm",#N/A,FALSE,"PETCOMP";"resultltm",#N/A,FALSE,"PETCOMP"}</definedName>
    <definedName name="etyufg" hidden="1">{"mult96",#N/A,FALSE,"PETCOMP";"est96",#N/A,FALSE,"PETCOMP";"mult95",#N/A,FALSE,"PETCOMP";"est95",#N/A,FALSE,"PETCOMP";"multltm",#N/A,FALSE,"PETCOMP";"resultltm",#N/A,FALSE,"PETCOMP"}</definedName>
    <definedName name="euy" localSheetId="30" hidden="1">{"Units A",#N/A,FALSE,"FY95SLS";"Units B",#N/A,FALSE,"FY95SLS"}</definedName>
    <definedName name="euy" hidden="1">{"Units A",#N/A,FALSE,"FY95SLS";"Units B",#N/A,FALSE,"FY95SLS"}</definedName>
    <definedName name="ev.Calculation" hidden="1">-4105</definedName>
    <definedName name="ev.Initialized" hidden="1">FALSE</definedName>
    <definedName name="EV__CVPARAMS__" hidden="1">"Any by Any!$B$17:$C$38;"</definedName>
    <definedName name="EV__EVCOM_OPTIONS__" hidden="1">8</definedName>
    <definedName name="EV__EXPOPTIONS__" hidden="1">0</definedName>
    <definedName name="EV__LASTREFTIME__" hidden="1">40136.7255902778</definedName>
    <definedName name="EV__MAXEXPCOLS__" hidden="1">100</definedName>
    <definedName name="EV__MAXEXPROWS__" hidden="1">1000</definedName>
    <definedName name="EV__MEMORYCVW__" hidden="1">0</definedName>
    <definedName name="EV__USERCHANGEOPTIONS__" hidden="1">1</definedName>
    <definedName name="EV__WBEVMODE__" hidden="1">0</definedName>
    <definedName name="EV__WBREFOPTIONS__" hidden="1">134217783</definedName>
    <definedName name="EV__WBVERSION__" hidden="1">0</definedName>
    <definedName name="EV_OVER_EMPLOYEE" hidden="1">"EV_OVER_EMPLOYEE"</definedName>
    <definedName name="EV_OVER_LTM_EBIT" hidden="1">"EV_OVER_LTM_EBIT"</definedName>
    <definedName name="EV_OVER_LTM_EBITDA" hidden="1">"EV_OVER_LTM_EBITDA"</definedName>
    <definedName name="EV_OVER_LTM_REVENUE" hidden="1">"EV_OVER_LTM_REVENUE"</definedName>
    <definedName name="EV_OVER_REVENUE_EST" hidden="1">"EV_OVER_REVENUE_EST"</definedName>
    <definedName name="EV_OVER_REVENUE_EST_1" hidden="1">"EV_OVER_REVENUE_EST_1"</definedName>
    <definedName name="EVA" localSheetId="30" hidden="1">{"DCF",#N/A,FALSE,"CF"}</definedName>
    <definedName name="EVA" hidden="1">{"DCF",#N/A,FALSE,"CF"}</definedName>
    <definedName name="EVA_1" localSheetId="30" hidden="1">{"DCF",#N/A,FALSE,"CF"}</definedName>
    <definedName name="EVA_1" hidden="1">{"DCF",#N/A,FALSE,"CF"}</definedName>
    <definedName name="EVA_2" localSheetId="30" hidden="1">{"DCF",#N/A,FALSE,"CF"}</definedName>
    <definedName name="EVA_2" hidden="1">{"DCF",#N/A,FALSE,"CF"}</definedName>
    <definedName name="EVA_3" localSheetId="30" hidden="1">{"DCF",#N/A,FALSE,"CF"}</definedName>
    <definedName name="EVA_3" hidden="1">{"DCF",#N/A,FALSE,"CF"}</definedName>
    <definedName name="EVA_4" localSheetId="30" hidden="1">{"DCF",#N/A,FALSE,"CF"}</definedName>
    <definedName name="EVA_4" hidden="1">{"DCF",#N/A,FALSE,"CF"}</definedName>
    <definedName name="EVA_5" localSheetId="30" hidden="1">{"DCF",#N/A,FALSE,"CF"}</definedName>
    <definedName name="EVA_5" hidden="1">{"DCF",#N/A,FALSE,"CF"}</definedName>
    <definedName name="eweeeeeeeeeeeeeee" localSheetId="30">#REF!</definedName>
    <definedName name="eweeeeeeeeeeeeeee">#REF!</definedName>
    <definedName name="ewgw" localSheetId="30" hidden="1">{#N/A,#N/A,FALSE,"Admin";#N/A,#N/A,FALSE,"Other"}</definedName>
    <definedName name="ewgw" hidden="1">{#N/A,#N/A,FALSE,"Admin";#N/A,#N/A,FALSE,"Other"}</definedName>
    <definedName name="ewr" localSheetId="30" hidden="1">{"incomemth",#N/A,TRUE,"forecast01";"incpercentmth",#N/A,TRUE,"forecast01";"balancemth",#N/A,TRUE,"forecast01";"cashmth",#N/A,TRUE,"forecast01";"cov2mth",#N/A,TRUE,"forecast01";"prbexp",#N/A,TRUE,"forecast01";"prbcap",#N/A,TRUE,"forecast01";"coalconsultants",#N/A,TRUE,"forecast01";"prbsum",#N/A,TRUE,"forecast01"}</definedName>
    <definedName name="ewr" hidden="1">{"incomemth",#N/A,TRUE,"forecast01";"incpercentmth",#N/A,TRUE,"forecast01";"balancemth",#N/A,TRUE,"forecast01";"cashmth",#N/A,TRUE,"forecast01";"cov2mth",#N/A,TRUE,"forecast01";"prbexp",#N/A,TRUE,"forecast01";"prbcap",#N/A,TRUE,"forecast01";"coalconsultants",#N/A,TRUE,"forecast01";"prbsum",#N/A,TRUE,"forecast01"}</definedName>
    <definedName name="ewrwer" localSheetId="30" hidden="1">{#N/A,#N/A,FALSE,"ORIX CSC"}</definedName>
    <definedName name="ewrwer" hidden="1">{#N/A,#N/A,FALSE,"ORIX CSC"}</definedName>
    <definedName name="ewwe" localSheetId="30" hidden="1">{#N/A,#N/A,FALSE,"REPORT"}</definedName>
    <definedName name="ewwe" hidden="1">{#N/A,#N/A,FALSE,"REPORT"}</definedName>
    <definedName name="Excep06" localSheetId="30" hidden="1">{#N/A,#N/A,TRUE,"P&amp;L";#N/A,#N/A,TRUE,"note 1";#N/A,#N/A,TRUE,"note 2";#N/A,#N/A,TRUE,"note 3";#N/A,#N/A,TRUE,"note 4"}</definedName>
    <definedName name="Excep06" hidden="1">{#N/A,#N/A,TRUE,"P&amp;L";#N/A,#N/A,TRUE,"note 1";#N/A,#N/A,TRUE,"note 2";#N/A,#N/A,TRUE,"note 3";#N/A,#N/A,TRUE,"note 4"}</definedName>
    <definedName name="Excep06_1" localSheetId="30" hidden="1">{#N/A,#N/A,TRUE,"P&amp;L";#N/A,#N/A,TRUE,"note 1";#N/A,#N/A,TRUE,"note 2";#N/A,#N/A,TRUE,"note 3";#N/A,#N/A,TRUE,"note 4"}</definedName>
    <definedName name="Excep06_1" hidden="1">{#N/A,#N/A,TRUE,"P&amp;L";#N/A,#N/A,TRUE,"note 1";#N/A,#N/A,TRUE,"note 2";#N/A,#N/A,TRUE,"note 3";#N/A,#N/A,TRUE,"note 4"}</definedName>
    <definedName name="Excep06_2" localSheetId="30" hidden="1">{#N/A,#N/A,TRUE,"P&amp;L";#N/A,#N/A,TRUE,"note 1";#N/A,#N/A,TRUE,"note 2";#N/A,#N/A,TRUE,"note 3";#N/A,#N/A,TRUE,"note 4"}</definedName>
    <definedName name="Excep06_2" hidden="1">{#N/A,#N/A,TRUE,"P&amp;L";#N/A,#N/A,TRUE,"note 1";#N/A,#N/A,TRUE,"note 2";#N/A,#N/A,TRUE,"note 3";#N/A,#N/A,TRUE,"note 4"}</definedName>
    <definedName name="Excep06_3" localSheetId="30" hidden="1">{#N/A,#N/A,TRUE,"P&amp;L";#N/A,#N/A,TRUE,"note 1";#N/A,#N/A,TRUE,"note 2";#N/A,#N/A,TRUE,"note 3";#N/A,#N/A,TRUE,"note 4"}</definedName>
    <definedName name="Excep06_3" hidden="1">{#N/A,#N/A,TRUE,"P&amp;L";#N/A,#N/A,TRUE,"note 1";#N/A,#N/A,TRUE,"note 2";#N/A,#N/A,TRUE,"note 3";#N/A,#N/A,TRUE,"note 4"}</definedName>
    <definedName name="Excep06_4" localSheetId="30" hidden="1">{#N/A,#N/A,TRUE,"P&amp;L";#N/A,#N/A,TRUE,"note 1";#N/A,#N/A,TRUE,"note 2";#N/A,#N/A,TRUE,"note 3";#N/A,#N/A,TRUE,"note 4"}</definedName>
    <definedName name="Excep06_4" hidden="1">{#N/A,#N/A,TRUE,"P&amp;L";#N/A,#N/A,TRUE,"note 1";#N/A,#N/A,TRUE,"note 2";#N/A,#N/A,TRUE,"note 3";#N/A,#N/A,TRUE,"note 4"}</definedName>
    <definedName name="Excep06_5" localSheetId="30" hidden="1">{#N/A,#N/A,TRUE,"P&amp;L";#N/A,#N/A,TRUE,"note 1";#N/A,#N/A,TRUE,"note 2";#N/A,#N/A,TRUE,"note 3";#N/A,#N/A,TRUE,"note 4"}</definedName>
    <definedName name="Excep06_5" hidden="1">{#N/A,#N/A,TRUE,"P&amp;L";#N/A,#N/A,TRUE,"note 1";#N/A,#N/A,TRUE,"note 2";#N/A,#N/A,TRUE,"note 3";#N/A,#N/A,TRUE,"note 4"}</definedName>
    <definedName name="EXCHANGE" hidden="1">"EXCHANGE"</definedName>
    <definedName name="ExecSummary" localSheetId="30" hidden="1">{#N/A,#N/A,FALSE,"J97plnfp"}</definedName>
    <definedName name="ExecSummary" hidden="1">{#N/A,#N/A,FALSE,"J97plnfp"}</definedName>
    <definedName name="exhibit">[177]FlashMgtMo!$A$1:$N$44</definedName>
    <definedName name="Exit_Date">#REF!</definedName>
    <definedName name="EXP_COS">#N/A</definedName>
    <definedName name="EXP_SALE">#N/A</definedName>
    <definedName name="EXPENSES" localSheetId="30">#REF!</definedName>
    <definedName name="EXPENSES">#REF!</definedName>
    <definedName name="EXpln_Carry" localSheetId="30">[178]Assumptions!#REF!</definedName>
    <definedName name="EXpln_Carry">[178]Assumptions!#REF!</definedName>
    <definedName name="Expln_Commit_Toggle" localSheetId="30">[178]Summary!#REF!</definedName>
    <definedName name="Expln_Commit_Toggle">[178]Summary!#REF!</definedName>
    <definedName name="EXPSALE">#N/A</definedName>
    <definedName name="ExRate" localSheetId="30">#REF!</definedName>
    <definedName name="ExRate">#REF!</definedName>
    <definedName name="EXTRA_ITEMS" hidden="1">"EXTRA_ITEMS"</definedName>
    <definedName name="Extra_Pay" localSheetId="30">#REF!</definedName>
    <definedName name="Extra_Pay">#REF!</definedName>
    <definedName name="eytv" localSheetId="30" hidden="1">{"AQUIRORDCF",#N/A,FALSE,"Merger consequences";"Acquirorassns",#N/A,FALSE,"Merger consequences"}</definedName>
    <definedName name="eytv" hidden="1">{"AQUIRORDCF",#N/A,FALSE,"Merger consequences";"Acquirorassns",#N/A,FALSE,"Merger consequences"}</definedName>
    <definedName name="f" localSheetId="30" hidden="1">{"orixcsc",#N/A,FALSE,"ORIX CSC";"orixcsc2",#N/A,FALSE,"ORIX CSC"}</definedName>
    <definedName name="f" hidden="1">{"orixcsc",#N/A,FALSE,"ORIX CSC";"orixcsc2",#N/A,FALSE,"ORIX CSC"}</definedName>
    <definedName name="F.A.breakdown" localSheetId="30">#REF!</definedName>
    <definedName name="F.A.breakdown">#REF!</definedName>
    <definedName name="FA" localSheetId="30">'[157]P&amp;L'!#REF!</definedName>
    <definedName name="FA">'[157]P&amp;L'!#REF!</definedName>
    <definedName name="FA.Rolloct" localSheetId="30" hidden="1">{"Consolidated BS",#N/A,FALSE,"Consolidated";"US BS",#N/A,FALSE,"US";"UK BS",#N/A,FALSE,"UK";"ASIA BS",#N/A,FALSE,"Asia";"Macro BS",#N/A,FALSE,"Macro"}</definedName>
    <definedName name="FA.Rolloct" hidden="1">{"Consolidated BS",#N/A,FALSE,"Consolidated";"US BS",#N/A,FALSE,"US";"UK BS",#N/A,FALSE,"UK";"ASIA BS",#N/A,FALSE,"Asia";"Macro BS",#N/A,FALSE,"Macro"}</definedName>
    <definedName name="FAB">#N/A</definedName>
    <definedName name="fafa" localSheetId="30" hidden="1">{#N/A,#N/A,TRUE,"HarryGam-Ass";#N/A,#N/A,TRUE,"HarryGam-BS";#N/A,#N/A,TRUE,"HarryGam-IS";#N/A,#N/A,TRUE,"HarryGam-CF";#N/A,#N/A,TRUE,"HarryGam-CapEx";#N/A,#N/A,TRUE,"HarryGam-Int";#N/A,#N/A,TRUE,"HarryGam-Debt";#N/A,#N/A,TRUE,"HarryGam-Val";#N/A,#N/A,TRUE,"HarryGam-Mult Val";#N/A,#N/A,TRUE,"HarryGam-Credit"}</definedName>
    <definedName name="fafa" hidden="1">{#N/A,#N/A,TRUE,"HarryGam-Ass";#N/A,#N/A,TRUE,"HarryGam-BS";#N/A,#N/A,TRUE,"HarryGam-IS";#N/A,#N/A,TRUE,"HarryGam-CF";#N/A,#N/A,TRUE,"HarryGam-CapEx";#N/A,#N/A,TRUE,"HarryGam-Int";#N/A,#N/A,TRUE,"HarryGam-Debt";#N/A,#N/A,TRUE,"HarryGam-Val";#N/A,#N/A,TRUE,"HarryGam-Mult Val";#N/A,#N/A,TRUE,"HarryGam-Credit"}</definedName>
    <definedName name="fafdsfa" localSheetId="30" hidden="1">{"histincome",#N/A,FALSE,"hyfins";"closing balance",#N/A,FALSE,"hyfins"}</definedName>
    <definedName name="fafdsfa" hidden="1">{"histincome",#N/A,FALSE,"hyfins";"closing balance",#N/A,FALSE,"hyfins"}</definedName>
    <definedName name="fas" localSheetId="30"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fas"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FASBResults1" localSheetId="30" hidden="1">{#N/A,#N/A,FALSE,"Input";#N/A,#N/A,FALSE,"LastYearInput";#N/A,#N/A,FALSE,"NextYearData";#N/A,#N/A,FALSE,"NPPC";#N/A,#N/A,FALSE,"ReconPC";#N/A,#N/A,FALSE,"PSCAmort";#N/A,#N/A,FALSE,"FASBGL";#N/A,#N/A,FALSE,"FAS132";#N/A,#N/A,FALSE,"AML";#N/A,#N/A,FALSE,"FAS35"}</definedName>
    <definedName name="FASBResults1" hidden="1">{#N/A,#N/A,FALSE,"Input";#N/A,#N/A,FALSE,"LastYearInput";#N/A,#N/A,FALSE,"NextYearData";#N/A,#N/A,FALSE,"NPPC";#N/A,#N/A,FALSE,"ReconPC";#N/A,#N/A,FALSE,"PSCAmort";#N/A,#N/A,FALSE,"FASBGL";#N/A,#N/A,FALSE,"FAS132";#N/A,#N/A,FALSE,"AML";#N/A,#N/A,FALSE,"FAS35"}</definedName>
    <definedName name="FASBResults7" localSheetId="30" hidden="1">{#N/A,#N/A,FALSE,"Input";#N/A,#N/A,FALSE,"LastYearInput";#N/A,#N/A,FALSE,"NextYearData";#N/A,#N/A,FALSE,"NPPC";#N/A,#N/A,FALSE,"ReconPC";#N/A,#N/A,FALSE,"PSCAmort";#N/A,#N/A,FALSE,"FASBGL";#N/A,#N/A,FALSE,"FAS132";#N/A,#N/A,FALSE,"AML";#N/A,#N/A,FALSE,"FAS35"}</definedName>
    <definedName name="FASBResults7" hidden="1">{#N/A,#N/A,FALSE,"Input";#N/A,#N/A,FALSE,"LastYearInput";#N/A,#N/A,FALSE,"NextYearData";#N/A,#N/A,FALSE,"NPPC";#N/A,#N/A,FALSE,"ReconPC";#N/A,#N/A,FALSE,"PSCAmort";#N/A,#N/A,FALSE,"FASBGL";#N/A,#N/A,FALSE,"FAS132";#N/A,#N/A,FALSE,"AML";#N/A,#N/A,FALSE,"FAS35"}</definedName>
    <definedName name="FASBResults7a" localSheetId="30" hidden="1">{#N/A,#N/A,FALSE,"Input";#N/A,#N/A,FALSE,"LastYearInput";#N/A,#N/A,FALSE,"NextYearData";#N/A,#N/A,FALSE,"NPPC";#N/A,#N/A,FALSE,"ReconPC";#N/A,#N/A,FALSE,"PSCAmort";#N/A,#N/A,FALSE,"FASBGL";#N/A,#N/A,FALSE,"FAS132";#N/A,#N/A,FALSE,"AML";#N/A,#N/A,FALSE,"FAS35"}</definedName>
    <definedName name="FASBResults7a" hidden="1">{#N/A,#N/A,FALSE,"Input";#N/A,#N/A,FALSE,"LastYearInput";#N/A,#N/A,FALSE,"NextYearData";#N/A,#N/A,FALSE,"NPPC";#N/A,#N/A,FALSE,"ReconPC";#N/A,#N/A,FALSE,"PSCAmort";#N/A,#N/A,FALSE,"FASBGL";#N/A,#N/A,FALSE,"FAS132";#N/A,#N/A,FALSE,"AML";#N/A,#N/A,FALSE,"FAS35"}</definedName>
    <definedName name="Fasbresults7b" localSheetId="30" hidden="1">{#N/A,#N/A,FALSE,"Input";#N/A,#N/A,FALSE,"LastYearInput";#N/A,#N/A,FALSE,"NextYearData";#N/A,#N/A,FALSE,"NPPC";#N/A,#N/A,FALSE,"ReconPC";#N/A,#N/A,FALSE,"PSCAmort";#N/A,#N/A,FALSE,"FASBGL";#N/A,#N/A,FALSE,"FAS132";#N/A,#N/A,FALSE,"AML";#N/A,#N/A,FALSE,"FAS35"}</definedName>
    <definedName name="Fasbresults7b" hidden="1">{#N/A,#N/A,FALSE,"Input";#N/A,#N/A,FALSE,"LastYearInput";#N/A,#N/A,FALSE,"NextYearData";#N/A,#N/A,FALSE,"NPPC";#N/A,#N/A,FALSE,"ReconPC";#N/A,#N/A,FALSE,"PSCAmort";#N/A,#N/A,FALSE,"FASBGL";#N/A,#N/A,FALSE,"FAS132";#N/A,#N/A,FALSE,"AML";#N/A,#N/A,FALSE,"FAS35"}</definedName>
    <definedName name="fasdas" localSheetId="30" hidden="1">{#N/A,#N/A,FALSE,"Acq-Val";#N/A,#N/A,FALSE,"Acq-Mult Val"}</definedName>
    <definedName name="fasdas" hidden="1">{#N/A,#N/A,FALSE,"Acq-Val";#N/A,#N/A,FALSE,"Acq-Mult Val"}</definedName>
    <definedName name="fasdasd" localSheetId="30" hidden="1">{"Final",#N/A,FALSE,"Feb-96"}</definedName>
    <definedName name="fasdasd" hidden="1">{"Final",#N/A,FALSE,"Feb-96"}</definedName>
    <definedName name="fasdasdf" localSheetId="30" hidden="1">{"Agg Output",#N/A,FALSE,"Operational Drivers Output";"NW Output",#N/A,FALSE,"Operational Drivers Output";"South Output",#N/A,FALSE,"Operational Drivers Output";"Central Output",#N/A,FALSE,"Operational Drivers Output"}</definedName>
    <definedName name="fasdasdf" hidden="1">{"Agg Output",#N/A,FALSE,"Operational Drivers Output";"NW Output",#N/A,FALSE,"Operational Drivers Output";"South Output",#N/A,FALSE,"Operational Drivers Output";"Central Output",#N/A,FALSE,"Operational Drivers Output"}</definedName>
    <definedName name="fasdasdsdaf" localSheetId="30" hidden="1">{#N/A,#N/A,TRUE,"Acq-Ass";#N/A,#N/A,TRUE,"Acq-IS";#N/A,#N/A,TRUE,"Acq-BS";#N/A,#N/A,TRUE,"Acq-CF"}</definedName>
    <definedName name="fasdasdsdaf" hidden="1">{#N/A,#N/A,TRUE,"Acq-Ass";#N/A,#N/A,TRUE,"Acq-IS";#N/A,#N/A,TRUE,"Acq-BS";#N/A,#N/A,TRUE,"Acq-CF"}</definedName>
    <definedName name="fasddasfd" localSheetId="30" hidden="1">{#N/A,#N/A,TRUE,"Pivots-Employee";#N/A,"Scenerio2",TRUE,"Assumptions Summary"}</definedName>
    <definedName name="fasddasfd" hidden="1">{#N/A,#N/A,TRUE,"Pivots-Employee";#N/A,"Scenerio2",TRUE,"Assumptions Summary"}</definedName>
    <definedName name="fasdf" localSheetId="30" hidden="1">{#N/A,#N/A,FALSE,"Acq-Val";#N/A,#N/A,FALSE,"Acq-Mult Val"}</definedName>
    <definedName name="fasdf" hidden="1">{#N/A,#N/A,FALSE,"Acq-Val";#N/A,#N/A,FALSE,"Acq-Mult Val"}</definedName>
    <definedName name="fasdfasd" localSheetId="30"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fasdfasd"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fasdfasdasdfasdf" localSheetId="30" hidden="1">{#N/A,#N/A,TRUE,"Acq-Ass";#N/A,#N/A,TRUE,"Acq-IS";#N/A,#N/A,TRUE,"Acq-BS";#N/A,#N/A,TRUE,"Acq-CF"}</definedName>
    <definedName name="fasdfasdasdfasdf" hidden="1">{#N/A,#N/A,TRUE,"Acq-Ass";#N/A,#N/A,TRUE,"Acq-IS";#N/A,#N/A,TRUE,"Acq-BS";#N/A,#N/A,TRUE,"Acq-CF"}</definedName>
    <definedName name="fasdfasdd" localSheetId="30" hidden="1">{#N/A,#N/A,FALSE,"Combo-Ass ";#N/A,#N/A,FALSE,"Combo-AD sum";#N/A,#N/A,FALSE,"Combo-Syn Sens";#N/A,#N/A,FALSE,"Combo-Contr";#N/A,#N/A,FALSE,"Combo-Credit Sum";#N/A,#N/A,FALSE,"Combo-Credit";#N/A,#N/A,FALSE,"Combo-AD";#N/A,#N/A,FALSE,"Combo-AD CF"}</definedName>
    <definedName name="fasdfasdd" hidden="1">{#N/A,#N/A,FALSE,"Combo-Ass ";#N/A,#N/A,FALSE,"Combo-AD sum";#N/A,#N/A,FALSE,"Combo-Syn Sens";#N/A,#N/A,FALSE,"Combo-Contr";#N/A,#N/A,FALSE,"Combo-Credit Sum";#N/A,#N/A,FALSE,"Combo-Credit";#N/A,#N/A,FALSE,"Combo-AD";#N/A,#N/A,FALSE,"Combo-AD CF"}</definedName>
    <definedName name="fasdfasdfa" localSheetId="30"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fasdfasdfa"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fasdfsda" localSheetId="30" hidden="1">{#N/A,#N/A,TRUE,"Val - sum";#N/A,#N/A,TRUE,"Val - Sum1";#N/A,#N/A,TRUE,"Val - sum2";#N/A,#N/A,TRUE,"Val - Sum3";#N/A,#N/A,TRUE,"Tar-DCF";#N/A,#N/A,TRUE,"Tar-Val LBO";#N/A,#N/A,TRUE,"Tar-Mult Val"}</definedName>
    <definedName name="fasdfsda" hidden="1">{#N/A,#N/A,TRUE,"Val - sum";#N/A,#N/A,TRUE,"Val - Sum1";#N/A,#N/A,TRUE,"Val - sum2";#N/A,#N/A,TRUE,"Val - Sum3";#N/A,#N/A,TRUE,"Tar-DCF";#N/A,#N/A,TRUE,"Tar-Val LBO";#N/A,#N/A,TRUE,"Tar-Mult Val"}</definedName>
    <definedName name="fasdsdf" localSheetId="30" hidden="1">{"Final",#N/A,FALSE,"Feb-96"}</definedName>
    <definedName name="fasdsdf" hidden="1">{"Final",#N/A,FALSE,"Feb-96"}</definedName>
    <definedName name="fasfasd" localSheetId="30" hidden="1">{"histincome",#N/A,FALSE,"hyfins";"closing balance",#N/A,FALSE,"hyfins"}</definedName>
    <definedName name="fasfasd" hidden="1">{"histincome",#N/A,FALSE,"hyfins";"closing balance",#N/A,FALSE,"hyfins"}</definedName>
    <definedName name="fawe" localSheetId="30" hidden="1">{#N/A,#N/A,FALSE,"Assum";#N/A,#N/A,FALSE,"IS";#N/A,#N/A,FALSE,"Op-BS";#N/A,#N/A,FALSE,"BSCF";#N/A,#N/A,FALSE,"Brad_IS";#N/A,#N/A,FALSE,"Brad_BSCF";#N/A,#N/A,FALSE,"Nick_IS";#N/A,#N/A,FALSE,"Nick_BSCF";#N/A,#N/A,FALSE,"Mobile_IS";#N/A,#N/A,FALSE,"Mobile_BSCF";#N/A,#N/A,FALSE,"Syn+Elim";#N/A,#N/A,FALSE,"Ratings"}</definedName>
    <definedName name="fawe" hidden="1">{#N/A,#N/A,FALSE,"Assum";#N/A,#N/A,FALSE,"IS";#N/A,#N/A,FALSE,"Op-BS";#N/A,#N/A,FALSE,"BSCF";#N/A,#N/A,FALSE,"Brad_IS";#N/A,#N/A,FALSE,"Brad_BSCF";#N/A,#N/A,FALSE,"Nick_IS";#N/A,#N/A,FALSE,"Nick_BSCF";#N/A,#N/A,FALSE,"Mobile_IS";#N/A,#N/A,FALSE,"Mobile_BSCF";#N/A,#N/A,FALSE,"Syn+Elim";#N/A,#N/A,FALSE,"Ratings"}</definedName>
    <definedName name="Fax" localSheetId="30">#REF!</definedName>
    <definedName name="Fax">#REF!</definedName>
    <definedName name="fbffd" localSheetId="30" hidden="1">{#N/A,#N/A,FALSE,"format 4hr"}</definedName>
    <definedName name="fbffd" hidden="1">{#N/A,#N/A,FALSE,"format 4hr"}</definedName>
    <definedName name="fbwt" localSheetId="30" hidden="1">{"Pound Sterling",#N/A,TRUE,"PPD";"Pound Sterling",#N/A,TRUE,"Anaquest";"Pound Sterling",#N/A,TRUE,"Delta";"Pound Sterling",#N/A,TRUE,"INO"}</definedName>
    <definedName name="fbwt" hidden="1">{"Pound Sterling",#N/A,TRUE,"PPD";"Pound Sterling",#N/A,TRUE,"Anaquest";"Pound Sterling",#N/A,TRUE,"Delta";"Pound Sterling",#N/A,TRUE,"INO"}</definedName>
    <definedName name="FCode" localSheetId="30" hidden="1">#REF!</definedName>
    <definedName name="FCode" hidden="1">#REF!</definedName>
    <definedName name="Fcst_Opt">[159]Instruction!$F$5:$F$7</definedName>
    <definedName name="fd" localSheetId="30" hidden="1">{"vi1",#N/A,FALSE,"Financial Statements";"vi2",#N/A,FALSE,"Financial Statements";#N/A,#N/A,FALSE,"DCF"}</definedName>
    <definedName name="fd" hidden="1">{"vi1",#N/A,FALSE,"Financial Statements";"vi2",#N/A,FALSE,"Financial Statements";#N/A,#N/A,FALSE,"DCF"}</definedName>
    <definedName name="fd_1" localSheetId="30" hidden="1">{"ProjectInput",#N/A,FALSE,"INPUT-AREA"}</definedName>
    <definedName name="fd_1" hidden="1">{"ProjectInput",#N/A,FALSE,"INPUT-AREA"}</definedName>
    <definedName name="fd_2" localSheetId="30" hidden="1">{"ProjectInput",#N/A,FALSE,"INPUT-AREA"}</definedName>
    <definedName name="fd_2" hidden="1">{"ProjectInput",#N/A,FALSE,"INPUT-AREA"}</definedName>
    <definedName name="fd_3" localSheetId="30" hidden="1">{"ProjectInput",#N/A,FALSE,"INPUT-AREA"}</definedName>
    <definedName name="fd_3" hidden="1">{"ProjectInput",#N/A,FALSE,"INPUT-AREA"}</definedName>
    <definedName name="fd_4" localSheetId="30" hidden="1">{"ProjectInput",#N/A,FALSE,"INPUT-AREA"}</definedName>
    <definedName name="fd_4" hidden="1">{"ProjectInput",#N/A,FALSE,"INPUT-AREA"}</definedName>
    <definedName name="fd_5" localSheetId="30" hidden="1">{"ProjectInput",#N/A,FALSE,"INPUT-AREA"}</definedName>
    <definedName name="fd_5" hidden="1">{"ProjectInput",#N/A,FALSE,"INPUT-AREA"}</definedName>
    <definedName name="fdas" localSheetId="30" hidden="1">{#N/A,#N/A,TRUE,"Mkt Assumptions";#N/A,#N/A,TRUE,"Income_Statement";#N/A,#N/A,TRUE,"Balance_Sheet";#N/A,#N/A,TRUE,"Cash_Flow_Stmt";#N/A,#N/A,TRUE,"Debt_Repayment";#N/A,#N/A,TRUE,"Ratio_Analysis";#N/A,#N/A,TRUE,"Inc_Stmt_Assumptions"}</definedName>
    <definedName name="fdas" hidden="1">{#N/A,#N/A,TRUE,"Mkt Assumptions";#N/A,#N/A,TRUE,"Income_Statement";#N/A,#N/A,TRUE,"Balance_Sheet";#N/A,#N/A,TRUE,"Cash_Flow_Stmt";#N/A,#N/A,TRUE,"Debt_Repayment";#N/A,#N/A,TRUE,"Ratio_Analysis";#N/A,#N/A,TRUE,"Inc_Stmt_Assumptions"}</definedName>
    <definedName name="fdasasdf" localSheetId="30" hidden="1">{#N/A,#N/A,FALSE,"Acq-Val";#N/A,#N/A,FALSE,"Acq-Mult Val"}</definedName>
    <definedName name="fdasasdf" hidden="1">{#N/A,#N/A,FALSE,"Acq-Val";#N/A,#N/A,FALSE,"Acq-Mult Val"}</definedName>
    <definedName name="fdasfsa" localSheetId="30" hidden="1">{"Final",#N/A,FALSE,"Feb-96"}</definedName>
    <definedName name="fdasfsa" hidden="1">{"Final",#N/A,FALSE,"Feb-96"}</definedName>
    <definedName name="FDC_0_0" hidden="1">"#"</definedName>
    <definedName name="FDC_0_1" hidden="1">"#"</definedName>
    <definedName name="FDC_0_10" hidden="1">"#"</definedName>
    <definedName name="FDC_0_11" hidden="1">"#"</definedName>
    <definedName name="FDC_0_12" hidden="1">"#"</definedName>
    <definedName name="FDC_0_13" hidden="1">"#"</definedName>
    <definedName name="FDC_0_14" hidden="1">"#"</definedName>
    <definedName name="FDC_0_2" hidden="1">"#"</definedName>
    <definedName name="FDC_0_3" hidden="1">"#"</definedName>
    <definedName name="FDC_0_4" hidden="1">"#"</definedName>
    <definedName name="FDC_0_5" hidden="1">"#"</definedName>
    <definedName name="FDC_0_6" hidden="1">"#"</definedName>
    <definedName name="FDC_0_7" hidden="1">"#"</definedName>
    <definedName name="FDC_0_8" hidden="1">"#"</definedName>
    <definedName name="FDC_0_9" hidden="1">"#"</definedName>
    <definedName name="FDC_1_0" hidden="1">"#"</definedName>
    <definedName name="FDC_10_0" hidden="1">"#"</definedName>
    <definedName name="FDC_100_0" hidden="1">"#"</definedName>
    <definedName name="FDC_100_1" hidden="1">"#"</definedName>
    <definedName name="FDC_100_10" hidden="1">"#"</definedName>
    <definedName name="FDC_100_11" hidden="1">"#"</definedName>
    <definedName name="FDC_100_12" hidden="1">"#"</definedName>
    <definedName name="FDC_100_13" hidden="1">"#"</definedName>
    <definedName name="FDC_100_2" hidden="1">"#"</definedName>
    <definedName name="FDC_100_3" hidden="1">"#"</definedName>
    <definedName name="FDC_100_4" hidden="1">"#"</definedName>
    <definedName name="FDC_100_5" hidden="1">"#"</definedName>
    <definedName name="FDC_100_6" hidden="1">"#"</definedName>
    <definedName name="FDC_100_7" hidden="1">"#"</definedName>
    <definedName name="FDC_100_8" hidden="1">"#"</definedName>
    <definedName name="FDC_100_9" hidden="1">"#"</definedName>
    <definedName name="FDC_101_0" hidden="1">"#"</definedName>
    <definedName name="FDC_101_1" hidden="1">"#"</definedName>
    <definedName name="FDC_101_10" hidden="1">"#"</definedName>
    <definedName name="FDC_101_11" hidden="1">"#"</definedName>
    <definedName name="FDC_101_12" hidden="1">"#"</definedName>
    <definedName name="FDC_101_13" hidden="1">"#"</definedName>
    <definedName name="FDC_101_2" hidden="1">"#"</definedName>
    <definedName name="FDC_101_3" hidden="1">"#"</definedName>
    <definedName name="FDC_101_4" hidden="1">"#"</definedName>
    <definedName name="FDC_101_5" hidden="1">"#"</definedName>
    <definedName name="FDC_101_6" hidden="1">"#"</definedName>
    <definedName name="FDC_101_7" hidden="1">"#"</definedName>
    <definedName name="FDC_101_8" hidden="1">"#"</definedName>
    <definedName name="FDC_101_9" hidden="1">"#"</definedName>
    <definedName name="FDC_102_0" hidden="1">"#"</definedName>
    <definedName name="FDC_102_1" hidden="1">"#"</definedName>
    <definedName name="FDC_102_10" hidden="1">"#"</definedName>
    <definedName name="FDC_102_11" hidden="1">"#"</definedName>
    <definedName name="FDC_102_12" hidden="1">"#"</definedName>
    <definedName name="FDC_102_13" hidden="1">"#"</definedName>
    <definedName name="FDC_102_2" hidden="1">"#"</definedName>
    <definedName name="FDC_102_3" hidden="1">"#"</definedName>
    <definedName name="FDC_102_4" hidden="1">"#"</definedName>
    <definedName name="FDC_102_5" hidden="1">"#"</definedName>
    <definedName name="FDC_102_6" hidden="1">"#"</definedName>
    <definedName name="FDC_102_7" hidden="1">"#"</definedName>
    <definedName name="FDC_102_8" hidden="1">"#"</definedName>
    <definedName name="FDC_102_9" hidden="1">"#"</definedName>
    <definedName name="FDC_103_0" hidden="1">"#"</definedName>
    <definedName name="FDC_104_0" hidden="1">"#"</definedName>
    <definedName name="FDC_105_0" hidden="1">"#"</definedName>
    <definedName name="FDC_106_0" hidden="1">"#"</definedName>
    <definedName name="FDC_107_0" hidden="1">"#"</definedName>
    <definedName name="FDC_108_0" hidden="1">"#"</definedName>
    <definedName name="FDC_109_0" hidden="1">"#"</definedName>
    <definedName name="FDC_11_0" hidden="1">"#"</definedName>
    <definedName name="FDC_110_0" hidden="1">"#"</definedName>
    <definedName name="FDC_111_0" hidden="1">"#"</definedName>
    <definedName name="FDC_112_0" hidden="1">"#"</definedName>
    <definedName name="FDC_113_0" hidden="1">"#"</definedName>
    <definedName name="FDC_114_0" hidden="1">"#"</definedName>
    <definedName name="FDC_115_0" hidden="1">"#"</definedName>
    <definedName name="FDC_116_0" hidden="1">"#"</definedName>
    <definedName name="FDC_116_1" hidden="1">"#"</definedName>
    <definedName name="FDC_116_10" hidden="1">"#"</definedName>
    <definedName name="FDC_116_11" hidden="1">"#"</definedName>
    <definedName name="FDC_116_12" hidden="1">"#"</definedName>
    <definedName name="FDC_116_13" hidden="1">"#"</definedName>
    <definedName name="FDC_116_14" hidden="1">"#"</definedName>
    <definedName name="FDC_116_2" hidden="1">"#"</definedName>
    <definedName name="FDC_116_3" hidden="1">"#"</definedName>
    <definedName name="FDC_116_4" hidden="1">"#"</definedName>
    <definedName name="FDC_116_5" hidden="1">"#"</definedName>
    <definedName name="FDC_116_6" hidden="1">"#"</definedName>
    <definedName name="FDC_116_7" hidden="1">"#"</definedName>
    <definedName name="FDC_116_8" hidden="1">"#"</definedName>
    <definedName name="FDC_116_9" hidden="1">"#"</definedName>
    <definedName name="FDC_117_0" hidden="1">"#"</definedName>
    <definedName name="FDC_117_1" hidden="1">"#"</definedName>
    <definedName name="FDC_117_10" hidden="1">"#"</definedName>
    <definedName name="FDC_117_11" hidden="1">"#"</definedName>
    <definedName name="FDC_117_12" hidden="1">"#"</definedName>
    <definedName name="FDC_117_13" hidden="1">"#"</definedName>
    <definedName name="FDC_117_14" hidden="1">"#"</definedName>
    <definedName name="FDC_117_2" hidden="1">"#"</definedName>
    <definedName name="FDC_117_3" hidden="1">"#"</definedName>
    <definedName name="FDC_117_4" hidden="1">"#"</definedName>
    <definedName name="FDC_117_5" hidden="1">"#"</definedName>
    <definedName name="FDC_117_6" hidden="1">"#"</definedName>
    <definedName name="FDC_117_7" hidden="1">"#"</definedName>
    <definedName name="FDC_117_8" hidden="1">"#"</definedName>
    <definedName name="FDC_117_9" hidden="1">"#"</definedName>
    <definedName name="FDC_118_0" hidden="1">"#"</definedName>
    <definedName name="FDC_118_1" hidden="1">"#"</definedName>
    <definedName name="FDC_118_10" hidden="1">"#"</definedName>
    <definedName name="FDC_118_11" hidden="1">"#"</definedName>
    <definedName name="FDC_118_12" hidden="1">"#"</definedName>
    <definedName name="FDC_118_13" hidden="1">"#"</definedName>
    <definedName name="FDC_118_14" hidden="1">"#"</definedName>
    <definedName name="FDC_118_2" hidden="1">"#"</definedName>
    <definedName name="FDC_118_3" hidden="1">"#"</definedName>
    <definedName name="FDC_118_4" hidden="1">"#"</definedName>
    <definedName name="FDC_118_5" hidden="1">"#"</definedName>
    <definedName name="FDC_118_6" hidden="1">"#"</definedName>
    <definedName name="FDC_118_7" hidden="1">"#"</definedName>
    <definedName name="FDC_118_8" hidden="1">"#"</definedName>
    <definedName name="FDC_118_9" hidden="1">"#"</definedName>
    <definedName name="FDC_119_0" hidden="1">"#"</definedName>
    <definedName name="FDC_119_1" hidden="1">"#"</definedName>
    <definedName name="FDC_119_10" hidden="1">"#"</definedName>
    <definedName name="FDC_119_11" hidden="1">"#"</definedName>
    <definedName name="FDC_119_12" hidden="1">"#"</definedName>
    <definedName name="FDC_119_13" hidden="1">"#"</definedName>
    <definedName name="FDC_119_14" hidden="1">"#"</definedName>
    <definedName name="FDC_119_2" hidden="1">"#"</definedName>
    <definedName name="FDC_119_3" hidden="1">"#"</definedName>
    <definedName name="FDC_119_4" hidden="1">"#"</definedName>
    <definedName name="FDC_119_5" hidden="1">"#"</definedName>
    <definedName name="FDC_119_6" hidden="1">"#"</definedName>
    <definedName name="FDC_119_7" hidden="1">"#"</definedName>
    <definedName name="FDC_119_8" hidden="1">"#"</definedName>
    <definedName name="FDC_119_9" hidden="1">"#"</definedName>
    <definedName name="FDC_12_0" hidden="1">"#"</definedName>
    <definedName name="FDC_120_0" hidden="1">"#"</definedName>
    <definedName name="FDC_120_1" hidden="1">"#"</definedName>
    <definedName name="FDC_120_10" hidden="1">"#"</definedName>
    <definedName name="FDC_120_11" hidden="1">"#"</definedName>
    <definedName name="FDC_120_12" hidden="1">"#"</definedName>
    <definedName name="FDC_120_13" hidden="1">"#"</definedName>
    <definedName name="FDC_120_14" hidden="1">"#"</definedName>
    <definedName name="FDC_120_2" hidden="1">"#"</definedName>
    <definedName name="FDC_120_3" hidden="1">"#"</definedName>
    <definedName name="FDC_120_4" hidden="1">"#"</definedName>
    <definedName name="FDC_120_5" hidden="1">"#"</definedName>
    <definedName name="FDC_120_6" hidden="1">"#"</definedName>
    <definedName name="FDC_120_7" hidden="1">"#"</definedName>
    <definedName name="FDC_120_8" hidden="1">"#"</definedName>
    <definedName name="FDC_120_9" hidden="1">"#"</definedName>
    <definedName name="FDC_121_0" hidden="1">"#"</definedName>
    <definedName name="FDC_121_1" hidden="1">"#"</definedName>
    <definedName name="FDC_121_10" hidden="1">"#"</definedName>
    <definedName name="FDC_121_11" hidden="1">"#"</definedName>
    <definedName name="FDC_121_12" hidden="1">"#"</definedName>
    <definedName name="FDC_121_13" hidden="1">"#"</definedName>
    <definedName name="FDC_121_14" hidden="1">"#"</definedName>
    <definedName name="FDC_121_2" hidden="1">"#"</definedName>
    <definedName name="FDC_121_3" hidden="1">"#"</definedName>
    <definedName name="FDC_121_4" hidden="1">"#"</definedName>
    <definedName name="FDC_121_5" hidden="1">"#"</definedName>
    <definedName name="FDC_121_6" hidden="1">"#"</definedName>
    <definedName name="FDC_121_7" hidden="1">"#"</definedName>
    <definedName name="FDC_121_8" hidden="1">"#"</definedName>
    <definedName name="FDC_121_9" hidden="1">"#"</definedName>
    <definedName name="FDC_122_0" hidden="1">"#"</definedName>
    <definedName name="FDC_122_1" hidden="1">"#"</definedName>
    <definedName name="FDC_122_10" hidden="1">"#"</definedName>
    <definedName name="FDC_122_11" hidden="1">"#"</definedName>
    <definedName name="FDC_122_12" hidden="1">"#"</definedName>
    <definedName name="FDC_122_13" hidden="1">"#"</definedName>
    <definedName name="FDC_122_14" hidden="1">"#"</definedName>
    <definedName name="FDC_122_2" hidden="1">"#"</definedName>
    <definedName name="FDC_122_3" hidden="1">"#"</definedName>
    <definedName name="FDC_122_4" hidden="1">"#"</definedName>
    <definedName name="FDC_122_5" hidden="1">"#"</definedName>
    <definedName name="FDC_122_6" hidden="1">"#"</definedName>
    <definedName name="FDC_122_7" hidden="1">"#"</definedName>
    <definedName name="FDC_122_8" hidden="1">"#"</definedName>
    <definedName name="FDC_122_9" hidden="1">"#"</definedName>
    <definedName name="FDC_123_0" hidden="1">"#"</definedName>
    <definedName name="FDC_123_1" hidden="1">"#"</definedName>
    <definedName name="FDC_123_10" hidden="1">"#"</definedName>
    <definedName name="FDC_123_11" hidden="1">"#"</definedName>
    <definedName name="FDC_123_12" hidden="1">"#"</definedName>
    <definedName name="FDC_123_13" hidden="1">"#"</definedName>
    <definedName name="FDC_123_14" hidden="1">"#"</definedName>
    <definedName name="FDC_123_2" hidden="1">"#"</definedName>
    <definedName name="FDC_123_3" hidden="1">"#"</definedName>
    <definedName name="FDC_123_4" hidden="1">"#"</definedName>
    <definedName name="FDC_123_5" hidden="1">"#"</definedName>
    <definedName name="FDC_123_6" hidden="1">"#"</definedName>
    <definedName name="FDC_123_7" hidden="1">"#"</definedName>
    <definedName name="FDC_123_8" hidden="1">"#"</definedName>
    <definedName name="FDC_123_9" hidden="1">"#"</definedName>
    <definedName name="FDC_124_0" hidden="1">"#"</definedName>
    <definedName name="FDC_124_1" hidden="1">"#"</definedName>
    <definedName name="FDC_124_10" hidden="1">"#"</definedName>
    <definedName name="FDC_124_11" hidden="1">"#"</definedName>
    <definedName name="FDC_124_12" hidden="1">"#"</definedName>
    <definedName name="FDC_124_13" hidden="1">"#"</definedName>
    <definedName name="FDC_124_14" hidden="1">"#"</definedName>
    <definedName name="FDC_124_2" hidden="1">"#"</definedName>
    <definedName name="FDC_124_3" hidden="1">"#"</definedName>
    <definedName name="FDC_124_4" hidden="1">"#"</definedName>
    <definedName name="FDC_124_5" hidden="1">"#"</definedName>
    <definedName name="FDC_124_6" hidden="1">"#"</definedName>
    <definedName name="FDC_124_7" hidden="1">"#"</definedName>
    <definedName name="FDC_124_8" hidden="1">"#"</definedName>
    <definedName name="FDC_124_9" hidden="1">"#"</definedName>
    <definedName name="FDC_125_0" hidden="1">"#"</definedName>
    <definedName name="FDC_125_1" hidden="1">"#"</definedName>
    <definedName name="FDC_125_10" hidden="1">"#"</definedName>
    <definedName name="FDC_125_11" hidden="1">"#"</definedName>
    <definedName name="FDC_125_12" hidden="1">"#"</definedName>
    <definedName name="FDC_125_13" hidden="1">"#"</definedName>
    <definedName name="FDC_125_14" hidden="1">"#"</definedName>
    <definedName name="FDC_125_2" hidden="1">"#"</definedName>
    <definedName name="FDC_125_3" hidden="1">"#"</definedName>
    <definedName name="FDC_125_4" hidden="1">"#"</definedName>
    <definedName name="FDC_125_5" hidden="1">"#"</definedName>
    <definedName name="FDC_125_6" hidden="1">"#"</definedName>
    <definedName name="FDC_125_7" hidden="1">"#"</definedName>
    <definedName name="FDC_125_8" hidden="1">"#"</definedName>
    <definedName name="FDC_125_9" hidden="1">"#"</definedName>
    <definedName name="FDC_126_0" hidden="1">"#"</definedName>
    <definedName name="FDC_126_1" hidden="1">"#"</definedName>
    <definedName name="FDC_126_10" hidden="1">"#"</definedName>
    <definedName name="FDC_126_11" hidden="1">"#"</definedName>
    <definedName name="FDC_126_12" hidden="1">"#"</definedName>
    <definedName name="FDC_126_13" hidden="1">"#"</definedName>
    <definedName name="FDC_126_14" hidden="1">"#"</definedName>
    <definedName name="FDC_126_2" hidden="1">"#"</definedName>
    <definedName name="FDC_126_3" hidden="1">"#"</definedName>
    <definedName name="FDC_126_4" hidden="1">"#"</definedName>
    <definedName name="FDC_126_5" hidden="1">"#"</definedName>
    <definedName name="FDC_126_6" hidden="1">"#"</definedName>
    <definedName name="FDC_126_7" hidden="1">"#"</definedName>
    <definedName name="FDC_126_8" hidden="1">"#"</definedName>
    <definedName name="FDC_126_9" hidden="1">"#"</definedName>
    <definedName name="FDC_127_0" hidden="1">"#"</definedName>
    <definedName name="FDC_127_1" hidden="1">"#"</definedName>
    <definedName name="FDC_127_10" hidden="1">"#"</definedName>
    <definedName name="FDC_127_11" hidden="1">"#"</definedName>
    <definedName name="FDC_127_12" hidden="1">"#"</definedName>
    <definedName name="FDC_127_13" hidden="1">"#"</definedName>
    <definedName name="FDC_127_14" hidden="1">"#"</definedName>
    <definedName name="FDC_127_2" hidden="1">"#"</definedName>
    <definedName name="FDC_127_3" hidden="1">"#"</definedName>
    <definedName name="FDC_127_4" hidden="1">"#"</definedName>
    <definedName name="FDC_127_5" hidden="1">"#"</definedName>
    <definedName name="FDC_127_6" hidden="1">"#"</definedName>
    <definedName name="FDC_127_7" hidden="1">"#"</definedName>
    <definedName name="FDC_127_8" hidden="1">"#"</definedName>
    <definedName name="FDC_127_9" hidden="1">"#"</definedName>
    <definedName name="FDC_128_0" hidden="1">"#"</definedName>
    <definedName name="FDC_128_1" hidden="1">"#"</definedName>
    <definedName name="FDC_128_10" hidden="1">"#"</definedName>
    <definedName name="FDC_128_11" hidden="1">"#"</definedName>
    <definedName name="FDC_128_12" hidden="1">"#"</definedName>
    <definedName name="FDC_128_13" hidden="1">"#"</definedName>
    <definedName name="FDC_128_14" hidden="1">"#"</definedName>
    <definedName name="FDC_128_2" hidden="1">"#"</definedName>
    <definedName name="FDC_128_3" hidden="1">"#"</definedName>
    <definedName name="FDC_128_4" hidden="1">"#"</definedName>
    <definedName name="FDC_128_5" hidden="1">"#"</definedName>
    <definedName name="FDC_128_6" hidden="1">"#"</definedName>
    <definedName name="FDC_128_7" hidden="1">"#"</definedName>
    <definedName name="FDC_128_8" hidden="1">"#"</definedName>
    <definedName name="FDC_128_9" hidden="1">"#"</definedName>
    <definedName name="FDC_129_0" hidden="1">"#"</definedName>
    <definedName name="FDC_129_1" hidden="1">"#"</definedName>
    <definedName name="FDC_129_10" hidden="1">"#"</definedName>
    <definedName name="FDC_129_11" hidden="1">"#"</definedName>
    <definedName name="FDC_129_12" hidden="1">"#"</definedName>
    <definedName name="FDC_129_13" hidden="1">"#"</definedName>
    <definedName name="FDC_129_14" hidden="1">"#"</definedName>
    <definedName name="FDC_129_2" hidden="1">"#"</definedName>
    <definedName name="FDC_129_3" hidden="1">"#"</definedName>
    <definedName name="FDC_129_4" hidden="1">"#"</definedName>
    <definedName name="FDC_129_5" hidden="1">"#"</definedName>
    <definedName name="FDC_129_6" hidden="1">"#"</definedName>
    <definedName name="FDC_129_7" hidden="1">"#"</definedName>
    <definedName name="FDC_129_8" hidden="1">"#"</definedName>
    <definedName name="FDC_129_9" hidden="1">"#"</definedName>
    <definedName name="FDC_13_0" hidden="1">"#"</definedName>
    <definedName name="FDC_130_0" hidden="1">"#"</definedName>
    <definedName name="FDC_130_1" hidden="1">"#"</definedName>
    <definedName name="FDC_130_10" hidden="1">"#"</definedName>
    <definedName name="FDC_130_11" hidden="1">"#"</definedName>
    <definedName name="FDC_130_12" hidden="1">"#"</definedName>
    <definedName name="FDC_130_13" hidden="1">"#"</definedName>
    <definedName name="FDC_130_14" hidden="1">"#"</definedName>
    <definedName name="FDC_130_2" hidden="1">"#"</definedName>
    <definedName name="FDC_130_3" hidden="1">"#"</definedName>
    <definedName name="FDC_130_4" hidden="1">"#"</definedName>
    <definedName name="FDC_130_5" hidden="1">"#"</definedName>
    <definedName name="FDC_130_6" hidden="1">"#"</definedName>
    <definedName name="FDC_130_7" hidden="1">"#"</definedName>
    <definedName name="FDC_130_8" hidden="1">"#"</definedName>
    <definedName name="FDC_130_9" hidden="1">"#"</definedName>
    <definedName name="FDC_131_0" hidden="1">"#"</definedName>
    <definedName name="FDC_131_1" hidden="1">"#"</definedName>
    <definedName name="FDC_131_10" hidden="1">"#"</definedName>
    <definedName name="FDC_131_11" hidden="1">"#"</definedName>
    <definedName name="FDC_131_12" hidden="1">"#"</definedName>
    <definedName name="FDC_131_13" hidden="1">"#"</definedName>
    <definedName name="FDC_131_14" hidden="1">"#"</definedName>
    <definedName name="FDC_131_2" hidden="1">"#"</definedName>
    <definedName name="FDC_131_3" hidden="1">"#"</definedName>
    <definedName name="FDC_131_4" hidden="1">"#"</definedName>
    <definedName name="FDC_131_5" hidden="1">"#"</definedName>
    <definedName name="FDC_131_6" hidden="1">"#"</definedName>
    <definedName name="FDC_131_7" hidden="1">"#"</definedName>
    <definedName name="FDC_131_8" hidden="1">"#"</definedName>
    <definedName name="FDC_131_9" hidden="1">"#"</definedName>
    <definedName name="FDC_132_0" hidden="1">"#"</definedName>
    <definedName name="FDC_132_1" hidden="1">"#"</definedName>
    <definedName name="FDC_132_10" hidden="1">"#"</definedName>
    <definedName name="FDC_132_11" hidden="1">"#"</definedName>
    <definedName name="FDC_132_12" hidden="1">"#"</definedName>
    <definedName name="FDC_132_13" hidden="1">"#"</definedName>
    <definedName name="FDC_132_14" hidden="1">"#"</definedName>
    <definedName name="FDC_132_2" hidden="1">"#"</definedName>
    <definedName name="FDC_132_3" hidden="1">"#"</definedName>
    <definedName name="FDC_132_4" hidden="1">"#"</definedName>
    <definedName name="FDC_132_5" hidden="1">"#"</definedName>
    <definedName name="FDC_132_6" hidden="1">"#"</definedName>
    <definedName name="FDC_132_7" hidden="1">"#"</definedName>
    <definedName name="FDC_132_8" hidden="1">"#"</definedName>
    <definedName name="FDC_132_9" hidden="1">"#"</definedName>
    <definedName name="FDC_133_0" hidden="1">"#"</definedName>
    <definedName name="FDC_133_1" hidden="1">"#"</definedName>
    <definedName name="FDC_133_10" hidden="1">"#"</definedName>
    <definedName name="FDC_133_11" hidden="1">"#"</definedName>
    <definedName name="FDC_133_12" hidden="1">"#"</definedName>
    <definedName name="FDC_133_13" hidden="1">"#"</definedName>
    <definedName name="FDC_133_14" hidden="1">"#"</definedName>
    <definedName name="FDC_133_2" hidden="1">"#"</definedName>
    <definedName name="FDC_133_3" hidden="1">"#"</definedName>
    <definedName name="FDC_133_4" hidden="1">"#"</definedName>
    <definedName name="FDC_133_5" hidden="1">"#"</definedName>
    <definedName name="FDC_133_6" hidden="1">"#"</definedName>
    <definedName name="FDC_133_7" hidden="1">"#"</definedName>
    <definedName name="FDC_133_8" hidden="1">"#"</definedName>
    <definedName name="FDC_133_9" hidden="1">"#"</definedName>
    <definedName name="FDC_134_0" hidden="1">"#"</definedName>
    <definedName name="FDC_134_1" hidden="1">"#"</definedName>
    <definedName name="FDC_134_10" hidden="1">"#"</definedName>
    <definedName name="FDC_134_11" hidden="1">"#"</definedName>
    <definedName name="FDC_134_12" hidden="1">"#"</definedName>
    <definedName name="FDC_134_13" hidden="1">"#"</definedName>
    <definedName name="FDC_134_14" hidden="1">"#"</definedName>
    <definedName name="FDC_134_2" hidden="1">"#"</definedName>
    <definedName name="FDC_134_3" hidden="1">"#"</definedName>
    <definedName name="FDC_134_4" hidden="1">"#"</definedName>
    <definedName name="FDC_134_5" hidden="1">"#"</definedName>
    <definedName name="FDC_134_6" hidden="1">"#"</definedName>
    <definedName name="FDC_134_7" hidden="1">"#"</definedName>
    <definedName name="FDC_134_8" hidden="1">"#"</definedName>
    <definedName name="FDC_134_9" hidden="1">"#"</definedName>
    <definedName name="FDC_135_0" hidden="1">"#"</definedName>
    <definedName name="FDC_135_1" hidden="1">"#"</definedName>
    <definedName name="FDC_135_10" hidden="1">"#"</definedName>
    <definedName name="FDC_135_11" hidden="1">"#"</definedName>
    <definedName name="FDC_135_12" hidden="1">"#"</definedName>
    <definedName name="FDC_135_13" hidden="1">"#"</definedName>
    <definedName name="FDC_135_14" hidden="1">"#"</definedName>
    <definedName name="FDC_135_2" hidden="1">"#"</definedName>
    <definedName name="FDC_135_3" hidden="1">"#"</definedName>
    <definedName name="FDC_135_4" hidden="1">"#"</definedName>
    <definedName name="FDC_135_5" hidden="1">"#"</definedName>
    <definedName name="FDC_135_6" hidden="1">"#"</definedName>
    <definedName name="FDC_135_7" hidden="1">"#"</definedName>
    <definedName name="FDC_135_8" hidden="1">"#"</definedName>
    <definedName name="FDC_135_9" hidden="1">"#"</definedName>
    <definedName name="FDC_136_0" hidden="1">"#"</definedName>
    <definedName name="FDC_136_1" hidden="1">"#"</definedName>
    <definedName name="FDC_136_10" hidden="1">"#"</definedName>
    <definedName name="FDC_136_11" hidden="1">"#"</definedName>
    <definedName name="FDC_136_12" hidden="1">"#"</definedName>
    <definedName name="FDC_136_13" hidden="1">"#"</definedName>
    <definedName name="FDC_136_14" hidden="1">"#"</definedName>
    <definedName name="FDC_136_2" hidden="1">"#"</definedName>
    <definedName name="FDC_136_3" hidden="1">"#"</definedName>
    <definedName name="FDC_136_4" hidden="1">"#"</definedName>
    <definedName name="FDC_136_5" hidden="1">"#"</definedName>
    <definedName name="FDC_136_6" hidden="1">"#"</definedName>
    <definedName name="FDC_136_7" hidden="1">"#"</definedName>
    <definedName name="FDC_136_8" hidden="1">"#"</definedName>
    <definedName name="FDC_136_9" hidden="1">"#"</definedName>
    <definedName name="FDC_137_0" hidden="1">"#"</definedName>
    <definedName name="FDC_137_1" hidden="1">"#"</definedName>
    <definedName name="FDC_137_10" hidden="1">"#"</definedName>
    <definedName name="FDC_137_11" hidden="1">"#"</definedName>
    <definedName name="FDC_137_12" hidden="1">"#"</definedName>
    <definedName name="FDC_137_13" hidden="1">"#"</definedName>
    <definedName name="FDC_137_14" hidden="1">"#"</definedName>
    <definedName name="FDC_137_2" hidden="1">"#"</definedName>
    <definedName name="FDC_137_3" hidden="1">"#"</definedName>
    <definedName name="FDC_137_4" hidden="1">"#"</definedName>
    <definedName name="FDC_137_5" hidden="1">"#"</definedName>
    <definedName name="FDC_137_6" hidden="1">"#"</definedName>
    <definedName name="FDC_137_7" hidden="1">"#"</definedName>
    <definedName name="FDC_137_8" hidden="1">"#"</definedName>
    <definedName name="FDC_137_9" hidden="1">"#"</definedName>
    <definedName name="FDC_138_0" hidden="1">"#"</definedName>
    <definedName name="FDC_138_1" hidden="1">"#"</definedName>
    <definedName name="FDC_138_10" hidden="1">"#"</definedName>
    <definedName name="FDC_138_11" hidden="1">"#"</definedName>
    <definedName name="FDC_138_12" hidden="1">"#"</definedName>
    <definedName name="FDC_138_13" hidden="1">"#"</definedName>
    <definedName name="FDC_138_14" hidden="1">"#"</definedName>
    <definedName name="FDC_138_2" hidden="1">"#"</definedName>
    <definedName name="FDC_138_3" hidden="1">"#"</definedName>
    <definedName name="FDC_138_4" hidden="1">"#"</definedName>
    <definedName name="FDC_138_5" hidden="1">"#"</definedName>
    <definedName name="FDC_138_6" hidden="1">"#"</definedName>
    <definedName name="FDC_138_7" hidden="1">"#"</definedName>
    <definedName name="FDC_138_8" hidden="1">"#"</definedName>
    <definedName name="FDC_138_9" hidden="1">"#"</definedName>
    <definedName name="FDC_139_0" hidden="1">"#"</definedName>
    <definedName name="FDC_139_1" hidden="1">"#"</definedName>
    <definedName name="FDC_139_10" hidden="1">"#"</definedName>
    <definedName name="FDC_139_11" hidden="1">"#"</definedName>
    <definedName name="FDC_139_12" hidden="1">"#"</definedName>
    <definedName name="FDC_139_13" hidden="1">"#"</definedName>
    <definedName name="FDC_139_14" hidden="1">"#"</definedName>
    <definedName name="FDC_139_2" hidden="1">"#"</definedName>
    <definedName name="FDC_139_3" hidden="1">"#"</definedName>
    <definedName name="FDC_139_4" hidden="1">"#"</definedName>
    <definedName name="FDC_139_5" hidden="1">"#"</definedName>
    <definedName name="FDC_139_6" hidden="1">"#"</definedName>
    <definedName name="FDC_139_7" hidden="1">"#"</definedName>
    <definedName name="FDC_139_8" hidden="1">"#"</definedName>
    <definedName name="FDC_139_9" hidden="1">"#"</definedName>
    <definedName name="FDC_14_0" hidden="1">"#"</definedName>
    <definedName name="FDC_140_0" hidden="1">"#"</definedName>
    <definedName name="FDC_140_1" hidden="1">"#"</definedName>
    <definedName name="FDC_140_10" hidden="1">"#"</definedName>
    <definedName name="FDC_140_11" hidden="1">"#"</definedName>
    <definedName name="FDC_140_12" hidden="1">"#"</definedName>
    <definedName name="FDC_140_13" hidden="1">"#"</definedName>
    <definedName name="FDC_140_14" hidden="1">"#"</definedName>
    <definedName name="FDC_140_2" hidden="1">"#"</definedName>
    <definedName name="FDC_140_3" hidden="1">"#"</definedName>
    <definedName name="FDC_140_4" hidden="1">"#"</definedName>
    <definedName name="FDC_140_5" hidden="1">"#"</definedName>
    <definedName name="FDC_140_6" hidden="1">"#"</definedName>
    <definedName name="FDC_140_7" hidden="1">"#"</definedName>
    <definedName name="FDC_140_8" hidden="1">"#"</definedName>
    <definedName name="FDC_140_9" hidden="1">"#"</definedName>
    <definedName name="FDC_141_0" hidden="1">"#"</definedName>
    <definedName name="FDC_141_1" hidden="1">"#"</definedName>
    <definedName name="FDC_141_10" hidden="1">"#"</definedName>
    <definedName name="FDC_141_11" hidden="1">"#"</definedName>
    <definedName name="FDC_141_12" hidden="1">"#"</definedName>
    <definedName name="FDC_141_13" hidden="1">"#"</definedName>
    <definedName name="FDC_141_14" hidden="1">"#"</definedName>
    <definedName name="FDC_141_2" hidden="1">"#"</definedName>
    <definedName name="FDC_141_3" hidden="1">"#"</definedName>
    <definedName name="FDC_141_4" hidden="1">"#"</definedName>
    <definedName name="FDC_141_5" hidden="1">"#"</definedName>
    <definedName name="FDC_141_6" hidden="1">"#"</definedName>
    <definedName name="FDC_141_7" hidden="1">"#"</definedName>
    <definedName name="FDC_141_8" hidden="1">"#"</definedName>
    <definedName name="FDC_141_9" hidden="1">"#"</definedName>
    <definedName name="FDC_142_0" hidden="1">"#"</definedName>
    <definedName name="FDC_142_1" hidden="1">"#"</definedName>
    <definedName name="FDC_142_10" hidden="1">"#"</definedName>
    <definedName name="FDC_142_11" hidden="1">"#"</definedName>
    <definedName name="FDC_142_12" hidden="1">"#"</definedName>
    <definedName name="FDC_142_13" hidden="1">"#"</definedName>
    <definedName name="FDC_142_14" hidden="1">"#"</definedName>
    <definedName name="FDC_142_2" hidden="1">"#"</definedName>
    <definedName name="FDC_142_3" hidden="1">"#"</definedName>
    <definedName name="FDC_142_4" hidden="1">"#"</definedName>
    <definedName name="FDC_142_5" hidden="1">"#"</definedName>
    <definedName name="FDC_142_6" hidden="1">"#"</definedName>
    <definedName name="FDC_142_7" hidden="1">"#"</definedName>
    <definedName name="FDC_142_8" hidden="1">"#"</definedName>
    <definedName name="FDC_142_9" hidden="1">"#"</definedName>
    <definedName name="FDC_143_0" hidden="1">"#"</definedName>
    <definedName name="FDC_143_1" hidden="1">"#"</definedName>
    <definedName name="FDC_143_10" hidden="1">"#"</definedName>
    <definedName name="FDC_143_11" hidden="1">"#"</definedName>
    <definedName name="FDC_143_12" hidden="1">"#"</definedName>
    <definedName name="FDC_143_13" hidden="1">"#"</definedName>
    <definedName name="FDC_143_14" hidden="1">"#"</definedName>
    <definedName name="FDC_143_2" hidden="1">"#"</definedName>
    <definedName name="FDC_143_3" hidden="1">"#"</definedName>
    <definedName name="FDC_143_4" hidden="1">"#"</definedName>
    <definedName name="FDC_143_5" hidden="1">"#"</definedName>
    <definedName name="FDC_143_6" hidden="1">"#"</definedName>
    <definedName name="FDC_143_7" hidden="1">"#"</definedName>
    <definedName name="FDC_143_8" hidden="1">"#"</definedName>
    <definedName name="FDC_143_9" hidden="1">"#"</definedName>
    <definedName name="FDC_144_0" hidden="1">"#"</definedName>
    <definedName name="FDC_144_1" hidden="1">"#"</definedName>
    <definedName name="FDC_144_10" hidden="1">"#"</definedName>
    <definedName name="FDC_144_11" hidden="1">"#"</definedName>
    <definedName name="FDC_144_12" hidden="1">"#"</definedName>
    <definedName name="FDC_144_13" hidden="1">"#"</definedName>
    <definedName name="FDC_144_14" hidden="1">"#"</definedName>
    <definedName name="FDC_144_2" hidden="1">"#"</definedName>
    <definedName name="FDC_144_3" hidden="1">"#"</definedName>
    <definedName name="FDC_144_4" hidden="1">"#"</definedName>
    <definedName name="FDC_144_5" hidden="1">"#"</definedName>
    <definedName name="FDC_144_6" hidden="1">"#"</definedName>
    <definedName name="FDC_144_7" hidden="1">"#"</definedName>
    <definedName name="FDC_144_8" hidden="1">"#"</definedName>
    <definedName name="FDC_144_9" hidden="1">"#"</definedName>
    <definedName name="FDC_145_0" hidden="1">"#"</definedName>
    <definedName name="FDC_145_1" hidden="1">"#"</definedName>
    <definedName name="FDC_145_10" hidden="1">"#"</definedName>
    <definedName name="FDC_145_11" hidden="1">"#"</definedName>
    <definedName name="FDC_145_12" hidden="1">"#"</definedName>
    <definedName name="FDC_145_13" hidden="1">"#"</definedName>
    <definedName name="FDC_145_14" hidden="1">"#"</definedName>
    <definedName name="FDC_145_2" hidden="1">"#"</definedName>
    <definedName name="FDC_145_3" hidden="1">"#"</definedName>
    <definedName name="FDC_145_4" hidden="1">"#"</definedName>
    <definedName name="FDC_145_5" hidden="1">"#"</definedName>
    <definedName name="FDC_145_6" hidden="1">"#"</definedName>
    <definedName name="FDC_145_7" hidden="1">"#"</definedName>
    <definedName name="FDC_145_8" hidden="1">"#"</definedName>
    <definedName name="FDC_145_9" hidden="1">"#"</definedName>
    <definedName name="FDC_146_0" hidden="1">"#"</definedName>
    <definedName name="FDC_146_1" hidden="1">"#"</definedName>
    <definedName name="FDC_146_10" hidden="1">"#"</definedName>
    <definedName name="FDC_146_11" hidden="1">"#"</definedName>
    <definedName name="FDC_146_12" hidden="1">"#"</definedName>
    <definedName name="FDC_146_13" hidden="1">"#"</definedName>
    <definedName name="FDC_146_14" hidden="1">"#"</definedName>
    <definedName name="FDC_146_2" hidden="1">"#"</definedName>
    <definedName name="FDC_146_3" hidden="1">"#"</definedName>
    <definedName name="FDC_146_4" hidden="1">"#"</definedName>
    <definedName name="FDC_146_5" hidden="1">"#"</definedName>
    <definedName name="FDC_146_6" hidden="1">"#"</definedName>
    <definedName name="FDC_146_7" hidden="1">"#"</definedName>
    <definedName name="FDC_146_8" hidden="1">"#"</definedName>
    <definedName name="FDC_146_9" hidden="1">"#"</definedName>
    <definedName name="FDC_147_0" hidden="1">"#"</definedName>
    <definedName name="FDC_147_1" hidden="1">"#"</definedName>
    <definedName name="FDC_147_10" hidden="1">"#"</definedName>
    <definedName name="FDC_147_11" hidden="1">"#"</definedName>
    <definedName name="FDC_147_12" hidden="1">"#"</definedName>
    <definedName name="FDC_147_13" hidden="1">"#"</definedName>
    <definedName name="FDC_147_14" hidden="1">"#"</definedName>
    <definedName name="FDC_147_2" hidden="1">"#"</definedName>
    <definedName name="FDC_147_3" hidden="1">"#"</definedName>
    <definedName name="FDC_147_4" hidden="1">"#"</definedName>
    <definedName name="FDC_147_5" hidden="1">"#"</definedName>
    <definedName name="FDC_147_6" hidden="1">"#"</definedName>
    <definedName name="FDC_147_7" hidden="1">"#"</definedName>
    <definedName name="FDC_147_8" hidden="1">"#"</definedName>
    <definedName name="FDC_147_9" hidden="1">"#"</definedName>
    <definedName name="FDC_148_0" hidden="1">"#"</definedName>
    <definedName name="FDC_148_1" hidden="1">"#"</definedName>
    <definedName name="FDC_148_10" hidden="1">"#"</definedName>
    <definedName name="FDC_148_11" hidden="1">"#"</definedName>
    <definedName name="FDC_148_12" hidden="1">"#"</definedName>
    <definedName name="FDC_148_13" hidden="1">"#"</definedName>
    <definedName name="FDC_148_14" hidden="1">"#"</definedName>
    <definedName name="FDC_148_2" hidden="1">"#"</definedName>
    <definedName name="FDC_148_3" hidden="1">"#"</definedName>
    <definedName name="FDC_148_4" hidden="1">"#"</definedName>
    <definedName name="FDC_148_5" hidden="1">"#"</definedName>
    <definedName name="FDC_148_6" hidden="1">"#"</definedName>
    <definedName name="FDC_148_7" hidden="1">"#"</definedName>
    <definedName name="FDC_148_8" hidden="1">"#"</definedName>
    <definedName name="FDC_148_9" hidden="1">"#"</definedName>
    <definedName name="FDC_149_0" hidden="1">"#"</definedName>
    <definedName name="FDC_149_1" hidden="1">"#"</definedName>
    <definedName name="FDC_149_10" hidden="1">"#"</definedName>
    <definedName name="FDC_149_11" hidden="1">"#"</definedName>
    <definedName name="FDC_149_12" hidden="1">"#"</definedName>
    <definedName name="FDC_149_13" hidden="1">"#"</definedName>
    <definedName name="FDC_149_14" hidden="1">"#"</definedName>
    <definedName name="FDC_149_2" hidden="1">"#"</definedName>
    <definedName name="FDC_149_3" hidden="1">"#"</definedName>
    <definedName name="FDC_149_4" hidden="1">"#"</definedName>
    <definedName name="FDC_149_5" hidden="1">"#"</definedName>
    <definedName name="FDC_149_6" hidden="1">"#"</definedName>
    <definedName name="FDC_149_7" hidden="1">"#"</definedName>
    <definedName name="FDC_149_8" hidden="1">"#"</definedName>
    <definedName name="FDC_149_9" hidden="1">"#"</definedName>
    <definedName name="FDC_15_0" hidden="1">"#"</definedName>
    <definedName name="FDC_150_0" hidden="1">"#"</definedName>
    <definedName name="FDC_150_1" hidden="1">"#"</definedName>
    <definedName name="FDC_150_10" hidden="1">"#"</definedName>
    <definedName name="FDC_150_11" hidden="1">"#"</definedName>
    <definedName name="FDC_150_12" hidden="1">"#"</definedName>
    <definedName name="FDC_150_13" hidden="1">"#"</definedName>
    <definedName name="FDC_150_14" hidden="1">"#"</definedName>
    <definedName name="FDC_150_2" hidden="1">"#"</definedName>
    <definedName name="FDC_150_3" hidden="1">"#"</definedName>
    <definedName name="FDC_150_4" hidden="1">"#"</definedName>
    <definedName name="FDC_150_5" hidden="1">"#"</definedName>
    <definedName name="FDC_150_6" hidden="1">"#"</definedName>
    <definedName name="FDC_150_7" hidden="1">"#"</definedName>
    <definedName name="FDC_150_8" hidden="1">"#"</definedName>
    <definedName name="FDC_150_9" hidden="1">"#"</definedName>
    <definedName name="FDC_151_0" hidden="1">"#"</definedName>
    <definedName name="FDC_151_1" hidden="1">"#"</definedName>
    <definedName name="FDC_151_10" hidden="1">"#"</definedName>
    <definedName name="FDC_151_11" hidden="1">"#"</definedName>
    <definedName name="FDC_151_12" hidden="1">"#"</definedName>
    <definedName name="FDC_151_13" hidden="1">"#"</definedName>
    <definedName name="FDC_151_14" hidden="1">"#"</definedName>
    <definedName name="FDC_151_15" hidden="1">"#"</definedName>
    <definedName name="FDC_151_2" hidden="1">"#"</definedName>
    <definedName name="FDC_151_3" hidden="1">"#"</definedName>
    <definedName name="FDC_151_4" hidden="1">"#"</definedName>
    <definedName name="FDC_151_5" hidden="1">"#"</definedName>
    <definedName name="FDC_151_6" hidden="1">"#"</definedName>
    <definedName name="FDC_151_7" hidden="1">"#"</definedName>
    <definedName name="FDC_151_8" hidden="1">"#"</definedName>
    <definedName name="FDC_151_9" hidden="1">"#"</definedName>
    <definedName name="FDC_152_0" hidden="1">"#"</definedName>
    <definedName name="FDC_152_1" hidden="1">"#"</definedName>
    <definedName name="FDC_152_10" hidden="1">"#"</definedName>
    <definedName name="FDC_152_11" hidden="1">"#"</definedName>
    <definedName name="FDC_152_12" hidden="1">"#"</definedName>
    <definedName name="FDC_152_13" hidden="1">"#"</definedName>
    <definedName name="FDC_152_14" hidden="1">"#"</definedName>
    <definedName name="FDC_152_15" hidden="1">"#"</definedName>
    <definedName name="FDC_152_2" hidden="1">"#"</definedName>
    <definedName name="FDC_152_3" hidden="1">"#"</definedName>
    <definedName name="FDC_152_4" hidden="1">"#"</definedName>
    <definedName name="FDC_152_5" hidden="1">"#"</definedName>
    <definedName name="FDC_152_6" hidden="1">"#"</definedName>
    <definedName name="FDC_152_7" hidden="1">"#"</definedName>
    <definedName name="FDC_152_8" hidden="1">"#"</definedName>
    <definedName name="FDC_152_9" hidden="1">"#"</definedName>
    <definedName name="FDC_153_0" hidden="1">"#"</definedName>
    <definedName name="FDC_153_1" hidden="1">"#"</definedName>
    <definedName name="FDC_153_10" hidden="1">"#"</definedName>
    <definedName name="FDC_153_11" hidden="1">"#"</definedName>
    <definedName name="FDC_153_12" hidden="1">"#"</definedName>
    <definedName name="FDC_153_13" hidden="1">"#"</definedName>
    <definedName name="FDC_153_14" hidden="1">"#"</definedName>
    <definedName name="FDC_153_2" hidden="1">"#"</definedName>
    <definedName name="FDC_153_3" hidden="1">"#"</definedName>
    <definedName name="FDC_153_4" hidden="1">"#"</definedName>
    <definedName name="FDC_153_5" hidden="1">"#"</definedName>
    <definedName name="FDC_153_6" hidden="1">"#"</definedName>
    <definedName name="FDC_153_7" hidden="1">"#"</definedName>
    <definedName name="FDC_153_8" hidden="1">"#"</definedName>
    <definedName name="FDC_153_9" hidden="1">"#"</definedName>
    <definedName name="FDC_154_0" hidden="1">"#"</definedName>
    <definedName name="FDC_154_1" hidden="1">"#"</definedName>
    <definedName name="FDC_154_10" hidden="1">"#"</definedName>
    <definedName name="FDC_154_11" hidden="1">"#"</definedName>
    <definedName name="FDC_154_12" hidden="1">"#"</definedName>
    <definedName name="FDC_154_13" hidden="1">"#"</definedName>
    <definedName name="FDC_154_14" hidden="1">"#"</definedName>
    <definedName name="FDC_154_2" hidden="1">"#"</definedName>
    <definedName name="FDC_154_3" hidden="1">"#"</definedName>
    <definedName name="FDC_154_4" hidden="1">"#"</definedName>
    <definedName name="FDC_154_5" hidden="1">"#"</definedName>
    <definedName name="FDC_154_6" hidden="1">"#"</definedName>
    <definedName name="FDC_154_7" hidden="1">"#"</definedName>
    <definedName name="FDC_154_8" hidden="1">"#"</definedName>
    <definedName name="FDC_154_9" hidden="1">"#"</definedName>
    <definedName name="FDC_155_0" hidden="1">"#"</definedName>
    <definedName name="FDC_155_1" hidden="1">"#"</definedName>
    <definedName name="FDC_155_10" hidden="1">"#"</definedName>
    <definedName name="FDC_155_11" hidden="1">"#"</definedName>
    <definedName name="FDC_155_12" hidden="1">"#"</definedName>
    <definedName name="FDC_155_13" hidden="1">"#"</definedName>
    <definedName name="FDC_155_14" hidden="1">"#"</definedName>
    <definedName name="FDC_155_15" hidden="1">"#"</definedName>
    <definedName name="FDC_155_2" hidden="1">"#"</definedName>
    <definedName name="FDC_155_3" hidden="1">"#"</definedName>
    <definedName name="FDC_155_4" hidden="1">"#"</definedName>
    <definedName name="FDC_155_5" hidden="1">"#"</definedName>
    <definedName name="FDC_155_6" hidden="1">"#"</definedName>
    <definedName name="FDC_155_7" hidden="1">"#"</definedName>
    <definedName name="FDC_155_8" hidden="1">"#"</definedName>
    <definedName name="FDC_155_9" hidden="1">"#"</definedName>
    <definedName name="FDC_156_0" hidden="1">"#"</definedName>
    <definedName name="FDC_156_1" hidden="1">"#"</definedName>
    <definedName name="FDC_156_10" hidden="1">"#"</definedName>
    <definedName name="FDC_156_11" hidden="1">"#"</definedName>
    <definedName name="FDC_156_12" hidden="1">"#"</definedName>
    <definedName name="FDC_156_13" hidden="1">"#"</definedName>
    <definedName name="FDC_156_14" hidden="1">"#"</definedName>
    <definedName name="FDC_156_15" hidden="1">"#"</definedName>
    <definedName name="FDC_156_2" hidden="1">"#"</definedName>
    <definedName name="FDC_156_3" hidden="1">"#"</definedName>
    <definedName name="FDC_156_4" hidden="1">"#"</definedName>
    <definedName name="FDC_156_5" hidden="1">"#"</definedName>
    <definedName name="FDC_156_6" hidden="1">"#"</definedName>
    <definedName name="FDC_156_7" hidden="1">"#"</definedName>
    <definedName name="FDC_156_8" hidden="1">"#"</definedName>
    <definedName name="FDC_156_9" hidden="1">"#"</definedName>
    <definedName name="FDC_157_0" hidden="1">"#"</definedName>
    <definedName name="FDC_157_1" hidden="1">"#"</definedName>
    <definedName name="FDC_157_10" hidden="1">"#"</definedName>
    <definedName name="FDC_157_100" hidden="1">"#"</definedName>
    <definedName name="FDC_157_101" hidden="1">"#"</definedName>
    <definedName name="FDC_157_102" hidden="1">"#"</definedName>
    <definedName name="FDC_157_103" hidden="1">"#"</definedName>
    <definedName name="FDC_157_104" hidden="1">"#"</definedName>
    <definedName name="FDC_157_105" hidden="1">"#"</definedName>
    <definedName name="FDC_157_106" hidden="1">"#"</definedName>
    <definedName name="FDC_157_107" hidden="1">"#"</definedName>
    <definedName name="FDC_157_108" hidden="1">"#"</definedName>
    <definedName name="FDC_157_109" hidden="1">"#"</definedName>
    <definedName name="FDC_157_11" hidden="1">"#"</definedName>
    <definedName name="FDC_157_110" hidden="1">"#"</definedName>
    <definedName name="FDC_157_111" hidden="1">"#"</definedName>
    <definedName name="FDC_157_112" hidden="1">"#"</definedName>
    <definedName name="FDC_157_113" hidden="1">"#"</definedName>
    <definedName name="FDC_157_114" hidden="1">"#"</definedName>
    <definedName name="FDC_157_115" hidden="1">"#"</definedName>
    <definedName name="FDC_157_116" hidden="1">"#"</definedName>
    <definedName name="FDC_157_117" hidden="1">"#"</definedName>
    <definedName name="FDC_157_118" hidden="1">"#"</definedName>
    <definedName name="FDC_157_119" hidden="1">"#"</definedName>
    <definedName name="FDC_157_12" hidden="1">"#"</definedName>
    <definedName name="FDC_157_120" hidden="1">"#"</definedName>
    <definedName name="FDC_157_121" hidden="1">"#"</definedName>
    <definedName name="FDC_157_122" hidden="1">"#"</definedName>
    <definedName name="FDC_157_123" hidden="1">"#"</definedName>
    <definedName name="FDC_157_124" hidden="1">"#"</definedName>
    <definedName name="FDC_157_125" hidden="1">"#"</definedName>
    <definedName name="FDC_157_126" hidden="1">"#"</definedName>
    <definedName name="FDC_157_127" hidden="1">"#"</definedName>
    <definedName name="FDC_157_128" hidden="1">"#"</definedName>
    <definedName name="FDC_157_129" hidden="1">"#"</definedName>
    <definedName name="FDC_157_13" hidden="1">"#"</definedName>
    <definedName name="FDC_157_130" hidden="1">"#"</definedName>
    <definedName name="FDC_157_131" hidden="1">"#"</definedName>
    <definedName name="FDC_157_132" hidden="1">"#"</definedName>
    <definedName name="FDC_157_133" hidden="1">"#"</definedName>
    <definedName name="FDC_157_134" hidden="1">"#"</definedName>
    <definedName name="FDC_157_135" hidden="1">"#"</definedName>
    <definedName name="FDC_157_136" hidden="1">"#"</definedName>
    <definedName name="FDC_157_137" hidden="1">"#"</definedName>
    <definedName name="FDC_157_138" hidden="1">"#"</definedName>
    <definedName name="FDC_157_139" hidden="1">"#"</definedName>
    <definedName name="FDC_157_14" hidden="1">"#"</definedName>
    <definedName name="FDC_157_140" hidden="1">"#"</definedName>
    <definedName name="FDC_157_141" hidden="1">"#"</definedName>
    <definedName name="FDC_157_142" hidden="1">"#"</definedName>
    <definedName name="FDC_157_143" hidden="1">"#"</definedName>
    <definedName name="FDC_157_144" hidden="1">"#"</definedName>
    <definedName name="FDC_157_145" hidden="1">"#"</definedName>
    <definedName name="FDC_157_146" hidden="1">"#"</definedName>
    <definedName name="FDC_157_147" hidden="1">"#"</definedName>
    <definedName name="FDC_157_148" hidden="1">"#"</definedName>
    <definedName name="FDC_157_149" hidden="1">"#"</definedName>
    <definedName name="FDC_157_15" hidden="1">"#"</definedName>
    <definedName name="FDC_157_150" hidden="1">"#"</definedName>
    <definedName name="FDC_157_151" hidden="1">"#"</definedName>
    <definedName name="FDC_157_152" hidden="1">"#"</definedName>
    <definedName name="FDC_157_153" hidden="1">"#"</definedName>
    <definedName name="FDC_157_154" hidden="1">"#"</definedName>
    <definedName name="FDC_157_155" hidden="1">"#"</definedName>
    <definedName name="FDC_157_156" hidden="1">"#"</definedName>
    <definedName name="FDC_157_157" hidden="1">"#"</definedName>
    <definedName name="FDC_157_158" hidden="1">"#"</definedName>
    <definedName name="FDC_157_159" hidden="1">"#"</definedName>
    <definedName name="FDC_157_16" hidden="1">"#"</definedName>
    <definedName name="FDC_157_160" hidden="1">"#"</definedName>
    <definedName name="FDC_157_161" hidden="1">"#"</definedName>
    <definedName name="FDC_157_162" hidden="1">"#"</definedName>
    <definedName name="FDC_157_163" hidden="1">"#"</definedName>
    <definedName name="FDC_157_164" hidden="1">"#"</definedName>
    <definedName name="FDC_157_165" hidden="1">"#"</definedName>
    <definedName name="FDC_157_166" hidden="1">"#"</definedName>
    <definedName name="FDC_157_167" hidden="1">"#"</definedName>
    <definedName name="FDC_157_168" hidden="1">"#"</definedName>
    <definedName name="FDC_157_169" hidden="1">"#"</definedName>
    <definedName name="FDC_157_17" hidden="1">"#"</definedName>
    <definedName name="FDC_157_170" hidden="1">"#"</definedName>
    <definedName name="FDC_157_171" hidden="1">"#"</definedName>
    <definedName name="FDC_157_172" hidden="1">"#"</definedName>
    <definedName name="FDC_157_173" hidden="1">"#"</definedName>
    <definedName name="FDC_157_174" hidden="1">"#"</definedName>
    <definedName name="FDC_157_175" hidden="1">"#"</definedName>
    <definedName name="FDC_157_176" hidden="1">"#"</definedName>
    <definedName name="FDC_157_177" hidden="1">"#"</definedName>
    <definedName name="FDC_157_178" hidden="1">"#"</definedName>
    <definedName name="FDC_157_179" hidden="1">"#"</definedName>
    <definedName name="FDC_157_18" hidden="1">"#"</definedName>
    <definedName name="FDC_157_180" hidden="1">"#"</definedName>
    <definedName name="FDC_157_181" hidden="1">"#"</definedName>
    <definedName name="FDC_157_182" hidden="1">"#"</definedName>
    <definedName name="FDC_157_183" hidden="1">"#"</definedName>
    <definedName name="FDC_157_184" hidden="1">"#"</definedName>
    <definedName name="FDC_157_185" hidden="1">"#"</definedName>
    <definedName name="FDC_157_186" hidden="1">"#"</definedName>
    <definedName name="FDC_157_187" hidden="1">"#"</definedName>
    <definedName name="FDC_157_188" hidden="1">"#"</definedName>
    <definedName name="FDC_157_189" hidden="1">"#"</definedName>
    <definedName name="FDC_157_19" hidden="1">"#"</definedName>
    <definedName name="FDC_157_190" hidden="1">"#"</definedName>
    <definedName name="FDC_157_191" hidden="1">"#"</definedName>
    <definedName name="FDC_157_192" hidden="1">"#"</definedName>
    <definedName name="FDC_157_193" hidden="1">"#"</definedName>
    <definedName name="FDC_157_194" hidden="1">"#"</definedName>
    <definedName name="FDC_157_195" hidden="1">"#"</definedName>
    <definedName name="FDC_157_196" hidden="1">"#"</definedName>
    <definedName name="FDC_157_197" hidden="1">"#"</definedName>
    <definedName name="FDC_157_198" hidden="1">"#"</definedName>
    <definedName name="FDC_157_199" hidden="1">"#"</definedName>
    <definedName name="FDC_157_2" hidden="1">"#"</definedName>
    <definedName name="FDC_157_20" hidden="1">"#"</definedName>
    <definedName name="FDC_157_200" hidden="1">"#"</definedName>
    <definedName name="FDC_157_201" hidden="1">"#"</definedName>
    <definedName name="FDC_157_202" hidden="1">"#"</definedName>
    <definedName name="FDC_157_203" hidden="1">"#"</definedName>
    <definedName name="FDC_157_204" hidden="1">"#"</definedName>
    <definedName name="FDC_157_205" hidden="1">"#"</definedName>
    <definedName name="FDC_157_206" hidden="1">"#"</definedName>
    <definedName name="FDC_157_207" hidden="1">"#"</definedName>
    <definedName name="FDC_157_208" hidden="1">"#"</definedName>
    <definedName name="FDC_157_209" hidden="1">"#"</definedName>
    <definedName name="FDC_157_21" hidden="1">"#"</definedName>
    <definedName name="FDC_157_210" hidden="1">"#"</definedName>
    <definedName name="FDC_157_211" hidden="1">"#"</definedName>
    <definedName name="FDC_157_212" hidden="1">"#"</definedName>
    <definedName name="FDC_157_213" hidden="1">"#"</definedName>
    <definedName name="FDC_157_214" hidden="1">"#"</definedName>
    <definedName name="FDC_157_215" hidden="1">"#"</definedName>
    <definedName name="FDC_157_216" hidden="1">"#"</definedName>
    <definedName name="FDC_157_217" hidden="1">"#"</definedName>
    <definedName name="FDC_157_218" hidden="1">"#"</definedName>
    <definedName name="FDC_157_219" hidden="1">"#"</definedName>
    <definedName name="FDC_157_22" hidden="1">"#"</definedName>
    <definedName name="FDC_157_220" hidden="1">"#"</definedName>
    <definedName name="FDC_157_221" hidden="1">"#"</definedName>
    <definedName name="FDC_157_222" hidden="1">"#"</definedName>
    <definedName name="FDC_157_223" hidden="1">"#"</definedName>
    <definedName name="FDC_157_224" hidden="1">"#"</definedName>
    <definedName name="FDC_157_225" hidden="1">"#"</definedName>
    <definedName name="FDC_157_226" hidden="1">"#"</definedName>
    <definedName name="FDC_157_227" hidden="1">"#"</definedName>
    <definedName name="FDC_157_228" hidden="1">"#"</definedName>
    <definedName name="FDC_157_229" hidden="1">"#"</definedName>
    <definedName name="FDC_157_23" hidden="1">"#"</definedName>
    <definedName name="FDC_157_230" hidden="1">"#"</definedName>
    <definedName name="FDC_157_231" hidden="1">"#"</definedName>
    <definedName name="FDC_157_232" hidden="1">"#"</definedName>
    <definedName name="FDC_157_233" hidden="1">"#"</definedName>
    <definedName name="FDC_157_234" hidden="1">"#"</definedName>
    <definedName name="FDC_157_235" hidden="1">"#"</definedName>
    <definedName name="FDC_157_236" hidden="1">"#"</definedName>
    <definedName name="FDC_157_237" hidden="1">"#"</definedName>
    <definedName name="FDC_157_238" hidden="1">"#"</definedName>
    <definedName name="FDC_157_239" hidden="1">"#"</definedName>
    <definedName name="FDC_157_24" hidden="1">"#"</definedName>
    <definedName name="FDC_157_240" hidden="1">"#"</definedName>
    <definedName name="FDC_157_241" hidden="1">"#"</definedName>
    <definedName name="FDC_157_242" hidden="1">"#"</definedName>
    <definedName name="FDC_157_243" hidden="1">"#"</definedName>
    <definedName name="FDC_157_244" hidden="1">"#"</definedName>
    <definedName name="FDC_157_245" hidden="1">"#"</definedName>
    <definedName name="FDC_157_246" hidden="1">"#"</definedName>
    <definedName name="FDC_157_247" hidden="1">"#"</definedName>
    <definedName name="FDC_157_248" hidden="1">"#"</definedName>
    <definedName name="FDC_157_249" hidden="1">"#"</definedName>
    <definedName name="FDC_157_25" hidden="1">"#"</definedName>
    <definedName name="FDC_157_250" hidden="1">"#"</definedName>
    <definedName name="FDC_157_251" hidden="1">"#"</definedName>
    <definedName name="FDC_157_252" hidden="1">"#"</definedName>
    <definedName name="FDC_157_26" hidden="1">"#"</definedName>
    <definedName name="FDC_157_27" hidden="1">"#"</definedName>
    <definedName name="FDC_157_28" hidden="1">"#"</definedName>
    <definedName name="FDC_157_29" hidden="1">"#"</definedName>
    <definedName name="FDC_157_3" hidden="1">"#"</definedName>
    <definedName name="FDC_157_30" hidden="1">"#"</definedName>
    <definedName name="FDC_157_31" hidden="1">"#"</definedName>
    <definedName name="FDC_157_32" hidden="1">"#"</definedName>
    <definedName name="FDC_157_33" hidden="1">"#"</definedName>
    <definedName name="FDC_157_34" hidden="1">"#"</definedName>
    <definedName name="FDC_157_35" hidden="1">"#"</definedName>
    <definedName name="FDC_157_36" hidden="1">"#"</definedName>
    <definedName name="FDC_157_37" hidden="1">"#"</definedName>
    <definedName name="FDC_157_38" hidden="1">"#"</definedName>
    <definedName name="FDC_157_39" hidden="1">"#"</definedName>
    <definedName name="FDC_157_4" hidden="1">"#"</definedName>
    <definedName name="FDC_157_40" hidden="1">"#"</definedName>
    <definedName name="FDC_157_41" hidden="1">"#"</definedName>
    <definedName name="FDC_157_42" hidden="1">"#"</definedName>
    <definedName name="FDC_157_43" hidden="1">"#"</definedName>
    <definedName name="FDC_157_44" hidden="1">"#"</definedName>
    <definedName name="FDC_157_45" hidden="1">"#"</definedName>
    <definedName name="FDC_157_46" hidden="1">"#"</definedName>
    <definedName name="FDC_157_47" hidden="1">"#"</definedName>
    <definedName name="FDC_157_48" hidden="1">"#"</definedName>
    <definedName name="FDC_157_49" hidden="1">"#"</definedName>
    <definedName name="FDC_157_5" hidden="1">"#"</definedName>
    <definedName name="FDC_157_50" hidden="1">"#"</definedName>
    <definedName name="FDC_157_51" hidden="1">"#"</definedName>
    <definedName name="FDC_157_52" hidden="1">"#"</definedName>
    <definedName name="FDC_157_53" hidden="1">"#"</definedName>
    <definedName name="FDC_157_54" hidden="1">"#"</definedName>
    <definedName name="FDC_157_55" hidden="1">"#"</definedName>
    <definedName name="FDC_157_56" hidden="1">"#"</definedName>
    <definedName name="FDC_157_57" hidden="1">"#"</definedName>
    <definedName name="FDC_157_58" hidden="1">"#"</definedName>
    <definedName name="FDC_157_59" hidden="1">"#"</definedName>
    <definedName name="FDC_157_6" hidden="1">"#"</definedName>
    <definedName name="FDC_157_60" hidden="1">"#"</definedName>
    <definedName name="FDC_157_61" hidden="1">"#"</definedName>
    <definedName name="FDC_157_62" hidden="1">"#"</definedName>
    <definedName name="FDC_157_63" hidden="1">"#"</definedName>
    <definedName name="FDC_157_64" hidden="1">"#"</definedName>
    <definedName name="FDC_157_65" hidden="1">"#"</definedName>
    <definedName name="FDC_157_66" hidden="1">"#"</definedName>
    <definedName name="FDC_157_67" hidden="1">"#"</definedName>
    <definedName name="FDC_157_68" hidden="1">"#"</definedName>
    <definedName name="FDC_157_69" hidden="1">"#"</definedName>
    <definedName name="FDC_157_7" hidden="1">"#"</definedName>
    <definedName name="FDC_157_70" hidden="1">"#"</definedName>
    <definedName name="FDC_157_71" hidden="1">"#"</definedName>
    <definedName name="FDC_157_72" hidden="1">"#"</definedName>
    <definedName name="FDC_157_73" hidden="1">"#"</definedName>
    <definedName name="FDC_157_74" hidden="1">"#"</definedName>
    <definedName name="FDC_157_75" hidden="1">"#"</definedName>
    <definedName name="FDC_157_76" hidden="1">"#"</definedName>
    <definedName name="FDC_157_77" hidden="1">"#"</definedName>
    <definedName name="FDC_157_78" hidden="1">"#"</definedName>
    <definedName name="FDC_157_79" hidden="1">"#"</definedName>
    <definedName name="FDC_157_8" hidden="1">"#"</definedName>
    <definedName name="FDC_157_80" hidden="1">"#"</definedName>
    <definedName name="FDC_157_81" hidden="1">"#"</definedName>
    <definedName name="FDC_157_82" hidden="1">"#"</definedName>
    <definedName name="FDC_157_83" hidden="1">"#"</definedName>
    <definedName name="FDC_157_84" hidden="1">"#"</definedName>
    <definedName name="FDC_157_85" hidden="1">"#"</definedName>
    <definedName name="FDC_157_86" hidden="1">"#"</definedName>
    <definedName name="FDC_157_87" hidden="1">"#"</definedName>
    <definedName name="FDC_157_88" hidden="1">"#"</definedName>
    <definedName name="FDC_157_89" hidden="1">"#"</definedName>
    <definedName name="FDC_157_9" hidden="1">"#"</definedName>
    <definedName name="FDC_157_90" hidden="1">"#"</definedName>
    <definedName name="FDC_157_91" hidden="1">"#"</definedName>
    <definedName name="FDC_157_92" hidden="1">"#"</definedName>
    <definedName name="FDC_157_93" hidden="1">"#"</definedName>
    <definedName name="FDC_157_94" hidden="1">"#"</definedName>
    <definedName name="FDC_157_95" hidden="1">"#"</definedName>
    <definedName name="FDC_157_96" hidden="1">"#"</definedName>
    <definedName name="FDC_157_97" hidden="1">"#"</definedName>
    <definedName name="FDC_157_98" hidden="1">"#"</definedName>
    <definedName name="FDC_157_99" hidden="1">"#"</definedName>
    <definedName name="FDC_158_0" hidden="1">"#"</definedName>
    <definedName name="FDC_158_1" hidden="1">"#"</definedName>
    <definedName name="FDC_158_10" hidden="1">"#"</definedName>
    <definedName name="FDC_158_11" hidden="1">"#"</definedName>
    <definedName name="FDC_158_12" hidden="1">"#"</definedName>
    <definedName name="FDC_158_13" hidden="1">"#"</definedName>
    <definedName name="FDC_158_14" hidden="1">"#"</definedName>
    <definedName name="FDC_158_15" hidden="1">"#"</definedName>
    <definedName name="FDC_158_2" hidden="1">"#"</definedName>
    <definedName name="FDC_158_3" hidden="1">"#"</definedName>
    <definedName name="FDC_158_4" hidden="1">"#"</definedName>
    <definedName name="FDC_158_5" hidden="1">"#"</definedName>
    <definedName name="FDC_158_6" hidden="1">"#"</definedName>
    <definedName name="FDC_158_7" hidden="1">"#"</definedName>
    <definedName name="FDC_158_8" hidden="1">"#"</definedName>
    <definedName name="FDC_158_9" hidden="1">"#"</definedName>
    <definedName name="FDC_159_0" hidden="1">"#"</definedName>
    <definedName name="FDC_159_1" hidden="1">"#"</definedName>
    <definedName name="FDC_159_10" hidden="1">"#"</definedName>
    <definedName name="FDC_159_11" hidden="1">"#"</definedName>
    <definedName name="FDC_159_12" hidden="1">"#"</definedName>
    <definedName name="FDC_159_13" hidden="1">"#"</definedName>
    <definedName name="FDC_159_14" hidden="1">"#"</definedName>
    <definedName name="FDC_159_15" hidden="1">"#"</definedName>
    <definedName name="FDC_159_2" hidden="1">"#"</definedName>
    <definedName name="FDC_159_3" hidden="1">"#"</definedName>
    <definedName name="FDC_159_4" hidden="1">"#"</definedName>
    <definedName name="FDC_159_5" hidden="1">"#"</definedName>
    <definedName name="FDC_159_6" hidden="1">"#"</definedName>
    <definedName name="FDC_159_7" hidden="1">"#"</definedName>
    <definedName name="FDC_159_8" hidden="1">"#"</definedName>
    <definedName name="FDC_159_9" hidden="1">"#"</definedName>
    <definedName name="FDC_16_0" hidden="1">"#"</definedName>
    <definedName name="FDC_160_0" hidden="1">"#"</definedName>
    <definedName name="FDC_160_1" hidden="1">"#"</definedName>
    <definedName name="FDC_160_10" hidden="1">"#"</definedName>
    <definedName name="FDC_160_11" hidden="1">"#"</definedName>
    <definedName name="FDC_160_12" hidden="1">"#"</definedName>
    <definedName name="FDC_160_13" hidden="1">"#"</definedName>
    <definedName name="FDC_160_14" hidden="1">"#"</definedName>
    <definedName name="FDC_160_15" hidden="1">"#"</definedName>
    <definedName name="FDC_160_2" hidden="1">"#"</definedName>
    <definedName name="FDC_160_3" hidden="1">"#"</definedName>
    <definedName name="FDC_160_4" hidden="1">"#"</definedName>
    <definedName name="FDC_160_5" hidden="1">"#"</definedName>
    <definedName name="FDC_160_6" hidden="1">"#"</definedName>
    <definedName name="FDC_160_7" hidden="1">"#"</definedName>
    <definedName name="FDC_160_8" hidden="1">"#"</definedName>
    <definedName name="FDC_160_9" hidden="1">"#"</definedName>
    <definedName name="FDC_161_0" hidden="1">"#"</definedName>
    <definedName name="FDC_161_1" hidden="1">"#"</definedName>
    <definedName name="FDC_161_10" hidden="1">"#"</definedName>
    <definedName name="FDC_161_11" hidden="1">"#"</definedName>
    <definedName name="FDC_161_12" hidden="1">"#"</definedName>
    <definedName name="FDC_161_13" hidden="1">"#"</definedName>
    <definedName name="FDC_161_14" hidden="1">"#"</definedName>
    <definedName name="FDC_161_2" hidden="1">"#"</definedName>
    <definedName name="FDC_161_3" hidden="1">"#"</definedName>
    <definedName name="FDC_161_4" hidden="1">"#"</definedName>
    <definedName name="FDC_161_5" hidden="1">"#"</definedName>
    <definedName name="FDC_161_6" hidden="1">"#"</definedName>
    <definedName name="FDC_161_7" hidden="1">"#"</definedName>
    <definedName name="FDC_161_8" hidden="1">"#"</definedName>
    <definedName name="FDC_161_9" hidden="1">"#"</definedName>
    <definedName name="FDC_162_0" hidden="1">"#"</definedName>
    <definedName name="FDC_162_1" hidden="1">"#"</definedName>
    <definedName name="FDC_162_10" hidden="1">"#"</definedName>
    <definedName name="FDC_162_11" hidden="1">"#"</definedName>
    <definedName name="FDC_162_12" hidden="1">"#"</definedName>
    <definedName name="FDC_162_13" hidden="1">"#"</definedName>
    <definedName name="FDC_162_14" hidden="1">"#"</definedName>
    <definedName name="FDC_162_15" hidden="1">"#"</definedName>
    <definedName name="FDC_162_2" hidden="1">"#"</definedName>
    <definedName name="FDC_162_3" hidden="1">"#"</definedName>
    <definedName name="FDC_162_4" hidden="1">"#"</definedName>
    <definedName name="FDC_162_5" hidden="1">"#"</definedName>
    <definedName name="FDC_162_6" hidden="1">"#"</definedName>
    <definedName name="FDC_162_7" hidden="1">"#"</definedName>
    <definedName name="FDC_162_8" hidden="1">"#"</definedName>
    <definedName name="FDC_162_9" hidden="1">"#"</definedName>
    <definedName name="FDC_163_0" hidden="1">"#"</definedName>
    <definedName name="FDC_163_1" hidden="1">"#"</definedName>
    <definedName name="FDC_163_10" hidden="1">"#"</definedName>
    <definedName name="FDC_163_11" hidden="1">"#"</definedName>
    <definedName name="FDC_163_12" hidden="1">"#"</definedName>
    <definedName name="FDC_163_13" hidden="1">"#"</definedName>
    <definedName name="FDC_163_14" hidden="1">"#"</definedName>
    <definedName name="FDC_163_15" hidden="1">"#"</definedName>
    <definedName name="FDC_163_2" hidden="1">"#"</definedName>
    <definedName name="FDC_163_3" hidden="1">"#"</definedName>
    <definedName name="FDC_163_4" hidden="1">"#"</definedName>
    <definedName name="FDC_163_5" hidden="1">"#"</definedName>
    <definedName name="FDC_163_6" hidden="1">"#"</definedName>
    <definedName name="FDC_163_7" hidden="1">"#"</definedName>
    <definedName name="FDC_163_8" hidden="1">"#"</definedName>
    <definedName name="FDC_163_9" hidden="1">"#"</definedName>
    <definedName name="FDC_164_0" hidden="1">"#"</definedName>
    <definedName name="FDC_164_1" hidden="1">"#"</definedName>
    <definedName name="FDC_164_10" hidden="1">"#"</definedName>
    <definedName name="FDC_164_11" hidden="1">"#"</definedName>
    <definedName name="FDC_164_12" hidden="1">"#"</definedName>
    <definedName name="FDC_164_13" hidden="1">"#"</definedName>
    <definedName name="FDC_164_14" hidden="1">"#"</definedName>
    <definedName name="FDC_164_15" hidden="1">"#"</definedName>
    <definedName name="FDC_164_2" hidden="1">"#"</definedName>
    <definedName name="FDC_164_3" hidden="1">"#"</definedName>
    <definedName name="FDC_164_4" hidden="1">"#"</definedName>
    <definedName name="FDC_164_5" hidden="1">"#"</definedName>
    <definedName name="FDC_164_6" hidden="1">"#"</definedName>
    <definedName name="FDC_164_7" hidden="1">"#"</definedName>
    <definedName name="FDC_164_8" hidden="1">"#"</definedName>
    <definedName name="FDC_164_9" hidden="1">"#"</definedName>
    <definedName name="FDC_165_0" hidden="1">"#"</definedName>
    <definedName name="FDC_165_1" hidden="1">"#"</definedName>
    <definedName name="FDC_165_10" hidden="1">"#"</definedName>
    <definedName name="FDC_165_11" hidden="1">"#"</definedName>
    <definedName name="FDC_165_12" hidden="1">"#"</definedName>
    <definedName name="FDC_165_13" hidden="1">"#"</definedName>
    <definedName name="FDC_165_14" hidden="1">"#"</definedName>
    <definedName name="FDC_165_2" hidden="1">"#"</definedName>
    <definedName name="FDC_165_3" hidden="1">"#"</definedName>
    <definedName name="FDC_165_4" hidden="1">"#"</definedName>
    <definedName name="FDC_165_5" hidden="1">"#"</definedName>
    <definedName name="FDC_165_6" hidden="1">"#"</definedName>
    <definedName name="FDC_165_7" hidden="1">"#"</definedName>
    <definedName name="FDC_165_8" hidden="1">"#"</definedName>
    <definedName name="FDC_165_9" hidden="1">"#"</definedName>
    <definedName name="FDC_166_0" hidden="1">"#"</definedName>
    <definedName name="FDC_166_1" hidden="1">"#"</definedName>
    <definedName name="FDC_166_10" hidden="1">"#"</definedName>
    <definedName name="FDC_166_11" hidden="1">"#"</definedName>
    <definedName name="FDC_166_12" hidden="1">"#"</definedName>
    <definedName name="FDC_166_13" hidden="1">"#"</definedName>
    <definedName name="FDC_166_14" hidden="1">"#"</definedName>
    <definedName name="FDC_166_15" hidden="1">"#"</definedName>
    <definedName name="FDC_166_2" hidden="1">"#"</definedName>
    <definedName name="FDC_166_3" hidden="1">"#"</definedName>
    <definedName name="FDC_166_4" hidden="1">"#"</definedName>
    <definedName name="FDC_166_5" hidden="1">"#"</definedName>
    <definedName name="FDC_166_6" hidden="1">"#"</definedName>
    <definedName name="FDC_166_7" hidden="1">"#"</definedName>
    <definedName name="FDC_166_8" hidden="1">"#"</definedName>
    <definedName name="FDC_166_9" hidden="1">"#"</definedName>
    <definedName name="FDC_167_0" hidden="1">"#"</definedName>
    <definedName name="FDC_167_1" hidden="1">"#"</definedName>
    <definedName name="FDC_167_10" hidden="1">"#"</definedName>
    <definedName name="FDC_167_11" hidden="1">"#"</definedName>
    <definedName name="FDC_167_12" hidden="1">"#"</definedName>
    <definedName name="FDC_167_13" hidden="1">"#"</definedName>
    <definedName name="FDC_167_14" hidden="1">"#"</definedName>
    <definedName name="FDC_167_2" hidden="1">"#"</definedName>
    <definedName name="FDC_167_3" hidden="1">"#"</definedName>
    <definedName name="FDC_167_4" hidden="1">"#"</definedName>
    <definedName name="FDC_167_5" hidden="1">"#"</definedName>
    <definedName name="FDC_167_6" hidden="1">"#"</definedName>
    <definedName name="FDC_167_7" hidden="1">"#"</definedName>
    <definedName name="FDC_167_8" hidden="1">"#"</definedName>
    <definedName name="FDC_167_9" hidden="1">"#"</definedName>
    <definedName name="FDC_168_0" hidden="1">"#"</definedName>
    <definedName name="FDC_168_1" hidden="1">"#"</definedName>
    <definedName name="FDC_168_2" hidden="1">"#"</definedName>
    <definedName name="FDC_169_0" hidden="1">"#"</definedName>
    <definedName name="FDC_169_1" hidden="1">"#"</definedName>
    <definedName name="FDC_169_10" hidden="1">"#"</definedName>
    <definedName name="FDC_169_11" hidden="1">"#"</definedName>
    <definedName name="FDC_169_12" hidden="1">"#"</definedName>
    <definedName name="FDC_169_13" hidden="1">"#"</definedName>
    <definedName name="FDC_169_14" hidden="1">"#"</definedName>
    <definedName name="FDC_169_15" hidden="1">"#"</definedName>
    <definedName name="FDC_169_2" hidden="1">"#"</definedName>
    <definedName name="FDC_169_3" hidden="1">"#"</definedName>
    <definedName name="FDC_169_4" hidden="1">"#"</definedName>
    <definedName name="FDC_169_5" hidden="1">"#"</definedName>
    <definedName name="FDC_169_6" hidden="1">"#"</definedName>
    <definedName name="FDC_169_7" hidden="1">"#"</definedName>
    <definedName name="FDC_169_8" hidden="1">"#"</definedName>
    <definedName name="FDC_169_9" hidden="1">"#"</definedName>
    <definedName name="FDC_17_0" hidden="1">"#"</definedName>
    <definedName name="FDC_170_0" hidden="1">"#"</definedName>
    <definedName name="FDC_170_1" hidden="1">"#"</definedName>
    <definedName name="FDC_170_10" hidden="1">"#"</definedName>
    <definedName name="FDC_170_11" hidden="1">"#"</definedName>
    <definedName name="FDC_170_12" hidden="1">"#"</definedName>
    <definedName name="FDC_170_13" hidden="1">"#"</definedName>
    <definedName name="FDC_170_14" hidden="1">"#"</definedName>
    <definedName name="FDC_170_2" hidden="1">"#"</definedName>
    <definedName name="FDC_170_3" hidden="1">"#"</definedName>
    <definedName name="FDC_170_4" hidden="1">"#"</definedName>
    <definedName name="FDC_170_5" hidden="1">"#"</definedName>
    <definedName name="FDC_170_6" hidden="1">"#"</definedName>
    <definedName name="FDC_170_7" hidden="1">"#"</definedName>
    <definedName name="FDC_170_8" hidden="1">"#"</definedName>
    <definedName name="FDC_170_9" hidden="1">"#"</definedName>
    <definedName name="FDC_171_0" hidden="1">"#"</definedName>
    <definedName name="FDC_171_1" hidden="1">"#"</definedName>
    <definedName name="FDC_171_10" hidden="1">"#"</definedName>
    <definedName name="FDC_171_11" hidden="1">"#"</definedName>
    <definedName name="FDC_171_12" hidden="1">"#"</definedName>
    <definedName name="FDC_171_13" hidden="1">"#"</definedName>
    <definedName name="FDC_171_14" hidden="1">"#"</definedName>
    <definedName name="FDC_171_2" hidden="1">"#"</definedName>
    <definedName name="FDC_171_3" hidden="1">"#"</definedName>
    <definedName name="FDC_171_4" hidden="1">"#"</definedName>
    <definedName name="FDC_171_5" hidden="1">"#"</definedName>
    <definedName name="FDC_171_6" hidden="1">"#"</definedName>
    <definedName name="FDC_171_7" hidden="1">"#"</definedName>
    <definedName name="FDC_171_8" hidden="1">"#"</definedName>
    <definedName name="FDC_171_9" hidden="1">"#"</definedName>
    <definedName name="FDC_172_0" hidden="1">"#"</definedName>
    <definedName name="FDC_172_1" hidden="1">"#"</definedName>
    <definedName name="FDC_172_10" hidden="1">"#"</definedName>
    <definedName name="FDC_172_11" hidden="1">"#"</definedName>
    <definedName name="FDC_172_12" hidden="1">"#"</definedName>
    <definedName name="FDC_172_13" hidden="1">"#"</definedName>
    <definedName name="FDC_172_14" hidden="1">"#"</definedName>
    <definedName name="FDC_172_2" hidden="1">"#"</definedName>
    <definedName name="FDC_172_3" hidden="1">"#"</definedName>
    <definedName name="FDC_172_4" hidden="1">"#"</definedName>
    <definedName name="FDC_172_5" hidden="1">"#"</definedName>
    <definedName name="FDC_172_6" hidden="1">"#"</definedName>
    <definedName name="FDC_172_7" hidden="1">"#"</definedName>
    <definedName name="FDC_172_8" hidden="1">"#"</definedName>
    <definedName name="FDC_172_9" hidden="1">"#"</definedName>
    <definedName name="FDC_173_0" hidden="1">"#"</definedName>
    <definedName name="FDC_173_1" hidden="1">"#"</definedName>
    <definedName name="FDC_173_2" hidden="1">"#"</definedName>
    <definedName name="FDC_174_0" hidden="1">"#"</definedName>
    <definedName name="FDC_174_1" hidden="1">"#"</definedName>
    <definedName name="FDC_174_2" hidden="1">"#"</definedName>
    <definedName name="FDC_175_0" hidden="1">"#"</definedName>
    <definedName name="FDC_175_1" hidden="1">"#"</definedName>
    <definedName name="FDC_175_2" hidden="1">"#"</definedName>
    <definedName name="FDC_176_0" hidden="1">"#"</definedName>
    <definedName name="FDC_176_1" hidden="1">"#"</definedName>
    <definedName name="FDC_176_2" hidden="1">"#"</definedName>
    <definedName name="FDC_177_0" hidden="1">"#"</definedName>
    <definedName name="FDC_177_1" hidden="1">"#"</definedName>
    <definedName name="FDC_177_2" hidden="1">"#"</definedName>
    <definedName name="FDC_178_0" hidden="1">"#"</definedName>
    <definedName name="FDC_178_1" hidden="1">"#"</definedName>
    <definedName name="FDC_178_2" hidden="1">"#"</definedName>
    <definedName name="FDC_179_0" hidden="1">"#"</definedName>
    <definedName name="FDC_179_1" hidden="1">"#"</definedName>
    <definedName name="FDC_179_2" hidden="1">"#"</definedName>
    <definedName name="FDC_18_0" hidden="1">"#"</definedName>
    <definedName name="FDC_180_0" hidden="1">"#"</definedName>
    <definedName name="FDC_180_1" hidden="1">"#"</definedName>
    <definedName name="FDC_180_2" hidden="1">"#"</definedName>
    <definedName name="FDC_181_0" hidden="1">"#"</definedName>
    <definedName name="FDC_181_1" hidden="1">"#"</definedName>
    <definedName name="FDC_181_2" hidden="1">"#"</definedName>
    <definedName name="FDC_182_0" hidden="1">"#"</definedName>
    <definedName name="FDC_182_1" hidden="1">"#"</definedName>
    <definedName name="FDC_182_2" hidden="1">"#"</definedName>
    <definedName name="FDC_183_0" hidden="1">"#"</definedName>
    <definedName name="FDC_183_1" hidden="1">"#"</definedName>
    <definedName name="FDC_183_2" hidden="1">"#"</definedName>
    <definedName name="FDC_184_0" hidden="1">"#"</definedName>
    <definedName name="FDC_184_1" hidden="1">"#"</definedName>
    <definedName name="FDC_184_2" hidden="1">"#"</definedName>
    <definedName name="FDC_185_0" hidden="1">"#"</definedName>
    <definedName name="FDC_185_1" hidden="1">"#"</definedName>
    <definedName name="FDC_185_2" hidden="1">"#"</definedName>
    <definedName name="FDC_186_0" hidden="1">"#"</definedName>
    <definedName name="FDC_186_1" hidden="1">"#"</definedName>
    <definedName name="FDC_186_2" hidden="1">"#"</definedName>
    <definedName name="FDC_187_0" hidden="1">"#"</definedName>
    <definedName name="FDC_187_1" hidden="1">"#"</definedName>
    <definedName name="FDC_187_2" hidden="1">"#"</definedName>
    <definedName name="FDC_188_0" hidden="1">"#"</definedName>
    <definedName name="FDC_188_1" hidden="1">"#"</definedName>
    <definedName name="FDC_188_2" hidden="1">"#"</definedName>
    <definedName name="FDC_189_0" hidden="1">"#"</definedName>
    <definedName name="FDC_189_1" hidden="1">"#"</definedName>
    <definedName name="FDC_189_2" hidden="1">"#"</definedName>
    <definedName name="FDC_19_0" hidden="1">"#"</definedName>
    <definedName name="FDC_190_0" hidden="1">"#"</definedName>
    <definedName name="FDC_190_1" hidden="1">"#"</definedName>
    <definedName name="FDC_190_2" hidden="1">"#"</definedName>
    <definedName name="FDC_191_0" hidden="1">"#"</definedName>
    <definedName name="FDC_191_1" hidden="1">"#"</definedName>
    <definedName name="FDC_191_2" hidden="1">"#"</definedName>
    <definedName name="FDC_192_0" hidden="1">"#"</definedName>
    <definedName name="FDC_192_1" hidden="1">"#"</definedName>
    <definedName name="FDC_192_2" hidden="1">"#"</definedName>
    <definedName name="FDC_193_0" hidden="1">"#"</definedName>
    <definedName name="FDC_193_1" hidden="1">"#"</definedName>
    <definedName name="FDC_193_2" hidden="1">"#"</definedName>
    <definedName name="FDC_194_0" hidden="1">"#"</definedName>
    <definedName name="FDC_194_1" hidden="1">"#"</definedName>
    <definedName name="FDC_194_2" hidden="1">"#"</definedName>
    <definedName name="FDC_195_0" hidden="1">"#"</definedName>
    <definedName name="FDC_195_1" hidden="1">"#"</definedName>
    <definedName name="FDC_195_2" hidden="1">"#"</definedName>
    <definedName name="FDC_196_0" hidden="1">"#"</definedName>
    <definedName name="FDC_196_1" hidden="1">"#"</definedName>
    <definedName name="FDC_196_2" hidden="1">"#"</definedName>
    <definedName name="FDC_197_0" hidden="1">"#"</definedName>
    <definedName name="FDC_197_1" hidden="1">"#"</definedName>
    <definedName name="FDC_197_2" hidden="1">"#"</definedName>
    <definedName name="FDC_198_0" hidden="1">"#"</definedName>
    <definedName name="FDC_198_1" hidden="1">"#"</definedName>
    <definedName name="FDC_198_2" hidden="1">"#"</definedName>
    <definedName name="FDC_199_0" hidden="1">"#"</definedName>
    <definedName name="FDC_199_1" hidden="1">"#"</definedName>
    <definedName name="FDC_199_2" hidden="1">"#"</definedName>
    <definedName name="FDC_2_0" hidden="1">"#"</definedName>
    <definedName name="FDC_20_0" hidden="1">"#"</definedName>
    <definedName name="FDC_200_0" hidden="1">"#"</definedName>
    <definedName name="FDC_200_1" hidden="1">"#"</definedName>
    <definedName name="FDC_200_2" hidden="1">"#"</definedName>
    <definedName name="FDC_201_0" hidden="1">"#"</definedName>
    <definedName name="FDC_201_1" hidden="1">"#"</definedName>
    <definedName name="FDC_201_2" hidden="1">"#"</definedName>
    <definedName name="FDC_202_0" hidden="1">"#"</definedName>
    <definedName name="FDC_202_1" hidden="1">"#"</definedName>
    <definedName name="FDC_202_2" hidden="1">"#"</definedName>
    <definedName name="FDC_203_0" hidden="1">"#"</definedName>
    <definedName name="FDC_203_1" hidden="1">"#"</definedName>
    <definedName name="FDC_203_2" hidden="1">"#"</definedName>
    <definedName name="FDC_204_0" hidden="1">"#"</definedName>
    <definedName name="FDC_204_1" hidden="1">"#"</definedName>
    <definedName name="FDC_204_2" hidden="1">"#"</definedName>
    <definedName name="FDC_205_0" hidden="1">"#"</definedName>
    <definedName name="FDC_205_1" hidden="1">"#"</definedName>
    <definedName name="FDC_205_2" hidden="1">"#"</definedName>
    <definedName name="FDC_206_0" hidden="1">"#"</definedName>
    <definedName name="FDC_206_1" hidden="1">"#"</definedName>
    <definedName name="FDC_206_2" hidden="1">"#"</definedName>
    <definedName name="FDC_207_0" hidden="1">"#"</definedName>
    <definedName name="FDC_207_1" hidden="1">"#"</definedName>
    <definedName name="FDC_207_2" hidden="1">"#"</definedName>
    <definedName name="FDC_208_0" hidden="1">"#"</definedName>
    <definedName name="FDC_208_1" hidden="1">"#"</definedName>
    <definedName name="FDC_208_2" hidden="1">"#"</definedName>
    <definedName name="FDC_209_0" hidden="1">"#"</definedName>
    <definedName name="FDC_209_1" hidden="1">"#"</definedName>
    <definedName name="FDC_209_2" hidden="1">"#"</definedName>
    <definedName name="FDC_21_0" hidden="1">"#"</definedName>
    <definedName name="FDC_210_0" hidden="1">"#"</definedName>
    <definedName name="FDC_210_1" hidden="1">"#"</definedName>
    <definedName name="FDC_211_0" hidden="1">"#"</definedName>
    <definedName name="FDC_211_1" hidden="1">"#"</definedName>
    <definedName name="FDC_211_2" hidden="1">"#"</definedName>
    <definedName name="FDC_212_0" hidden="1">"#"</definedName>
    <definedName name="FDC_212_1" hidden="1">"#"</definedName>
    <definedName name="FDC_212_2" hidden="1">"#"</definedName>
    <definedName name="FDC_213_0" hidden="1">"#"</definedName>
    <definedName name="FDC_213_1" hidden="1">"#"</definedName>
    <definedName name="FDC_213_2" hidden="1">"#"</definedName>
    <definedName name="FDC_214_0" hidden="1">"#"</definedName>
    <definedName name="FDC_214_1" hidden="1">"#"</definedName>
    <definedName name="FDC_214_2" hidden="1">"#"</definedName>
    <definedName name="FDC_215_0" hidden="1">"#"</definedName>
    <definedName name="FDC_216_0" hidden="1">"#"</definedName>
    <definedName name="FDC_217_0" hidden="1">"#"</definedName>
    <definedName name="FDC_218_0" hidden="1">"#"</definedName>
    <definedName name="FDC_218_1" hidden="1">"#"</definedName>
    <definedName name="FDC_218_2" hidden="1">"#"</definedName>
    <definedName name="FDC_219_0" hidden="1">"#"</definedName>
    <definedName name="FDC_219_1" hidden="1">"#"</definedName>
    <definedName name="FDC_219_2" hidden="1">"#"</definedName>
    <definedName name="FDC_22_0" hidden="1">"#"</definedName>
    <definedName name="FDC_220_0" hidden="1">"#"</definedName>
    <definedName name="FDC_221_0" hidden="1">"#"</definedName>
    <definedName name="FDC_222_0" hidden="1">"#"</definedName>
    <definedName name="FDC_223_0" hidden="1">"#"</definedName>
    <definedName name="FDC_223_1" hidden="1">"#"</definedName>
    <definedName name="FDC_223_2" hidden="1">"#"</definedName>
    <definedName name="FDC_224_0" hidden="1">"#"</definedName>
    <definedName name="FDC_224_1" hidden="1">"#"</definedName>
    <definedName name="FDC_224_2" hidden="1">"#"</definedName>
    <definedName name="FDC_225_0" hidden="1">"#"</definedName>
    <definedName name="FDC_226_0" hidden="1">"#"</definedName>
    <definedName name="FDC_227_0" hidden="1">"#"</definedName>
    <definedName name="FDC_228_0" hidden="1">"#"</definedName>
    <definedName name="FDC_228_1" hidden="1">"#"</definedName>
    <definedName name="FDC_228_2" hidden="1">"#"</definedName>
    <definedName name="FDC_229_0" hidden="1">"#"</definedName>
    <definedName name="FDC_229_1" hidden="1">"#"</definedName>
    <definedName name="FDC_229_2" hidden="1">"#"</definedName>
    <definedName name="FDC_23_0" hidden="1">"#"</definedName>
    <definedName name="FDC_230_0" hidden="1">"#"</definedName>
    <definedName name="FDC_231_0" hidden="1">"#"</definedName>
    <definedName name="FDC_232_0" hidden="1">"#"</definedName>
    <definedName name="FDC_233_0" hidden="1">"#"</definedName>
    <definedName name="FDC_233_1" hidden="1">"#"</definedName>
    <definedName name="FDC_233_2" hidden="1">"#"</definedName>
    <definedName name="FDC_234_0" hidden="1">"#"</definedName>
    <definedName name="FDC_234_1" hidden="1">"#"</definedName>
    <definedName name="FDC_234_2" hidden="1">"#"</definedName>
    <definedName name="FDC_235_0" hidden="1">"#"</definedName>
    <definedName name="FDC_236_0" hidden="1">"#"</definedName>
    <definedName name="FDC_237_0" hidden="1">"#"</definedName>
    <definedName name="FDC_238_0" hidden="1">"#"</definedName>
    <definedName name="FDC_238_1" hidden="1">"#"</definedName>
    <definedName name="FDC_238_10" hidden="1">"#"</definedName>
    <definedName name="FDC_238_11" hidden="1">"#"</definedName>
    <definedName name="FDC_238_12" hidden="1">"#"</definedName>
    <definedName name="FDC_238_13" hidden="1">"#"</definedName>
    <definedName name="FDC_238_14" hidden="1">"#"</definedName>
    <definedName name="FDC_238_2" hidden="1">"#"</definedName>
    <definedName name="FDC_238_3" hidden="1">"#"</definedName>
    <definedName name="FDC_238_4" hidden="1">"#"</definedName>
    <definedName name="FDC_238_5" hidden="1">"#"</definedName>
    <definedName name="FDC_238_6" hidden="1">"#"</definedName>
    <definedName name="FDC_238_7" hidden="1">"#"</definedName>
    <definedName name="FDC_238_8" hidden="1">"#"</definedName>
    <definedName name="FDC_238_9" hidden="1">"#"</definedName>
    <definedName name="FDC_239_0" hidden="1">"#"</definedName>
    <definedName name="FDC_239_1" hidden="1">"#"</definedName>
    <definedName name="FDC_239_10" hidden="1">"#"</definedName>
    <definedName name="FDC_239_11" hidden="1">"#"</definedName>
    <definedName name="FDC_239_12" hidden="1">"#"</definedName>
    <definedName name="FDC_239_13" hidden="1">"#"</definedName>
    <definedName name="FDC_239_14" hidden="1">"#"</definedName>
    <definedName name="FDC_239_2" hidden="1">"#"</definedName>
    <definedName name="FDC_239_3" hidden="1">"#"</definedName>
    <definedName name="FDC_239_4" hidden="1">"#"</definedName>
    <definedName name="FDC_239_5" hidden="1">"#"</definedName>
    <definedName name="FDC_239_6" hidden="1">"#"</definedName>
    <definedName name="FDC_239_7" hidden="1">"#"</definedName>
    <definedName name="FDC_239_8" hidden="1">"#"</definedName>
    <definedName name="FDC_239_9" hidden="1">"#"</definedName>
    <definedName name="FDC_24_0" hidden="1">"#"</definedName>
    <definedName name="FDC_240_0" hidden="1">"#"</definedName>
    <definedName name="FDC_241_0" hidden="1">"#"</definedName>
    <definedName name="FDC_242_0" hidden="1">"#"</definedName>
    <definedName name="FDC_243_0" hidden="1">"#"</definedName>
    <definedName name="FDC_243_1" hidden="1">"#"</definedName>
    <definedName name="FDC_243_10" hidden="1">"#"</definedName>
    <definedName name="FDC_243_11" hidden="1">"#"</definedName>
    <definedName name="FDC_243_12" hidden="1">"#"</definedName>
    <definedName name="FDC_243_13" hidden="1">"#"</definedName>
    <definedName name="FDC_243_14" hidden="1">"#"</definedName>
    <definedName name="FDC_243_2" hidden="1">"#"</definedName>
    <definedName name="FDC_243_3" hidden="1">"#"</definedName>
    <definedName name="FDC_243_4" hidden="1">"#"</definedName>
    <definedName name="FDC_243_5" hidden="1">"#"</definedName>
    <definedName name="FDC_243_6" hidden="1">"#"</definedName>
    <definedName name="FDC_243_7" hidden="1">"#"</definedName>
    <definedName name="FDC_243_8" hidden="1">"#"</definedName>
    <definedName name="FDC_243_9" hidden="1">"#"</definedName>
    <definedName name="FDC_244_0" hidden="1">"#"</definedName>
    <definedName name="FDC_244_1" hidden="1">"#"</definedName>
    <definedName name="FDC_244_2" hidden="1">"#"</definedName>
    <definedName name="FDC_245_0" hidden="1">"#"</definedName>
    <definedName name="FDC_246_0" hidden="1">"#"</definedName>
    <definedName name="FDC_247_0" hidden="1">"#"</definedName>
    <definedName name="FDC_248_0" hidden="1">"#"</definedName>
    <definedName name="FDC_248_1" hidden="1">"#"</definedName>
    <definedName name="FDC_248_2" hidden="1">"#"</definedName>
    <definedName name="FDC_249_0" hidden="1">"#"</definedName>
    <definedName name="FDC_249_1" hidden="1">"#"</definedName>
    <definedName name="FDC_249_10" hidden="1">"#"</definedName>
    <definedName name="FDC_249_11" hidden="1">"#"</definedName>
    <definedName name="FDC_249_12" hidden="1">"#"</definedName>
    <definedName name="FDC_249_13" hidden="1">"#"</definedName>
    <definedName name="FDC_249_14" hidden="1">"#"</definedName>
    <definedName name="FDC_249_2" hidden="1">"#"</definedName>
    <definedName name="FDC_249_3" hidden="1">"#"</definedName>
    <definedName name="FDC_249_4" hidden="1">"#"</definedName>
    <definedName name="FDC_249_5" hidden="1">"#"</definedName>
    <definedName name="FDC_249_6" hidden="1">"#"</definedName>
    <definedName name="FDC_249_7" hidden="1">"#"</definedName>
    <definedName name="FDC_249_8" hidden="1">"#"</definedName>
    <definedName name="FDC_249_9" hidden="1">"#"</definedName>
    <definedName name="FDC_25_0" hidden="1">"#"</definedName>
    <definedName name="FDC_250_0" hidden="1">"#"</definedName>
    <definedName name="FDC_251_0" hidden="1">"#"</definedName>
    <definedName name="FDC_252_0" hidden="1">"#"</definedName>
    <definedName name="FDC_253_0" hidden="1">"#"</definedName>
    <definedName name="FDC_253_1" hidden="1">"#"</definedName>
    <definedName name="FDC_253_2" hidden="1">"#"</definedName>
    <definedName name="FDC_254_0" hidden="1">"#"</definedName>
    <definedName name="FDC_254_1" hidden="1">"#"</definedName>
    <definedName name="FDC_254_2" hidden="1">"#"</definedName>
    <definedName name="FDC_255_0" hidden="1">"#"</definedName>
    <definedName name="FDC_255_1" hidden="1">"#"</definedName>
    <definedName name="FDC_255_2" hidden="1">"#"</definedName>
    <definedName name="FDC_256_0" hidden="1">"#"</definedName>
    <definedName name="FDC_256_1" hidden="1">"#"</definedName>
    <definedName name="FDC_256_2" hidden="1">"#"</definedName>
    <definedName name="FDC_257_0" hidden="1">"#"</definedName>
    <definedName name="FDC_257_1" hidden="1">"#"</definedName>
    <definedName name="FDC_257_2" hidden="1">"#"</definedName>
    <definedName name="FDC_258_0" hidden="1">"#"</definedName>
    <definedName name="FDC_258_1" hidden="1">"#"</definedName>
    <definedName name="FDC_258_2" hidden="1">"#"</definedName>
    <definedName name="FDC_259_0" hidden="1">"#"</definedName>
    <definedName name="FDC_259_1" hidden="1">"#"</definedName>
    <definedName name="FDC_259_2" hidden="1">"#"</definedName>
    <definedName name="FDC_26_0" hidden="1">"#"</definedName>
    <definedName name="FDC_260_0" hidden="1">"#"</definedName>
    <definedName name="FDC_260_1" hidden="1">"#"</definedName>
    <definedName name="FDC_260_2" hidden="1">"#"</definedName>
    <definedName name="FDC_261_0" hidden="1">"#"</definedName>
    <definedName name="FDC_261_1" hidden="1">"#"</definedName>
    <definedName name="FDC_261_2" hidden="1">"#"</definedName>
    <definedName name="FDC_262_0" hidden="1">"#"</definedName>
    <definedName name="FDC_262_1" hidden="1">"#"</definedName>
    <definedName name="FDC_262_2" hidden="1">"#"</definedName>
    <definedName name="FDC_263_0" hidden="1">"#"</definedName>
    <definedName name="FDC_263_1" hidden="1">"#"</definedName>
    <definedName name="FDC_263_2" hidden="1">"#"</definedName>
    <definedName name="FDC_264_0" hidden="1">"#"</definedName>
    <definedName name="FDC_264_1" hidden="1">"#"</definedName>
    <definedName name="FDC_264_2" hidden="1">"#"</definedName>
    <definedName name="FDC_265_0" hidden="1">"#"</definedName>
    <definedName name="FDC_265_1" hidden="1">"#"</definedName>
    <definedName name="FDC_265_2" hidden="1">"#"</definedName>
    <definedName name="FDC_266_0" hidden="1">"#"</definedName>
    <definedName name="FDC_266_1" hidden="1">"#"</definedName>
    <definedName name="FDC_266_2" hidden="1">"#"</definedName>
    <definedName name="FDC_267_0" hidden="1">"#"</definedName>
    <definedName name="FDC_267_1" hidden="1">"#"</definedName>
    <definedName name="FDC_267_2" hidden="1">"#"</definedName>
    <definedName name="FDC_268_0" hidden="1">"#"</definedName>
    <definedName name="FDC_268_1" hidden="1">"#"</definedName>
    <definedName name="FDC_268_2" hidden="1">"#"</definedName>
    <definedName name="FDC_269_0" hidden="1">"#"</definedName>
    <definedName name="FDC_269_1" hidden="1">"#"</definedName>
    <definedName name="FDC_269_2" hidden="1">"#"</definedName>
    <definedName name="FDC_27_0" hidden="1">"#"</definedName>
    <definedName name="FDC_270_0" hidden="1">"#"</definedName>
    <definedName name="FDC_270_1" hidden="1">"#"</definedName>
    <definedName name="FDC_270_2" hidden="1">"#"</definedName>
    <definedName name="FDC_271_0" hidden="1">"#"</definedName>
    <definedName name="FDC_271_1" hidden="1">"#"</definedName>
    <definedName name="FDC_271_2" hidden="1">"#"</definedName>
    <definedName name="FDC_272_0" hidden="1">"#"</definedName>
    <definedName name="FDC_272_1" hidden="1">"#"</definedName>
    <definedName name="FDC_272_2" hidden="1">"#"</definedName>
    <definedName name="FDC_273_0" hidden="1">"#"</definedName>
    <definedName name="FDC_273_1" hidden="1">"#"</definedName>
    <definedName name="FDC_273_10" hidden="1">"#"</definedName>
    <definedName name="FDC_273_11" hidden="1">"#"</definedName>
    <definedName name="FDC_273_12" hidden="1">"#"</definedName>
    <definedName name="FDC_273_13" hidden="1">"#"</definedName>
    <definedName name="FDC_273_14" hidden="1">"#"</definedName>
    <definedName name="FDC_273_2" hidden="1">"#"</definedName>
    <definedName name="FDC_273_3" hidden="1">"#"</definedName>
    <definedName name="FDC_273_4" hidden="1">"#"</definedName>
    <definedName name="FDC_273_5" hidden="1">"#"</definedName>
    <definedName name="FDC_273_6" hidden="1">"#"</definedName>
    <definedName name="FDC_273_7" hidden="1">"#"</definedName>
    <definedName name="FDC_273_8" hidden="1">"#"</definedName>
    <definedName name="FDC_273_9" hidden="1">"#"</definedName>
    <definedName name="FDC_274_0" hidden="1">"#"</definedName>
    <definedName name="FDC_274_1" hidden="1">"#"</definedName>
    <definedName name="FDC_274_2" hidden="1">"#"</definedName>
    <definedName name="FDC_275_0" hidden="1">"#"</definedName>
    <definedName name="FDC_275_1" hidden="1">"#"</definedName>
    <definedName name="FDC_275_2" hidden="1">"#"</definedName>
    <definedName name="FDC_276_0" hidden="1">"#"</definedName>
    <definedName name="FDC_277_0" hidden="1">"#"</definedName>
    <definedName name="FDC_278_0" hidden="1">"#"</definedName>
    <definedName name="FDC_279_0" hidden="1">"#"</definedName>
    <definedName name="FDC_279_1" hidden="1">"#"</definedName>
    <definedName name="FDC_279_2" hidden="1">"#"</definedName>
    <definedName name="FDC_28_0" hidden="1">"#"</definedName>
    <definedName name="FDC_280_0" hidden="1">"#"</definedName>
    <definedName name="FDC_280_1" hidden="1">"#"</definedName>
    <definedName name="FDC_280_2" hidden="1">"#"</definedName>
    <definedName name="FDC_281_0" hidden="1">"#"</definedName>
    <definedName name="FDC_281_1" hidden="1">"#"</definedName>
    <definedName name="FDC_281_2" hidden="1">"#"</definedName>
    <definedName name="FDC_282_0" hidden="1">"#"</definedName>
    <definedName name="FDC_282_1" hidden="1">"#"</definedName>
    <definedName name="FDC_282_2" hidden="1">"#"</definedName>
    <definedName name="FDC_283_0" hidden="1">"#"</definedName>
    <definedName name="FDC_283_1" hidden="1">"#"</definedName>
    <definedName name="FDC_283_2" hidden="1">"#"</definedName>
    <definedName name="FDC_284_0" hidden="1">"#"</definedName>
    <definedName name="FDC_284_1" hidden="1">"#"</definedName>
    <definedName name="FDC_284_10" hidden="1">"#"</definedName>
    <definedName name="FDC_284_11" hidden="1">"#"</definedName>
    <definedName name="FDC_284_12" hidden="1">"#"</definedName>
    <definedName name="FDC_284_13" hidden="1">"#"</definedName>
    <definedName name="FDC_284_14" hidden="1">"#"</definedName>
    <definedName name="FDC_284_15" hidden="1">"#"</definedName>
    <definedName name="FDC_284_16" hidden="1">"#"</definedName>
    <definedName name="FDC_284_17" hidden="1">"#"</definedName>
    <definedName name="FDC_284_18" hidden="1">"#"</definedName>
    <definedName name="FDC_284_19" hidden="1">"#"</definedName>
    <definedName name="FDC_284_2" hidden="1">"#"</definedName>
    <definedName name="FDC_284_20" hidden="1">"#"</definedName>
    <definedName name="FDC_284_21" hidden="1">"#"</definedName>
    <definedName name="FDC_284_22" hidden="1">"#"</definedName>
    <definedName name="FDC_284_23" hidden="1">"#"</definedName>
    <definedName name="FDC_284_24" hidden="1">"#"</definedName>
    <definedName name="FDC_284_25" hidden="1">"#"</definedName>
    <definedName name="FDC_284_26" hidden="1">"#"</definedName>
    <definedName name="FDC_284_3" hidden="1">"#"</definedName>
    <definedName name="FDC_284_4" hidden="1">"#"</definedName>
    <definedName name="FDC_284_5" hidden="1">"#"</definedName>
    <definedName name="FDC_284_6" hidden="1">"#"</definedName>
    <definedName name="FDC_284_7" hidden="1">"#"</definedName>
    <definedName name="FDC_284_8" hidden="1">"#"</definedName>
    <definedName name="FDC_284_9" hidden="1">"#"</definedName>
    <definedName name="FDC_285_0" hidden="1">"#"</definedName>
    <definedName name="FDC_285_1" hidden="1">"#"</definedName>
    <definedName name="FDC_285_10" hidden="1">"#"</definedName>
    <definedName name="FDC_285_11" hidden="1">"#"</definedName>
    <definedName name="FDC_285_12" hidden="1">"#"</definedName>
    <definedName name="FDC_285_13" hidden="1">"#"</definedName>
    <definedName name="FDC_285_14" hidden="1">"#"</definedName>
    <definedName name="FDC_285_15" hidden="1">"#"</definedName>
    <definedName name="FDC_285_16" hidden="1">"#"</definedName>
    <definedName name="FDC_285_17" hidden="1">"#"</definedName>
    <definedName name="FDC_285_18" hidden="1">"#"</definedName>
    <definedName name="FDC_285_19" hidden="1">"#"</definedName>
    <definedName name="FDC_285_2" hidden="1">"#"</definedName>
    <definedName name="FDC_285_20" hidden="1">"#"</definedName>
    <definedName name="FDC_285_21" hidden="1">"#"</definedName>
    <definedName name="FDC_285_22" hidden="1">"#"</definedName>
    <definedName name="FDC_285_23" hidden="1">"#"</definedName>
    <definedName name="FDC_285_24" hidden="1">"#"</definedName>
    <definedName name="FDC_285_25" hidden="1">"#"</definedName>
    <definedName name="FDC_285_26" hidden="1">"#"</definedName>
    <definedName name="FDC_285_3" hidden="1">"#"</definedName>
    <definedName name="FDC_285_4" hidden="1">"#"</definedName>
    <definedName name="FDC_285_5" hidden="1">"#"</definedName>
    <definedName name="FDC_285_6" hidden="1">"#"</definedName>
    <definedName name="FDC_285_7" hidden="1">"#"</definedName>
    <definedName name="FDC_285_8" hidden="1">"#"</definedName>
    <definedName name="FDC_285_9" hidden="1">"#"</definedName>
    <definedName name="FDC_286_0" hidden="1">"#"</definedName>
    <definedName name="FDC_286_1" hidden="1">"#"</definedName>
    <definedName name="FDC_286_10" hidden="1">"#"</definedName>
    <definedName name="FDC_286_11" hidden="1">"#"</definedName>
    <definedName name="FDC_286_12" hidden="1">"#"</definedName>
    <definedName name="FDC_286_13" hidden="1">"#"</definedName>
    <definedName name="FDC_286_14" hidden="1">"#"</definedName>
    <definedName name="FDC_286_15" hidden="1">"#"</definedName>
    <definedName name="FDC_286_16" hidden="1">"#"</definedName>
    <definedName name="FDC_286_17" hidden="1">"#"</definedName>
    <definedName name="FDC_286_18" hidden="1">"#"</definedName>
    <definedName name="FDC_286_19" hidden="1">"#"</definedName>
    <definedName name="FDC_286_2" hidden="1">"#"</definedName>
    <definedName name="FDC_286_20" hidden="1">"#"</definedName>
    <definedName name="FDC_286_21" hidden="1">"#"</definedName>
    <definedName name="FDC_286_22" hidden="1">"#"</definedName>
    <definedName name="FDC_286_23" hidden="1">"#"</definedName>
    <definedName name="FDC_286_24" hidden="1">"#"</definedName>
    <definedName name="FDC_286_25" hidden="1">"#"</definedName>
    <definedName name="FDC_286_3" hidden="1">"#"</definedName>
    <definedName name="FDC_286_4" hidden="1">"#"</definedName>
    <definedName name="FDC_286_5" hidden="1">"#"</definedName>
    <definedName name="FDC_286_6" hidden="1">"#"</definedName>
    <definedName name="FDC_286_7" hidden="1">"#"</definedName>
    <definedName name="FDC_286_8" hidden="1">"#"</definedName>
    <definedName name="FDC_286_9" hidden="1">"#"</definedName>
    <definedName name="FDC_287_0" hidden="1">"#"</definedName>
    <definedName name="FDC_287_1" hidden="1">"#"</definedName>
    <definedName name="FDC_287_10" hidden="1">"#"</definedName>
    <definedName name="FDC_287_11" hidden="1">"#"</definedName>
    <definedName name="FDC_287_12" hidden="1">"#"</definedName>
    <definedName name="FDC_287_13" hidden="1">"#"</definedName>
    <definedName name="FDC_287_14" hidden="1">"#"</definedName>
    <definedName name="FDC_287_15" hidden="1">"#"</definedName>
    <definedName name="FDC_287_16" hidden="1">"#"</definedName>
    <definedName name="FDC_287_17" hidden="1">"#"</definedName>
    <definedName name="FDC_287_18" hidden="1">"#"</definedName>
    <definedName name="FDC_287_19" hidden="1">"#"</definedName>
    <definedName name="FDC_287_2" hidden="1">"#"</definedName>
    <definedName name="FDC_287_20" hidden="1">"#"</definedName>
    <definedName name="FDC_287_21" hidden="1">"#"</definedName>
    <definedName name="FDC_287_22" hidden="1">"#"</definedName>
    <definedName name="FDC_287_23" hidden="1">"#"</definedName>
    <definedName name="FDC_287_24" hidden="1">"#"</definedName>
    <definedName name="FDC_287_3" hidden="1">"#"</definedName>
    <definedName name="FDC_287_4" hidden="1">"#"</definedName>
    <definedName name="FDC_287_5" hidden="1">"#"</definedName>
    <definedName name="FDC_287_6" hidden="1">"#"</definedName>
    <definedName name="FDC_287_7" hidden="1">"#"</definedName>
    <definedName name="FDC_287_8" hidden="1">"#"</definedName>
    <definedName name="FDC_287_9" hidden="1">"#"</definedName>
    <definedName name="FDC_288_0" hidden="1">"#"</definedName>
    <definedName name="FDC_288_1" hidden="1">"#"</definedName>
    <definedName name="FDC_288_2" hidden="1">"#"</definedName>
    <definedName name="FDC_289_0" hidden="1">"#"</definedName>
    <definedName name="FDC_289_1" hidden="1">"#"</definedName>
    <definedName name="FDC_289_10" hidden="1">"#"</definedName>
    <definedName name="FDC_289_11" hidden="1">"#"</definedName>
    <definedName name="FDC_289_12" hidden="1">"#"</definedName>
    <definedName name="FDC_289_13" hidden="1">"#"</definedName>
    <definedName name="FDC_289_14" hidden="1">"#"</definedName>
    <definedName name="FDC_289_15" hidden="1">"#"</definedName>
    <definedName name="FDC_289_16" hidden="1">"#"</definedName>
    <definedName name="FDC_289_17" hidden="1">"#"</definedName>
    <definedName name="FDC_289_18" hidden="1">"#"</definedName>
    <definedName name="FDC_289_19" hidden="1">"#"</definedName>
    <definedName name="FDC_289_2" hidden="1">"#"</definedName>
    <definedName name="FDC_289_20" hidden="1">"#"</definedName>
    <definedName name="FDC_289_21" hidden="1">"#"</definedName>
    <definedName name="FDC_289_22" hidden="1">"#"</definedName>
    <definedName name="FDC_289_23" hidden="1">"#"</definedName>
    <definedName name="FDC_289_24" hidden="1">"#"</definedName>
    <definedName name="FDC_289_25" hidden="1">"#"</definedName>
    <definedName name="FDC_289_26" hidden="1">"#"</definedName>
    <definedName name="FDC_289_3" hidden="1">"#"</definedName>
    <definedName name="FDC_289_4" hidden="1">"#"</definedName>
    <definedName name="FDC_289_5" hidden="1">"#"</definedName>
    <definedName name="FDC_289_6" hidden="1">"#"</definedName>
    <definedName name="FDC_289_7" hidden="1">"#"</definedName>
    <definedName name="FDC_289_8" hidden="1">"#"</definedName>
    <definedName name="FDC_289_9" hidden="1">"#"</definedName>
    <definedName name="FDC_29_0" hidden="1">"#"</definedName>
    <definedName name="FDC_290_0" hidden="1">"#"</definedName>
    <definedName name="FDC_290_1" hidden="1">"#"</definedName>
    <definedName name="FDC_290_10" hidden="1">"#"</definedName>
    <definedName name="FDC_290_11" hidden="1">"#"</definedName>
    <definedName name="FDC_290_12" hidden="1">"#"</definedName>
    <definedName name="FDC_290_13" hidden="1">"#"</definedName>
    <definedName name="FDC_290_14" hidden="1">"#"</definedName>
    <definedName name="FDC_290_15" hidden="1">"#"</definedName>
    <definedName name="FDC_290_16" hidden="1">"#"</definedName>
    <definedName name="FDC_290_17" hidden="1">"#"</definedName>
    <definedName name="FDC_290_18" hidden="1">"#"</definedName>
    <definedName name="FDC_290_19" hidden="1">"#"</definedName>
    <definedName name="FDC_290_2" hidden="1">"#"</definedName>
    <definedName name="FDC_290_20" hidden="1">"#"</definedName>
    <definedName name="FDC_290_21" hidden="1">"#"</definedName>
    <definedName name="FDC_290_22" hidden="1">"#"</definedName>
    <definedName name="FDC_290_23" hidden="1">"#"</definedName>
    <definedName name="FDC_290_24" hidden="1">"#"</definedName>
    <definedName name="FDC_290_25" hidden="1">"#"</definedName>
    <definedName name="FDC_290_3" hidden="1">"#"</definedName>
    <definedName name="FDC_290_4" hidden="1">"#"</definedName>
    <definedName name="FDC_290_5" hidden="1">"#"</definedName>
    <definedName name="FDC_290_6" hidden="1">"#"</definedName>
    <definedName name="FDC_290_7" hidden="1">"#"</definedName>
    <definedName name="FDC_290_8" hidden="1">"#"</definedName>
    <definedName name="FDC_290_9" hidden="1">"#"</definedName>
    <definedName name="FDC_291_0" hidden="1">"#"</definedName>
    <definedName name="FDC_291_1" hidden="1">"#"</definedName>
    <definedName name="FDC_291_10" hidden="1">"#"</definedName>
    <definedName name="FDC_291_11" hidden="1">"#"</definedName>
    <definedName name="FDC_291_12" hidden="1">"#"</definedName>
    <definedName name="FDC_291_13" hidden="1">"#"</definedName>
    <definedName name="FDC_291_14" hidden="1">"#"</definedName>
    <definedName name="FDC_291_15" hidden="1">"#"</definedName>
    <definedName name="FDC_291_16" hidden="1">"#"</definedName>
    <definedName name="FDC_291_17" hidden="1">"#"</definedName>
    <definedName name="FDC_291_18" hidden="1">"#"</definedName>
    <definedName name="FDC_291_19" hidden="1">"#"</definedName>
    <definedName name="FDC_291_2" hidden="1">"#"</definedName>
    <definedName name="FDC_291_20" hidden="1">"#"</definedName>
    <definedName name="FDC_291_21" hidden="1">"#"</definedName>
    <definedName name="FDC_291_22" hidden="1">"#"</definedName>
    <definedName name="FDC_291_23" hidden="1">"#"</definedName>
    <definedName name="FDC_291_24" hidden="1">"#"</definedName>
    <definedName name="FDC_291_3" hidden="1">"#"</definedName>
    <definedName name="FDC_291_4" hidden="1">"#"</definedName>
    <definedName name="FDC_291_5" hidden="1">"#"</definedName>
    <definedName name="FDC_291_6" hidden="1">"#"</definedName>
    <definedName name="FDC_291_7" hidden="1">"#"</definedName>
    <definedName name="FDC_291_8" hidden="1">"#"</definedName>
    <definedName name="FDC_291_9" hidden="1">"#"</definedName>
    <definedName name="FDC_292_0" hidden="1">"#"</definedName>
    <definedName name="FDC_292_1" hidden="1">"#"</definedName>
    <definedName name="FDC_292_2" hidden="1">"#"</definedName>
    <definedName name="FDC_293_0" hidden="1">"#"</definedName>
    <definedName name="FDC_293_1" hidden="1">"#"</definedName>
    <definedName name="FDC_293_2" hidden="1">"#"</definedName>
    <definedName name="FDC_294_0" hidden="1">"#"</definedName>
    <definedName name="FDC_294_1" hidden="1">"#"</definedName>
    <definedName name="FDC_294_2" hidden="1">"#"</definedName>
    <definedName name="FDC_295_0" hidden="1">"#"</definedName>
    <definedName name="FDC_296_0" hidden="1">"#"</definedName>
    <definedName name="FDC_297_0" hidden="1">"#"</definedName>
    <definedName name="FDC_298_0" hidden="1">"#"</definedName>
    <definedName name="FDC_299_0" hidden="1">"#"</definedName>
    <definedName name="FDC_299_1" hidden="1">"#"</definedName>
    <definedName name="FDC_299_10" hidden="1">"#"</definedName>
    <definedName name="FDC_299_11" hidden="1">"#"</definedName>
    <definedName name="FDC_299_12" hidden="1">"#"</definedName>
    <definedName name="FDC_299_13" hidden="1">"#"</definedName>
    <definedName name="FDC_299_14" hidden="1">"#"</definedName>
    <definedName name="FDC_299_15" hidden="1">"#"</definedName>
    <definedName name="FDC_299_16" hidden="1">"#"</definedName>
    <definedName name="FDC_299_17" hidden="1">"#"</definedName>
    <definedName name="FDC_299_18" hidden="1">"#"</definedName>
    <definedName name="FDC_299_19" hidden="1">"#"</definedName>
    <definedName name="FDC_299_2" hidden="1">"#"</definedName>
    <definedName name="FDC_299_20" hidden="1">"#"</definedName>
    <definedName name="FDC_299_21" hidden="1">"#"</definedName>
    <definedName name="FDC_299_22" hidden="1">"#"</definedName>
    <definedName name="FDC_299_23" hidden="1">"#"</definedName>
    <definedName name="FDC_299_24" hidden="1">"#"</definedName>
    <definedName name="FDC_299_25" hidden="1">"#"</definedName>
    <definedName name="FDC_299_26" hidden="1">"#"</definedName>
    <definedName name="FDC_299_3" hidden="1">"#"</definedName>
    <definedName name="FDC_299_4" hidden="1">"#"</definedName>
    <definedName name="FDC_299_5" hidden="1">"#"</definedName>
    <definedName name="FDC_299_6" hidden="1">"#"</definedName>
    <definedName name="FDC_299_7" hidden="1">"#"</definedName>
    <definedName name="FDC_299_8" hidden="1">"#"</definedName>
    <definedName name="FDC_299_9" hidden="1">"#"</definedName>
    <definedName name="FDC_3_0" hidden="1">"#"</definedName>
    <definedName name="FDC_30_0" hidden="1">"#"</definedName>
    <definedName name="FDC_300_0" hidden="1">"#"</definedName>
    <definedName name="FDC_300_1" hidden="1">"#"</definedName>
    <definedName name="FDC_300_10" hidden="1">"#"</definedName>
    <definedName name="FDC_300_11" hidden="1">"#"</definedName>
    <definedName name="FDC_300_12" hidden="1">"#"</definedName>
    <definedName name="FDC_300_13" hidden="1">"#"</definedName>
    <definedName name="FDC_300_14" hidden="1">"#"</definedName>
    <definedName name="FDC_300_15" hidden="1">"#"</definedName>
    <definedName name="FDC_300_16" hidden="1">"#"</definedName>
    <definedName name="FDC_300_17" hidden="1">"#"</definedName>
    <definedName name="FDC_300_18" hidden="1">"#"</definedName>
    <definedName name="FDC_300_19" hidden="1">"#"</definedName>
    <definedName name="FDC_300_2" hidden="1">"#"</definedName>
    <definedName name="FDC_300_20" hidden="1">"#"</definedName>
    <definedName name="FDC_300_21" hidden="1">"#"</definedName>
    <definedName name="FDC_300_22" hidden="1">"#"</definedName>
    <definedName name="FDC_300_23" hidden="1">"#"</definedName>
    <definedName name="FDC_300_24" hidden="1">"#"</definedName>
    <definedName name="FDC_300_25" hidden="1">"#"</definedName>
    <definedName name="FDC_300_26" hidden="1">"#"</definedName>
    <definedName name="FDC_300_3" hidden="1">"#"</definedName>
    <definedName name="FDC_300_4" hidden="1">"#"</definedName>
    <definedName name="FDC_300_5" hidden="1">"#"</definedName>
    <definedName name="FDC_300_6" hidden="1">"#"</definedName>
    <definedName name="FDC_300_7" hidden="1">"#"</definedName>
    <definedName name="FDC_300_8" hidden="1">"#"</definedName>
    <definedName name="FDC_300_9" hidden="1">"#"</definedName>
    <definedName name="FDC_301_0" hidden="1">"#"</definedName>
    <definedName name="FDC_301_1" hidden="1">"#"</definedName>
    <definedName name="FDC_301_10" hidden="1">"#"</definedName>
    <definedName name="FDC_301_11" hidden="1">"#"</definedName>
    <definedName name="FDC_301_12" hidden="1">"#"</definedName>
    <definedName name="FDC_301_13" hidden="1">"#"</definedName>
    <definedName name="FDC_301_14" hidden="1">"#"</definedName>
    <definedName name="FDC_301_15" hidden="1">"#"</definedName>
    <definedName name="FDC_301_16" hidden="1">"#"</definedName>
    <definedName name="FDC_301_17" hidden="1">"#"</definedName>
    <definedName name="FDC_301_18" hidden="1">"#"</definedName>
    <definedName name="FDC_301_19" hidden="1">"#"</definedName>
    <definedName name="FDC_301_2" hidden="1">"#"</definedName>
    <definedName name="FDC_301_20" hidden="1">"#"</definedName>
    <definedName name="FDC_301_21" hidden="1">"#"</definedName>
    <definedName name="FDC_301_22" hidden="1">"#"</definedName>
    <definedName name="FDC_301_23" hidden="1">"#"</definedName>
    <definedName name="FDC_301_24" hidden="1">"#"</definedName>
    <definedName name="FDC_301_25" hidden="1">"#"</definedName>
    <definedName name="FDC_301_3" hidden="1">"#"</definedName>
    <definedName name="FDC_301_4" hidden="1">"#"</definedName>
    <definedName name="FDC_301_5" hidden="1">"#"</definedName>
    <definedName name="FDC_301_6" hidden="1">"#"</definedName>
    <definedName name="FDC_301_7" hidden="1">"#"</definedName>
    <definedName name="FDC_301_8" hidden="1">"#"</definedName>
    <definedName name="FDC_301_9" hidden="1">"#"</definedName>
    <definedName name="FDC_302_0" hidden="1">"#"</definedName>
    <definedName name="FDC_302_1" hidden="1">"#"</definedName>
    <definedName name="FDC_302_10" hidden="1">"#"</definedName>
    <definedName name="FDC_302_11" hidden="1">"#"</definedName>
    <definedName name="FDC_302_12" hidden="1">"#"</definedName>
    <definedName name="FDC_302_13" hidden="1">"#"</definedName>
    <definedName name="FDC_302_14" hidden="1">"#"</definedName>
    <definedName name="FDC_302_15" hidden="1">"#"</definedName>
    <definedName name="FDC_302_16" hidden="1">"#"</definedName>
    <definedName name="FDC_302_17" hidden="1">"#"</definedName>
    <definedName name="FDC_302_18" hidden="1">"#"</definedName>
    <definedName name="FDC_302_19" hidden="1">"#"</definedName>
    <definedName name="FDC_302_2" hidden="1">"#"</definedName>
    <definedName name="FDC_302_20" hidden="1">"#"</definedName>
    <definedName name="FDC_302_21" hidden="1">"#"</definedName>
    <definedName name="FDC_302_22" hidden="1">"#"</definedName>
    <definedName name="FDC_302_23" hidden="1">"#"</definedName>
    <definedName name="FDC_302_24" hidden="1">"#"</definedName>
    <definedName name="FDC_302_3" hidden="1">"#"</definedName>
    <definedName name="FDC_302_4" hidden="1">"#"</definedName>
    <definedName name="FDC_302_5" hidden="1">"#"</definedName>
    <definedName name="FDC_302_6" hidden="1">"#"</definedName>
    <definedName name="FDC_302_7" hidden="1">"#"</definedName>
    <definedName name="FDC_302_8" hidden="1">"#"</definedName>
    <definedName name="FDC_302_9" hidden="1">"#"</definedName>
    <definedName name="FDC_303_0" hidden="1">"#"</definedName>
    <definedName name="FDC_303_1" hidden="1">"#"</definedName>
    <definedName name="FDC_303_2" hidden="1">"#"</definedName>
    <definedName name="FDC_304_0" hidden="1">"#"</definedName>
    <definedName name="FDC_304_1" hidden="1">"#"</definedName>
    <definedName name="FDC_304_2" hidden="1">"#"</definedName>
    <definedName name="FDC_305_0" hidden="1">"#"</definedName>
    <definedName name="FDC_305_1" hidden="1">"#"</definedName>
    <definedName name="FDC_305_10" hidden="1">"#"</definedName>
    <definedName name="FDC_305_11" hidden="1">"#"</definedName>
    <definedName name="FDC_305_12" hidden="1">"#"</definedName>
    <definedName name="FDC_305_13" hidden="1">"#"</definedName>
    <definedName name="FDC_305_14" hidden="1">"#"</definedName>
    <definedName name="FDC_305_2" hidden="1">"#"</definedName>
    <definedName name="FDC_305_3" hidden="1">"#"</definedName>
    <definedName name="FDC_305_4" hidden="1">"#"</definedName>
    <definedName name="FDC_305_5" hidden="1">"#"</definedName>
    <definedName name="FDC_305_6" hidden="1">"#"</definedName>
    <definedName name="FDC_305_7" hidden="1">"#"</definedName>
    <definedName name="FDC_305_8" hidden="1">"#"</definedName>
    <definedName name="FDC_305_9" hidden="1">"#"</definedName>
    <definedName name="FDC_306_0" hidden="1">"#"</definedName>
    <definedName name="FDC_306_1" hidden="1">"#"</definedName>
    <definedName name="FDC_306_10" hidden="1">"#"</definedName>
    <definedName name="FDC_306_11" hidden="1">"#"</definedName>
    <definedName name="FDC_306_12" hidden="1">"#"</definedName>
    <definedName name="FDC_306_13" hidden="1">"#"</definedName>
    <definedName name="FDC_306_14" hidden="1">"#"</definedName>
    <definedName name="FDC_306_2" hidden="1">"#"</definedName>
    <definedName name="FDC_306_3" hidden="1">"#"</definedName>
    <definedName name="FDC_306_4" hidden="1">"#"</definedName>
    <definedName name="FDC_306_5" hidden="1">"#"</definedName>
    <definedName name="FDC_306_6" hidden="1">"#"</definedName>
    <definedName name="FDC_306_7" hidden="1">"#"</definedName>
    <definedName name="FDC_306_8" hidden="1">"#"</definedName>
    <definedName name="FDC_306_9" hidden="1">"#"</definedName>
    <definedName name="FDC_307_0" hidden="1">"#"</definedName>
    <definedName name="FDC_307_1" hidden="1">"#"</definedName>
    <definedName name="FDC_307_2" hidden="1">"#"</definedName>
    <definedName name="FDC_308_0" hidden="1">"#"</definedName>
    <definedName name="FDC_308_1" hidden="1">"#"</definedName>
    <definedName name="FDC_308_2" hidden="1">"#"</definedName>
    <definedName name="FDC_309_0" hidden="1">"#"</definedName>
    <definedName name="FDC_309_1" hidden="1">"#"</definedName>
    <definedName name="FDC_309_2" hidden="1">"#"</definedName>
    <definedName name="FDC_31_0" hidden="1">"#"</definedName>
    <definedName name="FDC_310_0" hidden="1">"#"</definedName>
    <definedName name="FDC_310_1" hidden="1">"#"</definedName>
    <definedName name="FDC_310_10" hidden="1">"#"</definedName>
    <definedName name="FDC_310_11" hidden="1">"#"</definedName>
    <definedName name="FDC_310_12" hidden="1">"#"</definedName>
    <definedName name="FDC_310_13" hidden="1">"#"</definedName>
    <definedName name="FDC_310_14" hidden="1">"#"</definedName>
    <definedName name="FDC_310_2" hidden="1">"#"</definedName>
    <definedName name="FDC_310_3" hidden="1">"#"</definedName>
    <definedName name="FDC_310_4" hidden="1">"#"</definedName>
    <definedName name="FDC_310_5" hidden="1">"#"</definedName>
    <definedName name="FDC_310_6" hidden="1">"#"</definedName>
    <definedName name="FDC_310_7" hidden="1">"#"</definedName>
    <definedName name="FDC_310_8" hidden="1">"#"</definedName>
    <definedName name="FDC_310_9" hidden="1">"#"</definedName>
    <definedName name="FDC_311_0" hidden="1">"#"</definedName>
    <definedName name="FDC_311_1" hidden="1">"#"</definedName>
    <definedName name="FDC_311_2" hidden="1">"#"</definedName>
    <definedName name="FDC_312_0" hidden="1">"#"</definedName>
    <definedName name="FDC_312_1" hidden="1">"#"</definedName>
    <definedName name="FDC_312_2" hidden="1">"#"</definedName>
    <definedName name="FDC_313_0" hidden="1">"#"</definedName>
    <definedName name="FDC_314_0" hidden="1">"#"</definedName>
    <definedName name="FDC_315_0" hidden="1">"#"</definedName>
    <definedName name="FDC_316_0" hidden="1">"#"</definedName>
    <definedName name="FDC_317_0" hidden="1">"#"</definedName>
    <definedName name="FDC_317_1" hidden="1">"#"</definedName>
    <definedName name="FDC_317_2" hidden="1">"#"</definedName>
    <definedName name="FDC_318_0" hidden="1">"#"</definedName>
    <definedName name="FDC_318_1" hidden="1">"#"</definedName>
    <definedName name="FDC_318_2" hidden="1">"#"</definedName>
    <definedName name="FDC_319_0" hidden="1">"#"</definedName>
    <definedName name="FDC_319_1" hidden="1">"#"</definedName>
    <definedName name="FDC_319_2" hidden="1">"#"</definedName>
    <definedName name="FDC_32_0" hidden="1">"#"</definedName>
    <definedName name="FDC_320_0" hidden="1">"#"</definedName>
    <definedName name="FDC_320_1" hidden="1">"#"</definedName>
    <definedName name="FDC_320_2" hidden="1">"#"</definedName>
    <definedName name="FDC_321_0" hidden="1">"#"</definedName>
    <definedName name="FDC_321_1" hidden="1">"#"</definedName>
    <definedName name="FDC_321_2" hidden="1">"#"</definedName>
    <definedName name="FDC_322_0" hidden="1">"#"</definedName>
    <definedName name="FDC_322_1" hidden="1">"#"</definedName>
    <definedName name="FDC_322_2" hidden="1">"#"</definedName>
    <definedName name="FDC_323_0" hidden="1">"#"</definedName>
    <definedName name="FDC_323_1" hidden="1">"#"</definedName>
    <definedName name="FDC_323_2" hidden="1">"#"</definedName>
    <definedName name="FDC_324_0" hidden="1">"#"</definedName>
    <definedName name="FDC_326_0" hidden="1">"#"</definedName>
    <definedName name="FDC_326_1" hidden="1">"#"</definedName>
    <definedName name="FDC_326_2" hidden="1">"#"</definedName>
    <definedName name="FDC_326_3" hidden="1">"#"</definedName>
    <definedName name="FDC_326_4" hidden="1">"#"</definedName>
    <definedName name="FDC_326_5" hidden="1">"#"</definedName>
    <definedName name="FDC_326_6" hidden="1">"#"</definedName>
    <definedName name="FDC_327_0" hidden="1">"#"</definedName>
    <definedName name="FDC_327_1" hidden="1">"#"</definedName>
    <definedName name="FDC_327_2" hidden="1">"#"</definedName>
    <definedName name="FDC_327_3" hidden="1">"#"</definedName>
    <definedName name="FDC_327_4" hidden="1">"#"</definedName>
    <definedName name="FDC_327_5" hidden="1">"#"</definedName>
    <definedName name="FDC_327_6" hidden="1">"#"</definedName>
    <definedName name="FDC_328_0" hidden="1">"#"</definedName>
    <definedName name="FDC_329_0" hidden="1">"#"</definedName>
    <definedName name="FDC_33_0" hidden="1">"#"</definedName>
    <definedName name="FDC_330_0" hidden="1">"#"</definedName>
    <definedName name="FDC_331_0" hidden="1">"#"</definedName>
    <definedName name="FDC_332_0" hidden="1">"#"</definedName>
    <definedName name="FDC_333_0" hidden="1">"#"</definedName>
    <definedName name="FDC_334_0" hidden="1">"#"</definedName>
    <definedName name="FDC_335_0" hidden="1">"#"</definedName>
    <definedName name="FDC_336_0" hidden="1">"#"</definedName>
    <definedName name="FDC_337_0" hidden="1">"#"</definedName>
    <definedName name="FDC_338_0" hidden="1">"#"</definedName>
    <definedName name="FDC_339_0" hidden="1">"#"</definedName>
    <definedName name="FDC_34_0" hidden="1">"#"</definedName>
    <definedName name="FDC_340_0" hidden="1">"#"</definedName>
    <definedName name="FDC_341_0" hidden="1">"#"</definedName>
    <definedName name="FDC_342_0" hidden="1">"#"</definedName>
    <definedName name="FDC_343_0" hidden="1">"#"</definedName>
    <definedName name="FDC_344_0" hidden="1">"#"</definedName>
    <definedName name="FDC_345_0" hidden="1">"#"</definedName>
    <definedName name="FDC_346_0" hidden="1">"#"</definedName>
    <definedName name="FDC_347_0" hidden="1">"#"</definedName>
    <definedName name="FDC_348_0" hidden="1">"#"</definedName>
    <definedName name="FDC_349_0" hidden="1">"#"</definedName>
    <definedName name="FDC_35_0" hidden="1">"#"</definedName>
    <definedName name="FDC_350_0" hidden="1">"#"</definedName>
    <definedName name="FDC_350_1" hidden="1">"#"</definedName>
    <definedName name="FDC_350_10" hidden="1">"#"</definedName>
    <definedName name="FDC_350_11" hidden="1">"#"</definedName>
    <definedName name="FDC_350_12" hidden="1">"#"</definedName>
    <definedName name="FDC_350_13" hidden="1">"#"</definedName>
    <definedName name="FDC_350_14" hidden="1">"#"</definedName>
    <definedName name="FDC_350_2" hidden="1">"#"</definedName>
    <definedName name="FDC_350_3" hidden="1">"#"</definedName>
    <definedName name="FDC_350_4" hidden="1">"#"</definedName>
    <definedName name="FDC_350_5" hidden="1">"#"</definedName>
    <definedName name="FDC_350_6" hidden="1">"#"</definedName>
    <definedName name="FDC_350_7" hidden="1">"#"</definedName>
    <definedName name="FDC_350_8" hidden="1">"#"</definedName>
    <definedName name="FDC_350_9" hidden="1">"#"</definedName>
    <definedName name="FDC_351_0" hidden="1">"#"</definedName>
    <definedName name="FDC_351_1" hidden="1">"#"</definedName>
    <definedName name="FDC_351_10" hidden="1">"#"</definedName>
    <definedName name="FDC_351_11" hidden="1">"#"</definedName>
    <definedName name="FDC_351_12" hidden="1">"#"</definedName>
    <definedName name="FDC_351_13" hidden="1">"#"</definedName>
    <definedName name="FDC_351_14" hidden="1">"#"</definedName>
    <definedName name="FDC_351_2" hidden="1">"#"</definedName>
    <definedName name="FDC_351_3" hidden="1">"#"</definedName>
    <definedName name="FDC_351_4" hidden="1">"#"</definedName>
    <definedName name="FDC_351_5" hidden="1">"#"</definedName>
    <definedName name="FDC_351_6" hidden="1">"#"</definedName>
    <definedName name="FDC_351_7" hidden="1">"#"</definedName>
    <definedName name="FDC_351_8" hidden="1">"#"</definedName>
    <definedName name="FDC_351_9" hidden="1">"#"</definedName>
    <definedName name="FDC_352_0" hidden="1">"#"</definedName>
    <definedName name="FDC_352_1" hidden="1">"#"</definedName>
    <definedName name="FDC_352_10" hidden="1">"#"</definedName>
    <definedName name="FDC_352_11" hidden="1">"#"</definedName>
    <definedName name="FDC_352_12" hidden="1">"#"</definedName>
    <definedName name="FDC_352_13" hidden="1">"#"</definedName>
    <definedName name="FDC_352_14" hidden="1">"#"</definedName>
    <definedName name="FDC_352_2" hidden="1">"#"</definedName>
    <definedName name="FDC_352_3" hidden="1">"#"</definedName>
    <definedName name="FDC_352_4" hidden="1">"#"</definedName>
    <definedName name="FDC_352_5" hidden="1">"#"</definedName>
    <definedName name="FDC_352_6" hidden="1">"#"</definedName>
    <definedName name="FDC_352_7" hidden="1">"#"</definedName>
    <definedName name="FDC_352_8" hidden="1">"#"</definedName>
    <definedName name="FDC_352_9" hidden="1">"#"</definedName>
    <definedName name="FDC_353_0" hidden="1">"#"</definedName>
    <definedName name="FDC_353_1" hidden="1">"#"</definedName>
    <definedName name="FDC_353_10" hidden="1">"#"</definedName>
    <definedName name="FDC_353_11" hidden="1">"#"</definedName>
    <definedName name="FDC_353_12" hidden="1">"#"</definedName>
    <definedName name="FDC_353_13" hidden="1">"#"</definedName>
    <definedName name="FDC_353_14" hidden="1">"#"</definedName>
    <definedName name="FDC_353_2" hidden="1">"#"</definedName>
    <definedName name="FDC_353_3" hidden="1">"#"</definedName>
    <definedName name="FDC_353_4" hidden="1">"#"</definedName>
    <definedName name="FDC_353_5" hidden="1">"#"</definedName>
    <definedName name="FDC_353_6" hidden="1">"#"</definedName>
    <definedName name="FDC_353_7" hidden="1">"#"</definedName>
    <definedName name="FDC_353_8" hidden="1">"#"</definedName>
    <definedName name="FDC_353_9" hidden="1">"#"</definedName>
    <definedName name="FDC_354_0" hidden="1">"#"</definedName>
    <definedName name="FDC_354_1" hidden="1">"#"</definedName>
    <definedName name="FDC_354_10" hidden="1">"#"</definedName>
    <definedName name="FDC_354_11" hidden="1">"#"</definedName>
    <definedName name="FDC_354_12" hidden="1">"#"</definedName>
    <definedName name="FDC_354_13" hidden="1">"#"</definedName>
    <definedName name="FDC_354_14" hidden="1">"#"</definedName>
    <definedName name="FDC_354_2" hidden="1">"#"</definedName>
    <definedName name="FDC_354_3" hidden="1">"#"</definedName>
    <definedName name="FDC_354_4" hidden="1">"#"</definedName>
    <definedName name="FDC_354_5" hidden="1">"#"</definedName>
    <definedName name="FDC_354_6" hidden="1">"#"</definedName>
    <definedName name="FDC_354_7" hidden="1">"#"</definedName>
    <definedName name="FDC_354_8" hidden="1">"#"</definedName>
    <definedName name="FDC_354_9" hidden="1">"#"</definedName>
    <definedName name="FDC_355_0" hidden="1">"#"</definedName>
    <definedName name="FDC_355_1" hidden="1">"#"</definedName>
    <definedName name="FDC_355_10" hidden="1">"#"</definedName>
    <definedName name="FDC_355_11" hidden="1">"#"</definedName>
    <definedName name="FDC_355_12" hidden="1">"#"</definedName>
    <definedName name="FDC_355_13" hidden="1">"#"</definedName>
    <definedName name="FDC_355_14" hidden="1">"#"</definedName>
    <definedName name="FDC_355_2" hidden="1">"#"</definedName>
    <definedName name="FDC_355_3" hidden="1">"#"</definedName>
    <definedName name="FDC_355_4" hidden="1">"#"</definedName>
    <definedName name="FDC_355_5" hidden="1">"#"</definedName>
    <definedName name="FDC_355_6" hidden="1">"#"</definedName>
    <definedName name="FDC_355_7" hidden="1">"#"</definedName>
    <definedName name="FDC_355_8" hidden="1">"#"</definedName>
    <definedName name="FDC_355_9" hidden="1">"#"</definedName>
    <definedName name="FDC_356_0" hidden="1">"#"</definedName>
    <definedName name="FDC_356_1" hidden="1">"#"</definedName>
    <definedName name="FDC_356_10" hidden="1">"#"</definedName>
    <definedName name="FDC_356_11" hidden="1">"#"</definedName>
    <definedName name="FDC_356_12" hidden="1">"#"</definedName>
    <definedName name="FDC_356_13" hidden="1">"#"</definedName>
    <definedName name="FDC_356_14" hidden="1">"#"</definedName>
    <definedName name="FDC_356_2" hidden="1">"#"</definedName>
    <definedName name="FDC_356_3" hidden="1">"#"</definedName>
    <definedName name="FDC_356_4" hidden="1">"#"</definedName>
    <definedName name="FDC_356_5" hidden="1">"#"</definedName>
    <definedName name="FDC_356_6" hidden="1">"#"</definedName>
    <definedName name="FDC_356_7" hidden="1">"#"</definedName>
    <definedName name="FDC_356_8" hidden="1">"#"</definedName>
    <definedName name="FDC_356_9" hidden="1">"#"</definedName>
    <definedName name="FDC_357_0" hidden="1">"#"</definedName>
    <definedName name="FDC_357_1" hidden="1">"#"</definedName>
    <definedName name="FDC_357_10" hidden="1">"#"</definedName>
    <definedName name="FDC_357_11" hidden="1">"#"</definedName>
    <definedName name="FDC_357_12" hidden="1">"#"</definedName>
    <definedName name="FDC_357_13" hidden="1">"#"</definedName>
    <definedName name="FDC_357_14" hidden="1">"#"</definedName>
    <definedName name="FDC_357_2" hidden="1">"#"</definedName>
    <definedName name="FDC_357_3" hidden="1">"#"</definedName>
    <definedName name="FDC_357_4" hidden="1">"#"</definedName>
    <definedName name="FDC_357_5" hidden="1">"#"</definedName>
    <definedName name="FDC_357_6" hidden="1">"#"</definedName>
    <definedName name="FDC_357_7" hidden="1">"#"</definedName>
    <definedName name="FDC_357_8" hidden="1">"#"</definedName>
    <definedName name="FDC_357_9" hidden="1">"#"</definedName>
    <definedName name="FDC_358_0" hidden="1">"#"</definedName>
    <definedName name="FDC_358_1" hidden="1">"#"</definedName>
    <definedName name="FDC_358_10" hidden="1">"#"</definedName>
    <definedName name="FDC_358_11" hidden="1">"#"</definedName>
    <definedName name="FDC_358_12" hidden="1">"#"</definedName>
    <definedName name="FDC_358_13" hidden="1">"#"</definedName>
    <definedName name="FDC_358_14" hidden="1">"#"</definedName>
    <definedName name="FDC_358_2" hidden="1">"#"</definedName>
    <definedName name="FDC_358_3" hidden="1">"#"</definedName>
    <definedName name="FDC_358_4" hidden="1">"#"</definedName>
    <definedName name="FDC_358_5" hidden="1">"#"</definedName>
    <definedName name="FDC_358_6" hidden="1">"#"</definedName>
    <definedName name="FDC_358_7" hidden="1">"#"</definedName>
    <definedName name="FDC_358_8" hidden="1">"#"</definedName>
    <definedName name="FDC_358_9" hidden="1">"#"</definedName>
    <definedName name="FDC_359_0" hidden="1">"#"</definedName>
    <definedName name="FDC_359_1" hidden="1">"#"</definedName>
    <definedName name="FDC_359_10" hidden="1">"#"</definedName>
    <definedName name="FDC_359_11" hidden="1">"#"</definedName>
    <definedName name="FDC_359_12" hidden="1">"#"</definedName>
    <definedName name="FDC_359_13" hidden="1">"#"</definedName>
    <definedName name="FDC_359_14" hidden="1">"#"</definedName>
    <definedName name="FDC_359_2" hidden="1">"#"</definedName>
    <definedName name="FDC_359_3" hidden="1">"#"</definedName>
    <definedName name="FDC_359_4" hidden="1">"#"</definedName>
    <definedName name="FDC_359_5" hidden="1">"#"</definedName>
    <definedName name="FDC_359_6" hidden="1">"#"</definedName>
    <definedName name="FDC_359_7" hidden="1">"#"</definedName>
    <definedName name="FDC_359_8" hidden="1">"#"</definedName>
    <definedName name="FDC_359_9" hidden="1">"#"</definedName>
    <definedName name="FDC_36_0" hidden="1">"#"</definedName>
    <definedName name="FDC_360_0" hidden="1">"#"</definedName>
    <definedName name="FDC_360_1" hidden="1">"#"</definedName>
    <definedName name="FDC_360_10" hidden="1">"#"</definedName>
    <definedName name="FDC_360_11" hidden="1">"#"</definedName>
    <definedName name="FDC_360_12" hidden="1">"#"</definedName>
    <definedName name="FDC_360_13" hidden="1">"#"</definedName>
    <definedName name="FDC_360_14" hidden="1">"#"</definedName>
    <definedName name="FDC_360_2" hidden="1">"#"</definedName>
    <definedName name="FDC_360_3" hidden="1">"#"</definedName>
    <definedName name="FDC_360_4" hidden="1">"#"</definedName>
    <definedName name="FDC_360_5" hidden="1">"#"</definedName>
    <definedName name="FDC_360_6" hidden="1">"#"</definedName>
    <definedName name="FDC_360_7" hidden="1">"#"</definedName>
    <definedName name="FDC_360_8" hidden="1">"#"</definedName>
    <definedName name="FDC_360_9" hidden="1">"#"</definedName>
    <definedName name="FDC_361_0" hidden="1">"#"</definedName>
    <definedName name="FDC_361_1" hidden="1">"#"</definedName>
    <definedName name="FDC_361_10" hidden="1">"#"</definedName>
    <definedName name="FDC_361_11" hidden="1">"#"</definedName>
    <definedName name="FDC_361_12" hidden="1">"#"</definedName>
    <definedName name="FDC_361_13" hidden="1">"#"</definedName>
    <definedName name="FDC_361_14" hidden="1">"#"</definedName>
    <definedName name="FDC_361_2" hidden="1">"#"</definedName>
    <definedName name="FDC_361_3" hidden="1">"#"</definedName>
    <definedName name="FDC_361_4" hidden="1">"#"</definedName>
    <definedName name="FDC_361_5" hidden="1">"#"</definedName>
    <definedName name="FDC_361_6" hidden="1">"#"</definedName>
    <definedName name="FDC_361_7" hidden="1">"#"</definedName>
    <definedName name="FDC_361_8" hidden="1">"#"</definedName>
    <definedName name="FDC_361_9" hidden="1">"#"</definedName>
    <definedName name="FDC_362_0" hidden="1">"#"</definedName>
    <definedName name="FDC_362_1" hidden="1">"#"</definedName>
    <definedName name="FDC_362_10" hidden="1">"#"</definedName>
    <definedName name="FDC_362_11" hidden="1">"#"</definedName>
    <definedName name="FDC_362_12" hidden="1">"#"</definedName>
    <definedName name="FDC_362_13" hidden="1">"#"</definedName>
    <definedName name="FDC_362_14" hidden="1">"#"</definedName>
    <definedName name="FDC_362_2" hidden="1">"#"</definedName>
    <definedName name="FDC_362_3" hidden="1">"#"</definedName>
    <definedName name="FDC_362_4" hidden="1">"#"</definedName>
    <definedName name="FDC_362_5" hidden="1">"#"</definedName>
    <definedName name="FDC_362_6" hidden="1">"#"</definedName>
    <definedName name="FDC_362_7" hidden="1">"#"</definedName>
    <definedName name="FDC_362_8" hidden="1">"#"</definedName>
    <definedName name="FDC_362_9" hidden="1">"#"</definedName>
    <definedName name="FDC_363_0" hidden="1">"#"</definedName>
    <definedName name="FDC_363_1" hidden="1">"#"</definedName>
    <definedName name="FDC_363_10" hidden="1">"#"</definedName>
    <definedName name="FDC_363_11" hidden="1">"#"</definedName>
    <definedName name="FDC_363_12" hidden="1">"#"</definedName>
    <definedName name="FDC_363_13" hidden="1">"#"</definedName>
    <definedName name="FDC_363_14" hidden="1">"#"</definedName>
    <definedName name="FDC_363_2" hidden="1">"#"</definedName>
    <definedName name="FDC_363_3" hidden="1">"#"</definedName>
    <definedName name="FDC_363_4" hidden="1">"#"</definedName>
    <definedName name="FDC_363_5" hidden="1">"#"</definedName>
    <definedName name="FDC_363_6" hidden="1">"#"</definedName>
    <definedName name="FDC_363_7" hidden="1">"#"</definedName>
    <definedName name="FDC_363_8" hidden="1">"#"</definedName>
    <definedName name="FDC_363_9" hidden="1">"#"</definedName>
    <definedName name="FDC_364_0" hidden="1">"#"</definedName>
    <definedName name="FDC_364_1" hidden="1">"#"</definedName>
    <definedName name="FDC_364_10" hidden="1">"#"</definedName>
    <definedName name="FDC_364_11" hidden="1">"#"</definedName>
    <definedName name="FDC_364_12" hidden="1">"#"</definedName>
    <definedName name="FDC_364_13" hidden="1">"#"</definedName>
    <definedName name="FDC_364_14" hidden="1">"#"</definedName>
    <definedName name="FDC_364_2" hidden="1">"#"</definedName>
    <definedName name="FDC_364_3" hidden="1">"#"</definedName>
    <definedName name="FDC_364_4" hidden="1">"#"</definedName>
    <definedName name="FDC_364_5" hidden="1">"#"</definedName>
    <definedName name="FDC_364_6" hidden="1">"#"</definedName>
    <definedName name="FDC_364_7" hidden="1">"#"</definedName>
    <definedName name="FDC_364_8" hidden="1">"#"</definedName>
    <definedName name="FDC_364_9" hidden="1">"#"</definedName>
    <definedName name="FDC_365_0" hidden="1">"#"</definedName>
    <definedName name="FDC_365_1" hidden="1">"#"</definedName>
    <definedName name="FDC_365_10" hidden="1">"#"</definedName>
    <definedName name="FDC_365_11" hidden="1">"#"</definedName>
    <definedName name="FDC_365_12" hidden="1">"#"</definedName>
    <definedName name="FDC_365_13" hidden="1">"#"</definedName>
    <definedName name="FDC_365_14" hidden="1">"#"</definedName>
    <definedName name="FDC_365_2" hidden="1">"#"</definedName>
    <definedName name="FDC_365_3" hidden="1">"#"</definedName>
    <definedName name="FDC_365_4" hidden="1">"#"</definedName>
    <definedName name="FDC_365_5" hidden="1">"#"</definedName>
    <definedName name="FDC_365_6" hidden="1">"#"</definedName>
    <definedName name="FDC_365_7" hidden="1">"#"</definedName>
    <definedName name="FDC_365_8" hidden="1">"#"</definedName>
    <definedName name="FDC_365_9" hidden="1">"#"</definedName>
    <definedName name="FDC_366_0" hidden="1">"#"</definedName>
    <definedName name="FDC_366_1" hidden="1">"#"</definedName>
    <definedName name="FDC_366_10" hidden="1">"#"</definedName>
    <definedName name="FDC_366_11" hidden="1">"#"</definedName>
    <definedName name="FDC_366_12" hidden="1">"#"</definedName>
    <definedName name="FDC_366_13" hidden="1">"#"</definedName>
    <definedName name="FDC_366_14" hidden="1">"#"</definedName>
    <definedName name="FDC_366_2" hidden="1">"#"</definedName>
    <definedName name="FDC_366_3" hidden="1">"#"</definedName>
    <definedName name="FDC_366_4" hidden="1">"#"</definedName>
    <definedName name="FDC_366_5" hidden="1">"#"</definedName>
    <definedName name="FDC_366_6" hidden="1">"#"</definedName>
    <definedName name="FDC_366_7" hidden="1">"#"</definedName>
    <definedName name="FDC_366_8" hidden="1">"#"</definedName>
    <definedName name="FDC_366_9" hidden="1">"#"</definedName>
    <definedName name="FDC_367_0" hidden="1">"#"</definedName>
    <definedName name="FDC_367_1" hidden="1">"#"</definedName>
    <definedName name="FDC_367_10" hidden="1">"#"</definedName>
    <definedName name="FDC_367_11" hidden="1">"#"</definedName>
    <definedName name="FDC_367_12" hidden="1">"#"</definedName>
    <definedName name="FDC_367_13" hidden="1">"#"</definedName>
    <definedName name="FDC_367_14" hidden="1">"#"</definedName>
    <definedName name="FDC_367_2" hidden="1">"#"</definedName>
    <definedName name="FDC_367_3" hidden="1">"#"</definedName>
    <definedName name="FDC_367_4" hidden="1">"#"</definedName>
    <definedName name="FDC_367_5" hidden="1">"#"</definedName>
    <definedName name="FDC_367_6" hidden="1">"#"</definedName>
    <definedName name="FDC_367_7" hidden="1">"#"</definedName>
    <definedName name="FDC_367_8" hidden="1">"#"</definedName>
    <definedName name="FDC_367_9" hidden="1">"#"</definedName>
    <definedName name="FDC_368_0" hidden="1">"#"</definedName>
    <definedName name="FDC_368_1" hidden="1">"#"</definedName>
    <definedName name="FDC_368_10" hidden="1">"#"</definedName>
    <definedName name="FDC_368_11" hidden="1">"#"</definedName>
    <definedName name="FDC_368_12" hidden="1">"#"</definedName>
    <definedName name="FDC_368_13" hidden="1">"#"</definedName>
    <definedName name="FDC_368_14" hidden="1">"#"</definedName>
    <definedName name="FDC_368_2" hidden="1">"#"</definedName>
    <definedName name="FDC_368_3" hidden="1">"#"</definedName>
    <definedName name="FDC_368_4" hidden="1">"#"</definedName>
    <definedName name="FDC_368_5" hidden="1">"#"</definedName>
    <definedName name="FDC_368_6" hidden="1">"#"</definedName>
    <definedName name="FDC_368_7" hidden="1">"#"</definedName>
    <definedName name="FDC_368_8" hidden="1">"#"</definedName>
    <definedName name="FDC_368_9" hidden="1">"#"</definedName>
    <definedName name="FDC_369_0" hidden="1">"#"</definedName>
    <definedName name="FDC_369_1" hidden="1">"#"</definedName>
    <definedName name="FDC_369_10" hidden="1">"#"</definedName>
    <definedName name="FDC_369_11" hidden="1">"#"</definedName>
    <definedName name="FDC_369_12" hidden="1">"#"</definedName>
    <definedName name="FDC_369_13" hidden="1">"#"</definedName>
    <definedName name="FDC_369_14" hidden="1">"#"</definedName>
    <definedName name="FDC_369_2" hidden="1">"#"</definedName>
    <definedName name="FDC_369_3" hidden="1">"#"</definedName>
    <definedName name="FDC_369_4" hidden="1">"#"</definedName>
    <definedName name="FDC_369_5" hidden="1">"#"</definedName>
    <definedName name="FDC_369_6" hidden="1">"#"</definedName>
    <definedName name="FDC_369_7" hidden="1">"#"</definedName>
    <definedName name="FDC_369_8" hidden="1">"#"</definedName>
    <definedName name="FDC_369_9" hidden="1">"#"</definedName>
    <definedName name="FDC_37_0" hidden="1">"#"</definedName>
    <definedName name="FDC_370_0" hidden="1">"#"</definedName>
    <definedName name="FDC_370_1" hidden="1">"#"</definedName>
    <definedName name="FDC_370_10" hidden="1">"#"</definedName>
    <definedName name="FDC_370_11" hidden="1">"#"</definedName>
    <definedName name="FDC_370_12" hidden="1">"#"</definedName>
    <definedName name="FDC_370_13" hidden="1">"#"</definedName>
    <definedName name="FDC_370_14" hidden="1">"#"</definedName>
    <definedName name="FDC_370_2" hidden="1">"#"</definedName>
    <definedName name="FDC_370_3" hidden="1">"#"</definedName>
    <definedName name="FDC_370_4" hidden="1">"#"</definedName>
    <definedName name="FDC_370_5" hidden="1">"#"</definedName>
    <definedName name="FDC_370_6" hidden="1">"#"</definedName>
    <definedName name="FDC_370_7" hidden="1">"#"</definedName>
    <definedName name="FDC_370_8" hidden="1">"#"</definedName>
    <definedName name="FDC_370_9" hidden="1">"#"</definedName>
    <definedName name="FDC_371_0" hidden="1">"#"</definedName>
    <definedName name="FDC_371_1" hidden="1">"#"</definedName>
    <definedName name="FDC_371_10" hidden="1">"#"</definedName>
    <definedName name="FDC_371_11" hidden="1">"#"</definedName>
    <definedName name="FDC_371_12" hidden="1">"#"</definedName>
    <definedName name="FDC_371_13" hidden="1">"#"</definedName>
    <definedName name="FDC_371_14" hidden="1">"#"</definedName>
    <definedName name="FDC_371_2" hidden="1">"#"</definedName>
    <definedName name="FDC_371_3" hidden="1">"#"</definedName>
    <definedName name="FDC_371_4" hidden="1">"#"</definedName>
    <definedName name="FDC_371_5" hidden="1">"#"</definedName>
    <definedName name="FDC_371_6" hidden="1">"#"</definedName>
    <definedName name="FDC_371_7" hidden="1">"#"</definedName>
    <definedName name="FDC_371_8" hidden="1">"#"</definedName>
    <definedName name="FDC_371_9" hidden="1">"#"</definedName>
    <definedName name="FDC_372_0" hidden="1">"#"</definedName>
    <definedName name="FDC_372_1" hidden="1">"#"</definedName>
    <definedName name="FDC_372_10" hidden="1">"#"</definedName>
    <definedName name="FDC_372_11" hidden="1">"#"</definedName>
    <definedName name="FDC_372_12" hidden="1">"#"</definedName>
    <definedName name="FDC_372_13" hidden="1">"#"</definedName>
    <definedName name="FDC_372_14" hidden="1">"#"</definedName>
    <definedName name="FDC_372_2" hidden="1">"#"</definedName>
    <definedName name="FDC_372_3" hidden="1">"#"</definedName>
    <definedName name="FDC_372_4" hidden="1">"#"</definedName>
    <definedName name="FDC_372_5" hidden="1">"#"</definedName>
    <definedName name="FDC_372_6" hidden="1">"#"</definedName>
    <definedName name="FDC_372_7" hidden="1">"#"</definedName>
    <definedName name="FDC_372_8" hidden="1">"#"</definedName>
    <definedName name="FDC_372_9" hidden="1">"#"</definedName>
    <definedName name="FDC_373_0" hidden="1">"#"</definedName>
    <definedName name="FDC_373_1" hidden="1">"#"</definedName>
    <definedName name="FDC_373_10" hidden="1">"#"</definedName>
    <definedName name="FDC_373_11" hidden="1">"#"</definedName>
    <definedName name="FDC_373_12" hidden="1">"#"</definedName>
    <definedName name="FDC_373_13" hidden="1">"#"</definedName>
    <definedName name="FDC_373_14" hidden="1">"#"</definedName>
    <definedName name="FDC_373_2" hidden="1">"#"</definedName>
    <definedName name="FDC_373_3" hidden="1">"#"</definedName>
    <definedName name="FDC_373_4" hidden="1">"#"</definedName>
    <definedName name="FDC_373_5" hidden="1">"#"</definedName>
    <definedName name="FDC_373_6" hidden="1">"#"</definedName>
    <definedName name="FDC_373_7" hidden="1">"#"</definedName>
    <definedName name="FDC_373_8" hidden="1">"#"</definedName>
    <definedName name="FDC_373_9" hidden="1">"#"</definedName>
    <definedName name="FDC_374_0" hidden="1">"#"</definedName>
    <definedName name="FDC_374_1" hidden="1">"#"</definedName>
    <definedName name="FDC_374_10" hidden="1">"#"</definedName>
    <definedName name="FDC_374_11" hidden="1">"#"</definedName>
    <definedName name="FDC_374_12" hidden="1">"#"</definedName>
    <definedName name="FDC_374_13" hidden="1">"#"</definedName>
    <definedName name="FDC_374_14" hidden="1">"#"</definedName>
    <definedName name="FDC_374_2" hidden="1">"#"</definedName>
    <definedName name="FDC_374_3" hidden="1">"#"</definedName>
    <definedName name="FDC_374_4" hidden="1">"#"</definedName>
    <definedName name="FDC_374_5" hidden="1">"#"</definedName>
    <definedName name="FDC_374_6" hidden="1">"#"</definedName>
    <definedName name="FDC_374_7" hidden="1">"#"</definedName>
    <definedName name="FDC_374_8" hidden="1">"#"</definedName>
    <definedName name="FDC_374_9" hidden="1">"#"</definedName>
    <definedName name="FDC_375_0" hidden="1">"#"</definedName>
    <definedName name="FDC_375_1" hidden="1">"#"</definedName>
    <definedName name="FDC_375_10" hidden="1">"#"</definedName>
    <definedName name="FDC_375_11" hidden="1">"#"</definedName>
    <definedName name="FDC_375_12" hidden="1">"#"</definedName>
    <definedName name="FDC_375_13" hidden="1">"#"</definedName>
    <definedName name="FDC_375_14" hidden="1">"#"</definedName>
    <definedName name="FDC_375_2" hidden="1">"#"</definedName>
    <definedName name="FDC_375_3" hidden="1">"#"</definedName>
    <definedName name="FDC_375_4" hidden="1">"#"</definedName>
    <definedName name="FDC_375_5" hidden="1">"#"</definedName>
    <definedName name="FDC_375_6" hidden="1">"#"</definedName>
    <definedName name="FDC_375_7" hidden="1">"#"</definedName>
    <definedName name="FDC_375_8" hidden="1">"#"</definedName>
    <definedName name="FDC_375_9" hidden="1">"#"</definedName>
    <definedName name="FDC_376_0" hidden="1">"#"</definedName>
    <definedName name="FDC_376_1" hidden="1">"#"</definedName>
    <definedName name="FDC_376_2" hidden="1">"#"</definedName>
    <definedName name="FDC_376_3" hidden="1">"#"</definedName>
    <definedName name="FDC_376_4" hidden="1">"#"</definedName>
    <definedName name="FDC_376_5" hidden="1">"#"</definedName>
    <definedName name="FDC_376_6" hidden="1">"#"</definedName>
    <definedName name="FDC_377_0" hidden="1">"#"</definedName>
    <definedName name="FDC_377_1" hidden="1">"#"</definedName>
    <definedName name="FDC_377_2" hidden="1">"#"</definedName>
    <definedName name="FDC_377_3" hidden="1">"#"</definedName>
    <definedName name="FDC_377_4" hidden="1">"#"</definedName>
    <definedName name="FDC_377_5" hidden="1">"#"</definedName>
    <definedName name="FDC_377_6" hidden="1">"#"</definedName>
    <definedName name="FDC_38_0" hidden="1">"#"</definedName>
    <definedName name="FDC_39_0" hidden="1">"#"</definedName>
    <definedName name="FDC_4_0" hidden="1">"#"</definedName>
    <definedName name="FDC_40_0" hidden="1">"#"</definedName>
    <definedName name="FDC_41_0" hidden="1">"#"</definedName>
    <definedName name="FDC_42_0" hidden="1">"#"</definedName>
    <definedName name="FDC_43_0" hidden="1">"#"</definedName>
    <definedName name="FDC_43_1" hidden="1">"#"</definedName>
    <definedName name="FDC_43_10" hidden="1">"#"</definedName>
    <definedName name="FDC_43_11" hidden="1">"#"</definedName>
    <definedName name="FDC_43_12" hidden="1">"#"</definedName>
    <definedName name="FDC_43_13" hidden="1">"#"</definedName>
    <definedName name="FDC_43_14" hidden="1">"#"</definedName>
    <definedName name="FDC_43_2" hidden="1">"#"</definedName>
    <definedName name="FDC_43_3" hidden="1">"#"</definedName>
    <definedName name="FDC_43_4" hidden="1">"#"</definedName>
    <definedName name="FDC_43_5" hidden="1">"#"</definedName>
    <definedName name="FDC_43_6" hidden="1">"#"</definedName>
    <definedName name="FDC_43_7" hidden="1">"#"</definedName>
    <definedName name="FDC_43_8" hidden="1">"#"</definedName>
    <definedName name="FDC_43_9" hidden="1">"#"</definedName>
    <definedName name="FDC_44_0" hidden="1">"#"</definedName>
    <definedName name="FDC_44_1" hidden="1">"#"</definedName>
    <definedName name="FDC_44_10" hidden="1">"#"</definedName>
    <definedName name="FDC_44_11" hidden="1">"#"</definedName>
    <definedName name="FDC_44_12" hidden="1">"#"</definedName>
    <definedName name="FDC_44_13" hidden="1">"#"</definedName>
    <definedName name="FDC_44_14" hidden="1">"#"</definedName>
    <definedName name="FDC_44_2" hidden="1">"#"</definedName>
    <definedName name="FDC_44_3" hidden="1">"#"</definedName>
    <definedName name="FDC_44_4" hidden="1">"#"</definedName>
    <definedName name="FDC_44_5" hidden="1">"#"</definedName>
    <definedName name="FDC_44_6" hidden="1">"#"</definedName>
    <definedName name="FDC_44_7" hidden="1">"#"</definedName>
    <definedName name="FDC_44_8" hidden="1">"#"</definedName>
    <definedName name="FDC_44_9" hidden="1">"#"</definedName>
    <definedName name="FDC_45_0" hidden="1">"#"</definedName>
    <definedName name="FDC_45_1" hidden="1">"#"</definedName>
    <definedName name="FDC_45_10" hidden="1">"#"</definedName>
    <definedName name="FDC_45_11" hidden="1">"#"</definedName>
    <definedName name="FDC_45_12" hidden="1">"#"</definedName>
    <definedName name="FDC_45_13" hidden="1">"#"</definedName>
    <definedName name="FDC_45_14" hidden="1">"#"</definedName>
    <definedName name="FDC_45_2" hidden="1">"#"</definedName>
    <definedName name="FDC_45_3" hidden="1">"#"</definedName>
    <definedName name="FDC_45_4" hidden="1">"#"</definedName>
    <definedName name="FDC_45_5" hidden="1">"#"</definedName>
    <definedName name="FDC_45_6" hidden="1">"#"</definedName>
    <definedName name="FDC_45_7" hidden="1">"#"</definedName>
    <definedName name="FDC_45_8" hidden="1">"#"</definedName>
    <definedName name="FDC_45_9" hidden="1">"#"</definedName>
    <definedName name="FDC_46_0" hidden="1">"#"</definedName>
    <definedName name="FDC_46_1" hidden="1">"#"</definedName>
    <definedName name="FDC_46_10" hidden="1">"#"</definedName>
    <definedName name="FDC_46_11" hidden="1">"#"</definedName>
    <definedName name="FDC_46_12" hidden="1">"#"</definedName>
    <definedName name="FDC_46_13" hidden="1">"#"</definedName>
    <definedName name="FDC_46_14" hidden="1">"#"</definedName>
    <definedName name="FDC_46_2" hidden="1">"#"</definedName>
    <definedName name="FDC_46_3" hidden="1">"#"</definedName>
    <definedName name="FDC_46_4" hidden="1">"#"</definedName>
    <definedName name="FDC_46_5" hidden="1">"#"</definedName>
    <definedName name="FDC_46_6" hidden="1">"#"</definedName>
    <definedName name="FDC_46_7" hidden="1">"#"</definedName>
    <definedName name="FDC_46_8" hidden="1">"#"</definedName>
    <definedName name="FDC_46_9" hidden="1">"#"</definedName>
    <definedName name="FDC_47_0" hidden="1">"#"</definedName>
    <definedName name="FDC_47_1" hidden="1">"#"</definedName>
    <definedName name="FDC_47_10" hidden="1">"#"</definedName>
    <definedName name="FDC_47_11" hidden="1">"#"</definedName>
    <definedName name="FDC_47_12" hidden="1">"#"</definedName>
    <definedName name="FDC_47_13" hidden="1">"#"</definedName>
    <definedName name="FDC_47_14" hidden="1">"#"</definedName>
    <definedName name="FDC_47_2" hidden="1">"#"</definedName>
    <definedName name="FDC_47_3" hidden="1">"#"</definedName>
    <definedName name="FDC_47_4" hidden="1">"#"</definedName>
    <definedName name="FDC_47_5" hidden="1">"#"</definedName>
    <definedName name="FDC_47_6" hidden="1">"#"</definedName>
    <definedName name="FDC_47_7" hidden="1">"#"</definedName>
    <definedName name="FDC_47_8" hidden="1">"#"</definedName>
    <definedName name="FDC_47_9" hidden="1">"#"</definedName>
    <definedName name="FDC_48_0" hidden="1">"#"</definedName>
    <definedName name="FDC_48_1" hidden="1">"#"</definedName>
    <definedName name="FDC_48_10" hidden="1">"#"</definedName>
    <definedName name="FDC_48_11" hidden="1">"#"</definedName>
    <definedName name="FDC_48_12" hidden="1">"#"</definedName>
    <definedName name="FDC_48_13" hidden="1">"#"</definedName>
    <definedName name="FDC_48_14" hidden="1">"#"</definedName>
    <definedName name="FDC_48_2" hidden="1">"#"</definedName>
    <definedName name="FDC_48_3" hidden="1">"#"</definedName>
    <definedName name="FDC_48_4" hidden="1">"#"</definedName>
    <definedName name="FDC_48_5" hidden="1">"#"</definedName>
    <definedName name="FDC_48_6" hidden="1">"#"</definedName>
    <definedName name="FDC_48_7" hidden="1">"#"</definedName>
    <definedName name="FDC_48_8" hidden="1">"#"</definedName>
    <definedName name="FDC_48_9" hidden="1">"#"</definedName>
    <definedName name="FDC_49_0" hidden="1">"#"</definedName>
    <definedName name="FDC_49_1" hidden="1">"#"</definedName>
    <definedName name="FDC_49_10" hidden="1">"#"</definedName>
    <definedName name="FDC_49_11" hidden="1">"#"</definedName>
    <definedName name="FDC_49_12" hidden="1">"#"</definedName>
    <definedName name="FDC_49_13" hidden="1">"#"</definedName>
    <definedName name="FDC_49_14" hidden="1">"#"</definedName>
    <definedName name="FDC_49_2" hidden="1">"#"</definedName>
    <definedName name="FDC_49_3" hidden="1">"#"</definedName>
    <definedName name="FDC_49_4" hidden="1">"#"</definedName>
    <definedName name="FDC_49_5" hidden="1">"#"</definedName>
    <definedName name="FDC_49_6" hidden="1">"#"</definedName>
    <definedName name="FDC_49_7" hidden="1">"#"</definedName>
    <definedName name="FDC_49_8" hidden="1">"#"</definedName>
    <definedName name="FDC_49_9" hidden="1">"#"</definedName>
    <definedName name="FDC_5_0" hidden="1">"#"</definedName>
    <definedName name="FDC_50_0" hidden="1">"#"</definedName>
    <definedName name="FDC_50_1" hidden="1">"#"</definedName>
    <definedName name="FDC_50_10" hidden="1">"#"</definedName>
    <definedName name="FDC_50_11" hidden="1">"#"</definedName>
    <definedName name="FDC_50_12" hidden="1">"#"</definedName>
    <definedName name="FDC_50_13" hidden="1">"#"</definedName>
    <definedName name="FDC_50_14" hidden="1">"#"</definedName>
    <definedName name="FDC_50_2" hidden="1">"#"</definedName>
    <definedName name="FDC_50_3" hidden="1">"#"</definedName>
    <definedName name="FDC_50_4" hidden="1">"#"</definedName>
    <definedName name="FDC_50_5" hidden="1">"#"</definedName>
    <definedName name="FDC_50_6" hidden="1">"#"</definedName>
    <definedName name="FDC_50_7" hidden="1">"#"</definedName>
    <definedName name="FDC_50_8" hidden="1">"#"</definedName>
    <definedName name="FDC_50_9" hidden="1">"#"</definedName>
    <definedName name="FDC_51_0" hidden="1">"#"</definedName>
    <definedName name="FDC_51_1" hidden="1">"#"</definedName>
    <definedName name="FDC_51_10" hidden="1">"#"</definedName>
    <definedName name="FDC_51_11" hidden="1">"#"</definedName>
    <definedName name="FDC_51_12" hidden="1">"#"</definedName>
    <definedName name="FDC_51_13" hidden="1">"#"</definedName>
    <definedName name="FDC_51_14" hidden="1">"#"</definedName>
    <definedName name="FDC_51_2" hidden="1">"#"</definedName>
    <definedName name="FDC_51_3" hidden="1">"#"</definedName>
    <definedName name="FDC_51_4" hidden="1">"#"</definedName>
    <definedName name="FDC_51_5" hidden="1">"#"</definedName>
    <definedName name="FDC_51_6" hidden="1">"#"</definedName>
    <definedName name="FDC_51_7" hidden="1">"#"</definedName>
    <definedName name="FDC_51_8" hidden="1">"#"</definedName>
    <definedName name="FDC_51_9" hidden="1">"#"</definedName>
    <definedName name="FDC_52_0" hidden="1">"#"</definedName>
    <definedName name="FDC_52_1" hidden="1">"#"</definedName>
    <definedName name="FDC_52_10" hidden="1">"#"</definedName>
    <definedName name="FDC_52_11" hidden="1">"#"</definedName>
    <definedName name="FDC_52_12" hidden="1">"#"</definedName>
    <definedName name="FDC_52_13" hidden="1">"#"</definedName>
    <definedName name="FDC_52_14" hidden="1">"#"</definedName>
    <definedName name="FDC_52_2" hidden="1">"#"</definedName>
    <definedName name="FDC_52_3" hidden="1">"#"</definedName>
    <definedName name="FDC_52_4" hidden="1">"#"</definedName>
    <definedName name="FDC_52_5" hidden="1">"#"</definedName>
    <definedName name="FDC_52_6" hidden="1">"#"</definedName>
    <definedName name="FDC_52_7" hidden="1">"#"</definedName>
    <definedName name="FDC_52_8" hidden="1">"#"</definedName>
    <definedName name="FDC_52_9" hidden="1">"#"</definedName>
    <definedName name="FDC_53_0" hidden="1">"#"</definedName>
    <definedName name="FDC_53_1" hidden="1">"#"</definedName>
    <definedName name="FDC_53_10" hidden="1">"#"</definedName>
    <definedName name="FDC_53_11" hidden="1">"#"</definedName>
    <definedName name="FDC_53_12" hidden="1">"#"</definedName>
    <definedName name="FDC_53_13" hidden="1">"#"</definedName>
    <definedName name="FDC_53_14" hidden="1">"#"</definedName>
    <definedName name="FDC_53_2" hidden="1">"#"</definedName>
    <definedName name="FDC_53_3" hidden="1">"#"</definedName>
    <definedName name="FDC_53_4" hidden="1">"#"</definedName>
    <definedName name="FDC_53_5" hidden="1">"#"</definedName>
    <definedName name="FDC_53_6" hidden="1">"#"</definedName>
    <definedName name="FDC_53_7" hidden="1">"#"</definedName>
    <definedName name="FDC_53_8" hidden="1">"#"</definedName>
    <definedName name="FDC_53_9" hidden="1">"#"</definedName>
    <definedName name="FDC_54_0" hidden="1">"#"</definedName>
    <definedName name="FDC_54_1" hidden="1">"#"</definedName>
    <definedName name="FDC_54_10" hidden="1">"#"</definedName>
    <definedName name="FDC_54_11" hidden="1">"#"</definedName>
    <definedName name="FDC_54_12" hidden="1">"#"</definedName>
    <definedName name="FDC_54_13" hidden="1">"#"</definedName>
    <definedName name="FDC_54_14" hidden="1">"#"</definedName>
    <definedName name="FDC_54_2" hidden="1">"#"</definedName>
    <definedName name="FDC_54_3" hidden="1">"#"</definedName>
    <definedName name="FDC_54_4" hidden="1">"#"</definedName>
    <definedName name="FDC_54_5" hidden="1">"#"</definedName>
    <definedName name="FDC_54_6" hidden="1">"#"</definedName>
    <definedName name="FDC_54_7" hidden="1">"#"</definedName>
    <definedName name="FDC_54_8" hidden="1">"#"</definedName>
    <definedName name="FDC_54_9" hidden="1">"#"</definedName>
    <definedName name="FDC_55_0" hidden="1">"#"</definedName>
    <definedName name="FDC_55_1" hidden="1">"#"</definedName>
    <definedName name="FDC_55_10" hidden="1">"#"</definedName>
    <definedName name="FDC_55_11" hidden="1">"#"</definedName>
    <definedName name="FDC_55_12" hidden="1">"#"</definedName>
    <definedName name="FDC_55_13" hidden="1">"#"</definedName>
    <definedName name="FDC_55_14" hidden="1">"#"</definedName>
    <definedName name="FDC_55_2" hidden="1">"#"</definedName>
    <definedName name="FDC_55_3" hidden="1">"#"</definedName>
    <definedName name="FDC_55_4" hidden="1">"#"</definedName>
    <definedName name="FDC_55_5" hidden="1">"#"</definedName>
    <definedName name="FDC_55_6" hidden="1">"#"</definedName>
    <definedName name="FDC_55_7" hidden="1">"#"</definedName>
    <definedName name="FDC_55_8" hidden="1">"#"</definedName>
    <definedName name="FDC_55_9" hidden="1">"#"</definedName>
    <definedName name="FDC_56_0" hidden="1">"#"</definedName>
    <definedName name="FDC_56_1" hidden="1">"#"</definedName>
    <definedName name="FDC_56_10" hidden="1">"#"</definedName>
    <definedName name="FDC_56_11" hidden="1">"#"</definedName>
    <definedName name="FDC_56_12" hidden="1">"#"</definedName>
    <definedName name="FDC_56_13" hidden="1">"#"</definedName>
    <definedName name="FDC_56_14" hidden="1">"#"</definedName>
    <definedName name="FDC_56_2" hidden="1">"#"</definedName>
    <definedName name="FDC_56_3" hidden="1">"#"</definedName>
    <definedName name="FDC_56_4" hidden="1">"#"</definedName>
    <definedName name="FDC_56_5" hidden="1">"#"</definedName>
    <definedName name="FDC_56_6" hidden="1">"#"</definedName>
    <definedName name="FDC_56_7" hidden="1">"#"</definedName>
    <definedName name="FDC_56_8" hidden="1">"#"</definedName>
    <definedName name="FDC_56_9" hidden="1">"#"</definedName>
    <definedName name="FDC_57_0" hidden="1">"#"</definedName>
    <definedName name="FDC_57_1" hidden="1">"#"</definedName>
    <definedName name="FDC_57_10" hidden="1">"#"</definedName>
    <definedName name="FDC_57_11" hidden="1">"#"</definedName>
    <definedName name="FDC_57_12" hidden="1">"#"</definedName>
    <definedName name="FDC_57_13" hidden="1">"#"</definedName>
    <definedName name="FDC_57_14" hidden="1">"#"</definedName>
    <definedName name="FDC_57_2" hidden="1">"#"</definedName>
    <definedName name="FDC_57_3" hidden="1">"#"</definedName>
    <definedName name="FDC_57_4" hidden="1">"#"</definedName>
    <definedName name="FDC_57_5" hidden="1">"#"</definedName>
    <definedName name="FDC_57_6" hidden="1">"#"</definedName>
    <definedName name="FDC_57_7" hidden="1">"#"</definedName>
    <definedName name="FDC_57_8" hidden="1">"#"</definedName>
    <definedName name="FDC_57_9" hidden="1">"#"</definedName>
    <definedName name="FDC_58_0" hidden="1">"#"</definedName>
    <definedName name="FDC_58_1" hidden="1">"#"</definedName>
    <definedName name="FDC_58_10" hidden="1">"#"</definedName>
    <definedName name="FDC_58_11" hidden="1">"#"</definedName>
    <definedName name="FDC_58_12" hidden="1">"#"</definedName>
    <definedName name="FDC_58_13" hidden="1">"#"</definedName>
    <definedName name="FDC_58_14" hidden="1">"#"</definedName>
    <definedName name="FDC_58_2" hidden="1">"#"</definedName>
    <definedName name="FDC_58_3" hidden="1">"#"</definedName>
    <definedName name="FDC_58_4" hidden="1">"#"</definedName>
    <definedName name="FDC_58_5" hidden="1">"#"</definedName>
    <definedName name="FDC_58_6" hidden="1">"#"</definedName>
    <definedName name="FDC_58_7" hidden="1">"#"</definedName>
    <definedName name="FDC_58_8" hidden="1">"#"</definedName>
    <definedName name="FDC_58_9" hidden="1">"#"</definedName>
    <definedName name="FDC_59_0" hidden="1">"#"</definedName>
    <definedName name="FDC_59_1" hidden="1">"#"</definedName>
    <definedName name="FDC_59_10" hidden="1">"#"</definedName>
    <definedName name="FDC_59_11" hidden="1">"#"</definedName>
    <definedName name="FDC_59_12" hidden="1">"#"</definedName>
    <definedName name="FDC_59_13" hidden="1">"#"</definedName>
    <definedName name="FDC_59_14" hidden="1">"#"</definedName>
    <definedName name="FDC_59_2" hidden="1">"#"</definedName>
    <definedName name="FDC_59_3" hidden="1">"#"</definedName>
    <definedName name="FDC_59_4" hidden="1">"#"</definedName>
    <definedName name="FDC_59_5" hidden="1">"#"</definedName>
    <definedName name="FDC_59_6" hidden="1">"#"</definedName>
    <definedName name="FDC_59_7" hidden="1">"#"</definedName>
    <definedName name="FDC_59_8" hidden="1">"#"</definedName>
    <definedName name="FDC_59_9" hidden="1">"#"</definedName>
    <definedName name="FDC_6_0" hidden="1">"#"</definedName>
    <definedName name="FDC_60_0" hidden="1">"#"</definedName>
    <definedName name="FDC_60_1" hidden="1">"#"</definedName>
    <definedName name="FDC_60_10" hidden="1">"#"</definedName>
    <definedName name="FDC_60_11" hidden="1">"#"</definedName>
    <definedName name="FDC_60_12" hidden="1">"#"</definedName>
    <definedName name="FDC_60_13" hidden="1">"#"</definedName>
    <definedName name="FDC_60_14" hidden="1">"#"</definedName>
    <definedName name="FDC_60_2" hidden="1">"#"</definedName>
    <definedName name="FDC_60_3" hidden="1">"#"</definedName>
    <definedName name="FDC_60_4" hidden="1">"#"</definedName>
    <definedName name="FDC_60_5" hidden="1">"#"</definedName>
    <definedName name="FDC_60_6" hidden="1">"#"</definedName>
    <definedName name="FDC_60_7" hidden="1">"#"</definedName>
    <definedName name="FDC_60_8" hidden="1">"#"</definedName>
    <definedName name="FDC_60_9" hidden="1">"#"</definedName>
    <definedName name="FDC_61_0" hidden="1">"#"</definedName>
    <definedName name="FDC_61_1" hidden="1">"#"</definedName>
    <definedName name="FDC_61_10" hidden="1">"#"</definedName>
    <definedName name="FDC_61_11" hidden="1">"#"</definedName>
    <definedName name="FDC_61_12" hidden="1">"#"</definedName>
    <definedName name="FDC_61_13" hidden="1">"#"</definedName>
    <definedName name="FDC_61_14" hidden="1">"#"</definedName>
    <definedName name="FDC_61_2" hidden="1">"#"</definedName>
    <definedName name="FDC_61_3" hidden="1">"#"</definedName>
    <definedName name="FDC_61_4" hidden="1">"#"</definedName>
    <definedName name="FDC_61_5" hidden="1">"#"</definedName>
    <definedName name="FDC_61_6" hidden="1">"#"</definedName>
    <definedName name="FDC_61_7" hidden="1">"#"</definedName>
    <definedName name="FDC_61_8" hidden="1">"#"</definedName>
    <definedName name="FDC_61_9" hidden="1">"#"</definedName>
    <definedName name="FDC_62_0" hidden="1">"#"</definedName>
    <definedName name="FDC_62_1" hidden="1">"#"</definedName>
    <definedName name="FDC_62_10" hidden="1">"#"</definedName>
    <definedName name="FDC_62_11" hidden="1">"#"</definedName>
    <definedName name="FDC_62_12" hidden="1">"#"</definedName>
    <definedName name="FDC_62_13" hidden="1">"#"</definedName>
    <definedName name="FDC_62_14" hidden="1">"#"</definedName>
    <definedName name="FDC_62_2" hidden="1">"#"</definedName>
    <definedName name="FDC_62_3" hidden="1">"#"</definedName>
    <definedName name="FDC_62_4" hidden="1">"#"</definedName>
    <definedName name="FDC_62_5" hidden="1">"#"</definedName>
    <definedName name="FDC_62_6" hidden="1">"#"</definedName>
    <definedName name="FDC_62_7" hidden="1">"#"</definedName>
    <definedName name="FDC_62_8" hidden="1">"#"</definedName>
    <definedName name="FDC_62_9" hidden="1">"#"</definedName>
    <definedName name="FDC_63_0" hidden="1">"#"</definedName>
    <definedName name="FDC_63_1" hidden="1">"#"</definedName>
    <definedName name="FDC_63_10" hidden="1">"#"</definedName>
    <definedName name="FDC_63_11" hidden="1">"#"</definedName>
    <definedName name="FDC_63_12" hidden="1">"#"</definedName>
    <definedName name="FDC_63_13" hidden="1">"#"</definedName>
    <definedName name="FDC_63_14" hidden="1">"#"</definedName>
    <definedName name="FDC_63_2" hidden="1">"#"</definedName>
    <definedName name="FDC_63_3" hidden="1">"#"</definedName>
    <definedName name="FDC_63_4" hidden="1">"#"</definedName>
    <definedName name="FDC_63_5" hidden="1">"#"</definedName>
    <definedName name="FDC_63_6" hidden="1">"#"</definedName>
    <definedName name="FDC_63_7" hidden="1">"#"</definedName>
    <definedName name="FDC_63_8" hidden="1">"#"</definedName>
    <definedName name="FDC_63_9" hidden="1">"#"</definedName>
    <definedName name="FDC_64_0" hidden="1">"#"</definedName>
    <definedName name="FDC_64_1" hidden="1">"#"</definedName>
    <definedName name="FDC_64_10" hidden="1">"#"</definedName>
    <definedName name="FDC_64_11" hidden="1">"#"</definedName>
    <definedName name="FDC_64_12" hidden="1">"#"</definedName>
    <definedName name="FDC_64_13" hidden="1">"#"</definedName>
    <definedName name="FDC_64_14" hidden="1">"#"</definedName>
    <definedName name="FDC_64_2" hidden="1">"#"</definedName>
    <definedName name="FDC_64_3" hidden="1">"#"</definedName>
    <definedName name="FDC_64_4" hidden="1">"#"</definedName>
    <definedName name="FDC_64_5" hidden="1">"#"</definedName>
    <definedName name="FDC_64_6" hidden="1">"#"</definedName>
    <definedName name="FDC_64_7" hidden="1">"#"</definedName>
    <definedName name="FDC_64_8" hidden="1">"#"</definedName>
    <definedName name="FDC_64_9" hidden="1">"#"</definedName>
    <definedName name="FDC_65_0" hidden="1">"#"</definedName>
    <definedName name="FDC_65_1" hidden="1">"#"</definedName>
    <definedName name="FDC_65_10" hidden="1">"#"</definedName>
    <definedName name="FDC_65_11" hidden="1">"#"</definedName>
    <definedName name="FDC_65_12" hidden="1">"#"</definedName>
    <definedName name="FDC_65_13" hidden="1">"#"</definedName>
    <definedName name="FDC_65_14" hidden="1">"#"</definedName>
    <definedName name="FDC_65_2" hidden="1">"#"</definedName>
    <definedName name="FDC_65_3" hidden="1">"#"</definedName>
    <definedName name="FDC_65_4" hidden="1">"#"</definedName>
    <definedName name="FDC_65_5" hidden="1">"#"</definedName>
    <definedName name="FDC_65_6" hidden="1">"#"</definedName>
    <definedName name="FDC_65_7" hidden="1">"#"</definedName>
    <definedName name="FDC_65_8" hidden="1">"#"</definedName>
    <definedName name="FDC_65_9" hidden="1">"#"</definedName>
    <definedName name="FDC_66_0" hidden="1">"#"</definedName>
    <definedName name="FDC_66_1" hidden="1">"#"</definedName>
    <definedName name="FDC_66_10" hidden="1">"#"</definedName>
    <definedName name="FDC_66_11" hidden="1">"#"</definedName>
    <definedName name="FDC_66_12" hidden="1">"#"</definedName>
    <definedName name="FDC_66_13" hidden="1">"#"</definedName>
    <definedName name="FDC_66_14" hidden="1">"#"</definedName>
    <definedName name="FDC_66_2" hidden="1">"#"</definedName>
    <definedName name="FDC_66_3" hidden="1">"#"</definedName>
    <definedName name="FDC_66_4" hidden="1">"#"</definedName>
    <definedName name="FDC_66_5" hidden="1">"#"</definedName>
    <definedName name="FDC_66_6" hidden="1">"#"</definedName>
    <definedName name="FDC_66_7" hidden="1">"#"</definedName>
    <definedName name="FDC_66_8" hidden="1">"#"</definedName>
    <definedName name="FDC_66_9" hidden="1">"#"</definedName>
    <definedName name="FDC_67_0" hidden="1">"#"</definedName>
    <definedName name="FDC_67_1" hidden="1">"#"</definedName>
    <definedName name="FDC_67_10" hidden="1">"#"</definedName>
    <definedName name="FDC_67_11" hidden="1">"#"</definedName>
    <definedName name="FDC_67_12" hidden="1">"#"</definedName>
    <definedName name="FDC_67_13" hidden="1">"#"</definedName>
    <definedName name="FDC_67_14" hidden="1">"#"</definedName>
    <definedName name="FDC_67_2" hidden="1">"#"</definedName>
    <definedName name="FDC_67_3" hidden="1">"#"</definedName>
    <definedName name="FDC_67_4" hidden="1">"#"</definedName>
    <definedName name="FDC_67_5" hidden="1">"#"</definedName>
    <definedName name="FDC_67_6" hidden="1">"#"</definedName>
    <definedName name="FDC_67_7" hidden="1">"#"</definedName>
    <definedName name="FDC_67_8" hidden="1">"#"</definedName>
    <definedName name="FDC_67_9" hidden="1">"#"</definedName>
    <definedName name="FDC_68_0" hidden="1">"#"</definedName>
    <definedName name="FDC_68_1" hidden="1">"#"</definedName>
    <definedName name="FDC_68_10" hidden="1">"#"</definedName>
    <definedName name="FDC_68_11" hidden="1">"#"</definedName>
    <definedName name="FDC_68_12" hidden="1">"#"</definedName>
    <definedName name="FDC_68_13" hidden="1">"#"</definedName>
    <definedName name="FDC_68_14" hidden="1">"#"</definedName>
    <definedName name="FDC_68_2" hidden="1">"#"</definedName>
    <definedName name="FDC_68_3" hidden="1">"#"</definedName>
    <definedName name="FDC_68_4" hidden="1">"#"</definedName>
    <definedName name="FDC_68_5" hidden="1">"#"</definedName>
    <definedName name="FDC_68_6" hidden="1">"#"</definedName>
    <definedName name="FDC_68_7" hidden="1">"#"</definedName>
    <definedName name="FDC_68_8" hidden="1">"#"</definedName>
    <definedName name="FDC_68_9" hidden="1">"#"</definedName>
    <definedName name="FDC_69_0" hidden="1">"#"</definedName>
    <definedName name="FDC_69_1" hidden="1">"#"</definedName>
    <definedName name="FDC_69_10" hidden="1">"#"</definedName>
    <definedName name="FDC_69_11" hidden="1">"#"</definedName>
    <definedName name="FDC_69_12" hidden="1">"#"</definedName>
    <definedName name="FDC_69_13" hidden="1">"#"</definedName>
    <definedName name="FDC_69_14" hidden="1">"#"</definedName>
    <definedName name="FDC_69_2" hidden="1">"#"</definedName>
    <definedName name="FDC_69_3" hidden="1">"#"</definedName>
    <definedName name="FDC_69_4" hidden="1">"#"</definedName>
    <definedName name="FDC_69_5" hidden="1">"#"</definedName>
    <definedName name="FDC_69_6" hidden="1">"#"</definedName>
    <definedName name="FDC_69_7" hidden="1">"#"</definedName>
    <definedName name="FDC_69_8" hidden="1">"#"</definedName>
    <definedName name="FDC_69_9" hidden="1">"#"</definedName>
    <definedName name="FDC_7_0" hidden="1">"#"</definedName>
    <definedName name="FDC_70_0" hidden="1">"#"</definedName>
    <definedName name="FDC_70_1" hidden="1">"#"</definedName>
    <definedName name="FDC_70_10" hidden="1">"#"</definedName>
    <definedName name="FDC_70_11" hidden="1">"#"</definedName>
    <definedName name="FDC_70_12" hidden="1">"#"</definedName>
    <definedName name="FDC_70_13" hidden="1">"#"</definedName>
    <definedName name="FDC_70_14" hidden="1">"#"</definedName>
    <definedName name="FDC_70_2" hidden="1">"#"</definedName>
    <definedName name="FDC_70_3" hidden="1">"#"</definedName>
    <definedName name="FDC_70_4" hidden="1">"#"</definedName>
    <definedName name="FDC_70_5" hidden="1">"#"</definedName>
    <definedName name="FDC_70_6" hidden="1">"#"</definedName>
    <definedName name="FDC_70_7" hidden="1">"#"</definedName>
    <definedName name="FDC_70_8" hidden="1">"#"</definedName>
    <definedName name="FDC_70_9" hidden="1">"#"</definedName>
    <definedName name="FDC_71_0" hidden="1">"#"</definedName>
    <definedName name="FDC_71_1" hidden="1">"#"</definedName>
    <definedName name="FDC_71_10" hidden="1">"#"</definedName>
    <definedName name="FDC_71_11" hidden="1">"#"</definedName>
    <definedName name="FDC_71_12" hidden="1">"#"</definedName>
    <definedName name="FDC_71_13" hidden="1">"#"</definedName>
    <definedName name="FDC_71_14" hidden="1">"#"</definedName>
    <definedName name="FDC_71_2" hidden="1">"#"</definedName>
    <definedName name="FDC_71_3" hidden="1">"#"</definedName>
    <definedName name="FDC_71_4" hidden="1">"#"</definedName>
    <definedName name="FDC_71_5" hidden="1">"#"</definedName>
    <definedName name="FDC_71_6" hidden="1">"#"</definedName>
    <definedName name="FDC_71_7" hidden="1">"#"</definedName>
    <definedName name="FDC_71_8" hidden="1">"#"</definedName>
    <definedName name="FDC_71_9" hidden="1">"#"</definedName>
    <definedName name="FDC_72_0" hidden="1">"#"</definedName>
    <definedName name="FDC_72_1" hidden="1">"#"</definedName>
    <definedName name="FDC_72_10" hidden="1">"#"</definedName>
    <definedName name="FDC_72_11" hidden="1">"#"</definedName>
    <definedName name="FDC_72_12" hidden="1">"#"</definedName>
    <definedName name="FDC_72_13" hidden="1">"#"</definedName>
    <definedName name="FDC_72_14" hidden="1">"#"</definedName>
    <definedName name="FDC_72_2" hidden="1">"#"</definedName>
    <definedName name="FDC_72_3" hidden="1">"#"</definedName>
    <definedName name="FDC_72_4" hidden="1">"#"</definedName>
    <definedName name="FDC_72_5" hidden="1">"#"</definedName>
    <definedName name="FDC_72_6" hidden="1">"#"</definedName>
    <definedName name="FDC_72_7" hidden="1">"#"</definedName>
    <definedName name="FDC_72_8" hidden="1">"#"</definedName>
    <definedName name="FDC_72_9" hidden="1">"#"</definedName>
    <definedName name="FDC_73_0" hidden="1">"#"</definedName>
    <definedName name="FDC_73_1" hidden="1">"#"</definedName>
    <definedName name="FDC_73_10" hidden="1">"#"</definedName>
    <definedName name="FDC_73_11" hidden="1">"#"</definedName>
    <definedName name="FDC_73_12" hidden="1">"#"</definedName>
    <definedName name="FDC_73_13" hidden="1">"#"</definedName>
    <definedName name="FDC_73_14" hidden="1">"#"</definedName>
    <definedName name="FDC_73_2" hidden="1">"#"</definedName>
    <definedName name="FDC_73_3" hidden="1">"#"</definedName>
    <definedName name="FDC_73_4" hidden="1">"#"</definedName>
    <definedName name="FDC_73_5" hidden="1">"#"</definedName>
    <definedName name="FDC_73_6" hidden="1">"#"</definedName>
    <definedName name="FDC_73_7" hidden="1">"#"</definedName>
    <definedName name="FDC_73_8" hidden="1">"#"</definedName>
    <definedName name="FDC_73_9" hidden="1">"#"</definedName>
    <definedName name="FDC_74_0" hidden="1">"#"</definedName>
    <definedName name="FDC_74_1" hidden="1">"#"</definedName>
    <definedName name="FDC_74_10" hidden="1">"#"</definedName>
    <definedName name="FDC_74_11" hidden="1">"#"</definedName>
    <definedName name="FDC_74_12" hidden="1">"#"</definedName>
    <definedName name="FDC_74_13" hidden="1">"#"</definedName>
    <definedName name="FDC_74_14" hidden="1">"#"</definedName>
    <definedName name="FDC_74_2" hidden="1">"#"</definedName>
    <definedName name="FDC_74_3" hidden="1">"#"</definedName>
    <definedName name="FDC_74_4" hidden="1">"#"</definedName>
    <definedName name="FDC_74_5" hidden="1">"#"</definedName>
    <definedName name="FDC_74_6" hidden="1">"#"</definedName>
    <definedName name="FDC_74_7" hidden="1">"#"</definedName>
    <definedName name="FDC_74_8" hidden="1">"#"</definedName>
    <definedName name="FDC_74_9" hidden="1">"#"</definedName>
    <definedName name="FDC_75_0" hidden="1">"#"</definedName>
    <definedName name="FDC_75_1" hidden="1">"#"</definedName>
    <definedName name="FDC_75_10" hidden="1">"#"</definedName>
    <definedName name="FDC_75_11" hidden="1">"#"</definedName>
    <definedName name="FDC_75_12" hidden="1">"#"</definedName>
    <definedName name="FDC_75_13" hidden="1">"#"</definedName>
    <definedName name="FDC_75_14" hidden="1">"#"</definedName>
    <definedName name="FDC_75_2" hidden="1">"#"</definedName>
    <definedName name="FDC_75_3" hidden="1">"#"</definedName>
    <definedName name="FDC_75_4" hidden="1">"#"</definedName>
    <definedName name="FDC_75_5" hidden="1">"#"</definedName>
    <definedName name="FDC_75_6" hidden="1">"#"</definedName>
    <definedName name="FDC_75_7" hidden="1">"#"</definedName>
    <definedName name="FDC_75_8" hidden="1">"#"</definedName>
    <definedName name="FDC_75_9" hidden="1">"#"</definedName>
    <definedName name="FDC_76_0" hidden="1">"#"</definedName>
    <definedName name="FDC_76_1" hidden="1">"#"</definedName>
    <definedName name="FDC_76_10" hidden="1">"#"</definedName>
    <definedName name="FDC_76_11" hidden="1">"#"</definedName>
    <definedName name="FDC_76_12" hidden="1">"#"</definedName>
    <definedName name="FDC_76_13" hidden="1">"#"</definedName>
    <definedName name="FDC_76_14" hidden="1">"#"</definedName>
    <definedName name="FDC_76_2" hidden="1">"#"</definedName>
    <definedName name="FDC_76_3" hidden="1">"#"</definedName>
    <definedName name="FDC_76_4" hidden="1">"#"</definedName>
    <definedName name="FDC_76_5" hidden="1">"#"</definedName>
    <definedName name="FDC_76_6" hidden="1">"#"</definedName>
    <definedName name="FDC_76_7" hidden="1">"#"</definedName>
    <definedName name="FDC_76_8" hidden="1">"#"</definedName>
    <definedName name="FDC_76_9" hidden="1">"#"</definedName>
    <definedName name="FDC_77_0" hidden="1">"#"</definedName>
    <definedName name="FDC_77_1" hidden="1">"#"</definedName>
    <definedName name="FDC_77_10" hidden="1">"#"</definedName>
    <definedName name="FDC_77_11" hidden="1">"#"</definedName>
    <definedName name="FDC_77_12" hidden="1">"#"</definedName>
    <definedName name="FDC_77_13" hidden="1">"#"</definedName>
    <definedName name="FDC_77_14" hidden="1">"#"</definedName>
    <definedName name="FDC_77_2" hidden="1">"#"</definedName>
    <definedName name="FDC_77_3" hidden="1">"#"</definedName>
    <definedName name="FDC_77_4" hidden="1">"#"</definedName>
    <definedName name="FDC_77_5" hidden="1">"#"</definedName>
    <definedName name="FDC_77_6" hidden="1">"#"</definedName>
    <definedName name="FDC_77_7" hidden="1">"#"</definedName>
    <definedName name="FDC_77_8" hidden="1">"#"</definedName>
    <definedName name="FDC_77_9" hidden="1">"#"</definedName>
    <definedName name="FDC_78_0" hidden="1">"#"</definedName>
    <definedName name="FDC_78_1" hidden="1">"#"</definedName>
    <definedName name="FDC_78_10" hidden="1">"#"</definedName>
    <definedName name="FDC_78_11" hidden="1">"#"</definedName>
    <definedName name="FDC_78_12" hidden="1">"#"</definedName>
    <definedName name="FDC_78_13" hidden="1">"#"</definedName>
    <definedName name="FDC_78_14" hidden="1">"#"</definedName>
    <definedName name="FDC_78_2" hidden="1">"#"</definedName>
    <definedName name="FDC_78_3" hidden="1">"#"</definedName>
    <definedName name="FDC_78_4" hidden="1">"#"</definedName>
    <definedName name="FDC_78_5" hidden="1">"#"</definedName>
    <definedName name="FDC_78_6" hidden="1">"#"</definedName>
    <definedName name="FDC_78_7" hidden="1">"#"</definedName>
    <definedName name="FDC_78_8" hidden="1">"#"</definedName>
    <definedName name="FDC_78_9" hidden="1">"#"</definedName>
    <definedName name="FDC_79_0" hidden="1">"#"</definedName>
    <definedName name="FDC_79_1" hidden="1">"#"</definedName>
    <definedName name="FDC_79_10" hidden="1">"#"</definedName>
    <definedName name="FDC_79_11" hidden="1">"#"</definedName>
    <definedName name="FDC_79_12" hidden="1">"#"</definedName>
    <definedName name="FDC_79_13" hidden="1">"#"</definedName>
    <definedName name="FDC_79_14" hidden="1">"#"</definedName>
    <definedName name="FDC_79_2" hidden="1">"#"</definedName>
    <definedName name="FDC_79_3" hidden="1">"#"</definedName>
    <definedName name="FDC_79_4" hidden="1">"#"</definedName>
    <definedName name="FDC_79_5" hidden="1">"#"</definedName>
    <definedName name="FDC_79_6" hidden="1">"#"</definedName>
    <definedName name="FDC_79_7" hidden="1">"#"</definedName>
    <definedName name="FDC_79_8" hidden="1">"#"</definedName>
    <definedName name="FDC_79_9" hidden="1">"#"</definedName>
    <definedName name="FDC_8_0" hidden="1">"#"</definedName>
    <definedName name="FDC_80_0" hidden="1">"#"</definedName>
    <definedName name="FDC_80_1" hidden="1">"#"</definedName>
    <definedName name="FDC_80_10" hidden="1">"#"</definedName>
    <definedName name="FDC_80_11" hidden="1">"#"</definedName>
    <definedName name="FDC_80_12" hidden="1">"#"</definedName>
    <definedName name="FDC_80_13" hidden="1">"#"</definedName>
    <definedName name="FDC_80_14" hidden="1">"#"</definedName>
    <definedName name="FDC_80_2" hidden="1">"#"</definedName>
    <definedName name="FDC_80_3" hidden="1">"#"</definedName>
    <definedName name="FDC_80_4" hidden="1">"#"</definedName>
    <definedName name="FDC_80_5" hidden="1">"#"</definedName>
    <definedName name="FDC_80_6" hidden="1">"#"</definedName>
    <definedName name="FDC_80_7" hidden="1">"#"</definedName>
    <definedName name="FDC_80_8" hidden="1">"#"</definedName>
    <definedName name="FDC_80_9" hidden="1">"#"</definedName>
    <definedName name="FDC_81_0" hidden="1">"#"</definedName>
    <definedName name="FDC_81_1" hidden="1">"#"</definedName>
    <definedName name="FDC_81_10" hidden="1">"#"</definedName>
    <definedName name="FDC_81_11" hidden="1">"#"</definedName>
    <definedName name="FDC_81_12" hidden="1">"#"</definedName>
    <definedName name="FDC_81_13" hidden="1">"#"</definedName>
    <definedName name="FDC_81_14" hidden="1">"#"</definedName>
    <definedName name="FDC_81_2" hidden="1">"#"</definedName>
    <definedName name="FDC_81_3" hidden="1">"#"</definedName>
    <definedName name="FDC_81_4" hidden="1">"#"</definedName>
    <definedName name="FDC_81_5" hidden="1">"#"</definedName>
    <definedName name="FDC_81_6" hidden="1">"#"</definedName>
    <definedName name="FDC_81_7" hidden="1">"#"</definedName>
    <definedName name="FDC_81_8" hidden="1">"#"</definedName>
    <definedName name="FDC_81_9" hidden="1">"#"</definedName>
    <definedName name="FDC_82_0" hidden="1">"#"</definedName>
    <definedName name="FDC_82_1" hidden="1">"#"</definedName>
    <definedName name="FDC_82_10" hidden="1">"#"</definedName>
    <definedName name="FDC_82_11" hidden="1">"#"</definedName>
    <definedName name="FDC_82_12" hidden="1">"#"</definedName>
    <definedName name="FDC_82_13" hidden="1">"#"</definedName>
    <definedName name="FDC_82_14" hidden="1">"#"</definedName>
    <definedName name="FDC_82_2" hidden="1">"#"</definedName>
    <definedName name="FDC_82_3" hidden="1">"#"</definedName>
    <definedName name="FDC_82_4" hidden="1">"#"</definedName>
    <definedName name="FDC_82_5" hidden="1">"#"</definedName>
    <definedName name="FDC_82_6" hidden="1">"#"</definedName>
    <definedName name="FDC_82_7" hidden="1">"#"</definedName>
    <definedName name="FDC_82_8" hidden="1">"#"</definedName>
    <definedName name="FDC_82_9" hidden="1">"#"</definedName>
    <definedName name="FDC_83_0" hidden="1">"#"</definedName>
    <definedName name="FDC_83_1" hidden="1">"#"</definedName>
    <definedName name="FDC_83_10" hidden="1">"#"</definedName>
    <definedName name="FDC_83_11" hidden="1">"#"</definedName>
    <definedName name="FDC_83_12" hidden="1">"#"</definedName>
    <definedName name="FDC_83_13" hidden="1">"#"</definedName>
    <definedName name="FDC_83_14" hidden="1">"#"</definedName>
    <definedName name="FDC_83_2" hidden="1">"#"</definedName>
    <definedName name="FDC_83_3" hidden="1">"#"</definedName>
    <definedName name="FDC_83_4" hidden="1">"#"</definedName>
    <definedName name="FDC_83_5" hidden="1">"#"</definedName>
    <definedName name="FDC_83_6" hidden="1">"#"</definedName>
    <definedName name="FDC_83_7" hidden="1">"#"</definedName>
    <definedName name="FDC_83_8" hidden="1">"#"</definedName>
    <definedName name="FDC_83_9" hidden="1">"#"</definedName>
    <definedName name="FDC_84_0" hidden="1">"#"</definedName>
    <definedName name="FDC_84_1" hidden="1">"#"</definedName>
    <definedName name="FDC_84_10" hidden="1">"#"</definedName>
    <definedName name="FDC_84_11" hidden="1">"#"</definedName>
    <definedName name="FDC_84_12" hidden="1">"#"</definedName>
    <definedName name="FDC_84_13" hidden="1">"#"</definedName>
    <definedName name="FDC_84_14" hidden="1">"#"</definedName>
    <definedName name="FDC_84_2" hidden="1">"#"</definedName>
    <definedName name="FDC_84_3" hidden="1">"#"</definedName>
    <definedName name="FDC_84_4" hidden="1">"#"</definedName>
    <definedName name="FDC_84_5" hidden="1">"#"</definedName>
    <definedName name="FDC_84_6" hidden="1">"#"</definedName>
    <definedName name="FDC_84_7" hidden="1">"#"</definedName>
    <definedName name="FDC_84_8" hidden="1">"#"</definedName>
    <definedName name="FDC_84_9" hidden="1">"#"</definedName>
    <definedName name="FDC_85_0" hidden="1">"#"</definedName>
    <definedName name="FDC_85_1" hidden="1">"#"</definedName>
    <definedName name="FDC_85_10" hidden="1">"#"</definedName>
    <definedName name="FDC_85_11" hidden="1">"#"</definedName>
    <definedName name="FDC_85_12" hidden="1">"#"</definedName>
    <definedName name="FDC_85_13" hidden="1">"#"</definedName>
    <definedName name="FDC_85_14" hidden="1">"#"</definedName>
    <definedName name="FDC_85_2" hidden="1">"#"</definedName>
    <definedName name="FDC_85_3" hidden="1">"#"</definedName>
    <definedName name="FDC_85_4" hidden="1">"#"</definedName>
    <definedName name="FDC_85_5" hidden="1">"#"</definedName>
    <definedName name="FDC_85_6" hidden="1">"#"</definedName>
    <definedName name="FDC_85_7" hidden="1">"#"</definedName>
    <definedName name="FDC_85_8" hidden="1">"#"</definedName>
    <definedName name="FDC_85_9" hidden="1">"#"</definedName>
    <definedName name="FDC_86_0" hidden="1">"#"</definedName>
    <definedName name="FDC_86_1" hidden="1">"#"</definedName>
    <definedName name="FDC_86_10" hidden="1">"#"</definedName>
    <definedName name="FDC_86_11" hidden="1">"#"</definedName>
    <definedName name="FDC_86_12" hidden="1">"#"</definedName>
    <definedName name="FDC_86_13" hidden="1">"#"</definedName>
    <definedName name="FDC_86_14" hidden="1">"#"</definedName>
    <definedName name="FDC_86_2" hidden="1">"#"</definedName>
    <definedName name="FDC_86_3" hidden="1">"#"</definedName>
    <definedName name="FDC_86_4" hidden="1">"#"</definedName>
    <definedName name="FDC_86_5" hidden="1">"#"</definedName>
    <definedName name="FDC_86_6" hidden="1">"#"</definedName>
    <definedName name="FDC_86_7" hidden="1">"#"</definedName>
    <definedName name="FDC_86_8" hidden="1">"#"</definedName>
    <definedName name="FDC_86_9" hidden="1">"#"</definedName>
    <definedName name="FDC_87_0" hidden="1">"#"</definedName>
    <definedName name="FDC_87_1" hidden="1">"#"</definedName>
    <definedName name="FDC_87_10" hidden="1">"#"</definedName>
    <definedName name="FDC_87_11" hidden="1">"#"</definedName>
    <definedName name="FDC_87_12" hidden="1">"#"</definedName>
    <definedName name="FDC_87_13" hidden="1">"#"</definedName>
    <definedName name="FDC_87_14" hidden="1">"#"</definedName>
    <definedName name="FDC_87_2" hidden="1">"#"</definedName>
    <definedName name="FDC_87_3" hidden="1">"#"</definedName>
    <definedName name="FDC_87_4" hidden="1">"#"</definedName>
    <definedName name="FDC_87_5" hidden="1">"#"</definedName>
    <definedName name="FDC_87_6" hidden="1">"#"</definedName>
    <definedName name="FDC_87_7" hidden="1">"#"</definedName>
    <definedName name="FDC_87_8" hidden="1">"#"</definedName>
    <definedName name="FDC_87_9" hidden="1">"#"</definedName>
    <definedName name="FDC_88_0" hidden="1">"#"</definedName>
    <definedName name="FDC_88_1" hidden="1">"#"</definedName>
    <definedName name="FDC_88_10" hidden="1">"#"</definedName>
    <definedName name="FDC_88_11" hidden="1">"#"</definedName>
    <definedName name="FDC_88_12" hidden="1">"#"</definedName>
    <definedName name="FDC_88_13" hidden="1">"#"</definedName>
    <definedName name="FDC_88_14" hidden="1">"#"</definedName>
    <definedName name="FDC_88_2" hidden="1">"#"</definedName>
    <definedName name="FDC_88_3" hidden="1">"#"</definedName>
    <definedName name="FDC_88_4" hidden="1">"#"</definedName>
    <definedName name="FDC_88_5" hidden="1">"#"</definedName>
    <definedName name="FDC_88_6" hidden="1">"#"</definedName>
    <definedName name="FDC_88_7" hidden="1">"#"</definedName>
    <definedName name="FDC_88_8" hidden="1">"#"</definedName>
    <definedName name="FDC_88_9" hidden="1">"#"</definedName>
    <definedName name="FDC_89_0" hidden="1">"#"</definedName>
    <definedName name="FDC_89_1" hidden="1">"#"</definedName>
    <definedName name="FDC_89_10" hidden="1">"#"</definedName>
    <definedName name="FDC_89_11" hidden="1">"#"</definedName>
    <definedName name="FDC_89_12" hidden="1">"#"</definedName>
    <definedName name="FDC_89_13" hidden="1">"#"</definedName>
    <definedName name="FDC_89_14" hidden="1">"#"</definedName>
    <definedName name="FDC_89_2" hidden="1">"#"</definedName>
    <definedName name="FDC_89_3" hidden="1">"#"</definedName>
    <definedName name="FDC_89_4" hidden="1">"#"</definedName>
    <definedName name="FDC_89_5" hidden="1">"#"</definedName>
    <definedName name="FDC_89_6" hidden="1">"#"</definedName>
    <definedName name="FDC_89_7" hidden="1">"#"</definedName>
    <definedName name="FDC_89_8" hidden="1">"#"</definedName>
    <definedName name="FDC_89_9" hidden="1">"#"</definedName>
    <definedName name="FDC_9_0" hidden="1">"#"</definedName>
    <definedName name="FDC_90_0" hidden="1">"#"</definedName>
    <definedName name="FDC_90_1" hidden="1">"#"</definedName>
    <definedName name="FDC_90_10" hidden="1">"#"</definedName>
    <definedName name="FDC_90_11" hidden="1">"#"</definedName>
    <definedName name="FDC_90_12" hidden="1">"#"</definedName>
    <definedName name="FDC_90_13" hidden="1">"#"</definedName>
    <definedName name="FDC_90_14" hidden="1">"#"</definedName>
    <definedName name="FDC_90_2" hidden="1">"#"</definedName>
    <definedName name="FDC_90_3" hidden="1">"#"</definedName>
    <definedName name="FDC_90_4" hidden="1">"#"</definedName>
    <definedName name="FDC_90_5" hidden="1">"#"</definedName>
    <definedName name="FDC_90_6" hidden="1">"#"</definedName>
    <definedName name="FDC_90_7" hidden="1">"#"</definedName>
    <definedName name="FDC_90_8" hidden="1">"#"</definedName>
    <definedName name="FDC_90_9" hidden="1">"#"</definedName>
    <definedName name="FDC_91_0" hidden="1">"#"</definedName>
    <definedName name="FDC_91_1" hidden="1">"#"</definedName>
    <definedName name="FDC_91_10" hidden="1">"#"</definedName>
    <definedName name="FDC_91_11" hidden="1">"#"</definedName>
    <definedName name="FDC_91_12" hidden="1">"#"</definedName>
    <definedName name="FDC_91_13" hidden="1">"#"</definedName>
    <definedName name="FDC_91_14" hidden="1">"#"</definedName>
    <definedName name="FDC_91_2" hidden="1">"#"</definedName>
    <definedName name="FDC_91_3" hidden="1">"#"</definedName>
    <definedName name="FDC_91_4" hidden="1">"#"</definedName>
    <definedName name="FDC_91_5" hidden="1">"#"</definedName>
    <definedName name="FDC_91_6" hidden="1">"#"</definedName>
    <definedName name="FDC_91_7" hidden="1">"#"</definedName>
    <definedName name="FDC_91_8" hidden="1">"#"</definedName>
    <definedName name="FDC_91_9" hidden="1">"#"</definedName>
    <definedName name="FDC_92_0" hidden="1">"#"</definedName>
    <definedName name="FDC_92_1" hidden="1">"#"</definedName>
    <definedName name="FDC_92_10" hidden="1">"#"</definedName>
    <definedName name="FDC_92_11" hidden="1">"#"</definedName>
    <definedName name="FDC_92_12" hidden="1">"#"</definedName>
    <definedName name="FDC_92_13" hidden="1">"#"</definedName>
    <definedName name="FDC_92_14" hidden="1">"#"</definedName>
    <definedName name="FDC_92_2" hidden="1">"#"</definedName>
    <definedName name="FDC_92_3" hidden="1">"#"</definedName>
    <definedName name="FDC_92_4" hidden="1">"#"</definedName>
    <definedName name="FDC_92_5" hidden="1">"#"</definedName>
    <definedName name="FDC_92_6" hidden="1">"#"</definedName>
    <definedName name="FDC_92_7" hidden="1">"#"</definedName>
    <definedName name="FDC_92_8" hidden="1">"#"</definedName>
    <definedName name="FDC_92_9" hidden="1">"#"</definedName>
    <definedName name="FDC_93_0" hidden="1">"#"</definedName>
    <definedName name="FDC_93_1" hidden="1">"#"</definedName>
    <definedName name="FDC_93_10" hidden="1">"#"</definedName>
    <definedName name="FDC_93_11" hidden="1">"#"</definedName>
    <definedName name="FDC_93_12" hidden="1">"#"</definedName>
    <definedName name="FDC_93_13" hidden="1">"#"</definedName>
    <definedName name="FDC_93_14" hidden="1">"#"</definedName>
    <definedName name="FDC_93_2" hidden="1">"#"</definedName>
    <definedName name="FDC_93_3" hidden="1">"#"</definedName>
    <definedName name="FDC_93_4" hidden="1">"#"</definedName>
    <definedName name="FDC_93_5" hidden="1">"#"</definedName>
    <definedName name="FDC_93_6" hidden="1">"#"</definedName>
    <definedName name="FDC_93_7" hidden="1">"#"</definedName>
    <definedName name="FDC_93_8" hidden="1">"#"</definedName>
    <definedName name="FDC_93_9" hidden="1">"#"</definedName>
    <definedName name="FDC_94_0" hidden="1">"#"</definedName>
    <definedName name="FDC_94_1" hidden="1">"#"</definedName>
    <definedName name="FDC_94_10" hidden="1">"#"</definedName>
    <definedName name="FDC_94_11" hidden="1">"#"</definedName>
    <definedName name="FDC_94_12" hidden="1">"#"</definedName>
    <definedName name="FDC_94_13" hidden="1">"#"</definedName>
    <definedName name="FDC_94_14" hidden="1">"#"</definedName>
    <definedName name="FDC_94_2" hidden="1">"#"</definedName>
    <definedName name="FDC_94_3" hidden="1">"#"</definedName>
    <definedName name="FDC_94_4" hidden="1">"#"</definedName>
    <definedName name="FDC_94_5" hidden="1">"#"</definedName>
    <definedName name="FDC_94_6" hidden="1">"#"</definedName>
    <definedName name="FDC_94_7" hidden="1">"#"</definedName>
    <definedName name="FDC_94_8" hidden="1">"#"</definedName>
    <definedName name="FDC_94_9" hidden="1">"#"</definedName>
    <definedName name="FDC_95_0" hidden="1">"#"</definedName>
    <definedName name="FDC_95_1" hidden="1">"#"</definedName>
    <definedName name="FDC_95_10" hidden="1">"#"</definedName>
    <definedName name="FDC_95_11" hidden="1">"#"</definedName>
    <definedName name="FDC_95_12" hidden="1">"#"</definedName>
    <definedName name="FDC_95_13" hidden="1">"#"</definedName>
    <definedName name="FDC_95_14" hidden="1">"#"</definedName>
    <definedName name="FDC_95_2" hidden="1">"#"</definedName>
    <definedName name="FDC_95_3" hidden="1">"#"</definedName>
    <definedName name="FDC_95_4" hidden="1">"#"</definedName>
    <definedName name="FDC_95_5" hidden="1">"#"</definedName>
    <definedName name="FDC_95_6" hidden="1">"#"</definedName>
    <definedName name="FDC_95_7" hidden="1">"#"</definedName>
    <definedName name="FDC_95_8" hidden="1">"#"</definedName>
    <definedName name="FDC_95_9" hidden="1">"#"</definedName>
    <definedName name="FDC_96_0" hidden="1">"#"</definedName>
    <definedName name="FDC_96_1" hidden="1">"#"</definedName>
    <definedName name="FDC_96_10" hidden="1">"#"</definedName>
    <definedName name="FDC_96_11" hidden="1">"#"</definedName>
    <definedName name="FDC_96_12" hidden="1">"#"</definedName>
    <definedName name="FDC_96_13" hidden="1">"#"</definedName>
    <definedName name="FDC_96_14" hidden="1">"#"</definedName>
    <definedName name="FDC_96_2" hidden="1">"#"</definedName>
    <definedName name="FDC_96_3" hidden="1">"#"</definedName>
    <definedName name="FDC_96_4" hidden="1">"#"</definedName>
    <definedName name="FDC_96_5" hidden="1">"#"</definedName>
    <definedName name="FDC_96_6" hidden="1">"#"</definedName>
    <definedName name="FDC_96_7" hidden="1">"#"</definedName>
    <definedName name="FDC_96_8" hidden="1">"#"</definedName>
    <definedName name="FDC_96_9" hidden="1">"#"</definedName>
    <definedName name="FDC_97_0" hidden="1">"#"</definedName>
    <definedName name="FDC_97_1" hidden="1">"#"</definedName>
    <definedName name="FDC_97_10" hidden="1">"#"</definedName>
    <definedName name="FDC_97_11" hidden="1">"#"</definedName>
    <definedName name="FDC_97_12" hidden="1">"#"</definedName>
    <definedName name="FDC_97_13" hidden="1">"#"</definedName>
    <definedName name="FDC_97_14" hidden="1">"#"</definedName>
    <definedName name="FDC_97_2" hidden="1">"#"</definedName>
    <definedName name="FDC_97_3" hidden="1">"#"</definedName>
    <definedName name="FDC_97_4" hidden="1">"#"</definedName>
    <definedName name="FDC_97_5" hidden="1">"#"</definedName>
    <definedName name="FDC_97_6" hidden="1">"#"</definedName>
    <definedName name="FDC_97_7" hidden="1">"#"</definedName>
    <definedName name="FDC_97_8" hidden="1">"#"</definedName>
    <definedName name="FDC_97_9" hidden="1">"#"</definedName>
    <definedName name="FDC_98_0" hidden="1">"#"</definedName>
    <definedName name="FDC_98_1" hidden="1">"#"</definedName>
    <definedName name="FDC_98_10" hidden="1">"#"</definedName>
    <definedName name="FDC_98_11" hidden="1">"#"</definedName>
    <definedName name="FDC_98_12" hidden="1">"#"</definedName>
    <definedName name="FDC_98_13" hidden="1">"#"</definedName>
    <definedName name="FDC_98_14" hidden="1">"#"</definedName>
    <definedName name="FDC_98_2" hidden="1">"#"</definedName>
    <definedName name="FDC_98_3" hidden="1">"#"</definedName>
    <definedName name="FDC_98_4" hidden="1">"#"</definedName>
    <definedName name="FDC_98_5" hidden="1">"#"</definedName>
    <definedName name="FDC_98_6" hidden="1">"#"</definedName>
    <definedName name="FDC_98_7" hidden="1">"#"</definedName>
    <definedName name="FDC_98_8" hidden="1">"#"</definedName>
    <definedName name="FDC_98_9" hidden="1">"#"</definedName>
    <definedName name="FDC_99_0" hidden="1">"#"</definedName>
    <definedName name="FDC_99_1" hidden="1">"#"</definedName>
    <definedName name="FDC_99_10" hidden="1">"#"</definedName>
    <definedName name="FDC_99_11" hidden="1">"#"</definedName>
    <definedName name="FDC_99_12" hidden="1">"#"</definedName>
    <definedName name="FDC_99_13" hidden="1">"#"</definedName>
    <definedName name="FDC_99_14" hidden="1">"#"</definedName>
    <definedName name="FDC_99_2" hidden="1">"#"</definedName>
    <definedName name="FDC_99_3" hidden="1">"#"</definedName>
    <definedName name="FDC_99_4" hidden="1">"#"</definedName>
    <definedName name="FDC_99_5" hidden="1">"#"</definedName>
    <definedName name="FDC_99_6" hidden="1">"#"</definedName>
    <definedName name="FDC_99_7" hidden="1">"#"</definedName>
    <definedName name="FDC_99_8" hidden="1">"#"</definedName>
    <definedName name="FDC_99_9" hidden="1">"#"</definedName>
    <definedName name="fddfas" localSheetId="30" hidden="1">{"Final",#N/A,FALSE,"Feb-96"}</definedName>
    <definedName name="fddfas" hidden="1">{"Final",#N/A,FALSE,"Feb-96"}</definedName>
    <definedName name="fdf" localSheetId="30" hidden="1">{"incomemth",#N/A,TRUE,"forecast00";"incomepercentmth",#N/A,TRUE,"forecast00";"balancemth",#N/A,TRUE,"forecast00";"cashmth",#N/A,TRUE,"forecast00";"covenantmth",#N/A,TRUE,"forecast00"}</definedName>
    <definedName name="fdf" hidden="1">{"incomemth",#N/A,TRUE,"forecast00";"incomepercentmth",#N/A,TRUE,"forecast00";"balancemth",#N/A,TRUE,"forecast00";"cashmth",#N/A,TRUE,"forecast00";"covenantmth",#N/A,TRUE,"forecast00"}</definedName>
    <definedName name="FDFD" localSheetId="30" hidden="1">{#N/A,#N/A,FALSE,"Pharm";#N/A,#N/A,FALSE,"WWCM"}</definedName>
    <definedName name="FDFD" hidden="1">{#N/A,#N/A,FALSE,"Pharm";#N/A,#N/A,FALSE,"WWCM"}</definedName>
    <definedName name="FDFDFD" localSheetId="30" hidden="1">{"Units A",#N/A,FALSE,"FY95SLS";"Units B",#N/A,FALSE,"FY95SLS"}</definedName>
    <definedName name="FDFDFD" hidden="1">{"Units A",#N/A,FALSE,"FY95SLS";"Units B",#N/A,FALSE,"FY95SLS"}</definedName>
    <definedName name="fdfghdf" localSheetId="30" hidden="1">{"inputs raw data",#N/A,TRUE,"INPUT"}</definedName>
    <definedName name="fdfghdf" hidden="1">{"inputs raw data",#N/A,TRUE,"INPUT"}</definedName>
    <definedName name="fdg" localSheetId="30" hidden="1">{"incomemth",#N/A,TRUE,"forecast00";"incomepercentmth",#N/A,TRUE,"forecast00";"balancemth",#N/A,TRUE,"forecast00";"cashmth",#N/A,TRUE,"forecast00";"covenantmth",#N/A,TRUE,"forecast00"}</definedName>
    <definedName name="fdg" hidden="1">{"incomemth",#N/A,TRUE,"forecast00";"incomepercentmth",#N/A,TRUE,"forecast00";"balancemth",#N/A,TRUE,"forecast00";"cashmth",#N/A,TRUE,"forecast00";"covenantmth",#N/A,TRUE,"forecast00"}</definedName>
    <definedName name="fdgsdf"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dgsd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dgwery"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dgwer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dhgfj" localSheetId="30" hidden="1">{"adj95mult",#N/A,FALSE,"COMPCO";"adj95est",#N/A,FALSE,"COMPCO"}</definedName>
    <definedName name="fdhgfj" hidden="1">{"adj95mult",#N/A,FALSE,"COMPCO";"adj95est",#N/A,FALSE,"COMPCO"}</definedName>
    <definedName name="fdjkei" localSheetId="30" hidden="1">{"bs",#N/A,FALSE,"SCF"}</definedName>
    <definedName name="fdjkei" hidden="1">{"bs",#N/A,FALSE,"SCF"}</definedName>
    <definedName name="FDS" localSheetId="30" hidden="1">{#N/A,#N/A,FALSE,"$ ACS";#N/A,#N/A,FALSE,"$ P&amp;L";#N/A,#N/A,FALSE,"$ BS";#N/A,#N/A,FALSE,"$ CF"}</definedName>
    <definedName name="FDS" hidden="1">{#N/A,#N/A,FALSE,"$ ACS";#N/A,#N/A,FALSE,"$ P&amp;L";#N/A,#N/A,FALSE,"$ BS";#N/A,#N/A,FALSE,"$ CF"}</definedName>
    <definedName name="fdsafsd" localSheetId="30" hidden="1">{"histincome",#N/A,FALSE,"hyfins";"closing balance",#N/A,FALSE,"hyfins"}</definedName>
    <definedName name="fdsafsd" hidden="1">{"histincome",#N/A,FALSE,"hyfins";"closing balance",#N/A,FALSE,"hyfins"}</definedName>
    <definedName name="fdsfds"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fdsfds"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fdsfsd" localSheetId="30" hidden="1">{"incomemth",#N/A,TRUE,"forecast01";"incpercentmth",#N/A,TRUE,"forecast01";"balancemth",#N/A,TRUE,"forecast01";"cashmth",#N/A,TRUE,"forecast01";"cov2mth",#N/A,TRUE,"forecast01";"prbexp",#N/A,TRUE,"forecast01";"prbcap",#N/A,TRUE,"forecast01";"coalconsultants",#N/A,TRUE,"forecast01";"prbsum",#N/A,TRUE,"forecast01"}</definedName>
    <definedName name="fdsfsd" hidden="1">{"incomemth",#N/A,TRUE,"forecast01";"incpercentmth",#N/A,TRUE,"forecast01";"balancemth",#N/A,TRUE,"forecast01";"cashmth",#N/A,TRUE,"forecast01";"cov2mth",#N/A,TRUE,"forecast01";"prbexp",#N/A,TRUE,"forecast01";"prbcap",#N/A,TRUE,"forecast01";"coalconsultants",#N/A,TRUE,"forecast01";"prbsum",#N/A,TRUE,"forecast01"}</definedName>
    <definedName name="fdsg" localSheetId="30" hidden="1">{"incomemth",#N/A,TRUE,"forecast00";"incomepercentmth",#N/A,TRUE,"forecast00";"balancemth",#N/A,TRUE,"forecast00";"cashmth",#N/A,TRUE,"forecast00";"covenantmth",#N/A,TRUE,"forecast00"}</definedName>
    <definedName name="fdsg" hidden="1">{"incomemth",#N/A,TRUE,"forecast00";"incomepercentmth",#N/A,TRUE,"forecast00";"balancemth",#N/A,TRUE,"forecast00";"cashmth",#N/A,TRUE,"forecast00";"covenantmth",#N/A,TRUE,"forecast00"}</definedName>
    <definedName name="fdsg1" localSheetId="30" hidden="1">{"incomemth",#N/A,TRUE,"forecast00";"incomepercentmth",#N/A,TRUE,"forecast00";"balancemth",#N/A,TRUE,"forecast00";"cashmth",#N/A,TRUE,"forecast00";"covenantmth",#N/A,TRUE,"forecast00"}</definedName>
    <definedName name="fdsg1" hidden="1">{"incomemth",#N/A,TRUE,"forecast00";"incomepercentmth",#N/A,TRUE,"forecast00";"balancemth",#N/A,TRUE,"forecast00";"cashmth",#N/A,TRUE,"forecast00";"covenantmth",#N/A,TRUE,"forecast00"}</definedName>
    <definedName name="FeesWHT" localSheetId="30">#REF!</definedName>
    <definedName name="FeesWHT">#REF!</definedName>
    <definedName name="fefesf" localSheetId="30" hidden="1">#REF!</definedName>
    <definedName name="fefesf" hidden="1">#REF!</definedName>
    <definedName name="fefsf" localSheetId="30" hidden="1">{"incomemth",#N/A,TRUE,"forecast01";"incpercentmth",#N/A,TRUE,"forecast01";"balancemth",#N/A,TRUE,"forecast01";"cashmth",#N/A,TRUE,"forecast01";"cov2mth",#N/A,TRUE,"forecast01";"prbexp",#N/A,TRUE,"forecast01";"prbcap",#N/A,TRUE,"forecast01";"coalconsultants",#N/A,TRUE,"forecast01";"prbsum",#N/A,TRUE,"forecast01"}</definedName>
    <definedName name="fefsf" hidden="1">{"incomemth",#N/A,TRUE,"forecast01";"incpercentmth",#N/A,TRUE,"forecast01";"balancemth",#N/A,TRUE,"forecast01";"cashmth",#N/A,TRUE,"forecast01";"cov2mth",#N/A,TRUE,"forecast01";"prbexp",#N/A,TRUE,"forecast01";"prbcap",#N/A,TRUE,"forecast01";"coalconsultants",#N/A,TRUE,"forecast01";"prbsum",#N/A,TRUE,"forecast01"}</definedName>
    <definedName name="fefsf1" localSheetId="30" hidden="1">{"incomemth",#N/A,TRUE,"forecast01";"incpercentmth",#N/A,TRUE,"forecast01";"balancemth",#N/A,TRUE,"forecast01";"cashmth",#N/A,TRUE,"forecast01";"cov2mth",#N/A,TRUE,"forecast01";"prbexp",#N/A,TRUE,"forecast01";"prbcap",#N/A,TRUE,"forecast01";"coalconsultants",#N/A,TRUE,"forecast01";"prbsum",#N/A,TRUE,"forecast01"}</definedName>
    <definedName name="fefsf1" hidden="1">{"incomemth",#N/A,TRUE,"forecast01";"incpercentmth",#N/A,TRUE,"forecast01";"balancemth",#N/A,TRUE,"forecast01";"cashmth",#N/A,TRUE,"forecast01";"cov2mth",#N/A,TRUE,"forecast01";"prbexp",#N/A,TRUE,"forecast01";"prbcap",#N/A,TRUE,"forecast01";"coalconsultants",#N/A,TRUE,"forecast01";"prbsum",#N/A,TRUE,"forecast01"}</definedName>
    <definedName name="ff" localSheetId="30" hidden="1">{"revbudvar",#N/A,FALSE,"1999 BUD AUM";"actrev",#N/A,FALSE,"1999 BUD AUM";"budrev",#N/A,FALSE,"1999 BUD AUM";"budaum",#N/A,FALSE,"1999 BUD AUM";"actaum",#N/A,FALSE,"1999 BUD AUM"}</definedName>
    <definedName name="ff" hidden="1">{"revbudvar",#N/A,FALSE,"1999 BUD AUM";"actrev",#N/A,FALSE,"1999 BUD AUM";"budrev",#N/A,FALSE,"1999 BUD AUM";"budaum",#N/A,FALSE,"1999 BUD AUM";"actaum",#N/A,FALSE,"1999 BUD AUM"}</definedName>
    <definedName name="ffa" localSheetId="30" hidden="1">{"histincome",#N/A,FALSE,"hyfins";"closing balance",#N/A,FALSE,"hyfins"}</definedName>
    <definedName name="ffa" hidden="1">{"histincome",#N/A,FALSE,"hyfins";"closing balance",#N/A,FALSE,"hyfins"}</definedName>
    <definedName name="ffdas" localSheetId="30" hidden="1">{"histincome",#N/A,FALSE,"hyfins";"closing balance",#N/A,FALSE,"hyfins"}</definedName>
    <definedName name="ffdas" hidden="1">{"histincome",#N/A,FALSE,"hyfins";"closing balance",#N/A,FALSE,"hyfins"}</definedName>
    <definedName name="ffdsafd" localSheetId="30" hidden="1">{#N/A,#N/A,TRUE,"Top";#N/A,#N/A,TRUE,"Quarter";#N/A,#N/A,TRUE,"Variance"}</definedName>
    <definedName name="ffdsafd" hidden="1">{#N/A,#N/A,TRUE,"Top";#N/A,#N/A,TRUE,"Quarter";#N/A,#N/A,TRUE,"Variance"}</definedName>
    <definedName name="fff" localSheetId="30" hidden="1">{"mgmt forecast",#N/A,FALSE,"Mgmt Forecast";"dcf table",#N/A,FALSE,"Mgmt Forecast";"sensitivity",#N/A,FALSE,"Mgmt Forecast";"table inputs",#N/A,FALSE,"Mgmt Forecast";"calculations",#N/A,FALSE,"Mgmt Forecast"}</definedName>
    <definedName name="fff" hidden="1">{"mgmt forecast",#N/A,FALSE,"Mgmt Forecast";"dcf table",#N/A,FALSE,"Mgmt Forecast";"sensitivity",#N/A,FALSE,"Mgmt Forecast";"table inputs",#N/A,FALSE,"Mgmt Forecast";"calculations",#N/A,FALSE,"Mgmt Forecast"}</definedName>
    <definedName name="ffff" localSheetId="30" hidden="1">{#N/A,#N/A,FALSE,"$ ACS";#N/A,#N/A,FALSE,"$ P&amp;L";#N/A,#N/A,FALSE,"$ BS";#N/A,#N/A,FALSE,"$ CF"}</definedName>
    <definedName name="ffff" hidden="1">{#N/A,#N/A,FALSE,"$ ACS";#N/A,#N/A,FALSE,"$ P&amp;L";#N/A,#N/A,FALSE,"$ BS";#N/A,#N/A,FALSE,"$ CF"}</definedName>
    <definedName name="fffff"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fff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ffffff" localSheetId="30" hidden="1">{#N/A,#N/A,FALSE,"Pharm";#N/A,#N/A,FALSE,"WWCM"}</definedName>
    <definedName name="fffffff" hidden="1">{#N/A,#N/A,FALSE,"Pharm";#N/A,#N/A,FALSE,"WWCM"}</definedName>
    <definedName name="fg" localSheetId="30" hidden="1">{"sales",#N/A,FALSE,"Sales";"sales existing",#N/A,FALSE,"Sales";"sales rd1",#N/A,FALSE,"Sales";"sales rd2",#N/A,FALSE,"Sales"}</definedName>
    <definedName name="fg" hidden="1">{"sales",#N/A,FALSE,"Sales";"sales existing",#N/A,FALSE,"Sales";"sales rd1",#N/A,FALSE,"Sales";"sales rd2",#N/A,FALSE,"Sales"}</definedName>
    <definedName name="FG46TBTB4RTDKDK" localSheetId="30">#REF!</definedName>
    <definedName name="FG46TBTB4RTDKDK">#REF!</definedName>
    <definedName name="fgdfsg"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gdfsg"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GH" localSheetId="30"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FGH"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fghh" localSheetId="30" hidden="1">{#N/A,#N/A,FALSE,"Valuation Assumptions";#N/A,#N/A,FALSE,"Summary";#N/A,#N/A,FALSE,"DCF";#N/A,#N/A,FALSE,"Valuation";#N/A,#N/A,FALSE,"WACC";#N/A,#N/A,FALSE,"UBVH";#N/A,#N/A,FALSE,"Free Cash Flow"}</definedName>
    <definedName name="fghh" hidden="1">{#N/A,#N/A,FALSE,"Valuation Assumptions";#N/A,#N/A,FALSE,"Summary";#N/A,#N/A,FALSE,"DCF";#N/A,#N/A,FALSE,"Valuation";#N/A,#N/A,FALSE,"WACC";#N/A,#N/A,FALSE,"UBVH";#N/A,#N/A,FALSE,"Free Cash Flow"}</definedName>
    <definedName name="fgjfg" localSheetId="30" hidden="1">{"Pound Sterling",#N/A,TRUE,"PPD";"Pound Sterling",#N/A,TRUE,"Anaquest";"Pound Sterling",#N/A,TRUE,"Delta";"Pound Sterling",#N/A,TRUE,"INO"}</definedName>
    <definedName name="fgjfg" hidden="1">{"Pound Sterling",#N/A,TRUE,"PPD";"Pound Sterling",#N/A,TRUE,"Anaquest";"Pound Sterling",#N/A,TRUE,"Delta";"Pound Sterling",#N/A,TRUE,"INO"}</definedName>
    <definedName name="fgjgf"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gjgf"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gjgfj"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gjgf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gjhat" localSheetId="30" hidden="1">{"Units A",#N/A,FALSE,"FY95SLS";"Units B",#N/A,FALSE,"FY95SLS"}</definedName>
    <definedName name="fgjhat" hidden="1">{"Units A",#N/A,FALSE,"FY95SLS";"Units B",#N/A,FALSE,"FY95SLS"}</definedName>
    <definedName name="fgkjkh" localSheetId="30" hidden="1">{#N/A,#N/A,FALSE,"REPORT"}</definedName>
    <definedName name="fgkjkh" hidden="1">{#N/A,#N/A,FALSE,"REPORT"}</definedName>
    <definedName name="fgqerg" localSheetId="30" hidden="1">{"Pound Sterling",#N/A,TRUE,"PPD";"Pound Sterling",#N/A,TRUE,"Anaquest";"Pound Sterling",#N/A,TRUE,"Delta";"Pound Sterling",#N/A,TRUE,"INO"}</definedName>
    <definedName name="fgqerg" hidden="1">{"Pound Sterling",#N/A,TRUE,"PPD";"Pound Sterling",#N/A,TRUE,"Anaquest";"Pound Sterling",#N/A,TRUE,"Delta";"Pound Sterling",#N/A,TRUE,"INO"}</definedName>
    <definedName name="FGR53C11R63C11TB3RTCN">[179]유통망계획!#REF!</definedName>
    <definedName name="FGR6C8R8C8TB4RTCN">[179]유통망계획!#REF!</definedName>
    <definedName name="FGR6C9R8C9TB3RTCN">[179]유통망계획!#REF!</definedName>
    <definedName name="fgsdfg" localSheetId="30" hidden="1">{"Units A",#N/A,FALSE,"FY95SLS";"Units B",#N/A,FALSE,"FY95SLS"}</definedName>
    <definedName name="fgsdfg" hidden="1">{"Units A",#N/A,FALSE,"FY95SLS";"Units B",#N/A,FALSE,"FY95SLS"}</definedName>
    <definedName name="fgsdfgdfg" localSheetId="30" hidden="1">{"US Dollars",#N/A,TRUE,"PPD";"US Dollar",#N/A,TRUE,"Anaquest";"US Dollar",#N/A,TRUE,"Delta";"US Dollar",#N/A,TRUE,"INO"}</definedName>
    <definedName name="fgsdfgdfg" hidden="1">{"US Dollars",#N/A,TRUE,"PPD";"US Dollar",#N/A,TRUE,"Anaquest";"US Dollar",#N/A,TRUE,"Delta";"US Dollar",#N/A,TRUE,"INO"}</definedName>
    <definedName name="fgsdfgf" localSheetId="30" hidden="1">{"Units A",#N/A,FALSE,"FY95SLS";"Units B",#N/A,FALSE,"FY95SLS"}</definedName>
    <definedName name="fgsdfgf" hidden="1">{"Units A",#N/A,FALSE,"FY95SLS";"Units B",#N/A,FALSE,"FY95SLS"}</definedName>
    <definedName name="FGSOUTMP">#N/A</definedName>
    <definedName name="FGSOUTPP">#N/A</definedName>
    <definedName name="fhdfh" localSheetId="30" hidden="1">{"Units A",#N/A,FALSE,"FY95SLS";"Units B",#N/A,FALSE,"FY95SLS"}</definedName>
    <definedName name="fhdfh" hidden="1">{"Units A",#N/A,FALSE,"FY95SLS";"Units B",#N/A,FALSE,"FY95SLS"}</definedName>
    <definedName name="fhgfgh" localSheetId="30" hidden="1">{"Pound Sterling",#N/A,TRUE,"PPD";"Pound Sterling",#N/A,TRUE,"Anaquest";"Pound Sterling",#N/A,TRUE,"Delta";"Pound Sterling",#N/A,TRUE,"INO"}</definedName>
    <definedName name="fhgfgh" hidden="1">{"Pound Sterling",#N/A,TRUE,"PPD";"Pound Sterling",#N/A,TRUE,"Anaquest";"Pound Sterling",#N/A,TRUE,"Delta";"Pound Sterling",#N/A,TRUE,"INO"}</definedName>
    <definedName name="fi" localSheetId="30">#REF!</definedName>
    <definedName name="fi">#REF!</definedName>
    <definedName name="FifthColumn" hidden="1">[138]Settings!$C$103</definedName>
    <definedName name="File.Type" localSheetId="30" hidden="1">#REF!</definedName>
    <definedName name="File.Type" hidden="1">#REF!</definedName>
    <definedName name="fill" hidden="1">'[178]Sheet3 (2)'!$A$60:$A$76</definedName>
    <definedName name="final" localSheetId="30">#REF!</definedName>
    <definedName name="final">#REF!</definedName>
    <definedName name="FINAL_TM" localSheetId="30" hidden="1">#REF!</definedName>
    <definedName name="FINAL_TM" hidden="1">#REF!</definedName>
    <definedName name="final1">#REF!</definedName>
    <definedName name="FINANCE_C">'[157]P&amp;L'!#REF!</definedName>
    <definedName name="FINANCE_L">'[157]P&amp;L'!#REF!</definedName>
    <definedName name="FINANCING_CASH" hidden="1">"FINANCING_CASH"</definedName>
    <definedName name="FINISH_GOODS_APRIL__MTD_PRODUCTION_PLANT_27" localSheetId="30">'[130]FIN GOOD'!#REF!</definedName>
    <definedName name="FINISH_GOODS_APRIL__MTD_PRODUCTION_PLANT_27">'[130]FIN GOOD'!#REF!</definedName>
    <definedName name="First_payment_due" localSheetId="30">#REF!</definedName>
    <definedName name="First_payment_due">#REF!</definedName>
    <definedName name="FIXEDASSET" localSheetId="30">[136]Sheet1!#REF!</definedName>
    <definedName name="FIXEDASSET">[136]Sheet1!#REF!</definedName>
    <definedName name="FJEZK" localSheetId="30" hidden="1">{#N/A,#N/A,FALSE,"Pharm";#N/A,#N/A,FALSE,"WWCM"}</definedName>
    <definedName name="FJEZK" hidden="1">{#N/A,#N/A,FALSE,"Pharm";#N/A,#N/A,FALSE,"WWCM"}</definedName>
    <definedName name="fjgfj" localSheetId="30" hidden="1">{"Units A",#N/A,FALSE,"FY95SLS";"Units B",#N/A,FALSE,"FY95SLS"}</definedName>
    <definedName name="fjgfj" hidden="1">{"Units A",#N/A,FALSE,"FY95SLS";"Units B",#N/A,FALSE,"FY95SLS"}</definedName>
    <definedName name="fjlk" localSheetId="30" hidden="1">{"incomemth",#N/A,TRUE,"forecast01";"incpercentmth",#N/A,TRUE,"forecast01";"balancemth",#N/A,TRUE,"forecast01";"cashmth",#N/A,TRUE,"forecast01";"cov2mth",#N/A,TRUE,"forecast01";"prbexp",#N/A,TRUE,"forecast01";"prbcap",#N/A,TRUE,"forecast01";"coalconsultants",#N/A,TRUE,"forecast01";"prbsum",#N/A,TRUE,"forecast01"}</definedName>
    <definedName name="fjlk" hidden="1">{"incomemth",#N/A,TRUE,"forecast01";"incpercentmth",#N/A,TRUE,"forecast01";"balancemth",#N/A,TRUE,"forecast01";"cashmth",#N/A,TRUE,"forecast01";"cov2mth",#N/A,TRUE,"forecast01";"prbexp",#N/A,TRUE,"forecast01";"prbcap",#N/A,TRUE,"forecast01";"coalconsultants",#N/A,TRUE,"forecast01";"prbsum",#N/A,TRUE,"forecast01"}</definedName>
    <definedName name="fkjfdh" localSheetId="30" hidden="1">{"mult96",#N/A,FALSE,"PETCOMP";"est96",#N/A,FALSE,"PETCOMP";"mult95",#N/A,FALSE,"PETCOMP";"est95",#N/A,FALSE,"PETCOMP";"multltm",#N/A,FALSE,"PETCOMP";"resultltm",#N/A,FALSE,"PETCOMP"}</definedName>
    <definedName name="fkjfdh" hidden="1">{"mult96",#N/A,FALSE,"PETCOMP";"est96",#N/A,FALSE,"PETCOMP";"mult95",#N/A,FALSE,"PETCOMP";"est95",#N/A,FALSE,"PETCOMP";"multltm",#N/A,FALSE,"PETCOMP";"resultltm",#N/A,FALSE,"PETCOMP"}</definedName>
    <definedName name="fl" localSheetId="30">#REF!</definedName>
    <definedName name="fl">#REF!</definedName>
    <definedName name="Fletes" localSheetId="30" hidden="1">{#N/A,#N/A,FALSE,"Aging Summary";#N/A,#N/A,FALSE,"Ratio Analysis";#N/A,#N/A,FALSE,"Test 120 Day Accts";#N/A,#N/A,FALSE,"Tickmarks"}</definedName>
    <definedName name="Fletes" hidden="1">{#N/A,#N/A,FALSE,"Aging Summary";#N/A,#N/A,FALSE,"Ratio Analysis";#N/A,#N/A,FALSE,"Test 120 Day Accts";#N/A,#N/A,FALSE,"Tickmarks"}</definedName>
    <definedName name="Fletes1" localSheetId="30" hidden="1">{#N/A,#N/A,FALSE,"Aging Summary";#N/A,#N/A,FALSE,"Ratio Analysis";#N/A,#N/A,FALSE,"Test 120 Day Accts";#N/A,#N/A,FALSE,"Tickmarks"}</definedName>
    <definedName name="Fletes1" hidden="1">{#N/A,#N/A,FALSE,"Aging Summary";#N/A,#N/A,FALSE,"Ratio Analysis";#N/A,#N/A,FALSE,"Test 120 Day Accts";#N/A,#N/A,FALSE,"Tickmarks"}</definedName>
    <definedName name="Fletess" localSheetId="30" hidden="1">{#N/A,#N/A,FALSE,"Aging Summary";#N/A,#N/A,FALSE,"Ratio Analysis";#N/A,#N/A,FALSE,"Test 120 Day Accts";#N/A,#N/A,FALSE,"Tickmarks"}</definedName>
    <definedName name="Fletess" hidden="1">{#N/A,#N/A,FALSE,"Aging Summary";#N/A,#N/A,FALSE,"Ratio Analysis";#N/A,#N/A,FALSE,"Test 120 Day Accts";#N/A,#N/A,FALSE,"Tickmarks"}</definedName>
    <definedName name="foot" localSheetId="30">#REF!</definedName>
    <definedName name="foot">#REF!</definedName>
    <definedName name="FOREIGN_EXCHANGE" hidden="1">"FOREIGN_EXCHANGE"</definedName>
    <definedName name="ForevsPlan"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orevsPlan"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orex" localSheetId="30">#REF!</definedName>
    <definedName name="Forex">#REF!</definedName>
    <definedName name="Forex1">#REF!</definedName>
    <definedName name="FORMB">#REF!</definedName>
    <definedName name="fp">#REF!</definedName>
    <definedName name="FraNCE" localSheetId="30"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FraNCE"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FRF" localSheetId="30" hidden="1">{#N/A,#N/A,FALSE,"1";#N/A,#N/A,FALSE,"2";#N/A,#N/A,FALSE,"16 - 17";#N/A,#N/A,FALSE,"18 - 19";#N/A,#N/A,FALSE,"26";#N/A,#N/A,FALSE,"27";#N/A,#N/A,FALSE,"28"}</definedName>
    <definedName name="FRF" hidden="1">{#N/A,#N/A,FALSE,"1";#N/A,#N/A,FALSE,"2";#N/A,#N/A,FALSE,"16 - 17";#N/A,#N/A,FALSE,"18 - 19";#N/A,#N/A,FALSE,"26";#N/A,#N/A,FALSE,"27";#N/A,#N/A,FALSE,"28"}</definedName>
    <definedName name="FRFERFE" localSheetId="30" hidden="1">{#N/A,#N/A,FALSE,"Pharm";#N/A,#N/A,FALSE,"WWCM"}</definedName>
    <definedName name="FRFERFE" hidden="1">{#N/A,#N/A,FALSE,"Pharm";#N/A,#N/A,FALSE,"WWCM"}</definedName>
    <definedName name="Frontpage1" localSheetId="30" hidden="1">{#N/A,#N/A,FALSE,"WOBE_DE.XLS";#N/A,#N/A,FALSE,"WOB_1.XLS";#N/A,#N/A,FALSE,"WOB_2.XLS";#N/A,#N/A,FALSE,"WOB_3.XLS";#N/A,#N/A,FALSE,"WOB_4.XLS";#N/A,#N/A,FALSE,"WOB_5.XLS"}</definedName>
    <definedName name="Frontpage1" hidden="1">{#N/A,#N/A,FALSE,"WOBE_DE.XLS";#N/A,#N/A,FALSE,"WOB_1.XLS";#N/A,#N/A,FALSE,"WOB_2.XLS";#N/A,#N/A,FALSE,"WOB_3.XLS";#N/A,#N/A,FALSE,"WOB_4.XLS";#N/A,#N/A,FALSE,"WOB_5.XLS"}</definedName>
    <definedName name="fsa" localSheetId="30" hidden="1">{#N/A,#N/A,TRUE,"Tar-Ass";#N/A,#N/A,TRUE,"Tar-Ass LBO";#N/A,#N/A,TRUE,"LBO Ret";#N/A,#N/A,TRUE,"Tar-BS LBO";#N/A,#N/A,TRUE,"Tar-IS LBO";#N/A,#N/A,TRUE,"Tar-CF LBO";#N/A,#N/A,TRUE,"Tar-Debt LBO";#N/A,#N/A,TRUE,"Tar-Int LBO";#N/A,#N/A,TRUE,"Tar-Taxes LBO";#N/A,#N/A,TRUE,"Tar-Val LBO"}</definedName>
    <definedName name="fsa" hidden="1">{#N/A,#N/A,TRUE,"Tar-Ass";#N/A,#N/A,TRUE,"Tar-Ass LBO";#N/A,#N/A,TRUE,"LBO Ret";#N/A,#N/A,TRUE,"Tar-BS LBO";#N/A,#N/A,TRUE,"Tar-IS LBO";#N/A,#N/A,TRUE,"Tar-CF LBO";#N/A,#N/A,TRUE,"Tar-Debt LBO";#N/A,#N/A,TRUE,"Tar-Int LBO";#N/A,#N/A,TRUE,"Tar-Taxes LBO";#N/A,#N/A,TRUE,"Tar-Val LBO"}</definedName>
    <definedName name="fsadf" localSheetId="30" hidden="1">{#N/A,#N/A,TRUE,"Acq-Ass";#N/A,#N/A,TRUE,"Acq-IS";#N/A,#N/A,TRUE,"Acq-BS";#N/A,#N/A,TRUE,"Acq-CF"}</definedName>
    <definedName name="fsadf" hidden="1">{#N/A,#N/A,TRUE,"Acq-Ass";#N/A,#N/A,TRUE,"Acq-IS";#N/A,#N/A,TRUE,"Acq-BS";#N/A,#N/A,TRUE,"Acq-CF"}</definedName>
    <definedName name="fsd" localSheetId="30" hidden="1">{#N/A,#N/A,TRUE,"Pivots-Employee";#N/A,"Scenerio2",TRUE,"Assumptions Summary"}</definedName>
    <definedName name="fsd" hidden="1">{#N/A,#N/A,TRUE,"Pivots-Employee";#N/A,"Scenerio2",TRUE,"Assumptions Summary"}</definedName>
    <definedName name="fsda" localSheetId="30" hidden="1">{"histincome",#N/A,FALSE,"hyfins";"closing balance",#N/A,FALSE,"hyfins"}</definedName>
    <definedName name="fsda" hidden="1">{"histincome",#N/A,FALSE,"hyfins";"closing balance",#N/A,FALSE,"hyfins"}</definedName>
    <definedName name="fsdafas" localSheetId="30" hidden="1">{"Final",#N/A,FALSE,"Feb-96"}</definedName>
    <definedName name="fsdafas" hidden="1">{"Final",#N/A,FALSE,"Feb-96"}</definedName>
    <definedName name="fsdf" localSheetId="30" hidden="1">{#N/A,#N/A,FALSE,"Acq-Val";#N/A,#N/A,FALSE,"Acq-Mult Val"}</definedName>
    <definedName name="fsdf" hidden="1">{#N/A,#N/A,FALSE,"Acq-Val";#N/A,#N/A,FALSE,"Acq-Mult Val"}</definedName>
    <definedName name="fsdfasd" localSheetId="30"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fsdfasd"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fsdfsdf" localSheetId="30"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fsdfsdf"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fsdgfsdg" localSheetId="30" hidden="1">{"Pound Sterling",#N/A,TRUE,"PPD";"Pound Sterling",#N/A,TRUE,"Anaquest";"Pound Sterling",#N/A,TRUE,"Delta";"Pound Sterling",#N/A,TRUE,"INO"}</definedName>
    <definedName name="fsdgfsdg" hidden="1">{"Pound Sterling",#N/A,TRUE,"PPD";"Pound Sterling",#N/A,TRUE,"Anaquest";"Pound Sterling",#N/A,TRUE,"Delta";"Pound Sterling",#N/A,TRUE,"INO"}</definedName>
    <definedName name="FSForecastHeader" hidden="1">[155]Settings!$C$65</definedName>
    <definedName name="FSHistoricHeader" hidden="1">[155]Settings!$C$64</definedName>
    <definedName name="FSStyle" hidden="1">[180]Settings!$C$61</definedName>
    <definedName name="ftrbhtrghstr" localSheetId="30" hidden="1">{#N/A,#N/A,TRUE,"Val - sum";#N/A,#N/A,TRUE,"Val - Sum1";#N/A,#N/A,TRUE,"Val - sum2";#N/A,#N/A,TRUE,"Val - Sum3";#N/A,#N/A,TRUE,"Tar-DCF";#N/A,#N/A,TRUE,"Tar-Val LBO";#N/A,#N/A,TRUE,"Tar-Mult Val"}</definedName>
    <definedName name="ftrbhtrghstr" hidden="1">{#N/A,#N/A,TRUE,"Val - sum";#N/A,#N/A,TRUE,"Val - Sum1";#N/A,#N/A,TRUE,"Val - sum2";#N/A,#N/A,TRUE,"Val - Sum3";#N/A,#N/A,TRUE,"Tar-DCF";#N/A,#N/A,TRUE,"Tar-Val LBO";#N/A,#N/A,TRUE,"Tar-Mult Val"}</definedName>
    <definedName name="fuckme" localSheetId="30" hidden="1">{"SUMMARY",#N/A,TRUE,"SUMMARY";"compare",#N/A,TRUE,"Vs. Bus Plan";"ratios",#N/A,TRUE,"Ratios";"REVENUE",#N/A,TRUE,"Revenue";"expenses",#N/A,TRUE,"1996 budget";"payroll",#N/A,TRUE,"Payroll"}</definedName>
    <definedName name="fuckme" hidden="1">{"SUMMARY",#N/A,TRUE,"SUMMARY";"compare",#N/A,TRUE,"Vs. Bus Plan";"ratios",#N/A,TRUE,"Ratios";"REVENUE",#N/A,TRUE,"Revenue";"expenses",#N/A,TRUE,"1996 budget";"payroll",#N/A,TRUE,"Payroll"}</definedName>
    <definedName name="FUEL_TERM">[181]AFEMAI!#REF!</definedName>
    <definedName name="FUELS" localSheetId="30">#REF!</definedName>
    <definedName name="FUELS">#REF!</definedName>
    <definedName name="FUELS_SGA">#REF!</definedName>
    <definedName name="FUELS_TERM">#REF!</definedName>
    <definedName name="FUELSKE">#REF!</definedName>
    <definedName name="fuk" localSheetId="30" hidden="1">{"1999",#N/A,FALSE,"1999"}</definedName>
    <definedName name="fuk" hidden="1">{"1999",#N/A,FALSE,"1999"}</definedName>
    <definedName name="Full_Print" localSheetId="30">#REF!</definedName>
    <definedName name="Full_Print">#REF!</definedName>
    <definedName name="fullyear" localSheetId="30" hidden="1">{"FY_EXPENSES",#N/A,FALSE,"FY BY QUARTER";"FY_OPERATING_PROFIT",#N/A,FALSE,"FY BY QUARTER";"FY_RATIOS",#N/A,FALSE,"FY BY QUARTER";"FY_RESULTS",#N/A,FALSE,"FY BY QUARTER";"FY_REVENUE",#N/A,FALSE,"FY BY QUARTER"}</definedName>
    <definedName name="fullyear" hidden="1">{"FY_EXPENSES",#N/A,FALSE,"FY BY QUARTER";"FY_OPERATING_PROFIT",#N/A,FALSE,"FY BY QUARTER";"FY_RATIOS",#N/A,FALSE,"FY BY QUARTER";"FY_RESULTS",#N/A,FALSE,"FY BY QUARTER";"FY_REVENUE",#N/A,FALSE,"FY BY QUARTER"}</definedName>
    <definedName name="fullyr" localSheetId="30" hidden="1">{"FY_EXPENSES",#N/A,FALSE,"FY BY QUARTER";"FY_OPERATING_PROFIT",#N/A,FALSE,"FY BY QUARTER";"FY_RATIOS",#N/A,FALSE,"FY BY QUARTER";"FY_RESULTS",#N/A,FALSE,"FY BY QUARTER";"FY_REVENUE",#N/A,FALSE,"FY BY QUARTER"}</definedName>
    <definedName name="fullyr" hidden="1">{"FY_EXPENSES",#N/A,FALSE,"FY BY QUARTER";"FY_OPERATING_PROFIT",#N/A,FALSE,"FY BY QUARTER";"FY_RATIOS",#N/A,FALSE,"FY BY QUARTER";"FY_RESULTS",#N/A,FALSE,"FY BY QUARTER";"FY_REVENUE",#N/A,FALSE,"FY BY QUARTER"}</definedName>
    <definedName name="FUND" localSheetId="30">#REF!</definedName>
    <definedName name="FUND">#REF!</definedName>
    <definedName name="FundingResults7" localSheetId="30" hidden="1">{#N/A,#N/A,FALSE,"Input";#N/A,#N/A,FALSE,"LastYearInput";#N/A,#N/A,FALSE,"NextYearData";#N/A,#N/A,FALSE,"Summary";#N/A,#N/A,FALSE,"Quart";#N/A,#N/A,FALSE,"UAL";#N/A,#N/A,FALSE,"AVA";#N/A,#N/A,FALSE,"CL";#N/A,#N/A,FALSE,"CBal";#N/A,#N/A,FALSE,"Min";#N/A,#N/A,FALSE,"AFC";#N/A,#N/A,FALSE,"FFL";#N/A,#N/A,FALSE,"Max";#N/A,#N/A,FALSE,"MinAmort";#N/A,#N/A,FALSE,"Exp";#N/A,#N/A,FALSE,"AssetRet"}</definedName>
    <definedName name="FundingResults7" hidden="1">{#N/A,#N/A,FALSE,"Input";#N/A,#N/A,FALSE,"LastYearInput";#N/A,#N/A,FALSE,"NextYearData";#N/A,#N/A,FALSE,"Summary";#N/A,#N/A,FALSE,"Quart";#N/A,#N/A,FALSE,"UAL";#N/A,#N/A,FALSE,"AVA";#N/A,#N/A,FALSE,"CL";#N/A,#N/A,FALSE,"CBal";#N/A,#N/A,FALSE,"Min";#N/A,#N/A,FALSE,"AFC";#N/A,#N/A,FALSE,"FFL";#N/A,#N/A,FALSE,"Max";#N/A,#N/A,FALSE,"MinAmort";#N/A,#N/A,FALSE,"Exp";#N/A,#N/A,FALSE,"AssetRet"}</definedName>
    <definedName name="FundingResults7a" localSheetId="30" hidden="1">{#N/A,#N/A,FALSE,"Input";#N/A,#N/A,FALSE,"LastYearInput";#N/A,#N/A,FALSE,"NextYearData";#N/A,#N/A,FALSE,"Summary";#N/A,#N/A,FALSE,"Quart";#N/A,#N/A,FALSE,"UAL";#N/A,#N/A,FALSE,"AVA";#N/A,#N/A,FALSE,"CL";#N/A,#N/A,FALSE,"CBal";#N/A,#N/A,FALSE,"Min";#N/A,#N/A,FALSE,"AFC";#N/A,#N/A,FALSE,"FFL";#N/A,#N/A,FALSE,"Max";#N/A,#N/A,FALSE,"MinAmort";#N/A,#N/A,FALSE,"Exp";#N/A,#N/A,FALSE,"AssetRet"}</definedName>
    <definedName name="FundingResults7a" hidden="1">{#N/A,#N/A,FALSE,"Input";#N/A,#N/A,FALSE,"LastYearInput";#N/A,#N/A,FALSE,"NextYearData";#N/A,#N/A,FALSE,"Summary";#N/A,#N/A,FALSE,"Quart";#N/A,#N/A,FALSE,"UAL";#N/A,#N/A,FALSE,"AVA";#N/A,#N/A,FALSE,"CL";#N/A,#N/A,FALSE,"CBal";#N/A,#N/A,FALSE,"Min";#N/A,#N/A,FALSE,"AFC";#N/A,#N/A,FALSE,"FFL";#N/A,#N/A,FALSE,"Max";#N/A,#N/A,FALSE,"MinAmort";#N/A,#N/A,FALSE,"Exp";#N/A,#N/A,FALSE,"AssetRet"}</definedName>
    <definedName name="FundingResults7b" localSheetId="30" hidden="1">{#N/A,#N/A,FALSE,"Input";#N/A,#N/A,FALSE,"LastYearInput";#N/A,#N/A,FALSE,"NextYearData";#N/A,#N/A,FALSE,"Summary";#N/A,#N/A,FALSE,"Quart";#N/A,#N/A,FALSE,"UAL";#N/A,#N/A,FALSE,"AVA";#N/A,#N/A,FALSE,"CL";#N/A,#N/A,FALSE,"CBal";#N/A,#N/A,FALSE,"Min";#N/A,#N/A,FALSE,"AFC";#N/A,#N/A,FALSE,"FFL";#N/A,#N/A,FALSE,"Max";#N/A,#N/A,FALSE,"MinAmort";#N/A,#N/A,FALSE,"Exp";#N/A,#N/A,FALSE,"AssetRet"}</definedName>
    <definedName name="FundingResults7b" hidden="1">{#N/A,#N/A,FALSE,"Input";#N/A,#N/A,FALSE,"LastYearInput";#N/A,#N/A,FALSE,"NextYearData";#N/A,#N/A,FALSE,"Summary";#N/A,#N/A,FALSE,"Quart";#N/A,#N/A,FALSE,"UAL";#N/A,#N/A,FALSE,"AVA";#N/A,#N/A,FALSE,"CL";#N/A,#N/A,FALSE,"CBal";#N/A,#N/A,FALSE,"Min";#N/A,#N/A,FALSE,"AFC";#N/A,#N/A,FALSE,"FFL";#N/A,#N/A,FALSE,"Max";#N/A,#N/A,FALSE,"MinAmort";#N/A,#N/A,FALSE,"Exp";#N/A,#N/A,FALSE,"AssetRet"}</definedName>
    <definedName name="FVG" localSheetId="30" hidden="1">{#N/A,#N/A,FALSE,"Pharm";#N/A,#N/A,FALSE,"WWCM"}</definedName>
    <definedName name="FVG" hidden="1">{#N/A,#N/A,FALSE,"Pharm";#N/A,#N/A,FALSE,"WWCM"}</definedName>
    <definedName name="FWEg" localSheetId="30" hidden="1">{#N/A,#N/A,FALSE,"Summary";#N/A,#N/A,FALSE,"Edit";#N/A,#N/A,FALSE,"MedProf";#N/A,#N/A,FALSE,"Proj Mgt";#N/A,#N/A,FALSE,"Creat Svc";#N/A,#N/A,FALSE,"Meet Svc";#N/A,#N/A,FALSE,"Non-OCC";#N/A,#N/A,FALSE,"Client Svc";#N/A,#N/A,FALSE,"Bus Dev";#N/A,#N/A,FALSE,"Indirect"}</definedName>
    <definedName name="FWEg" hidden="1">{#N/A,#N/A,FALSE,"Summary";#N/A,#N/A,FALSE,"Edit";#N/A,#N/A,FALSE,"MedProf";#N/A,#N/A,FALSE,"Proj Mgt";#N/A,#N/A,FALSE,"Creat Svc";#N/A,#N/A,FALSE,"Meet Svc";#N/A,#N/A,FALSE,"Non-OCC";#N/A,#N/A,FALSE,"Client Svc";#N/A,#N/A,FALSE,"Bus Dev";#N/A,#N/A,FALSE,"Indirect"}</definedName>
    <definedName name="FX">#REF!</definedName>
    <definedName name="FXRate" localSheetId="30">#REF!</definedName>
    <definedName name="FXRate">#REF!</definedName>
    <definedName name="FxRt" localSheetId="30">'[149]P&amp;L_summary_sub_Fund'!#REF!</definedName>
    <definedName name="FxRt">'[149]P&amp;L_summary_sub_Fund'!#REF!</definedName>
    <definedName name="fy" localSheetId="30" hidden="1">{"FY_EXPENSES",#N/A,FALSE,"FY BY QUARTER";"FY_OPERATING_PROFIT",#N/A,FALSE,"FY BY QUARTER";"FY_RATIOS",#N/A,FALSE,"FY BY QUARTER";"FY_RESULTS",#N/A,FALSE,"FY BY QUARTER";"FY_REVENUE",#N/A,FALSE,"FY BY QUARTER"}</definedName>
    <definedName name="fy" hidden="1">{"FY_EXPENSES",#N/A,FALSE,"FY BY QUARTER";"FY_OPERATING_PROFIT",#N/A,FALSE,"FY BY QUARTER";"FY_RATIOS",#N/A,FALSE,"FY BY QUARTER";"FY_RESULTS",#N/A,FALSE,"FY BY QUARTER";"FY_REVENUE",#N/A,FALSE,"FY BY QUARTER"}</definedName>
    <definedName name="FY_DATE" hidden="1">"FY_DATE"</definedName>
    <definedName name="fyColHeading" localSheetId="30">#REF!</definedName>
    <definedName name="fyColHeading">#REF!</definedName>
    <definedName name="fyCoverDate" localSheetId="30">#REF!</definedName>
    <definedName name="fyCoverDate">#REF!</definedName>
    <definedName name="fyCurrencyUnit" localSheetId="30">#REF!</definedName>
    <definedName name="fyCurrencyUnit">#REF!</definedName>
    <definedName name="fySectionName" localSheetId="30">#REF!</definedName>
    <definedName name="fySectionName">#REF!</definedName>
    <definedName name="fySheetName" localSheetId="30">#REF!</definedName>
    <definedName name="fySheetName">#REF!</definedName>
    <definedName name="fySource" localSheetId="30">#REF!</definedName>
    <definedName name="fySource">#REF!</definedName>
    <definedName name="fySubsectName" localSheetId="30">#REF!</definedName>
    <definedName name="fySubsectName">#REF!</definedName>
    <definedName name="ｇ" localSheetId="30" hidden="1">{"'下期集計（10.27迄・速報値）'!$Q$16"}</definedName>
    <definedName name="ｇ" hidden="1">{"'下期集計（10.27迄・速報値）'!$Q$16"}</definedName>
    <definedName name="gadfga" localSheetId="30" hidden="1">{"Units A",#N/A,FALSE,"FY95SLS";"Units B",#N/A,FALSE,"FY95SLS"}</definedName>
    <definedName name="gadfga" hidden="1">{"Units A",#N/A,FALSE,"FY95SLS";"Units B",#N/A,FALSE,"FY95SLS"}</definedName>
    <definedName name="gaergteryq" localSheetId="30" hidden="1">{"Sum WW A",#N/A,FALSE,"FY95SLS";"Sum WW B",#N/A,FALSE,"FY95SLS";"Sum US A",#N/A,FALSE,"FY95SLS";"Sum US B",#N/A,FALSE,"FY95SLS";"Sum US Bocg",#N/A,FALSE,"FY95SLS";"Sum Can A",#N/A,FALSE,"FY95SLS";"Sum Can B",#N/A,FALSE,"FY95SLS";"Sum Europe",#N/A,FALSE,"FY95SLS";"Sum Row",#N/A,FALSE,"FY95SLS"}</definedName>
    <definedName name="gaergteryq" hidden="1">{"Sum WW A",#N/A,FALSE,"FY95SLS";"Sum WW B",#N/A,FALSE,"FY95SLS";"Sum US A",#N/A,FALSE,"FY95SLS";"Sum US B",#N/A,FALSE,"FY95SLS";"Sum US Bocg",#N/A,FALSE,"FY95SLS";"Sum Can A",#N/A,FALSE,"FY95SLS";"Sum Can B",#N/A,FALSE,"FY95SLS";"Sum Europe",#N/A,FALSE,"FY95SLS";"Sum Row",#N/A,FALSE,"FY95SLS"}</definedName>
    <definedName name="gaf" localSheetId="30" hidden="1">{#N/A,#N/A,TRUE,"Pivots-Employee";#N/A,"Scenerio2",TRUE,"Assumptions Summary"}</definedName>
    <definedName name="gaf" hidden="1">{#N/A,#N/A,TRUE,"Pivots-Employee";#N/A,"Scenerio2",TRUE,"Assumptions Summary"}</definedName>
    <definedName name="gagrae" localSheetId="30" hidden="1">{"Units A",#N/A,FALSE,"FY95SLS";"Units B",#N/A,FALSE,"FY95SLS"}</definedName>
    <definedName name="gagrae" hidden="1">{"Units A",#N/A,FALSE,"FY95SLS";"Units B",#N/A,FALSE,"FY95SLS"}</definedName>
    <definedName name="gain" localSheetId="30" hidden="1">{"UK PL",#N/A,FALSE,"UK";"UK BS",#N/A,FALSE,"UK";"UK CF",#N/A,FALSE,"UK"}</definedName>
    <definedName name="gain" hidden="1">{"UK PL",#N/A,FALSE,"UK";"UK BS",#N/A,FALSE,"UK";"UK CF",#N/A,FALSE,"UK"}</definedName>
    <definedName name="GAIN_SALE_ASSETS" hidden="1">"GAIN_SALE_ASSETS"</definedName>
    <definedName name="gasdf" localSheetId="30" hidden="1">{#N/A,#N/A,TRUE,"Acq-Ass";#N/A,#N/A,TRUE,"Acq-IS";#N/A,#N/A,TRUE,"Acq-BS";#N/A,#N/A,TRUE,"Acq-CF"}</definedName>
    <definedName name="gasdf" hidden="1">{#N/A,#N/A,TRUE,"Acq-Ass";#N/A,#N/A,TRUE,"Acq-IS";#N/A,#N/A,TRUE,"Acq-BS";#N/A,#N/A,TRUE,"Acq-CF"}</definedName>
    <definedName name="gd" localSheetId="30" hidden="1">{#N/A,#N/A,FALSE,"Acq-Val";#N/A,#N/A,FALSE,"Acq-Mult Val"}</definedName>
    <definedName name="gd" hidden="1">{#N/A,#N/A,FALSE,"Acq-Val";#N/A,#N/A,FALSE,"Acq-Mult Val"}</definedName>
    <definedName name="gda" localSheetId="30" hidden="1">{"'下期集計（10.27迄・速報値）'!$Q$16"}</definedName>
    <definedName name="gda" hidden="1">{"'下期集計（10.27迄・速報値）'!$Q$16"}</definedName>
    <definedName name="gdf" localSheetId="30" hidden="1">{"Final",#N/A,FALSE,"Feb-96"}</definedName>
    <definedName name="gdf" hidden="1">{"Final",#N/A,FALSE,"Feb-96"}</definedName>
    <definedName name="gdfg" localSheetId="30" hidden="1">{"Sum WW A",#N/A,FALSE,"FY95SLS";"Sum WW B",#N/A,FALSE,"FY95SLS";"Sum US A",#N/A,FALSE,"FY95SLS";"Sum US B",#N/A,FALSE,"FY95SLS";"Sum US Bocg",#N/A,FALSE,"FY95SLS";"Sum Can A",#N/A,FALSE,"FY95SLS";"Sum Can B",#N/A,FALSE,"FY95SLS";"Sum Europe",#N/A,FALSE,"FY95SLS";"Sum Row",#N/A,FALSE,"FY95SLS"}</definedName>
    <definedName name="gdfg" hidden="1">{"Sum WW A",#N/A,FALSE,"FY95SLS";"Sum WW B",#N/A,FALSE,"FY95SLS";"Sum US A",#N/A,FALSE,"FY95SLS";"Sum US B",#N/A,FALSE,"FY95SLS";"Sum US Bocg",#N/A,FALSE,"FY95SLS";"Sum Can A",#N/A,FALSE,"FY95SLS";"Sum Can B",#N/A,FALSE,"FY95SLS";"Sum Europe",#N/A,FALSE,"FY95SLS";"Sum Row",#N/A,FALSE,"FY95SLS"}</definedName>
    <definedName name="gdfgdf" localSheetId="30" hidden="1">{#N/A,#N/A,FALSE,"Pharm";#N/A,#N/A,FALSE,"WWCM"}</definedName>
    <definedName name="gdfgdf" hidden="1">{#N/A,#N/A,FALSE,"Pharm";#N/A,#N/A,FALSE,"WWCM"}</definedName>
    <definedName name="gdfgdfg" localSheetId="30" hidden="1">{#N/A,#N/A,FALSE,"Op-BS";#N/A,#N/A,FALSE,"Assum";#N/A,#N/A,FALSE,"IS";#N/A,#N/A,FALSE,"Syn+Elim";#N/A,#N/A,FALSE,"BSCF";#N/A,#N/A,FALSE,"Blue_IS";#N/A,#N/A,FALSE,"Blue_BSCF";#N/A,#N/A,FALSE,"Ratings"}</definedName>
    <definedName name="gdfgdfg" hidden="1">{#N/A,#N/A,FALSE,"Op-BS";#N/A,#N/A,FALSE,"Assum";#N/A,#N/A,FALSE,"IS";#N/A,#N/A,FALSE,"Syn+Elim";#N/A,#N/A,FALSE,"BSCF";#N/A,#N/A,FALSE,"Blue_IS";#N/A,#N/A,FALSE,"Blue_BSCF";#N/A,#N/A,FALSE,"Ratings"}</definedName>
    <definedName name="gdfgh" localSheetId="30" hidden="1">{#N/A,#N/A,FALSE,"FY97";#N/A,#N/A,FALSE,"FY98";#N/A,#N/A,FALSE,"FY99";#N/A,#N/A,FALSE,"FY00";#N/A,#N/A,FALSE,"FY01"}</definedName>
    <definedName name="gdfgh" hidden="1">{#N/A,#N/A,FALSE,"FY97";#N/A,#N/A,FALSE,"FY98";#N/A,#N/A,FALSE,"FY99";#N/A,#N/A,FALSE,"FY00";#N/A,#N/A,FALSE,"FY01"}</definedName>
    <definedName name="gdfs" localSheetId="30" hidden="1">{#N/A,#N/A,FALSE,"Projections";#N/A,#N/A,FALSE,"Multiples Valuation";#N/A,#N/A,FALSE,"LBO";#N/A,#N/A,FALSE,"Multiples_Sensitivity";#N/A,#N/A,FALSE,"Summary"}</definedName>
    <definedName name="gdfs" hidden="1">{#N/A,#N/A,FALSE,"Projections";#N/A,#N/A,FALSE,"Multiples Valuation";#N/A,#N/A,FALSE,"LBO";#N/A,#N/A,FALSE,"Multiples_Sensitivity";#N/A,#N/A,FALSE,"Summary"}</definedName>
    <definedName name="gdg" localSheetId="30">#REF!</definedName>
    <definedName name="gdg">#REF!</definedName>
    <definedName name="gdsa" localSheetId="30" hidden="1">{"'下期集計（10.27迄・速報値）'!$Q$16"}</definedName>
    <definedName name="gdsa" hidden="1">{"'下期集計（10.27迄・速報値）'!$Q$16"}</definedName>
    <definedName name="gdsf" localSheetId="30" hidden="1">{#N/A,#N/A,TRUE,"Pivots-Employee";#N/A,"Scenario1",TRUE,"Assumptions Summary"}</definedName>
    <definedName name="gdsf" hidden="1">{#N/A,#N/A,TRUE,"Pivots-Employee";#N/A,"Scenario1",TRUE,"Assumptions Summary"}</definedName>
    <definedName name="Gearing" localSheetId="30">#REF!</definedName>
    <definedName name="Gearing">#REF!</definedName>
    <definedName name="Gearinglevel">#REF!</definedName>
    <definedName name="GeelCapexFcst" localSheetId="30" hidden="1">{#N/A,#N/A,FALSE,"SUMMARY";#N/A,#N/A,FALSE,"mcsh";#N/A,#N/A,FALSE,"vol&amp;rev";#N/A,#N/A,FALSE,"wkgcap";#N/A,#N/A,FALSE,"DEPR&amp;DT";#N/A,#N/A,FALSE,"ASSETS";#N/A,#N/A,FALSE,"NI&amp;OTH&amp;DIV";#N/A,#N/A,FALSE,"CASHFLOW";#N/A,#N/A,FALSE,"CAPEMPL";#N/A,#N/A,FALSE,"ROCE"}</definedName>
    <definedName name="GeelCapexFcst" hidden="1">{#N/A,#N/A,FALSE,"SUMMARY";#N/A,#N/A,FALSE,"mcsh";#N/A,#N/A,FALSE,"vol&amp;rev";#N/A,#N/A,FALSE,"wkgcap";#N/A,#N/A,FALSE,"DEPR&amp;DT";#N/A,#N/A,FALSE,"ASSETS";#N/A,#N/A,FALSE,"NI&amp;OTH&amp;DIV";#N/A,#N/A,FALSE,"CASHFLOW";#N/A,#N/A,FALSE,"CAPEMPL";#N/A,#N/A,FALSE,"ROCE"}</definedName>
    <definedName name="geww" localSheetId="30" hidden="1">{#N/A,#N/A,FALSE,"Summary";#N/A,#N/A,FALSE,"Edit";#N/A,#N/A,FALSE,"MedProf";#N/A,#N/A,FALSE,"Proj Mgt";#N/A,#N/A,FALSE,"Creat Svc";#N/A,#N/A,FALSE,"Meet Svc";#N/A,#N/A,FALSE,"Non-OCC";#N/A,#N/A,FALSE,"Client Svc";#N/A,#N/A,FALSE,"Bus Dev";#N/A,#N/A,FALSE,"Indirect"}</definedName>
    <definedName name="geww" hidden="1">{#N/A,#N/A,FALSE,"Summary";#N/A,#N/A,FALSE,"Edit";#N/A,#N/A,FALSE,"MedProf";#N/A,#N/A,FALSE,"Proj Mgt";#N/A,#N/A,FALSE,"Creat Svc";#N/A,#N/A,FALSE,"Meet Svc";#N/A,#N/A,FALSE,"Non-OCC";#N/A,#N/A,FALSE,"Client Svc";#N/A,#N/A,FALSE,"Bus Dev";#N/A,#N/A,FALSE,"Indirect"}</definedName>
    <definedName name="gf" localSheetId="30" hidden="1">{"histincome",#N/A,FALSE,"hyfins";"closing balance",#N/A,FALSE,"hyfins"}</definedName>
    <definedName name="gf" hidden="1">{"histincome",#N/A,FALSE,"hyfins";"closing balance",#N/A,FALSE,"hyfins"}</definedName>
    <definedName name="gfbgh"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bg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bngnhjdf" localSheetId="30" hidden="1">{"histincome",#N/A,FALSE,"hyfins";"closing balance",#N/A,FALSE,"hyfins"}</definedName>
    <definedName name="gfbngnhjdf" hidden="1">{"histincome",#N/A,FALSE,"hyfins";"closing balance",#N/A,FALSE,"hyfins"}</definedName>
    <definedName name="gfbnsg"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bns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df" localSheetId="30" hidden="1">{"Units A",#N/A,FALSE,"FY95SLS";"Units B",#N/A,FALSE,"FY95SLS"}</definedName>
    <definedName name="gfdf" hidden="1">{"Units A",#N/A,FALSE,"FY95SLS";"Units B",#N/A,FALSE,"FY95SLS"}</definedName>
    <definedName name="gfdhgfh" localSheetId="30" hidden="1">{"Units A",#N/A,FALSE,"FY95SLS";"Units B",#N/A,FALSE,"FY95SLS"}</definedName>
    <definedName name="gfdhgfh" hidden="1">{"Units A",#N/A,FALSE,"FY95SLS";"Units B",#N/A,FALSE,"FY95SLS"}</definedName>
    <definedName name="gfdjhjh" localSheetId="30" hidden="1">{#N/A,#N/A,FALSE,"Pharm";#N/A,#N/A,FALSE,"WWCM"}</definedName>
    <definedName name="gfdjhjh" hidden="1">{#N/A,#N/A,FALSE,"Pharm";#N/A,#N/A,FALSE,"WWCM"}</definedName>
    <definedName name="gfg" localSheetId="30" hidden="1">{#N/A,#N/A,FALSE,"Projections";#N/A,#N/A,FALSE,"Multiples Valuation";#N/A,#N/A,FALSE,"LBO";#N/A,#N/A,FALSE,"Multiples_Sensitivity";#N/A,#N/A,FALSE,"Summary"}</definedName>
    <definedName name="gfg" hidden="1">{#N/A,#N/A,FALSE,"Projections";#N/A,#N/A,FALSE,"Multiples Valuation";#N/A,#N/A,FALSE,"LBO";#N/A,#N/A,FALSE,"Multiples_Sensitivity";#N/A,#N/A,FALSE,"Summary"}</definedName>
    <definedName name="gfh" localSheetId="30" hidden="1">{"Units A",#N/A,FALSE,"FY95SLS";"Units B",#N/A,FALSE,"FY95SLS"}</definedName>
    <definedName name="gfh" hidden="1">{"Units A",#N/A,FALSE,"FY95SLS";"Units B",#N/A,FALSE,"FY95SLS"}</definedName>
    <definedName name="gfhraegt" localSheetId="30" hidden="1">{"Units A",#N/A,FALSE,"FY95SLS";"Units B",#N/A,FALSE,"FY95SLS"}</definedName>
    <definedName name="gfhraegt" hidden="1">{"Units A",#N/A,FALSE,"FY95SLS";"Units B",#N/A,FALSE,"FY95SLS"}</definedName>
    <definedName name="gfhrhtrhy"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rhtrh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s" localSheetId="30" hidden="1">{"Sum WW A",#N/A,FALSE,"FY95SLS";"Sum WW B",#N/A,FALSE,"FY95SLS";"Sum US A",#N/A,FALSE,"FY95SLS";"Sum US B",#N/A,FALSE,"FY95SLS";"Sum US Bocg",#N/A,FALSE,"FY95SLS";"Sum Can A",#N/A,FALSE,"FY95SLS";"Sum Can B",#N/A,FALSE,"FY95SLS";"Sum Europe",#N/A,FALSE,"FY95SLS";"Sum Row",#N/A,FALSE,"FY95SLS"}</definedName>
    <definedName name="gfhs" hidden="1">{"Sum WW A",#N/A,FALSE,"FY95SLS";"Sum WW B",#N/A,FALSE,"FY95SLS";"Sum US A",#N/A,FALSE,"FY95SLS";"Sum US B",#N/A,FALSE,"FY95SLS";"Sum US Bocg",#N/A,FALSE,"FY95SLS";"Sum Can A",#N/A,FALSE,"FY95SLS";"Sum Can B",#N/A,FALSE,"FY95SLS";"Sum Europe",#N/A,FALSE,"FY95SLS";"Sum Row",#N/A,FALSE,"FY95SLS"}</definedName>
    <definedName name="gfhsdfg" localSheetId="30" hidden="1">{"US Dollars",#N/A,TRUE,"PPD";"US Dollar",#N/A,TRUE,"Anaquest";"US Dollar",#N/A,TRUE,"Delta";"US Dollar",#N/A,TRUE,"INO"}</definedName>
    <definedName name="gfhsdfg" hidden="1">{"US Dollars",#N/A,TRUE,"PPD";"US Dollar",#N/A,TRUE,"Anaquest";"US Dollar",#N/A,TRUE,"Delta";"US Dollar",#N/A,TRUE,"INO"}</definedName>
    <definedName name="gfhwrtht"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wrth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wth"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hwt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hwthw"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hwthw"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hwtr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wtr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ie" localSheetId="30" hidden="1">{"bs",#N/A,FALSE,"SCF"}</definedName>
    <definedName name="gfie" hidden="1">{"bs",#N/A,FALSE,"SCF"}</definedName>
    <definedName name="gfj" localSheetId="30" hidden="1">{"Pound Sterling",#N/A,TRUE,"PPD";"Pound Sterling",#N/A,TRUE,"Anaquest";"Pound Sterling",#N/A,TRUE,"Delta";"Pound Sterling",#N/A,TRUE,"INO"}</definedName>
    <definedName name="gfj" hidden="1">{"Pound Sterling",#N/A,TRUE,"PPD";"Pound Sterling",#N/A,TRUE,"Anaquest";"Pound Sterling",#N/A,TRUE,"Delta";"Pound Sterling",#N/A,TRUE,"INO"}</definedName>
    <definedName name="gfjfj" localSheetId="30" hidden="1">{#N/A,#N/A,TRUE,"Tar-Ass";#N/A,#N/A,TRUE,"Tar-Ass LBO";#N/A,#N/A,TRUE,"LBO Ret";#N/A,#N/A,TRUE,"Tar-BS LBO";#N/A,#N/A,TRUE,"Tar-IS LBO";#N/A,#N/A,TRUE,"Tar-CF LBO";#N/A,#N/A,TRUE,"Tar-Debt LBO";#N/A,#N/A,TRUE,"Tar-Int LBO";#N/A,#N/A,TRUE,"Tar-Taxes LBO";#N/A,#N/A,TRUE,"Tar-Val LBO"}</definedName>
    <definedName name="gfjfj" hidden="1">{#N/A,#N/A,TRUE,"Tar-Ass";#N/A,#N/A,TRUE,"Tar-Ass LBO";#N/A,#N/A,TRUE,"LBO Ret";#N/A,#N/A,TRUE,"Tar-BS LBO";#N/A,#N/A,TRUE,"Tar-IS LBO";#N/A,#N/A,TRUE,"Tar-CF LBO";#N/A,#N/A,TRUE,"Tar-Debt LBO";#N/A,#N/A,TRUE,"Tar-Int LBO";#N/A,#N/A,TRUE,"Tar-Taxes LBO";#N/A,#N/A,TRUE,"Tar-Val LBO"}</definedName>
    <definedName name="gfjgfj" localSheetId="30" hidden="1">{"US Dollars",#N/A,TRUE,"PPD";"US Dollar",#N/A,TRUE,"Anaquest";"US Dollar",#N/A,TRUE,"Delta";"US Dollar",#N/A,TRUE,"INO"}</definedName>
    <definedName name="gfjgfj" hidden="1">{"US Dollars",#N/A,TRUE,"PPD";"US Dollar",#N/A,TRUE,"Anaquest";"US Dollar",#N/A,TRUE,"Delta";"US Dollar",#N/A,TRUE,"INO"}</definedName>
    <definedName name="gfjgfjgf" localSheetId="30" hidden="1">{"Sum WW A",#N/A,FALSE,"FY95SLS";"Sum WW B",#N/A,FALSE,"FY95SLS";"Sum US A",#N/A,FALSE,"FY95SLS";"Sum US B",#N/A,FALSE,"FY95SLS";"Sum US Bocg",#N/A,FALSE,"FY95SLS";"Sum Can A",#N/A,FALSE,"FY95SLS";"Sum Can B",#N/A,FALSE,"FY95SLS";"Sum Europe",#N/A,FALSE,"FY95SLS";"Sum Row",#N/A,FALSE,"FY95SLS"}</definedName>
    <definedName name="gfjgfjgf" hidden="1">{"Sum WW A",#N/A,FALSE,"FY95SLS";"Sum WW B",#N/A,FALSE,"FY95SLS";"Sum US A",#N/A,FALSE,"FY95SLS";"Sum US B",#N/A,FALSE,"FY95SLS";"Sum US Bocg",#N/A,FALSE,"FY95SLS";"Sum Can A",#N/A,FALSE,"FY95SLS";"Sum Can B",#N/A,FALSE,"FY95SLS";"Sum Europe",#N/A,FALSE,"FY95SLS";"Sum Row",#N/A,FALSE,"FY95SLS"}</definedName>
    <definedName name="gfmjgfj"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mjgf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reg" localSheetId="30" hidden="1">{"Units A",#N/A,FALSE,"FY95SLS";"Units B",#N/A,FALSE,"FY95SLS"}</definedName>
    <definedName name="gfreg" hidden="1">{"Units A",#N/A,FALSE,"FY95SLS";"Units B",#N/A,FALSE,"FY95SLS"}</definedName>
    <definedName name="gfs"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g" localSheetId="30" hidden="1">{#N/A,#N/A,FALSE,"format 1"}</definedName>
    <definedName name="gg" hidden="1">{#N/A,#N/A,FALSE,"format 1"}</definedName>
    <definedName name="ggfhwty" localSheetId="30" hidden="1">{"Units A",#N/A,FALSE,"FY95SLS";"Units B",#N/A,FALSE,"FY95SLS"}</definedName>
    <definedName name="ggfhwty" hidden="1">{"Units A",#N/A,FALSE,"FY95SLS";"Units B",#N/A,FALSE,"FY95SLS"}</definedName>
    <definedName name="ggg"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g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ggg"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gg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gggg" localSheetId="30" hidden="1">{"Sum WW A",#N/A,FALSE,"FY95SLS";"Sum WW B",#N/A,FALSE,"FY95SLS";"Sum US A",#N/A,FALSE,"FY95SLS";"Sum US B",#N/A,FALSE,"FY95SLS";"Sum US Bocg",#N/A,FALSE,"FY95SLS";"Sum Can A",#N/A,FALSE,"FY95SLS";"Sum Can B",#N/A,FALSE,"FY95SLS";"Sum Europe",#N/A,FALSE,"FY95SLS";"Sum Row",#N/A,FALSE,"FY95SLS"}</definedName>
    <definedName name="ggggg" hidden="1">{"Sum WW A",#N/A,FALSE,"FY95SLS";"Sum WW B",#N/A,FALSE,"FY95SLS";"Sum US A",#N/A,FALSE,"FY95SLS";"Sum US B",#N/A,FALSE,"FY95SLS";"Sum US Bocg",#N/A,FALSE,"FY95SLS";"Sum Can A",#N/A,FALSE,"FY95SLS";"Sum Can B",#N/A,FALSE,"FY95SLS";"Sum Europe",#N/A,FALSE,"FY95SLS";"Sum Row",#N/A,FALSE,"FY95SLS"}</definedName>
    <definedName name="ggggggggggggggg" localSheetId="30">#REF!</definedName>
    <definedName name="ggggggggggggggg">#REF!</definedName>
    <definedName name="GGGH" localSheetId="30" hidden="1">{"stepel",#N/A,FALSE,"AHFSTEP"}</definedName>
    <definedName name="GGGH" hidden="1">{"stepel",#N/A,FALSE,"AHFSTEP"}</definedName>
    <definedName name="ggh" localSheetId="30" hidden="1">{"compallo",#N/A,FALSE,"Allocation";"plallo",#N/A,FALSE,"Allocation"}</definedName>
    <definedName name="ggh" hidden="1">{"compallo",#N/A,FALSE,"Allocation";"plallo",#N/A,FALSE,"Allocation"}</definedName>
    <definedName name="GGHH" localSheetId="30" hidden="1">{#N/A,#N/A,FALSE,"ARCYLD"}</definedName>
    <definedName name="GGHH" hidden="1">{#N/A,#N/A,FALSE,"ARCYLD"}</definedName>
    <definedName name="ggj" localSheetId="30" hidden="1">{#N/A,#N/A,FALSE,"format 4mm"}</definedName>
    <definedName name="ggj" hidden="1">{#N/A,#N/A,FALSE,"format 4mm"}</definedName>
    <definedName name="ggsdf" localSheetId="30" hidden="1">{#N/A,#N/A,TRUE,"Tar-Ass";#N/A,#N/A,TRUE,"Tar-Ass LBO";#N/A,#N/A,TRUE,"LBO Ret";#N/A,#N/A,TRUE,"Tar-BS LBO";#N/A,#N/A,TRUE,"Tar-IS LBO";#N/A,#N/A,TRUE,"Tar-CF LBO";#N/A,#N/A,TRUE,"Tar-Debt LBO";#N/A,#N/A,TRUE,"Tar-Int LBO";#N/A,#N/A,TRUE,"Tar-Taxes LBO";#N/A,#N/A,TRUE,"Tar-Val LBO"}</definedName>
    <definedName name="ggsdf" hidden="1">{#N/A,#N/A,TRUE,"Tar-Ass";#N/A,#N/A,TRUE,"Tar-Ass LBO";#N/A,#N/A,TRUE,"LBO Ret";#N/A,#N/A,TRUE,"Tar-BS LBO";#N/A,#N/A,TRUE,"Tar-IS LBO";#N/A,#N/A,TRUE,"Tar-CF LBO";#N/A,#N/A,TRUE,"Tar-Debt LBO";#N/A,#N/A,TRUE,"Tar-Int LBO";#N/A,#N/A,TRUE,"Tar-Taxes LBO";#N/A,#N/A,TRUE,"Tar-Val LBO"}</definedName>
    <definedName name="gh" localSheetId="30" hidden="1">{#N/A,#N/A,FALSE,"format 4hr"}</definedName>
    <definedName name="gh" hidden="1">{#N/A,#N/A,FALSE,"format 4hr"}</definedName>
    <definedName name="ghdf" localSheetId="30" hidden="1">{"Acq_matrix",#N/A,FALSE,"Acquisition Matrix"}</definedName>
    <definedName name="ghdf" hidden="1">{"Acq_matrix",#N/A,FALSE,"Acquisition Matrix"}</definedName>
    <definedName name="ghf" localSheetId="30" hidden="1">{"vi1",#N/A,FALSE,"Financial Statements";"vi2",#N/A,FALSE,"Financial Statements";#N/A,#N/A,FALSE,"DCF"}</definedName>
    <definedName name="ghf" hidden="1">{"vi1",#N/A,FALSE,"Financial Statements";"vi2",#N/A,FALSE,"Financial Statements";#N/A,#N/A,FALSE,"DCF"}</definedName>
    <definedName name="ghfghgf"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hfghg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hhghd" localSheetId="30" hidden="1">{"mgmt forecast",#N/A,FALSE,"Mgmt Forecast";"dcf table",#N/A,FALSE,"Mgmt Forecast";"sensitivity",#N/A,FALSE,"Mgmt Forecast";"table inputs",#N/A,FALSE,"Mgmt Forecast";"calculations",#N/A,FALSE,"Mgmt Forecast"}</definedName>
    <definedName name="ghhghd" hidden="1">{"mgmt forecast",#N/A,FALSE,"Mgmt Forecast";"dcf table",#N/A,FALSE,"Mgmt Forecast";"sensitivity",#N/A,FALSE,"Mgmt Forecast";"table inputs",#N/A,FALSE,"Mgmt Forecast";"calculations",#N/A,FALSE,"Mgmt Forecast"}</definedName>
    <definedName name="ghhhg" localSheetId="30" hidden="1">{#N/A,#N/A,FALSE,"ORIX CSC"}</definedName>
    <definedName name="ghhhg" hidden="1">{#N/A,#N/A,FALSE,"ORIX CSC"}</definedName>
    <definedName name="ghjdghjty" localSheetId="30" hidden="1">{"Pound Sterling",#N/A,TRUE,"PPD";"Pound Sterling",#N/A,TRUE,"Anaquest";"Pound Sterling",#N/A,TRUE,"Delta";"Pound Sterling",#N/A,TRUE,"INO"}</definedName>
    <definedName name="ghjdghjty" hidden="1">{"Pound Sterling",#N/A,TRUE,"PPD";"Pound Sterling",#N/A,TRUE,"Anaquest";"Pound Sterling",#N/A,TRUE,"Delta";"Pound Sterling",#N/A,TRUE,"INO"}</definedName>
    <definedName name="ghjeth" localSheetId="30" hidden="1">{"Pound Sterling",#N/A,TRUE,"PPD";"Pound Sterling",#N/A,TRUE,"Anaquest";"Pound Sterling",#N/A,TRUE,"Delta";"Pound Sterling",#N/A,TRUE,"INO"}</definedName>
    <definedName name="ghjeth" hidden="1">{"Pound Sterling",#N/A,TRUE,"PPD";"Pound Sterling",#N/A,TRUE,"Anaquest";"Pound Sterling",#N/A,TRUE,"Delta";"Pound Sterling",#N/A,TRUE,"INO"}</definedName>
    <definedName name="ghjggjh" localSheetId="30" hidden="1">{#N/A,#N/A,FALSE,"Pharm";#N/A,#N/A,FALSE,"WWCM"}</definedName>
    <definedName name="ghjggjh" hidden="1">{#N/A,#N/A,FALSE,"Pharm";#N/A,#N/A,FALSE,"WWCM"}</definedName>
    <definedName name="ghjghjtyuu" localSheetId="30" hidden="1">{"Units A",#N/A,FALSE,"FY95SLS";"Units B",#N/A,FALSE,"FY95SLS"}</definedName>
    <definedName name="ghjghjtyuu" hidden="1">{"Units A",#N/A,FALSE,"FY95SLS";"Units B",#N/A,FALSE,"FY95SLS"}</definedName>
    <definedName name="ghjnhnnhj" localSheetId="30" hidden="1">{#N/A,#N/A,FALSE,"Combo-Ass ";#N/A,#N/A,FALSE,"Combo-IS";#N/A,#N/A,FALSE,"Combo-BS";#N/A,#N/A,FALSE,"Combo-CF"}</definedName>
    <definedName name="ghjnhnnhj" hidden="1">{#N/A,#N/A,FALSE,"Combo-Ass ";#N/A,#N/A,FALSE,"Combo-IS";#N/A,#N/A,FALSE,"Combo-BS";#N/A,#N/A,FALSE,"Combo-CF"}</definedName>
    <definedName name="ghketyk" localSheetId="30" hidden="1">{"Units A",#N/A,FALSE,"FY95SLS";"Units B",#N/A,FALSE,"FY95SLS"}</definedName>
    <definedName name="ghketyk" hidden="1">{"Units A",#N/A,FALSE,"FY95SLS";"Units B",#N/A,FALSE,"FY95SLS"}</definedName>
    <definedName name="ghmkjf" localSheetId="30" hidden="1">{#N/A,#N/A,FALSE,"Assum";#N/A,#N/A,FALSE,"IS";#N/A,#N/A,FALSE,"Op-BS";#N/A,#N/A,FALSE,"BSCF";#N/A,#N/A,FALSE,"Brad_IS";#N/A,#N/A,FALSE,"Brad_BSCF";#N/A,#N/A,FALSE,"Nick_IS";#N/A,#N/A,FALSE,"Nick_BSCF";#N/A,#N/A,FALSE,"Mobile_IS";#N/A,#N/A,FALSE,"Mobile_BSCF";#N/A,#N/A,FALSE,"Syn+Elim";#N/A,#N/A,FALSE,"Ratings"}</definedName>
    <definedName name="ghmkjf" hidden="1">{#N/A,#N/A,FALSE,"Assum";#N/A,#N/A,FALSE,"IS";#N/A,#N/A,FALSE,"Op-BS";#N/A,#N/A,FALSE,"BSCF";#N/A,#N/A,FALSE,"Brad_IS";#N/A,#N/A,FALSE,"Brad_BSCF";#N/A,#N/A,FALSE,"Nick_IS";#N/A,#N/A,FALSE,"Nick_BSCF";#N/A,#N/A,FALSE,"Mobile_IS";#N/A,#N/A,FALSE,"Mobile_BSCF";#N/A,#N/A,FALSE,"Syn+Elim";#N/A,#N/A,FALSE,"Ratings"}</definedName>
    <definedName name="ghs"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h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hwhth" localSheetId="30" hidden="1">{"Units A",#N/A,FALSE,"FY95SLS";"Units B",#N/A,FALSE,"FY95SLS"}</definedName>
    <definedName name="ghwhth" hidden="1">{"Units A",#N/A,FALSE,"FY95SLS";"Units B",#N/A,FALSE,"FY95SLS"}</definedName>
    <definedName name="ghwrthwrh" localSheetId="30" hidden="1">{"Pound Sterling",#N/A,TRUE,"PPD";"Pound Sterling",#N/A,TRUE,"Anaquest";"Pound Sterling",#N/A,TRUE,"Delta";"Pound Sterling",#N/A,TRUE,"INO"}</definedName>
    <definedName name="ghwrthwrh" hidden="1">{"Pound Sterling",#N/A,TRUE,"PPD";"Pound Sterling",#N/A,TRUE,"Anaquest";"Pound Sterling",#N/A,TRUE,"Delta";"Pound Sterling",#N/A,TRUE,"INO"}</definedName>
    <definedName name="gjdft" localSheetId="30" hidden="1">{"Sum WW A",#N/A,FALSE,"FY95SLS";"Sum WW B",#N/A,FALSE,"FY95SLS";"Sum US A",#N/A,FALSE,"FY95SLS";"Sum US B",#N/A,FALSE,"FY95SLS";"Sum US Bocg",#N/A,FALSE,"FY95SLS";"Sum Can A",#N/A,FALSE,"FY95SLS";"Sum Can B",#N/A,FALSE,"FY95SLS";"Sum Europe",#N/A,FALSE,"FY95SLS";"Sum Row",#N/A,FALSE,"FY95SLS"}</definedName>
    <definedName name="gjdft" hidden="1">{"Sum WW A",#N/A,FALSE,"FY95SLS";"Sum WW B",#N/A,FALSE,"FY95SLS";"Sum US A",#N/A,FALSE,"FY95SLS";"Sum US B",#N/A,FALSE,"FY95SLS";"Sum US Bocg",#N/A,FALSE,"FY95SLS";"Sum Can A",#N/A,FALSE,"FY95SLS";"Sum Can B",#N/A,FALSE,"FY95SLS";"Sum Europe",#N/A,FALSE,"FY95SLS";"Sum Row",#N/A,FALSE,"FY95SLS"}</definedName>
    <definedName name="gjs"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j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jsf" localSheetId="30" hidden="1">{"targetdcf",#N/A,FALSE,"Merger consequences";"TARGETASSU",#N/A,FALSE,"Merger consequences";"TERMINAL VALUE",#N/A,FALSE,"Merger consequences"}</definedName>
    <definedName name="gjsf" hidden="1">{"targetdcf",#N/A,FALSE,"Merger consequences";"TARGETASSU",#N/A,FALSE,"Merger consequences";"TERMINAL VALUE",#N/A,FALSE,"Merger consequences"}</definedName>
    <definedName name="gjty"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jt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jtyu" localSheetId="30" hidden="1">{"Sum WW A",#N/A,FALSE,"FY95SLS";"Sum WW B",#N/A,FALSE,"FY95SLS";"Sum US A",#N/A,FALSE,"FY95SLS";"Sum US B",#N/A,FALSE,"FY95SLS";"Sum US Bocg",#N/A,FALSE,"FY95SLS";"Sum Can A",#N/A,FALSE,"FY95SLS";"Sum Can B",#N/A,FALSE,"FY95SLS";"Sum Europe",#N/A,FALSE,"FY95SLS";"Sum Row",#N/A,FALSE,"FY95SLS"}</definedName>
    <definedName name="gjtyu" hidden="1">{"Sum WW A",#N/A,FALSE,"FY95SLS";"Sum WW B",#N/A,FALSE,"FY95SLS";"Sum US A",#N/A,FALSE,"FY95SLS";"Sum US B",#N/A,FALSE,"FY95SLS";"Sum US Bocg",#N/A,FALSE,"FY95SLS";"Sum Can A",#N/A,FALSE,"FY95SLS";"Sum Can B",#N/A,FALSE,"FY95SLS";"Sum Europe",#N/A,FALSE,"FY95SLS";"Sum Row",#N/A,FALSE,"FY95SLS"}</definedName>
    <definedName name="gk" localSheetId="30" hidden="1">{"incomemth",#N/A,TRUE,"forecast00";"incomepercentmth",#N/A,TRUE,"forecast00";"balancemth",#N/A,TRUE,"forecast00";"cashmth",#N/A,TRUE,"forecast00";"covenantmth",#N/A,TRUE,"forecast00"}</definedName>
    <definedName name="gk" hidden="1">{"incomemth",#N/A,TRUE,"forecast00";"incomepercentmth",#N/A,TRUE,"forecast00";"balancemth",#N/A,TRUE,"forecast00";"cashmth",#N/A,TRUE,"forecast00";"covenantmth",#N/A,TRUE,"forecast00"}</definedName>
    <definedName name="gkgfyui"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kgfyu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kn" localSheetId="30" hidden="1">{#N/A,#N/A,FALSE,"COVER PAGE";#N/A,#N/A,FALSE,"Page 2";#N/A,#N/A,FALSE,"Page 2";#N/A,#N/A,FALSE,"Page 4";#N/A,#N/A,FALSE,"Page5";#N/A,#N/A,FALSE,"Page 6";#N/A,#N/A,FALSE,"Page 7";#N/A,#N/A,FALSE,"Page 8";#N/A,#N/A,FALSE,"Page 10";#N/A,#N/A,FALSE,"Long-Term OCF Mult.";#N/A,#N/A,FALSE,"PCS Comp";#N/A,#N/A,FALSE,"OCS-CAPEX";#N/A,#N/A,FALSE,"Blank"}</definedName>
    <definedName name="gkn" hidden="1">{#N/A,#N/A,FALSE,"COVER PAGE";#N/A,#N/A,FALSE,"Page 2";#N/A,#N/A,FALSE,"Page 2";#N/A,#N/A,FALSE,"Page 4";#N/A,#N/A,FALSE,"Page5";#N/A,#N/A,FALSE,"Page 6";#N/A,#N/A,FALSE,"Page 7";#N/A,#N/A,FALSE,"Page 8";#N/A,#N/A,FALSE,"Page 10";#N/A,#N/A,FALSE,"Long-Term OCF Mult.";#N/A,#N/A,FALSE,"PCS Comp";#N/A,#N/A,FALSE,"OCS-CAPEX";#N/A,#N/A,FALSE,"Blank"}</definedName>
    <definedName name="Global1" localSheetId="30" hidden="1">{#N/A,#N/A,FALSE,"Pharm";#N/A,#N/A,FALSE,"WWCM"}</definedName>
    <definedName name="Global1" hidden="1">{#N/A,#N/A,FALSE,"Pharm";#N/A,#N/A,FALSE,"WWCM"}</definedName>
    <definedName name="glue" localSheetId="30">#REF!</definedName>
    <definedName name="glue">#REF!</definedName>
    <definedName name="gnfnwrh" localSheetId="30" hidden="1">{"Pound Sterling",#N/A,TRUE,"PPD";"Pound Sterling",#N/A,TRUE,"Anaquest";"Pound Sterling",#N/A,TRUE,"Delta";"Pound Sterling",#N/A,TRUE,"INO"}</definedName>
    <definedName name="gnfnwrh" hidden="1">{"Pound Sterling",#N/A,TRUE,"PPD";"Pound Sterling",#N/A,TRUE,"Anaquest";"Pound Sterling",#N/A,TRUE,"Delta";"Pound Sterling",#N/A,TRUE,"INO"}</definedName>
    <definedName name="gnhjsfh" localSheetId="30" hidden="1">{"Pound Sterling",#N/A,TRUE,"PPD";"Pound Sterling",#N/A,TRUE,"Anaquest";"Pound Sterling",#N/A,TRUE,"Delta";"Pound Sterling",#N/A,TRUE,"INO"}</definedName>
    <definedName name="gnhjsfh" hidden="1">{"Pound Sterling",#N/A,TRUE,"PPD";"Pound Sterling",#N/A,TRUE,"Anaquest";"Pound Sterling",#N/A,TRUE,"Delta";"Pound Sterling",#N/A,TRUE,"INO"}</definedName>
    <definedName name="gnhtr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nhtr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nmjgfj"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nmjgf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nsfg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nsfg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OODWILL_NET" hidden="1">"GOODWILL_NET"</definedName>
    <definedName name="GR" hidden="1">[13]SalesMYP!$B$49:$B$55</definedName>
    <definedName name="GRANDTOT" localSheetId="30">#REF!</definedName>
    <definedName name="GRANDTOT">#REF!</definedName>
    <definedName name="graph" localSheetId="30" hidden="1">{#N/A,#N/A,FALSE,"REPORT"}</definedName>
    <definedName name="graph" hidden="1">{#N/A,#N/A,FALSE,"REPORT"}</definedName>
    <definedName name="graph_bincome2" hidden="1">#N/A</definedName>
    <definedName name="Graph_Xdriver" hidden="1">#N/A</definedName>
    <definedName name="GraphResults7" localSheetId="30" hidden="1">{#N/A,#N/A,FALSE,"GraphInput";#N/A,#N/A,FALSE,"Grph_Contrib";#N/A,#N/A,FALSE,"Grph_Fund";#N/A,#N/A,FALSE,"Grph_FAS87";#N/A,#N/A,FALSE,"Grph_FAS35";#N/A,#N/A,FALSE,"Grph_PI";#N/A,#N/A,FALSE,"Grph_Asset";#N/A,#N/A,FALSE,"Grph_Invest"}</definedName>
    <definedName name="GraphResults7" hidden="1">{#N/A,#N/A,FALSE,"GraphInput";#N/A,#N/A,FALSE,"Grph_Contrib";#N/A,#N/A,FALSE,"Grph_Fund";#N/A,#N/A,FALSE,"Grph_FAS87";#N/A,#N/A,FALSE,"Grph_FAS35";#N/A,#N/A,FALSE,"Grph_PI";#N/A,#N/A,FALSE,"Grph_Asset";#N/A,#N/A,FALSE,"Grph_Invest"}</definedName>
    <definedName name="GraphResults7b" localSheetId="30" hidden="1">{#N/A,#N/A,FALSE,"GraphInput";#N/A,#N/A,FALSE,"Grph_Contrib";#N/A,#N/A,FALSE,"Grph_Fund";#N/A,#N/A,FALSE,"Grph_FAS87";#N/A,#N/A,FALSE,"Grph_FAS35";#N/A,#N/A,FALSE,"Grph_PI";#N/A,#N/A,FALSE,"Grph_Asset";#N/A,#N/A,FALSE,"Grph_Invest"}</definedName>
    <definedName name="GraphResults7b" hidden="1">{#N/A,#N/A,FALSE,"GraphInput";#N/A,#N/A,FALSE,"Grph_Contrib";#N/A,#N/A,FALSE,"Grph_Fund";#N/A,#N/A,FALSE,"Grph_FAS87";#N/A,#N/A,FALSE,"Grph_FAS35";#N/A,#N/A,FALSE,"Grph_PI";#N/A,#N/A,FALSE,"Grph_Asset";#N/A,#N/A,FALSE,"Grph_Invest"}</definedName>
    <definedName name="GraphResutls7b" localSheetId="30" hidden="1">{#N/A,#N/A,FALSE,"GraphInput";#N/A,#N/A,FALSE,"Grph_Contrib";#N/A,#N/A,FALSE,"Grph_Fund";#N/A,#N/A,FALSE,"Grph_FAS87";#N/A,#N/A,FALSE,"Grph_FAS35";#N/A,#N/A,FALSE,"Grph_PI";#N/A,#N/A,FALSE,"Grph_Asset";#N/A,#N/A,FALSE,"Grph_Invest"}</definedName>
    <definedName name="GraphResutls7b" hidden="1">{#N/A,#N/A,FALSE,"GraphInput";#N/A,#N/A,FALSE,"Grph_Contrib";#N/A,#N/A,FALSE,"Grph_Fund";#N/A,#N/A,FALSE,"Grph_FAS87";#N/A,#N/A,FALSE,"Grph_FAS35";#N/A,#N/A,FALSE,"Grph_PI";#N/A,#N/A,FALSE,"Grph_Asset";#N/A,#N/A,FALSE,"Grph_Invest"}</definedName>
    <definedName name="grge" localSheetId="30">#REF!</definedName>
    <definedName name="grge">#REF!</definedName>
    <definedName name="grhwrhtr" localSheetId="30" hidden="1">{"Pound Sterling",#N/A,TRUE,"PPD";"Pound Sterling",#N/A,TRUE,"Anaquest";"Pound Sterling",#N/A,TRUE,"Delta";"Pound Sterling",#N/A,TRUE,"INO"}</definedName>
    <definedName name="grhwrhtr" hidden="1">{"Pound Sterling",#N/A,TRUE,"PPD";"Pound Sterling",#N/A,TRUE,"Anaquest";"Pound Sterling",#N/A,TRUE,"Delta";"Pound Sterling",#N/A,TRUE,"INO"}</definedName>
    <definedName name="grhwthq"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rhwthq"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ROSS_DIVID" hidden="1">"GROSS_DIVID"</definedName>
    <definedName name="GROSS_MARGIN" hidden="1">"GROSS_MARGIN"</definedName>
    <definedName name="GROSS_PROFIT" hidden="1">"GROSS_PROFIT"</definedName>
    <definedName name="Gross_Up" localSheetId="30">#REF!</definedName>
    <definedName name="Gross_Up">#REF!</definedName>
    <definedName name="Growth">#REF!</definedName>
    <definedName name="GrowthRateRange">#REF!</definedName>
    <definedName name="grqgqer" localSheetId="30" hidden="1">{"Units A",#N/A,FALSE,"FY95SLS";"Units B",#N/A,FALSE,"FY95SLS"}</definedName>
    <definedName name="grqgqer" hidden="1">{"Units A",#N/A,FALSE,"FY95SLS";"Units B",#N/A,FALSE,"FY95SLS"}</definedName>
    <definedName name="grtg" localSheetId="30" hidden="1">{"Units A",#N/A,FALSE,"FY95SLS";"Units B",#N/A,FALSE,"FY95SLS"}</definedName>
    <definedName name="grtg" hidden="1">{"Units A",#N/A,FALSE,"FY95SLS";"Units B",#N/A,FALSE,"FY95SLS"}</definedName>
    <definedName name="gsd" localSheetId="30" hidden="1">{"Draft",#N/A,FALSE,"Feb-96"}</definedName>
    <definedName name="gsd" hidden="1">{"Draft",#N/A,FALSE,"Feb-96"}</definedName>
    <definedName name="gsdf" localSheetId="30" hidden="1">{"Pound Sterling",#N/A,TRUE,"PPD";"Pound Sterling",#N/A,TRUE,"Anaquest";"Pound Sterling",#N/A,TRUE,"Delta";"Pound Sterling",#N/A,TRUE,"INO"}</definedName>
    <definedName name="gsdf" hidden="1">{"Pound Sterling",#N/A,TRUE,"PPD";"Pound Sterling",#N/A,TRUE,"Anaquest";"Pound Sterling",#N/A,TRUE,"Delta";"Pound Sterling",#N/A,TRUE,"INO"}</definedName>
    <definedName name="gsdfdf" localSheetId="30"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gsdfdf"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gsdfgsdf" localSheetId="30" hidden="1">{"Agg Output",#N/A,FALSE,"Operational Drivers Output";"NW Output",#N/A,FALSE,"Operational Drivers Output";"South Output",#N/A,FALSE,"Operational Drivers Output";"Central Output",#N/A,FALSE,"Operational Drivers Output"}</definedName>
    <definedName name="gsdfgsdf" hidden="1">{"Agg Output",#N/A,FALSE,"Operational Drivers Output";"NW Output",#N/A,FALSE,"Operational Drivers Output";"South Output",#N/A,FALSE,"Operational Drivers Output";"Central Output",#N/A,FALSE,"Operational Drivers Output"}</definedName>
    <definedName name="gsdfsf" localSheetId="30" hidden="1">{#N/A,#N/A,TRUE,"Pivots-Employee";#N/A,"Scenerio2",TRUE,"Assumptions Summary"}</definedName>
    <definedName name="gsdfsf" hidden="1">{#N/A,#N/A,TRUE,"Pivots-Employee";#N/A,"Scenerio2",TRUE,"Assumptions Summary"}</definedName>
    <definedName name="gsfdh" localSheetId="30"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gsfdh"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gsgseg" localSheetId="30" hidden="1">{"Units A",#N/A,FALSE,"FY95SLS";"Units B",#N/A,FALSE,"FY95SLS"}</definedName>
    <definedName name="gsgseg" hidden="1">{"Units A",#N/A,FALSE,"FY95SLS";"Units B",#N/A,FALSE,"FY95SLS"}</definedName>
    <definedName name="gshtryt"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shtryt"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srgr" localSheetId="30" hidden="1">{"Sum WW A",#N/A,FALSE,"FY95SLS";"Sum WW B",#N/A,FALSE,"FY95SLS";"Sum US A",#N/A,FALSE,"FY95SLS";"Sum US B",#N/A,FALSE,"FY95SLS";"Sum US Bocg",#N/A,FALSE,"FY95SLS";"Sum Can A",#N/A,FALSE,"FY95SLS";"Sum Can B",#N/A,FALSE,"FY95SLS";"Sum Europe",#N/A,FALSE,"FY95SLS";"Sum Row",#N/A,FALSE,"FY95SLS"}</definedName>
    <definedName name="gsrgr" hidden="1">{"Sum WW A",#N/A,FALSE,"FY95SLS";"Sum WW B",#N/A,FALSE,"FY95SLS";"Sum US A",#N/A,FALSE,"FY95SLS";"Sum US B",#N/A,FALSE,"FY95SLS";"Sum US Bocg",#N/A,FALSE,"FY95SLS";"Sum Can A",#N/A,FALSE,"FY95SLS";"Sum Can B",#N/A,FALSE,"FY95SLS";"Sum Europe",#N/A,FALSE,"FY95SLS";"Sum Row",#N/A,FALSE,"FY95SLS"}</definedName>
    <definedName name="gt" localSheetId="30" hidden="1">{"YTDONLY",#N/A,FALSE,"09-SUM  ";"REGULAR1",#N/A,FALSE,"09-SUM  "}</definedName>
    <definedName name="gt" hidden="1">{"YTDONLY",#N/A,FALSE,"09-SUM  ";"REGULAR1",#N/A,FALSE,"09-SUM  "}</definedName>
    <definedName name="gtrh" localSheetId="30" hidden="1">{"Units A",#N/A,FALSE,"FY95SLS";"Units B",#N/A,FALSE,"FY95SLS"}</definedName>
    <definedName name="gtrh" hidden="1">{"Units A",#N/A,FALSE,"FY95SLS";"Units B",#N/A,FALSE,"FY95SLS"}</definedName>
    <definedName name="gualianvvvvv" localSheetId="30">#REF!</definedName>
    <definedName name="gualianvvvvv">#REF!</definedName>
    <definedName name="gule">#REF!</definedName>
    <definedName name="ｈ" localSheetId="30" hidden="1">{"'下期集計（10.27迄・速報値）'!$Q$16"}</definedName>
    <definedName name="ｈ" hidden="1">{"'下期集計（10.27迄・速報値）'!$Q$16"}</definedName>
    <definedName name="H16･1速報" localSheetId="30" hidden="1">{"'コメント'!$A$1:$C$37"}</definedName>
    <definedName name="H16･1速報" hidden="1">{"'コメント'!$A$1:$C$37"}</definedName>
    <definedName name="hdfg" localSheetId="30" hidden="1">{#N/A,#N/A,FALSE,"Combo-Ass ";#N/A,#N/A,FALSE,"Combo-IS";#N/A,#N/A,FALSE,"Combo-BS";#N/A,#N/A,FALSE,"Combo-CF"}</definedName>
    <definedName name="hdfg" hidden="1">{#N/A,#N/A,FALSE,"Combo-Ass ";#N/A,#N/A,FALSE,"Combo-IS";#N/A,#N/A,FALSE,"Combo-BS";#N/A,#N/A,FALSE,"Combo-CF"}</definedName>
    <definedName name="hds" localSheetId="30" hidden="1">{"Final",#N/A,FALSE,"Feb-96"}</definedName>
    <definedName name="hds" hidden="1">{"Final",#N/A,FALSE,"Feb-96"}</definedName>
    <definedName name="head" localSheetId="30">#REF!</definedName>
    <definedName name="head">#REF!</definedName>
    <definedName name="head___0">#REF!</definedName>
    <definedName name="head___42">#REF!</definedName>
    <definedName name="head___47">#REF!</definedName>
    <definedName name="head___60">#REF!</definedName>
    <definedName name="head___62">#REF!</definedName>
    <definedName name="head___7">#REF!</definedName>
    <definedName name="Header_Row">ROW(#REF!)</definedName>
    <definedName name="Header1" localSheetId="30" hidden="1">IF(COUNTA(#REF!)=0,0,INDEX(#REF!,MATCH(ROW(#REF!),#REF!,TRUE)))+1</definedName>
    <definedName name="Header1" hidden="1">IF(COUNTA(#REF!)=0,0,INDEX(#REF!,MATCH(ROW(#REF!),#REF!,TRUE)))+1</definedName>
    <definedName name="Header2" localSheetId="30" hidden="1">[140]!Header1-1&amp;"."&amp;MAX(1,COUNTA(INDEX(#REF!,MATCH([140]!Header1-1,#REF!,FALSE)):#REF!))</definedName>
    <definedName name="Header2" hidden="1">[140]!Header1-1&amp;"."&amp;MAX(1,COUNTA(INDEX(#REF!,MATCH([140]!Header1-1,#REF!,FALSE)):#REF!))</definedName>
    <definedName name="Header3" localSheetId="30" hidden="1">[140]!Header1-1&amp;"."&amp;MAX(1,COUNTA(INDEX(#REF!,MATCH([140]!Header1-1,#REF!,FALSE)):#REF!))</definedName>
    <definedName name="Header3" hidden="1">[140]!Header1-1&amp;"."&amp;MAX(1,COUNTA(INDEX(#REF!,MATCH([140]!Header1-1,#REF!,FALSE)):#REF!))</definedName>
    <definedName name="hello" localSheetId="30" hidden="1">{#N/A,#N/A,FALSE,"fy95";#N/A,#N/A,FALSE,"fy96";#N/A,#N/A,FALSE,"ty96";#N/A,#N/A,FALSE,"total";#N/A,#N/A,FALSE,"EAC"}</definedName>
    <definedName name="hello" hidden="1">{#N/A,#N/A,FALSE,"fy95";#N/A,#N/A,FALSE,"fy96";#N/A,#N/A,FALSE,"ty96";#N/A,#N/A,FALSE,"total";#N/A,#N/A,FALSE,"EAC"}</definedName>
    <definedName name="Hello2" localSheetId="30" hidden="1">{"YTDONLY",#N/A,FALSE,"09-SUM  ";"REGULAR1",#N/A,FALSE,"09-SUM  "}</definedName>
    <definedName name="Hello2" hidden="1">{"YTDONLY",#N/A,FALSE,"09-SUM  ";"REGULAR1",#N/A,FALSE,"09-SUM  "}</definedName>
    <definedName name="help" localSheetId="30" hidden="1">{#N/A,#N/A,FALSE,"Summary";#N/A,#N/A,FALSE,"proj1";#N/A,#N/A,FALSE,"proj2";#N/A,#N/A,FALSE,"DCF"}</definedName>
    <definedName name="help" hidden="1">{#N/A,#N/A,FALSE,"Summary";#N/A,#N/A,FALSE,"proj1";#N/A,#N/A,FALSE,"proj2";#N/A,#N/A,FALSE,"DCF"}</definedName>
    <definedName name="hf" localSheetId="30" hidden="1">{"Units A",#N/A,FALSE,"FY95SLS";"Units B",#N/A,FALSE,"FY95SLS"}</definedName>
    <definedName name="hf" hidden="1">{"Units A",#N/A,FALSE,"FY95SLS";"Units B",#N/A,FALSE,"FY95SLS"}</definedName>
    <definedName name="hfgfht" localSheetId="30" hidden="1">{"US Dollars",#N/A,TRUE,"PPD";"US Dollar",#N/A,TRUE,"Anaquest";"US Dollar",#N/A,TRUE,"Delta";"US Dollar",#N/A,TRUE,"INO"}</definedName>
    <definedName name="hfgfht" hidden="1">{"US Dollars",#N/A,TRUE,"PPD";"US Dollar",#N/A,TRUE,"Anaquest";"US Dollar",#N/A,TRUE,"Delta";"US Dollar",#N/A,TRUE,"INO"}</definedName>
    <definedName name="HFinGraph" localSheetId="30" hidden="1">{#N/A,#N/A,FALSE,"Pharm";#N/A,#N/A,FALSE,"WWCM"}</definedName>
    <definedName name="HFinGraph" hidden="1">{#N/A,#N/A,FALSE,"Pharm";#N/A,#N/A,FALSE,"WWCM"}</definedName>
    <definedName name="hgfhfgh" localSheetId="30" hidden="1">{"Pound Sterling",#N/A,TRUE,"PPD";"Pound Sterling",#N/A,TRUE,"Anaquest";"Pound Sterling",#N/A,TRUE,"Delta";"Pound Sterling",#N/A,TRUE,"INO"}</definedName>
    <definedName name="hgfhfgh" hidden="1">{"Pound Sterling",#N/A,TRUE,"PPD";"Pound Sterling",#N/A,TRUE,"Anaquest";"Pound Sterling",#N/A,TRUE,"Delta";"Pound Sterling",#N/A,TRUE,"INO"}</definedName>
    <definedName name="hgfhwrth" localSheetId="30" hidden="1">{"Pound Sterling",#N/A,TRUE,"PPD";"Pound Sterling",#N/A,TRUE,"Anaquest";"Pound Sterling",#N/A,TRUE,"Delta";"Pound Sterling",#N/A,TRUE,"INO"}</definedName>
    <definedName name="hgfhwrth" hidden="1">{"Pound Sterling",#N/A,TRUE,"PPD";"Pound Sterling",#N/A,TRUE,"Anaquest";"Pound Sterling",#N/A,TRUE,"Delta";"Pound Sterling",#N/A,TRUE,"INO"}</definedName>
    <definedName name="hgfjfh" localSheetId="30" hidden="1">{"Agg Output",#N/A,FALSE,"Operational Drivers Output";"NW Output",#N/A,FALSE,"Operational Drivers Output";"South Output",#N/A,FALSE,"Operational Drivers Output";"Central Output",#N/A,FALSE,"Operational Drivers Output"}</definedName>
    <definedName name="hgfjfh" hidden="1">{"Agg Output",#N/A,FALSE,"Operational Drivers Output";"NW Output",#N/A,FALSE,"Operational Drivers Output";"South Output",#N/A,FALSE,"Operational Drivers Output";"Central Output",#N/A,FALSE,"Operational Drivers Output"}</definedName>
    <definedName name="hgfsd" localSheetId="30" hidden="1">{"Sum WW A",#N/A,FALSE,"FY95SLS";"Sum WW B",#N/A,FALSE,"FY95SLS";"Sum US A",#N/A,FALSE,"FY95SLS";"Sum US B",#N/A,FALSE,"FY95SLS";"Sum US Bocg",#N/A,FALSE,"FY95SLS";"Sum Can A",#N/A,FALSE,"FY95SLS";"Sum Can B",#N/A,FALSE,"FY95SLS";"Sum Europe",#N/A,FALSE,"FY95SLS";"Sum Row",#N/A,FALSE,"FY95SLS"}</definedName>
    <definedName name="hgfsd" hidden="1">{"Sum WW A",#N/A,FALSE,"FY95SLS";"Sum WW B",#N/A,FALSE,"FY95SLS";"Sum US A",#N/A,FALSE,"FY95SLS";"Sum US B",#N/A,FALSE,"FY95SLS";"Sum US Bocg",#N/A,FALSE,"FY95SLS";"Sum Can A",#N/A,FALSE,"FY95SLS";"Sum Can B",#N/A,FALSE,"FY95SLS";"Sum Europe",#N/A,FALSE,"FY95SLS";"Sum Row",#N/A,FALSE,"FY95SLS"}</definedName>
    <definedName name="hgfshasdf"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gfshasd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gfy" localSheetId="30" hidden="1">{TRUE,TRUE,-2,-16.25,774,494.25,FALSE,TRUE,TRUE,TRUE,0,6,#N/A,1,#N/A,33.1333333333333,63.6451612903226,1,FALSE,FALSE,3,TRUE,1,FALSE,75,"Swvu.Page2.","ACwvu.Page2.",#N/A,FALSE,FALSE,0.236220472440945,0.275590551181102,0.236220472440945,0.275590551181102,2,"","",TRUE,TRUE,FALSE,FALSE,1,83,#N/A,#N/A,"=R4C25:R64C47",FALSE,"Rwvu.Page2.","Cwvu.Page2.",FALSE,FALSE,TRUE,1,#N/A,#N/A,FALSE,FALSE,TRUE,TRUE,TRUE}</definedName>
    <definedName name="hgfy" hidden="1">{TRUE,TRUE,-2,-16.25,774,494.25,FALSE,TRUE,TRUE,TRUE,0,6,#N/A,1,#N/A,33.1333333333333,63.6451612903226,1,FALSE,FALSE,3,TRUE,1,FALSE,75,"Swvu.Page2.","ACwvu.Page2.",#N/A,FALSE,FALSE,0.236220472440945,0.275590551181102,0.236220472440945,0.275590551181102,2,"","",TRUE,TRUE,FALSE,FALSE,1,83,#N/A,#N/A,"=R4C25:R64C47",FALSE,"Rwvu.Page2.","Cwvu.Page2.",FALSE,FALSE,TRUE,1,#N/A,#N/A,FALSE,FALSE,TRUE,TRUE,TRUE}</definedName>
    <definedName name="hghwty" localSheetId="30" hidden="1">{"Sum WW A",#N/A,FALSE,"FY95SLS";"Sum WW B",#N/A,FALSE,"FY95SLS";"Sum US A",#N/A,FALSE,"FY95SLS";"Sum US B",#N/A,FALSE,"FY95SLS";"Sum US Bocg",#N/A,FALSE,"FY95SLS";"Sum Can A",#N/A,FALSE,"FY95SLS";"Sum Can B",#N/A,FALSE,"FY95SLS";"Sum Europe",#N/A,FALSE,"FY95SLS";"Sum Row",#N/A,FALSE,"FY95SLS"}</definedName>
    <definedName name="hghwty" hidden="1">{"Sum WW A",#N/A,FALSE,"FY95SLS";"Sum WW B",#N/A,FALSE,"FY95SLS";"Sum US A",#N/A,FALSE,"FY95SLS";"Sum US B",#N/A,FALSE,"FY95SLS";"Sum US Bocg",#N/A,FALSE,"FY95SLS";"Sum Can A",#N/A,FALSE,"FY95SLS";"Sum Can B",#N/A,FALSE,"FY95SLS";"Sum Europe",#N/A,FALSE,"FY95SLS";"Sum Row",#N/A,FALSE,"FY95SLS"}</definedName>
    <definedName name="HGJ" localSheetId="30" hidden="1">{#N/A,#N/A,FALSE,"ARCYLD"}</definedName>
    <definedName name="HGJ" hidden="1">{#N/A,#N/A,FALSE,"ARCYLD"}</definedName>
    <definedName name="hgrth" localSheetId="30" hidden="1">{"orixcsc",#N/A,FALSE,"ORIX CSC";"orixcsc2",#N/A,FALSE,"ORIX CSC"}</definedName>
    <definedName name="hgrth" hidden="1">{"orixcsc",#N/A,FALSE,"ORIX CSC";"orixcsc2",#N/A,FALSE,"ORIX CSC"}</definedName>
    <definedName name="hhh" localSheetId="30" hidden="1">{"Assumptions",#N/A,FALSE,"input page";"1998",#N/A,FALSE,"1998";"1999",#N/A,FALSE,"1999";"2000",#N/A,FALSE,"2000";"2001",#N/A,FALSE,"2001"}</definedName>
    <definedName name="hhh" hidden="1">{"Assumptions",#N/A,FALSE,"input page";"1998",#N/A,FALSE,"1998";"1999",#N/A,FALSE,"1999";"2000",#N/A,FALSE,"2000";"2001",#N/A,FALSE,"2001"}</definedName>
    <definedName name="hhhh"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hh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hhhhhhhhhhhhhhhhh" localSheetId="30">#REF!</definedName>
    <definedName name="hhhhhhhhhhhhhhhhhh">#REF!</definedName>
    <definedName name="hi" localSheetId="30" hidden="1">{#N/A,#N/A,FALSE,"fy95";#N/A,#N/A,FALSE,"fy96";#N/A,#N/A,FALSE,"ty96";#N/A,#N/A,FALSE,"total";#N/A,#N/A,FALSE,"EAC"}</definedName>
    <definedName name="hi" hidden="1">{#N/A,#N/A,FALSE,"fy95";#N/A,#N/A,FALSE,"fy96";#N/A,#N/A,FALSE,"ty96";#N/A,#N/A,FALSE,"total";#N/A,#N/A,FALSE,"EAC"}</definedName>
    <definedName name="Hibh" localSheetId="30" hidden="1">{#N/A,#N/A,FALSE,"Pharm";#N/A,#N/A,FALSE,"WWCM"}</definedName>
    <definedName name="Hibh" hidden="1">{#N/A,#N/A,FALSE,"Pharm";#N/A,#N/A,FALSE,"WWCM"}</definedName>
    <definedName name="HICOUT">#N/A</definedName>
    <definedName name="HiddenRows" localSheetId="30" hidden="1">#REF!</definedName>
    <definedName name="HiddenRows" hidden="1">#REF!</definedName>
    <definedName name="High" localSheetId="30" hidden="1">{#N/A,#N/A,FALSE,"Pharm";#N/A,#N/A,FALSE,"WWCM"}</definedName>
    <definedName name="High" hidden="1">{#N/A,#N/A,FALSE,"Pharm";#N/A,#N/A,FALSE,"WWCM"}</definedName>
    <definedName name="HIGHPRICE" hidden="1">"HIGHPRICE"</definedName>
    <definedName name="hjdg"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d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ejwrtj"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ejwrt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gfh" localSheetId="30" hidden="1">{"Units A",#N/A,FALSE,"FY95SLS";"Units B",#N/A,FALSE,"FY95SLS"}</definedName>
    <definedName name="hjgfh" hidden="1">{"Units A",#N/A,FALSE,"FY95SLS";"Units B",#N/A,FALSE,"FY95SLS"}</definedName>
    <definedName name="hjgk"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gk"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hgj"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hg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hglkfg" localSheetId="30" hidden="1">{"AQUIRORDCF",#N/A,FALSE,"Merger consequences";"Acquirorassns",#N/A,FALSE,"Merger consequences"}</definedName>
    <definedName name="hjhglkfg" hidden="1">{"AQUIRORDCF",#N/A,FALSE,"Merger consequences";"Acquirorassns",#N/A,FALSE,"Merger consequences"}</definedName>
    <definedName name="hjhjffukfuk" localSheetId="30" hidden="1">{#N/A,#N/A,FALSE,"Pharm";#N/A,#N/A,FALSE,"WWCM"}</definedName>
    <definedName name="hjhjffukfuk" hidden="1">{#N/A,#N/A,FALSE,"Pharm";#N/A,#N/A,FALSE,"WWCM"}</definedName>
    <definedName name="hjhjfkfukywrte" localSheetId="30" hidden="1">{#N/A,#N/A,FALSE,"Pharm";#N/A,#N/A,FALSE,"WWCM"}</definedName>
    <definedName name="hjhjfkfukywrte" hidden="1">{#N/A,#N/A,FALSE,"Pharm";#N/A,#N/A,FALSE,"WWCM"}</definedName>
    <definedName name="hjhjhj" localSheetId="30" hidden="1">{#N/A,#N/A,FALSE,"Index";"Stmts_Qtrs",#N/A,FALSE,"Summary";"Stmts_24 mo",#N/A,FALSE,"Summary";"Summary_24",#N/A,FALSE,"Revenue";"Month_24",#N/A,FALSE,"Engineering";"Month_24",#N/A,FALSE,"Marketing";"Month_24",#N/A,FALSE,"G &amp; A";"Month_24",#N/A,FALSE,"Manufacturing"}</definedName>
    <definedName name="hjhjhj" hidden="1">{#N/A,#N/A,FALSE,"Index";"Stmts_Qtrs",#N/A,FALSE,"Summary";"Stmts_24 mo",#N/A,FALSE,"Summary";"Summary_24",#N/A,FALSE,"Revenue";"Month_24",#N/A,FALSE,"Engineering";"Month_24",#N/A,FALSE,"Marketing";"Month_24",#N/A,FALSE,"G &amp; A";"Month_24",#N/A,FALSE,"Manufacturing"}</definedName>
    <definedName name="hjhjhjhjhjhj" localSheetId="30" hidden="1">{"Units A",#N/A,FALSE,"FY95SLS";"Units B",#N/A,FALSE,"FY95SLS"}</definedName>
    <definedName name="hjhjhjhjhjhj" hidden="1">{"Units A",#N/A,FALSE,"FY95SLS";"Units B",#N/A,FALSE,"FY95SLS"}</definedName>
    <definedName name="hjhjj" localSheetId="30" hidden="1">{#N/A,#N/A,FALSE,"ORIX CSC"}</definedName>
    <definedName name="hjhjj" hidden="1">{#N/A,#N/A,FALSE,"ORIX CSC"}</definedName>
    <definedName name="hjhkjkl" localSheetId="30" hidden="1">{#N/A,#N/A,FALSE,"Pharm";#N/A,#N/A,FALSE,"WWCM"}</definedName>
    <definedName name="hjhkjkl" hidden="1">{#N/A,#N/A,FALSE,"Pharm";#N/A,#N/A,FALSE,"WWCM"}</definedName>
    <definedName name="hjhyjy" localSheetId="30" hidden="1">{"Pound Sterling",#N/A,TRUE,"PPD";"Pound Sterling",#N/A,TRUE,"Anaquest";"Pound Sterling",#N/A,TRUE,"Delta";"Pound Sterling",#N/A,TRUE,"INO"}</definedName>
    <definedName name="hjhyjy" hidden="1">{"Pound Sterling",#N/A,TRUE,"PPD";"Pound Sterling",#N/A,TRUE,"Anaquest";"Pound Sterling",#N/A,TRUE,"Delta";"Pound Sterling",#N/A,TRUE,"INO"}</definedName>
    <definedName name="hjjhjhj"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jhjh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jjkk" localSheetId="30" hidden="1">{#N/A,#N/A,FALSE,"REPORT"}</definedName>
    <definedName name="hjjjkk" hidden="1">{#N/A,#N/A,FALSE,"REPORT"}</definedName>
    <definedName name="hjjkk" localSheetId="30" hidden="1">{#N/A,#N/A,FALSE,"Pharm";#N/A,#N/A,FALSE,"WWCM"}</definedName>
    <definedName name="hjjkk" hidden="1">{#N/A,#N/A,FALSE,"Pharm";#N/A,#N/A,FALSE,"WWCM"}</definedName>
    <definedName name="hjkf" localSheetId="30" hidden="1">{"Units A",#N/A,FALSE,"FY95SLS";"Units B",#N/A,FALSE,"FY95SLS"}</definedName>
    <definedName name="hjkf" hidden="1">{"Units A",#N/A,FALSE,"FY95SLS";"Units B",#N/A,FALSE,"FY95SLS"}</definedName>
    <definedName name="hjkjlkj"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kjlk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kk" localSheetId="30" hidden="1">{#N/A,#N/A,FALSE,"Pharm";#N/A,#N/A,FALSE,"WWCM"}</definedName>
    <definedName name="hjkk" hidden="1">{#N/A,#N/A,FALSE,"Pharm";#N/A,#N/A,FALSE,"WWCM"}</definedName>
    <definedName name="hjkljlj"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kljl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yny" localSheetId="30" hidden="1">{#N/A,#N/A,FALSE,"TSUM";#N/A,#N/A,FALSE,"shares";#N/A,#N/A,FALSE,"earnout";#N/A,#N/A,FALSE,"Heaty";#N/A,#N/A,FALSE,"self-tend";#N/A,#N/A,FALSE,"self-sum"}</definedName>
    <definedName name="hjyny" hidden="1">{#N/A,#N/A,FALSE,"TSUM";#N/A,#N/A,FALSE,"shares";#N/A,#N/A,FALSE,"earnout";#N/A,#N/A,FALSE,"Heaty";#N/A,#N/A,FALSE,"self-tend";#N/A,#N/A,FALSE,"self-sum"}</definedName>
    <definedName name="hjyuk" localSheetId="30" hidden="1">{"Units A",#N/A,FALSE,"FY95SLS";"Units B",#N/A,FALSE,"FY95SLS"}</definedName>
    <definedName name="hjyuk" hidden="1">{"Units A",#N/A,FALSE,"FY95SLS";"Units B",#N/A,FALSE,"FY95SLS"}</definedName>
    <definedName name="HK" localSheetId="30" hidden="1">{"Reader",#N/A,FALSE,"Summary";"Reader",#N/A,FALSE,"Buildup";"Reader",#N/A,FALSE,"Financials";"Reader",#N/A,FALSE,"Debt &amp; Other"}</definedName>
    <definedName name="HK" hidden="1">{"Reader",#N/A,FALSE,"Summary";"Reader",#N/A,FALSE,"Buildup";"Reader",#N/A,FALSE,"Financials";"Reader",#N/A,FALSE,"Debt &amp; Other"}</definedName>
    <definedName name="hka" localSheetId="30" hidden="1">{"Reader",#N/A,FALSE,"Summary";"Reader",#N/A,FALSE,"Buildup";"Reader",#N/A,FALSE,"Financials";"Reader",#N/A,FALSE,"Debt &amp; Other"}</definedName>
    <definedName name="hka" hidden="1">{"Reader",#N/A,FALSE,"Summary";"Reader",#N/A,FALSE,"Buildup";"Reader",#N/A,FALSE,"Financials";"Reader",#N/A,FALSE,"Debt &amp; Other"}</definedName>
    <definedName name="HKD" localSheetId="30">#REF!</definedName>
    <definedName name="HKD">#REF!</definedName>
    <definedName name="hkdfygc" localSheetId="30" hidden="1">{"US Dollars",#N/A,TRUE,"PPD";"US Dollar",#N/A,TRUE,"Anaquest";"US Dollar",#N/A,TRUE,"Delta";"US Dollar",#N/A,TRUE,"INO"}</definedName>
    <definedName name="hkdfygc" hidden="1">{"US Dollars",#N/A,TRUE,"PPD";"US Dollar",#N/A,TRUE,"Anaquest";"US Dollar",#N/A,TRUE,"Delta";"US Dollar",#N/A,TRUE,"INO"}</definedName>
    <definedName name="HKSH" localSheetId="30" hidden="1">{#N/A,#N/A,FALSE,"REPORT"}</definedName>
    <definedName name="HKSH" hidden="1">{#N/A,#N/A,FALSE,"REPORT"}</definedName>
    <definedName name="hkyk" localSheetId="30" hidden="1">{"Pound Sterling",#N/A,TRUE,"PPD";"Pound Sterling",#N/A,TRUE,"Anaquest";"Pound Sterling",#N/A,TRUE,"Delta";"Pound Sterling",#N/A,TRUE,"INO"}</definedName>
    <definedName name="hkyk" hidden="1">{"Pound Sterling",#N/A,TRUE,"PPD";"Pound Sterling",#N/A,TRUE,"Anaquest";"Pound Sterling",#N/A,TRUE,"Delta";"Pound Sterling",#N/A,TRUE,"INO"}</definedName>
    <definedName name="hkyukry" localSheetId="30" hidden="1">{"Units A",#N/A,FALSE,"FY95SLS";"Units B",#N/A,FALSE,"FY95SLS"}</definedName>
    <definedName name="hkyukry" hidden="1">{"Units A",#N/A,FALSE,"FY95SLS";"Units B",#N/A,FALSE,"FY95SLS"}</definedName>
    <definedName name="HMG" localSheetId="30" hidden="1">{#N/A,#N/A,FALSE,"REPORT"}</definedName>
    <definedName name="HMG" hidden="1">{#N/A,#N/A,FALSE,"REPORT"}</definedName>
    <definedName name="hmtyjh" localSheetId="30" hidden="1">{"Units A",#N/A,FALSE,"FY95SLS";"Units B",#N/A,FALSE,"FY95SLS"}</definedName>
    <definedName name="hmtyjh" hidden="1">{"Units A",#N/A,FALSE,"FY95SLS";"Units B",#N/A,FALSE,"FY95SLS"}</definedName>
    <definedName name="hn.ConvertZero1" hidden="1">[182]LTM!$G$461:$J$461,[182]LTM!$G$463:$J$464,[182]LTM!$G$468:$J$469,[182]LTM!$G$473:$J$475,[182]LTM!$G$480:$J$480,[182]LTM!$G$484:$J$485,[182]LTM!$G$490:$J$490,[182]LTM!$G$514:$J$518,[182]LTM!$G$525:$J$526,[182]LTM!$G$532:$J$537</definedName>
    <definedName name="hn.ConvertZero2" hidden="1">[182]LTM!$G$560:$J$560,[182]LTM!$H$590:$J$591,[182]LTM!$H$614:$J$614,[182]LTM!$H$635:$J$636,[182]LTM!$G$676:$J$680,[182]LTM!$G$686:$J$686,[182]LTM!$G$688:$J$694,[182]LTM!$G$681:$J$682</definedName>
    <definedName name="hn.ConvertZero3" hidden="1">[182]LTM!$G$699:$J$706,[182]LTM!$G$710:$J$714,[182]LTM!$G$717:$J$734,[182]LTM!$G$738:$J$738,[182]LTM!$G$745:$J$751</definedName>
    <definedName name="hn.ConvertZero4" hidden="1">[182]LTM!$G$840:$J$840,[182]LTM!$H$1266:$J$1266,[182]LTM!$G$1267:$J$1267,[182]LTM!$G$1454:$J$1461,[182]LTM!$J$1462,[182]LTM!$J$1463,[182]LTM!$G$1468:$J$1469,[182]LTM!$L$1469:$N$1469</definedName>
    <definedName name="hn.ConvertZeroUnhide1" hidden="1">[182]LTM!$G$1469:$J$1469,[182]LTM!$L$1469:$N$1469,[182]LTM!$H$1266:$J$1266</definedName>
    <definedName name="hn.Delete015" hidden="1">'[183]CREDIT STATS'!$B$9:$K$14,'[183]CREDIT STATS'!$O$11:$X$18,'[183]CREDIT STATS'!$B$28:$K$37,'[183]CREDIT STATS'!$O$28:$X$32,'[183]CREDIT STATS'!$O$46:$X$46</definedName>
    <definedName name="hn.DZ_MultByFXRates" hidden="1">[182]DropZone!$B$2:$I$118,[182]DropZone!$B$120:$I$132,[182]DropZone!$B$134:$I$136,[182]DropZone!$B$138:$I$146</definedName>
    <definedName name="hn.ExtDb" hidden="1">FALSE</definedName>
    <definedName name="hn.LTM_MultByFXRates" hidden="1">[182]LTM!$G$461:$N$477,[182]LTM!$G$480:$N$539,[182]LTM!$G$548:$N$667,[182]LTM!$G$676:$N$1266,[182]LTM!$G$1454:$N$1461,[182]LTM!$G$1463:$N$1465,[182]LTM!$G$1468:$N$1469</definedName>
    <definedName name="hn.ModelType" hidden="1">"DEAL"</definedName>
    <definedName name="hn.ModelVersion" hidden="1">1</definedName>
    <definedName name="hn.MultbyFXRates" hidden="1">[182]LTM!$G$461:$N$477,[182]LTM!$G$480:$N$539,[182]LTM!$G$548:$N$667,[182]LTM!$G$676:$N$1266,[182]LTM!$G$1454:$N$1461,[182]LTM!$G$1463:$N$1465,[182]LTM!$G$1468:$N$1469</definedName>
    <definedName name="hn.MultByFXRates1" hidden="1">[182]LTM!$G$461:$G$477,[182]LTM!$G$480:$G$539,[182]LTM!$G$548:$G$562,[182]LTM!$G$676:$G$840,[182]LTM!$G$1454:$G$1469</definedName>
    <definedName name="hn.MultByFXRates2" hidden="1">[182]LTM!$H$461:$H$477,[182]LTM!$H$480:$H$539,[182]LTM!$H$548:$H$667,[182]LTM!$H$676:$H$1266,[182]LTM!$H$1454:$H$1469</definedName>
    <definedName name="hn.MultByFXRates3" hidden="1">[182]LTM!$I$461:$I$477,[182]LTM!$I$480:$I$539,[182]LTM!$I$548:$I$667,[182]LTM!$I$676:$I$1266,[182]LTM!$I$1454:$I$1469</definedName>
    <definedName name="hn.MultbyFxrates4" hidden="1">[182]LTM!$J$461:$J$477,[182]LTM!$J$480:$J$539,[182]LTM!$J$548:$J$668,[182]LTM!$J$676:$J$1266,[182]LTM!$J$1454:$J$1461,[182]LTM!$J$1463:$J$1465,[182]LTM!$J$1468</definedName>
    <definedName name="hn.multbyfxrates5" hidden="1">[182]LTM!$L$461:$L$477,[182]LTM!$L$480:$L$539,[182]LTM!$L$548:$L$562,[182]LTM!$L$676:$L$840,[182]LTM!$L$1454:$L$1469</definedName>
    <definedName name="hn.multbyfxrates6" hidden="1">[182]LTM!$M$461:$M$477,[182]LTM!$M$480:$M$539,[182]LTM!$M$548:$M$668,[182]LTM!$M$676:$M$1266,[182]LTM!$M$1454:$M$1469</definedName>
    <definedName name="hn.multbyfxrates7" hidden="1">[182]LTM!$N$461:$N$477,[182]LTM!$N$480:$N$539,[182]LTM!$N$548:$N$667,[182]LTM!$N$676:$N$1266,[182]LTM!$N$1454:$N$1469</definedName>
    <definedName name="hn.MultByFXRatesBot1" hidden="1">[182]LTM!$G$676:$G$682,[182]LTM!$G$686,[182]LTM!$G$688:$G$694,[182]LTM!$G$699:$G$706,[182]LTM!$G$710:$G$714,[182]LTM!$G$717:$G$734,[182]LTM!$G$738,[182]LTM!$G$738,[182]LTM!$G$745:$G$751,[182]LTM!$G$840,[182]LTM!$G$1454:$G$1461,[182]LTM!$G$1468:$G$1469</definedName>
    <definedName name="hn.MultByFXRatesBot2" hidden="1">[182]LTM!$H$676:$H$682,[182]LTM!$H$686,[182]LTM!$H$688:$H$694,[182]LTM!$H$699:$H$706,[182]LTM!$H$710:$H$714,[182]LTM!$H$717:$H$734,[182]LTM!$H$738,[182]LTM!$H$745:$H$751,[182]LTM!$H$840,[182]LTM!$H$1266,[182]LTM!$H$1454:$H$1461,[182]LTM!$H$1468:$H$1469</definedName>
    <definedName name="hn.MultByFXRatesBot3" hidden="1">[182]LTM!$I$676:$I$682,[182]LTM!$I$686,[182]LTM!$I$688:$I$694,[182]LTM!$I$699:$I$706,[182]LTM!$I$710:$I$714,[182]LTM!$I$717:$I$734,[182]LTM!$I$738,[182]LTM!$I$745:$I$751,[182]LTM!$I$840,[182]LTM!$I$1266,[182]LTM!$I$1454:$I$1461,[182]LTM!$I$1468:$I$1469</definedName>
    <definedName name="hn.MultByFXRatesBot4" hidden="1">[182]LTM!$J$676:$J$682,[182]LTM!$J$686,[182]LTM!$J$688:$J$694,[182]LTM!$J$699:$J$706,[182]LTM!$J$710:$J$714,[182]LTM!$J$717:$J$734,[182]LTM!$J$738,[182]LTM!$J$745:$J$751,[182]LTM!$J$840,[182]LTM!$J$1266,[182]LTM!$J$1454:$J$1461,[182]LTM!$J$1463:$J$1465,[182]LTM!$J$1468</definedName>
    <definedName name="hn.MultByFXRatesBot5" hidden="1">[182]LTM!$L$676:$L$682,[182]LTM!$L$686,[182]LTM!$L$688:$L$694,[182]LTM!$L$699:$L$706,[182]LTM!$L$710:$L$714,[182]LTM!$L$717:$L$734,[182]LTM!$L$738,[182]LTM!$L$745:$L$751,[182]LTM!$L$837:$L$838,[182]LTM!$L$1454:$L$1458,[182]LTM!$L$1468:$L$1469</definedName>
    <definedName name="hn.MultByFXRatesBot6" hidden="1">[182]LTM!$M$676:$M$682,[182]LTM!$M$686,[182]LTM!$M$688:$M$694,[182]LTM!$M$699:$M$706,[182]LTM!$M$710:$M$714,[182]LTM!$M$717:$M$734,[182]LTM!$M$738,[182]LTM!$M$745:$M$751,[182]LTM!$M$837:$M$838,[182]LTM!$M$1454:$M$1458,[182]LTM!$M$1468:$M$1469</definedName>
    <definedName name="hn.MultByFXRatesBot7" hidden="1">[182]LTM!$N$676:$N$682,[182]LTM!$N$686,[182]LTM!$N$688:$N$694,[182]LTM!$N$699:$N$706,[182]LTM!$N$710:$N$714,[182]LTM!$N$717:$N$734,[182]LTM!$N$738,[182]LTM!$N$745:$N$751,[182]LTM!$N$837:$N$838,[182]LTM!$N$1454:$N$1458,[182]LTM!$N$1468:$N$1469</definedName>
    <definedName name="hn.MultByFXRatesTop1" hidden="1">[182]LTM!$G$461,[182]LTM!$G$463:$G$464,[182]LTM!$G$468:$G$469,[182]LTM!$G$473:$G$475,[182]LTM!$G$480,[182]LTM!$G$484:$G$485,[182]LTM!$G$490:$G$509,[182]LTM!$G$512,[182]LTM!$G$514:$G$518,[182]LTM!$G$525:$G$526,[182]LTM!$G$532:$G$537,[182]LTM!$G$560</definedName>
    <definedName name="hn.MultByFXRatesTop2" hidden="1">[182]LTM!$H$461,[182]LTM!$H$463:$H$464,[182]LTM!$H$468:$H$469,[182]LTM!$H$473:$H$475,[182]LTM!$H$480,[182]LTM!$H$484:$H$485,[182]LTM!$H$490:$H$509,[182]LTM!$H$512,[182]LTM!$H$514:$H$518,[182]LTM!$H$525:$H$526,[182]LTM!$H$532:$H$537,[182]LTM!$H$560,[182]LTM!$H$590:$H$591,[182]LTM!$H$614:$H$631,[182]LTM!$H$635:$H$636</definedName>
    <definedName name="hn.MultByFXRatesTop3" hidden="1">[182]LTM!$I$461,[182]LTM!$I$463:$I$464,[182]LTM!$I$468:$I$469,[182]LTM!$I$473:$I$475,[182]LTM!$I$480,[182]LTM!$I$484:$I$485,[182]LTM!$I$490:$I$509,[182]LTM!$I$512,[182]LTM!$I$514:$I$518,[182]LTM!$I$525:$I$526,[182]LTM!$I$532:$I$537,[182]LTM!$I$560,[182]LTM!$I$590:$I$591,[182]LTM!$I$614:$I$631,[182]LTM!$I$635:$I$636</definedName>
    <definedName name="hn.MultByFXRatesTop4" hidden="1">[182]LTM!$J$461,[182]LTM!$J$463:$J$464,[182]LTM!$J$468:$J$469,[182]LTM!$J$473:$J$475,[182]LTM!$J$480,[182]LTM!$J$484:$J$485,[182]LTM!$J$490:$J$509,[182]LTM!$J$512,[182]LTM!$J$514:$J$518,[182]LTM!$J$525:$J$526,[182]LTM!$J$532:$J$537,[182]LTM!$J$560,[182]LTM!$J$590:$J$591,[182]LTM!$J$614:$J$631,[182]LTM!$J$635:$J$636</definedName>
    <definedName name="hn.MultByFXRatesTop5" hidden="1">[182]LTM!$L$461,[182]LTM!$L$463:$L$464,[182]LTM!$L$468:$L$469,[182]LTM!$L$473:$L$475,[182]LTM!$L$480,[182]LTM!$L$484:$L$485,[182]LTM!$L$490:$L$509,[182]LTM!$L$512,[182]LTM!$L$514:$L$518,[182]LTM!$L$525:$L$526,[182]LTM!$L$532:$L$537,[182]LTM!$L$560</definedName>
    <definedName name="hn.MultByFXRatesTop6" hidden="1">[182]LTM!$M$461,[182]LTM!$M$463:$M$464,[182]LTM!$M$468:$M$469,[182]LTM!$M$473:$M$475,[182]LTM!$M$480,[182]LTM!$M$484:$M$485,[182]LTM!$M$490:$M$509,[182]LTM!$M$512,[182]LTM!$M$514:$M$518,[182]LTM!$M$525:$M$526,[182]LTM!$M$532:$M$537,[182]LTM!$M$560,[182]LTM!$M$590:$M$591,[182]LTM!$M$614:$M$631,[182]LTM!$M$635:$M$636</definedName>
    <definedName name="hn.MultByFXRatesTop7" hidden="1">[182]LTM!$N$461,[182]LTM!$N$463:$N$464,[182]LTM!$N$468:$N$469,[182]LTM!$N$473:$N$475,[182]LTM!$N$480,[182]LTM!$N$484:$N$485,[182]LTM!$N$490:$N$509,[182]LTM!$N$512,[182]LTM!$N$514:$N$518,[182]LTM!$N$525:$N$526,[182]LTM!$N$532:$N$537,[182]LTM!$N$560,[182]LTM!$N$590:$N$591,[182]LTM!$N$614:$N$631,[182]LTM!$N$635:$N$636</definedName>
    <definedName name="hn.NoUpload" hidden="1">0</definedName>
    <definedName name="hn.YearLabel" localSheetId="30" hidden="1">#REF!</definedName>
    <definedName name="hn.YearLabel" hidden="1">#REF!</definedName>
    <definedName name="hnjgfjtrhju" localSheetId="30" hidden="1">{"Sum WW A",#N/A,FALSE,"FY95SLS";"Sum WW B",#N/A,FALSE,"FY95SLS";"Sum US A",#N/A,FALSE,"FY95SLS";"Sum US B",#N/A,FALSE,"FY95SLS";"Sum US Bocg",#N/A,FALSE,"FY95SLS";"Sum Can A",#N/A,FALSE,"FY95SLS";"Sum Can B",#N/A,FALSE,"FY95SLS";"Sum Europe",#N/A,FALSE,"FY95SLS";"Sum Row",#N/A,FALSE,"FY95SLS"}</definedName>
    <definedName name="hnjgfjtrhju" hidden="1">{"Sum WW A",#N/A,FALSE,"FY95SLS";"Sum WW B",#N/A,FALSE,"FY95SLS";"Sum US A",#N/A,FALSE,"FY95SLS";"Sum US B",#N/A,FALSE,"FY95SLS";"Sum US Bocg",#N/A,FALSE,"FY95SLS";"Sum Can A",#N/A,FALSE,"FY95SLS";"Sum Can B",#N/A,FALSE,"FY95SLS";"Sum Europe",#N/A,FALSE,"FY95SLS";"Sum Row",#N/A,FALSE,"FY95SLS"}</definedName>
    <definedName name="hod" localSheetId="30" hidden="1">{#N/A,#N/A,FALSE,"TS";#N/A,#N/A,FALSE,"Combo";#N/A,#N/A,FALSE,"FAIR";#N/A,#N/A,FALSE,"RBC";#N/A,#N/A,FALSE,"xxxx";#N/A,#N/A,FALSE,"A_D";#N/A,#N/A,FALSE,"WACC";#N/A,#N/A,FALSE,"DCF";#N/A,#N/A,FALSE,"LBO";#N/A,#N/A,FALSE,"AcqMults";#N/A,#N/A,FALSE,"CompMults"}</definedName>
    <definedName name="hod" hidden="1">{#N/A,#N/A,FALSE,"TS";#N/A,#N/A,FALSE,"Combo";#N/A,#N/A,FALSE,"FAIR";#N/A,#N/A,FALSE,"RBC";#N/A,#N/A,FALSE,"xxxx";#N/A,#N/A,FALSE,"A_D";#N/A,#N/A,FALSE,"WACC";#N/A,#N/A,FALSE,"DCF";#N/A,#N/A,FALSE,"LBO";#N/A,#N/A,FALSE,"AcqMults";#N/A,#N/A,FALSE,"CompMults"}</definedName>
    <definedName name="HoldCoFees" localSheetId="30">#REF!</definedName>
    <definedName name="HoldCoFees">#REF!</definedName>
    <definedName name="hon" localSheetId="30" hidden="1">{"Full Gross to Net",#N/A,TRUE,"GtoN";"R_I Accepted from Group Coys",#N/A,TRUE,"GtoN";"R_I Ceded to Group Coys",#N/A,TRUE,"GtoN";"Closing Loss Reserves and Gross Claims Incurred",#N/A,TRUE,"GtoN"}</definedName>
    <definedName name="hon" hidden="1">{"Full Gross to Net",#N/A,TRUE,"GtoN";"R_I Accepted from Group Coys",#N/A,TRUE,"GtoN";"R_I Ceded to Group Coys",#N/A,TRUE,"GtoN";"Closing Loss Reserves and Gross Claims Incurred",#N/A,TRUE,"GtoN"}</definedName>
    <definedName name="houy" localSheetId="30" hidden="1">{#N/A,#N/A,FALSE,"AD_Purchase";#N/A,#N/A,FALSE,"Credit";#N/A,#N/A,FALSE,"PF Acquisition";#N/A,#N/A,FALSE,"PF Offering"}</definedName>
    <definedName name="houy" hidden="1">{#N/A,#N/A,FALSE,"AD_Purchase";#N/A,#N/A,FALSE,"Credit";#N/A,#N/A,FALSE,"PF Acquisition";#N/A,#N/A,FALSE,"PF Offering"}</definedName>
    <definedName name="houy2" localSheetId="30" hidden="1">{#N/A,#N/A,FALSE,"AD_Purchase";#N/A,#N/A,FALSE,"Credit";#N/A,#N/A,FALSE,"PF Acquisition";#N/A,#N/A,FALSE,"PF Offering"}</definedName>
    <definedName name="houy2" hidden="1">{#N/A,#N/A,FALSE,"AD_Purchase";#N/A,#N/A,FALSE,"Credit";#N/A,#N/A,FALSE,"PF Acquisition";#N/A,#N/A,FALSE,"PF Offering"}</definedName>
    <definedName name="hp" localSheetId="30" hidden="1">{"Reader",#N/A,FALSE,"Summary";"Reader",#N/A,FALSE,"Buildup";"Reader",#N/A,FALSE,"Financials";"Reader",#N/A,FALSE,"Debt &amp; Other"}</definedName>
    <definedName name="hp" hidden="1">{"Reader",#N/A,FALSE,"Summary";"Reader",#N/A,FALSE,"Buildup";"Reader",#N/A,FALSE,"Financials";"Reader",#N/A,FALSE,"Debt &amp; Other"}</definedName>
    <definedName name="hs" localSheetId="30" hidden="1">{#N/A,#N/A,FALSE,"Assum";#N/A,#N/A,FALSE,"IS";#N/A,#N/A,FALSE,"Op-BS";#N/A,#N/A,FALSE,"BSCF";#N/A,#N/A,FALSE,"Brad_IS";#N/A,#N/A,FALSE,"Brad_BSCF";#N/A,#N/A,FALSE,"Nick_IS";#N/A,#N/A,FALSE,"Nick_BSCF";#N/A,#N/A,FALSE,"Mobile_IS";#N/A,#N/A,FALSE,"Mobile_BSCF";#N/A,#N/A,FALSE,"Syn+Elim";#N/A,#N/A,FALSE,"Ratings"}</definedName>
    <definedName name="hs" hidden="1">{#N/A,#N/A,FALSE,"Assum";#N/A,#N/A,FALSE,"IS";#N/A,#N/A,FALSE,"Op-BS";#N/A,#N/A,FALSE,"BSCF";#N/A,#N/A,FALSE,"Brad_IS";#N/A,#N/A,FALSE,"Brad_BSCF";#N/A,#N/A,FALSE,"Nick_IS";#N/A,#N/A,FALSE,"Nick_BSCF";#N/A,#N/A,FALSE,"Mobile_IS";#N/A,#N/A,FALSE,"Mobile_BSCF";#N/A,#N/A,FALSE,"Syn+Elim";#N/A,#N/A,FALSE,"Ratings"}</definedName>
    <definedName name="HSBC">[184]Bank!#REF!</definedName>
    <definedName name="hsdfg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dfg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dfh"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sdf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sdhdr" localSheetId="30" hidden="1">{"US Dollars",#N/A,TRUE,"PPD";"US Dollar",#N/A,TRUE,"Anaquest";"US Dollar",#N/A,TRUE,"Delta";"US Dollar",#N/A,TRUE,"INO"}</definedName>
    <definedName name="hsdhdr" hidden="1">{"US Dollars",#N/A,TRUE,"PPD";"US Dollar",#N/A,TRUE,"Anaquest";"US Dollar",#N/A,TRUE,"Delta";"US Dollar",#N/A,TRUE,"INO"}</definedName>
    <definedName name="hsg"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hjtryu" localSheetId="30" hidden="1">{"Units A",#N/A,FALSE,"FY95SLS";"Units B",#N/A,FALSE,"FY95SLS"}</definedName>
    <definedName name="hthjtryu" hidden="1">{"Units A",#N/A,FALSE,"FY95SLS";"Units B",#N/A,FALSE,"FY95SLS"}</definedName>
    <definedName name="hthtrh" localSheetId="30" hidden="1">{"histincome",#N/A,FALSE,"hyfins";"closing balance",#N/A,FALSE,"hyfins"}</definedName>
    <definedName name="hthtrh" hidden="1">{"histincome",#N/A,FALSE,"hyfins";"closing balance",#N/A,FALSE,"hyfins"}</definedName>
    <definedName name="HTM_Control" localSheetId="30" hidden="1">{"'下期集計（10.27迄・速報値）'!$Q$16"}</definedName>
    <definedName name="HTM_Control" hidden="1">{"'下期集計（10.27迄・速報値）'!$Q$16"}</definedName>
    <definedName name="ＨＴＭＬ" localSheetId="30" hidden="1">{"'コメント'!$A$1:$C$37"}</definedName>
    <definedName name="ＨＴＭＬ" hidden="1">{"'コメント'!$A$1:$C$37"}</definedName>
    <definedName name="HTML_CodePage" hidden="1">1252</definedName>
    <definedName name="HTML_Control" localSheetId="30" hidden="1">{"'BFV5MSTEER'!$A$2","'BFV5MSTEER'!$A$4:$T$33","'BFV5MSTEER'!$A$34","'BFVFBYPROD'!$A$34","'BFVFBYPROD'!$A$4:$T$33","'BFVFBYPROD'!$A$2","'BFV5MSTEER'!$A$36"}</definedName>
    <definedName name="HTML_Control" hidden="1">{"'BFV5MSTEER'!$A$2","'BFV5MSTEER'!$A$4:$T$33","'BFV5MSTEER'!$A$34","'BFVFBYPROD'!$A$34","'BFVFBYPROD'!$A$4:$T$33","'BFVFBYPROD'!$A$2","'BFV5MSTEER'!$A$36"}</definedName>
    <definedName name="HTML_Description" hidden="1">""</definedName>
    <definedName name="HTML_Email" hidden="1">""</definedName>
    <definedName name="HTML_Header" hidden="1">"BFV5MSTEER"</definedName>
    <definedName name="HTML_LastUpdate" hidden="1">"8/27/98"</definedName>
    <definedName name="HTML_LineAfter" hidden="1">TRUE</definedName>
    <definedName name="HTML_LineBefore" hidden="1">TRUE</definedName>
    <definedName name="HTML_Name" hidden="1">"USDA,ERS,MTED"</definedName>
    <definedName name="HTML_OBDlg2" hidden="1">TRUE</definedName>
    <definedName name="HTML_OBDlg4" hidden="1">TRUE</definedName>
    <definedName name="HTML_OS" hidden="1">0</definedName>
    <definedName name="HTML_PathFile" hidden="1">"E:\DataFiles\yearbook1.htm"</definedName>
    <definedName name="HTML_PathFileMac" hidden="1">"Macintosh HD:HomePageStuff:New_Home_Page:datafile:ctryprem.html"</definedName>
    <definedName name="HTML_Title" hidden="1">"larryyearbooktest4"</definedName>
    <definedName name="HTML1_1" hidden="1">"[TB9.XLS]St_tot_94_95!$A$1:$J$428"</definedName>
    <definedName name="HTML1_10" hidden="1">""</definedName>
    <definedName name="HTML1_11" hidden="1">1</definedName>
    <definedName name="HTML1_12" hidden="1">"F:\USERS\ECON\Census95\Int\T9ST.htm"</definedName>
    <definedName name="HTML1_13" hidden="1">#N/A</definedName>
    <definedName name="HTML1_14" hidden="1">#N/A</definedName>
    <definedName name="HTML1_15" hidden="1">#N/A</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"2/17/98"</definedName>
    <definedName name="HTML1_9" hidden="1">"BPH"</definedName>
    <definedName name="HTML2_1" hidden="1">"[TB9.XLS]St_tot_94_95!$A$1:$J$427"</definedName>
    <definedName name="HTML2_10" hidden="1">""</definedName>
    <definedName name="HTML2_11" hidden="1">1</definedName>
    <definedName name="HTML2_12" hidden="1">"F:\USERS\ECON\Census95\Int\T9ST.htm"</definedName>
    <definedName name="HTML2_13" hidden="1">#N/A</definedName>
    <definedName name="HTML2_14" hidden="1">#N/A</definedName>
    <definedName name="HTML2_15" hidden="1">#N/A</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"2/17/98"</definedName>
    <definedName name="HTML2_9" hidden="1">"BPH"</definedName>
    <definedName name="HTML3_1" hidden="1">"[TB9.XLS]St_tot_94_95!$A$1:$H$427"</definedName>
    <definedName name="HTML3_10" hidden="1">""</definedName>
    <definedName name="HTML3_11" hidden="1">1</definedName>
    <definedName name="HTML3_12" hidden="1">"F:\USERS\ECON\Census95\Int\T9st.htm"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"2/17/98"</definedName>
    <definedName name="HTML3_9" hidden="1">"BPH"</definedName>
    <definedName name="HTMLCount" hidden="1">3</definedName>
    <definedName name="htrhdfgagadf" localSheetId="30" hidden="1">{#N/A,#N/A,FALSE,"Op-BS";#N/A,#N/A,FALSE,"Assum";#N/A,#N/A,FALSE,"IS";#N/A,#N/A,FALSE,"Syn+Elim";#N/A,#N/A,FALSE,"BSCF";#N/A,#N/A,FALSE,"Blue_IS";#N/A,#N/A,FALSE,"Blue_BSCF";#N/A,#N/A,FALSE,"Ratings"}</definedName>
    <definedName name="htrhdfgagadf" hidden="1">{#N/A,#N/A,FALSE,"Op-BS";#N/A,#N/A,FALSE,"Assum";#N/A,#N/A,FALSE,"IS";#N/A,#N/A,FALSE,"Syn+Elim";#N/A,#N/A,FALSE,"BSCF";#N/A,#N/A,FALSE,"Blue_IS";#N/A,#N/A,FALSE,"Blue_BSCF";#N/A,#N/A,FALSE,"Ratings"}</definedName>
    <definedName name="htrhrw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rhrw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wthjwrtj"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wthjwrt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yuityuiotio" localSheetId="30" hidden="1">{#N/A,#N/A,FALSE,"REPORT"}</definedName>
    <definedName name="htyuityuiotio" hidden="1">{#N/A,#N/A,FALSE,"REPORT"}</definedName>
    <definedName name="hu"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hu"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HUH?" localSheetId="30"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HUH?"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hurz" localSheetId="30" hidden="1">{#N/A,#N/A,FALSE,"WOB_1.XLS";#N/A,#N/A,FALSE,"WOB_2.XLS";#N/A,#N/A,FALSE,"WOB_3.XLS";#N/A,#N/A,FALSE,"WOB_4.XLS";#N/A,#N/A,FALSE,"WOB_5.XLS"}</definedName>
    <definedName name="hurz" hidden="1">{#N/A,#N/A,FALSE,"WOB_1.XLS";#N/A,#N/A,FALSE,"WOB_2.XLS";#N/A,#N/A,FALSE,"WOB_3.XLS";#N/A,#N/A,FALSE,"WOB_4.XLS";#N/A,#N/A,FALSE,"WOB_5.XLS"}</definedName>
    <definedName name="hurz2" localSheetId="30" hidden="1">{#N/A,#N/A,FALSE,"WOBE_DE.XLS";#N/A,#N/A,FALSE,"WOB_1.XLS";#N/A,#N/A,FALSE,"WOB_2.XLS";#N/A,#N/A,FALSE,"WOB_3.XLS";#N/A,#N/A,FALSE,"WOB_4.XLS";#N/A,#N/A,FALSE,"WOB_5.XLS"}</definedName>
    <definedName name="hurz2" hidden="1">{#N/A,#N/A,FALSE,"WOBE_DE.XLS";#N/A,#N/A,FALSE,"WOB_1.XLS";#N/A,#N/A,FALSE,"WOB_2.XLS";#N/A,#N/A,FALSE,"WOB_3.XLS";#N/A,#N/A,FALSE,"WOB_4.XLS";#N/A,#N/A,FALSE,"WOB_5.XLS"}</definedName>
    <definedName name="hurz3" localSheetId="30" hidden="1">{#N/A,#N/A,FALSE,"WOB_1.XLS";#N/A,#N/A,FALSE,"WOB_2.XLS";#N/A,#N/A,FALSE,"WOB_3.XLS";#N/A,#N/A,FALSE,"WOB_4.XLS";#N/A,#N/A,FALSE,"WOB_5.XLS"}</definedName>
    <definedName name="hurz3" hidden="1">{#N/A,#N/A,FALSE,"WOB_1.XLS";#N/A,#N/A,FALSE,"WOB_2.XLS";#N/A,#N/A,FALSE,"WOB_3.XLS";#N/A,#N/A,FALSE,"WOB_4.XLS";#N/A,#N/A,FALSE,"WOB_5.XLS"}</definedName>
    <definedName name="hurz4" localSheetId="30" hidden="1">{#N/A,#N/A,FALSE,"WOBE_DE.XLS";#N/A,#N/A,FALSE,"WOB_1.XLS";#N/A,#N/A,FALSE,"WOB_2.XLS";#N/A,#N/A,FALSE,"WOB_3.XLS";#N/A,#N/A,FALSE,"WOB_4.XLS";#N/A,#N/A,FALSE,"WOB_5.XLS"}</definedName>
    <definedName name="hurz4" hidden="1">{#N/A,#N/A,FALSE,"WOBE_DE.XLS";#N/A,#N/A,FALSE,"WOB_1.XLS";#N/A,#N/A,FALSE,"WOB_2.XLS";#N/A,#N/A,FALSE,"WOB_3.XLS";#N/A,#N/A,FALSE,"WOB_4.XLS";#N/A,#N/A,FALSE,"WOB_5.XLS"}</definedName>
    <definedName name="hurz5" localSheetId="30" hidden="1">{#N/A,#N/A,FALSE,"WOB_1.XLS";#N/A,#N/A,FALSE,"WOB_2.XLS";#N/A,#N/A,FALSE,"WOB_3.XLS";#N/A,#N/A,FALSE,"WOB_4.XLS";#N/A,#N/A,FALSE,"WOB_5.XLS"}</definedName>
    <definedName name="hurz5" hidden="1">{#N/A,#N/A,FALSE,"WOB_1.XLS";#N/A,#N/A,FALSE,"WOB_2.XLS";#N/A,#N/A,FALSE,"WOB_3.XLS";#N/A,#N/A,FALSE,"WOB_4.XLS";#N/A,#N/A,FALSE,"WOB_5.XLS"}</definedName>
    <definedName name="hwrththuw"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wrththuw"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wty" localSheetId="30" hidden="1">{"Units A",#N/A,FALSE,"FY95SLS";"Units B",#N/A,FALSE,"FY95SLS"}</definedName>
    <definedName name="hwty" hidden="1">{"Units A",#N/A,FALSE,"FY95SLS";"Units B",#N/A,FALSE,"FY95SLS"}</definedName>
    <definedName name="Hypertention" localSheetId="30" hidden="1">{#N/A,#N/A,FALSE,"Pharm";#N/A,#N/A,FALSE,"WWCM"}</definedName>
    <definedName name="Hypertention" hidden="1">{#N/A,#N/A,FALSE,"Pharm";#N/A,#N/A,FALSE,"WWCM"}</definedName>
    <definedName name="hypo" localSheetId="30" hidden="1">{#N/A,#N/A,FALSE,"Pharm";#N/A,#N/A,FALSE,"WWCM"}</definedName>
    <definedName name="hypo" hidden="1">{#N/A,#N/A,FALSE,"Pharm";#N/A,#N/A,FALSE,"WWCM"}</definedName>
    <definedName name="hzsdbfvkzj" hidden="1">'[124]Adj Sales'!#REF!</definedName>
    <definedName name="i"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i"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I_EAUDIT" localSheetId="30">#REF!</definedName>
    <definedName name="I_EAUDIT">#REF!</definedName>
    <definedName name="ic">#REF!</definedName>
    <definedName name="IE">#REF!</definedName>
    <definedName name="iei" localSheetId="30" hidden="1">{"Acq_matrix",#N/A,FALSE,"Acquisition Matrix"}</definedName>
    <definedName name="iei" hidden="1">{"Acq_matrix",#N/A,FALSE,"Acquisition Matrix"}</definedName>
    <definedName name="ien" localSheetId="30" hidden="1">{"P_L Account",#N/A,FALSE,"Prime";"Assets",#N/A,FALSE,"Prime";"Liabilities",#N/A,FALSE,"Prime";"Capital and Reserves",#N/A,FALSE,"Prime";"Rec. of S_Holders Funds",#N/A,FALSE,"Prime";"Rec. of Pre and Post Tax Result",#N/A,FALSE,"Prime"}</definedName>
    <definedName name="ien" hidden="1">{"P_L Account",#N/A,FALSE,"Prime";"Assets",#N/A,FALSE,"Prime";"Liabilities",#N/A,FALSE,"Prime";"Capital and Reserves",#N/A,FALSE,"Prime";"Rec. of S_Holders Funds",#N/A,FALSE,"Prime";"Rec. of Pre and Post Tax Result",#N/A,FALSE,"Prime"}</definedName>
    <definedName name="IEWORKSHEET" localSheetId="30">#REF!</definedName>
    <definedName name="IEWORKSHEET">#REF!</definedName>
    <definedName name="iffy" localSheetId="30" hidden="1">{"income statement",#N/A,TRUE,"is";"balance sheet",#N/A,TRUE,"bs";"cashflow",#N/A,TRUE,"cf";"rev summary",#N/A,TRUE,"rev summary";"VAD worldwide",#N/A,TRUE,"VAD (worldwide)";"VAD geog brkdwn",#N/A,TRUE,"VAD (geog breakdown)";"VAD sys wrld wide",#N/A,TRUE,"VADSystem (worldwide)";"VAD sys geog brkdwn",#N/A,TRUE,"VADSystem (geog breakdown)";"VAD sys geog brkdwn 2",#N/A,TRUE,"VADSystem (geog breakdown)";"VAG",#N/A,TRUE,"VAG";"CABG",#N/A,TRUE,"CABG";"milestones",#N/A,TRUE,"milestones";"VAD mkt sum",#N/A,TRUE,"VAD Market Sum";"VAD Mkt WW",#N/A,TRUE,"VAD Mkt (worldwide)";"VAD Mkt geog",#N/A,TRUE,"VAD Mkt (Geog)"}</definedName>
    <definedName name="iffy" hidden="1">{"income statement",#N/A,TRUE,"is";"balance sheet",#N/A,TRUE,"bs";"cashflow",#N/A,TRUE,"cf";"rev summary",#N/A,TRUE,"rev summary";"VAD worldwide",#N/A,TRUE,"VAD (worldwide)";"VAD geog brkdwn",#N/A,TRUE,"VAD (geog breakdown)";"VAD sys wrld wide",#N/A,TRUE,"VADSystem (worldwide)";"VAD sys geog brkdwn",#N/A,TRUE,"VADSystem (geog breakdown)";"VAD sys geog brkdwn 2",#N/A,TRUE,"VADSystem (geog breakdown)";"VAG",#N/A,TRUE,"VAG";"CABG",#N/A,TRUE,"CABG";"milestones",#N/A,TRUE,"milestones";"VAD mkt sum",#N/A,TRUE,"VAD Market Sum";"VAD Mkt WW",#N/A,TRUE,"VAD Mkt (worldwide)";"VAD Mkt geog",#N/A,TRUE,"VAD Mkt (Geog)"}</definedName>
    <definedName name="ifjif" localSheetId="30" hidden="1">{#N/A,#N/A,FALSE,"Pg 1";#N/A,#N/A,FALSE,"Pg 2";#N/A,#N/A,FALSE,"Pg 3N";#N/A,#N/A,FALSE,"AR MIS";#N/A,#N/A,FALSE,"AR con";#N/A,#N/A,FALSE,"AR sum";#N/A,#N/A,FALSE,"AR Inelig";#N/A,#N/A,FALSE,"AR dil";#N/A,#N/A,FALSE,"AR CM";#N/A,#N/A,FALSE,"AR ship";#N/A,#N/A,FALSE,"AR ver";#N/A,#N/A,FALSE,"AR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detail";#N/A,#N/A,FALSE,"Reports"}</definedName>
    <definedName name="ifjif" hidden="1">{#N/A,#N/A,FALSE,"Pg 1";#N/A,#N/A,FALSE,"Pg 2";#N/A,#N/A,FALSE,"Pg 3N";#N/A,#N/A,FALSE,"AR MIS";#N/A,#N/A,FALSE,"AR con";#N/A,#N/A,FALSE,"AR sum";#N/A,#N/A,FALSE,"AR Inelig";#N/A,#N/A,FALSE,"AR dil";#N/A,#N/A,FALSE,"AR CM";#N/A,#N/A,FALSE,"AR ship";#N/A,#N/A,FALSE,"AR ver";#N/A,#N/A,FALSE,"AR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detail";#N/A,#N/A,FALSE,"Reports"}</definedName>
    <definedName name="II" localSheetId="30" hidden="1">{#N/A,#N/A,FALSE,"Valsum";#N/A,#N/A,FALSE,"Value";#N/A,#N/A,FALSE,"Ton strap";#N/A,#N/A,FALSE,"PackVal"}</definedName>
    <definedName name="II" hidden="1">{#N/A,#N/A,FALSE,"Valsum";#N/A,#N/A,FALSE,"Value";#N/A,#N/A,FALSE,"Ton strap";#N/A,#N/A,FALSE,"PackVal"}</definedName>
    <definedName name="IIII">'[185]BALANCE SHEET'!$A$3:$I$57</definedName>
    <definedName name="iiiii"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iiii"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iiiii" localSheetId="30" hidden="1">{#N/A,#N/A,FALSE,"PERSONAL";#N/A,#N/A,FALSE,"explotación";#N/A,#N/A,FALSE,"generales"}</definedName>
    <definedName name="iiiiii" hidden="1">{#N/A,#N/A,FALSE,"PERSONAL";#N/A,#N/A,FALSE,"explotación";#N/A,#N/A,FALSE,"generales"}</definedName>
    <definedName name="iiiiiiiiiiiiiiii"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iiiiiiiiiiiiiii"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iiiiiiiiiiiiiiiiiiiiiiiiiiiiiiiiiii"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iiiiiiiiiiiiiiiiiiiiiiiiiiiiiiiiiii"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jn" localSheetId="30" hidden="1">{#N/A,#N/A,FALSE,"AD_Purchase";#N/A,#N/A,FALSE,"Credit";#N/A,#N/A,FALSE,"PF Acquisition";#N/A,#N/A,FALSE,"PF Offering"}</definedName>
    <definedName name="ijn" hidden="1">{#N/A,#N/A,FALSE,"AD_Purchase";#N/A,#N/A,FALSE,"Credit";#N/A,#N/A,FALSE,"PF Acquisition";#N/A,#N/A,FALSE,"PF Offering"}</definedName>
    <definedName name="ik" localSheetId="30" hidden="1">{"mult96",#N/A,FALSE,"PETCOMP";"est96",#N/A,FALSE,"PETCOMP";"mult95",#N/A,FALSE,"PETCOMP";"est95",#N/A,FALSE,"PETCOMP";"multltm",#N/A,FALSE,"PETCOMP";"resultltm",#N/A,FALSE,"PETCOMP"}</definedName>
    <definedName name="ik" hidden="1">{"mult96",#N/A,FALSE,"PETCOMP";"est96",#N/A,FALSE,"PETCOMP";"mult95",#N/A,FALSE,"PETCOMP";"est95",#N/A,FALSE,"PETCOMP";"multltm",#N/A,FALSE,"PETCOMP";"resultltm",#N/A,FALSE,"PETCOMP"}</definedName>
    <definedName name="ileana" localSheetId="30" hidden="1">{"data",#N/A,FALSE,"Ratios";"ratios",#N/A,FALSE,"Ratios"}</definedName>
    <definedName name="ileana" hidden="1">{"data",#N/A,FALSE,"Ratios";"ratios",#N/A,FALSE,"Ratios"}</definedName>
    <definedName name="Imagyn" localSheetId="30" hidden="1">{#N/A,#N/A,FALSE,"Projections";#N/A,#N/A,FALSE,"Multiples Valuation";#N/A,#N/A,FALSE,"LBO";#N/A,#N/A,FALSE,"Multiples_Sensitivity";#N/A,#N/A,FALSE,"Summary"}</definedName>
    <definedName name="Imagyn" hidden="1">{#N/A,#N/A,FALSE,"Projections";#N/A,#N/A,FALSE,"Multiples Valuation";#N/A,#N/A,FALSE,"LBO";#N/A,#N/A,FALSE,"Multiples_Sensitivity";#N/A,#N/A,FALSE,"Summary"}</definedName>
    <definedName name="IN_TAMT">#N/A</definedName>
    <definedName name="IN_TOTAL">#N/A</definedName>
    <definedName name="IN_TQTY">#N/A</definedName>
    <definedName name="IN_UC">#N/A</definedName>
    <definedName name="INAMT">#N/A</definedName>
    <definedName name="INC_AFTER_TAX" hidden="1">"INC_AFTER_TAX"</definedName>
    <definedName name="INC_AVAIL_EXCL" hidden="1">"INC_AVAIL_EXCL"</definedName>
    <definedName name="INC_AVAIL_INCL" hidden="1">"INC_AVAIL_INCL"</definedName>
    <definedName name="INC_BEFORE_TAX" hidden="1">"INC_BEFORE_TAX"</definedName>
    <definedName name="inc_Cwip_move" localSheetId="30">#REF!</definedName>
    <definedName name="inc_Cwip_move">#REF!</definedName>
    <definedName name="INC_TAX" hidden="1">"INC_TAX"</definedName>
    <definedName name="INC_TAX_EXCL" hidden="1">"INC_TAX_EXCL"</definedName>
    <definedName name="IncludeCommercialCore" localSheetId="30">#REF!</definedName>
    <definedName name="IncludeCommercialCore">#REF!</definedName>
    <definedName name="IncludeLakeshore">#REF!</definedName>
    <definedName name="IncludeMidlevels">#REF!</definedName>
    <definedName name="IncludePhase1A">#REF!</definedName>
    <definedName name="IncludePhase1B">#REF!</definedName>
    <definedName name="IncludePhase1C">#REF!</definedName>
    <definedName name="IncludePhase1D">#REF!</definedName>
    <definedName name="IncludePhase2A">#REF!</definedName>
    <definedName name="Income">'[186]BALANCE SHEET'!$A$3:$I$73</definedName>
    <definedName name="IncomeTaxRate" localSheetId="30">#REF!</definedName>
    <definedName name="IncomeTaxRate">#REF!</definedName>
    <definedName name="IncTaxRate">#REF!</definedName>
    <definedName name="Indirects" localSheetId="30"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Indirects"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Indirects2" localSheetId="30"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Indirects2"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Inflation" localSheetId="30">#REF!</definedName>
    <definedName name="Inflation">#REF!</definedName>
    <definedName name="INFO">#REF!</definedName>
    <definedName name="INFO_BI_EXE_NAME" hidden="1">"BICORE.EXE"</definedName>
    <definedName name="INFO_EXE_SERVER_PATH" hidden="1">"C:\Program Files (x86)\Sage\SMI450\BICORE.EXE"</definedName>
    <definedName name="INFO_INSTANCE_ID" hidden="1">"0"</definedName>
    <definedName name="INFO_INSTANCE_NAME" hidden="1">"Sales By Current Product Line_20141002_05_54_29_5454.xls"</definedName>
    <definedName name="INFO_REPORT_CODE" hidden="1">""</definedName>
    <definedName name="INFO_REPORT_ID" hidden="1">"446"</definedName>
    <definedName name="INFO_REPORT_NAME" hidden="1">"Sales By Current Product Line"</definedName>
    <definedName name="INFO_RUN_USER" hidden="1">""</definedName>
    <definedName name="INFO_RUN_WORKSTATION" hidden="1">"EPITS4"</definedName>
    <definedName name="Input_1e" localSheetId="30">'[187]Input Area'!#REF!</definedName>
    <definedName name="Input_1e">'[187]Input Area'!#REF!</definedName>
    <definedName name="InputVAT" localSheetId="30">#REF!</definedName>
    <definedName name="InputVAT">#REF!</definedName>
    <definedName name="INQTY">#N/A</definedName>
    <definedName name="instalment" localSheetId="30">#REF!</definedName>
    <definedName name="instalment">#REF!</definedName>
    <definedName name="Int">#REF!</definedName>
    <definedName name="INTANGIBLES_NET" hidden="1">"INTANGIBLES_NET"</definedName>
    <definedName name="interest" localSheetId="30">#REF!</definedName>
    <definedName name="interest">#REF!</definedName>
    <definedName name="INTEREST_EXP_NET" hidden="1">"INTEREST_EXP_NET"</definedName>
    <definedName name="INTEREST_EXP_NON" hidden="1">"INTEREST_EXP_NON"</definedName>
    <definedName name="INTEREST_EXP_SUPPL" hidden="1">"INTEREST_EXP_SUPPL"</definedName>
    <definedName name="INTEREST_INC" hidden="1">"INTEREST_INC"</definedName>
    <definedName name="INTEREST_INC_10K" hidden="1">"INTEREST_INC_10K"</definedName>
    <definedName name="INTEREST_INC_10Q" hidden="1">"INTEREST_INC_10Q"</definedName>
    <definedName name="INTEREST_INC_10Q1" hidden="1">"INTEREST_INC_10Q1"</definedName>
    <definedName name="INTEREST_INC_NON" hidden="1">"INTEREST_INC_NON"</definedName>
    <definedName name="Interest_Rate" localSheetId="30">#REF!</definedName>
    <definedName name="Interest_Rate">#REF!</definedName>
    <definedName name="InterestRateGovtQuarterly">#REF!</definedName>
    <definedName name="InterestRateQuarterly">#REF!</definedName>
    <definedName name="InterestRateRMB">#REF!</definedName>
    <definedName name="IntroPrintArea" hidden="1">#REF!</definedName>
    <definedName name="IntWHT">#REF!</definedName>
    <definedName name="inv" localSheetId="30">[4]Inv_Data!#REF!</definedName>
    <definedName name="inv">[4]Inv_Data!#REF!</definedName>
    <definedName name="invcri" localSheetId="30">[4]Inv_Data!#REF!</definedName>
    <definedName name="invcri">[4]Inv_Data!#REF!</definedName>
    <definedName name="inventories" localSheetId="30" hidden="1">{#N/A,#N/A,FALSE,"INPUTS";#N/A,#N/A,FALSE,"PROFORMA BSHEET";#N/A,#N/A,FALSE,"COMBINED";#N/A,#N/A,FALSE,"ACQUIROR";#N/A,#N/A,FALSE,"TARGET 1";#N/A,#N/A,FALSE,"TARGET 2";#N/A,#N/A,FALSE,"HIGH YIELD";#N/A,#N/A,FALSE,"OVERFUND"}</definedName>
    <definedName name="inventories" hidden="1">{#N/A,#N/A,FALSE,"INPUTS";#N/A,#N/A,FALSE,"PROFORMA BSHEET";#N/A,#N/A,FALSE,"COMBINED";#N/A,#N/A,FALSE,"ACQUIROR";#N/A,#N/A,FALSE,"TARGET 1";#N/A,#N/A,FALSE,"TARGET 2";#N/A,#N/A,FALSE,"HIGH YIELD";#N/A,#N/A,FALSE,"OVERFUND"}</definedName>
    <definedName name="Inventory"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nventory"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nventory1" localSheetId="30" hidden="1">{"Summary analysis",#N/A,FALSE,"Total";"OCPH analysis",#N/A,FALSE,"Total";"detail analysis",#N/A,FALSE,"Total"}</definedName>
    <definedName name="Inventory1" hidden="1">{"Summary analysis",#N/A,FALSE,"Total";"OCPH analysis",#N/A,FALSE,"Total";"detail analysis",#N/A,FALSE,"Total"}</definedName>
    <definedName name="inventory2" localSheetId="30" hidden="1">{"Summary analysis",#N/A,FALSE,"Total";"OCPH analysis",#N/A,FALSE,"Total";"detail analysis",#N/A,FALSE,"Total"}</definedName>
    <definedName name="inventory2" hidden="1">{"Summary analysis",#N/A,FALSE,"Total";"OCPH analysis",#N/A,FALSE,"Total";"detail analysis",#N/A,FALSE,"Total"}</definedName>
    <definedName name="INVOICELIST">[188]InvoiceList!$B$4:$I$9043</definedName>
    <definedName name="invoutput">[4]Inv_Data!#REF!</definedName>
    <definedName name="io_2" localSheetId="30" hidden="1">{"Pound Sterling",#N/A,TRUE,"PPD";"Pound Sterling",#N/A,TRUE,"Anaquest";"Pound Sterling",#N/A,TRUE,"Delta";"Pound Sterling",#N/A,TRUE,"INO"}</definedName>
    <definedName name="io_2" hidden="1">{"Pound Sterling",#N/A,TRUE,"PPD";"Pound Sterling",#N/A,TRUE,"Anaquest";"Pound Sterling",#N/A,TRUE,"Delta";"Pound Sterling",#N/A,TRUE,"INO"}</definedName>
    <definedName name="iopy" localSheetId="30" hidden="1">{"targetdcf",#N/A,FALSE,"Merger consequences";"TARGETASSU",#N/A,FALSE,"Merger consequences";"TERMINAL VALUE",#N/A,FALSE,"Merger consequences"}</definedName>
    <definedName name="iopy" hidden="1">{"targetdcf",#N/A,FALSE,"Merger consequences";"TARGETASSU",#N/A,FALSE,"Merger consequences";"TERMINAL VALUE",#N/A,FALSE,"Merger consequences"}</definedName>
    <definedName name="iotyuds"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otyud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P" localSheetId="30" hidden="1">{#N/A,#N/A,FALSE,"Pharm";#N/A,#N/A,FALSE,"WWCM"}</definedName>
    <definedName name="IP" hidden="1">{#N/A,#N/A,FALSE,"Pharm";#N/A,#N/A,FALSE,"WWCM"}</definedName>
    <definedName name="ipppppppppppppppppppppppp" localSheetId="30">#REF!,#REF!</definedName>
    <definedName name="ipppppppppppppppppppppppp">#REF!,#REF!</definedName>
    <definedName name="IPRD_mites" localSheetId="30" hidden="1">{"bs",#N/A,FALSE,"SCF"}</definedName>
    <definedName name="IPRD_mites" hidden="1">{"bs",#N/A,FALSE,"SCF"}</definedName>
    <definedName name="IPRD_Pollen" localSheetId="30" hidden="1">{"bs",#N/A,FALSE,"SCF"}</definedName>
    <definedName name="IPRD_Pollen" hidden="1">{"bs",#N/A,FALSE,"SCF"}</definedName>
    <definedName name="IQ_" hidden="1">"c142"</definedName>
    <definedName name="IQ_00ANGE_AR_BR" hidden="1">"c142"</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_PEN_OBL" hidden="1">"c2108"</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NNU_DISTRIBUTION_UNIT" hidden="1">"c3004"</definedName>
    <definedName name="IQ_ANNUAL_DIVIDEND" hidden="1">"c229"</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FAX" hidden="1">"c2100"</definedName>
    <definedName name="IQ_BOARD_MEMBER_OFFICE" hidden="1">"c2098"</definedName>
    <definedName name="IQ_BOARD_MEMBER_PHONE" hidden="1">"c2099"</definedName>
    <definedName name="IQ_BOARD_MEMBER_TITLE" hidden="1">"c97"</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ACT_OR_EST_REUT" hidden="1">"c5471"</definedName>
    <definedName name="IQ_BV_ACT_OR_EST_THOM" hidden="1">"c5308"</definedName>
    <definedName name="IQ_BV_EST_REUT" hidden="1">"c5403"</definedName>
    <definedName name="IQ_BV_EST_THOM" hidden="1">"c5147"</definedName>
    <definedName name="IQ_BV_HIGH_EST_REUT" hidden="1">"c5405"</definedName>
    <definedName name="IQ_BV_HIGH_EST_THOM" hidden="1">"c5149"</definedName>
    <definedName name="IQ_BV_LOW_EST_REUT" hidden="1">"c5406"</definedName>
    <definedName name="IQ_BV_LOW_EST_THOM" hidden="1">"c5150"</definedName>
    <definedName name="IQ_BV_MEDIAN_EST_REUT" hidden="1">"c5404"</definedName>
    <definedName name="IQ_BV_MEDIAN_EST_THOM" hidden="1">"c5148"</definedName>
    <definedName name="IQ_BV_NUM_EST_REUT" hidden="1">"c5407"</definedName>
    <definedName name="IQ_BV_NUM_EST_THOM" hidden="1">"c5151"</definedName>
    <definedName name="IQ_BV_OVER_SHARES" hidden="1">"c1349"</definedName>
    <definedName name="IQ_BV_SHARE" hidden="1">"c100"</definedName>
    <definedName name="IQ_BV_SHARE_ACT_OR_EST_REUT" hidden="1">"c5477"</definedName>
    <definedName name="IQ_BV_SHARE_EST_REUT" hidden="1">"c5439"</definedName>
    <definedName name="IQ_BV_SHARE_HIGH_EST_REUT" hidden="1">"c5441"</definedName>
    <definedName name="IQ_BV_SHARE_LOW_EST_REUT" hidden="1">"c5442"</definedName>
    <definedName name="IQ_BV_SHARE_MEDIAN_EST_REUT" hidden="1">"c5440"</definedName>
    <definedName name="IQ_BV_SHARE_NUM_EST_REUT" hidden="1">"c5443"</definedName>
    <definedName name="IQ_BV_SHARE_STDDEV_EST_REUT" hidden="1">"c5444"</definedName>
    <definedName name="IQ_BV_STDDEV_EST_REUT" hidden="1">"c5408"</definedName>
    <definedName name="IQ_BV_STDDEV_EST_THOM" hidden="1">"c5152"</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REUT" hidden="1">"c5474"</definedName>
    <definedName name="IQ_CAPEX_BNK" hidden="1">"c110"</definedName>
    <definedName name="IQ_CAPEX_BR" hidden="1">"c111"</definedName>
    <definedName name="IQ_CAPEX_EST_REUT" hidden="1">"c3969"</definedName>
    <definedName name="IQ_CAPEX_FIN" hidden="1">"c112"</definedName>
    <definedName name="IQ_CAPEX_HIGH_EST_REUT" hidden="1">"c3971"</definedName>
    <definedName name="IQ_CAPEX_INS" hidden="1">"c113"</definedName>
    <definedName name="IQ_CAPEX_LOW_EST_REUT" hidden="1">"c3972"</definedName>
    <definedName name="IQ_CAPEX_MEDIAN_EST_REUT" hidden="1">"c3970"</definedName>
    <definedName name="IQ_CAPEX_NUM_EST_REUT" hidden="1">"c3973"</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_REUT" hidden="1">"c5463"</definedName>
    <definedName name="IQ_CFPS_EST" hidden="1">"c1667"</definedName>
    <definedName name="IQ_CFPS_EST_REUT" hidden="1">"c3844"</definedName>
    <definedName name="IQ_CFPS_HIGH_EST" hidden="1">"c1669"</definedName>
    <definedName name="IQ_CFPS_HIGH_EST_REUT" hidden="1">"c3846"</definedName>
    <definedName name="IQ_CFPS_LOW_EST" hidden="1">"c1670"</definedName>
    <definedName name="IQ_CFPS_LOW_EST_REUT" hidden="1">"c3847"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V_RATE" hidden="1">"c2192"</definedName>
    <definedName name="IQ_CONVERT" hidden="1">"c2536"</definedName>
    <definedName name="IQ_CONVERT_PCT" hidden="1">"c2537"</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PAYOUT" hidden="1">"c3005"</definedName>
    <definedName name="IQ_DISTRIBUTABLE_CASH_SHARE" hidden="1">"c3003"</definedName>
    <definedName name="IQ_DISTRIBUTABLE_CASH_SHARE_ACT_OR_EST_CIQ" hidden="1">"c4811"</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 hidden="1">"c2801"</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REUT" hidden="1">"c5464"</definedName>
    <definedName name="IQ_DPS_EST" hidden="1">"c1674"</definedName>
    <definedName name="IQ_DPS_EST_BOTTOM_UP_REUT" hidden="1">"c5501"</definedName>
    <definedName name="IQ_DPS_EST_REUT" hidden="1">"c3851"</definedName>
    <definedName name="IQ_DPS_HIGH_EST" hidden="1">"c1676"</definedName>
    <definedName name="IQ_DPS_HIGH_EST_REUT" hidden="1">"c3853"</definedName>
    <definedName name="IQ_DPS_LOW_EST" hidden="1">"c1677"</definedName>
    <definedName name="IQ_DPS_LOW_EST_REUT" hidden="1">"c3854"</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HIGH_EST" hidden="1">"c1683"</definedName>
    <definedName name="IQ_EBIT_HIGH_EST_REUT" hidden="1">"c5335"</definedName>
    <definedName name="IQ_EBIT_INT" hidden="1">"c360"</definedName>
    <definedName name="IQ_EBIT_LOW_EST" hidden="1">"c1684"</definedName>
    <definedName name="IQ_EBIT_LOW_EST_REUT" hidden="1">"c5336"</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_CIQ" hidden="1">"c4841"</definedName>
    <definedName name="IQ_EBIT_SBC_GW_ACT_OR_EST_CIQ" hidden="1">"c4845"</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CIQ" hidden="1">"c3624"</definedName>
    <definedName name="IQ_EBITDA_HIGH_EST_REUT" hidden="1">"c3642"</definedName>
    <definedName name="IQ_EBITDA_INT" hidden="1">"c373"</definedName>
    <definedName name="IQ_EBITDA_LOW_EST" hidden="1">"c371"</definedName>
    <definedName name="IQ_EBITDA_LOW_EST_CIQ" hidden="1">"c3625"</definedName>
    <definedName name="IQ_EBITDA_LOW_EST_REUT" hidden="1">"c3643"</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CT_OR_EST_REUT" hidden="1">"c5460"</definedName>
    <definedName name="IQ_EPS_AP" hidden="1">"c8880"</definedName>
    <definedName name="IQ_EPS_AP_ABS" hidden="1">"c8899"</definedName>
    <definedName name="IQ_EPS_EST" hidden="1">"c399"</definedName>
    <definedName name="IQ_EPS_EST_1" hidden="1">"IQ_EPS_EST_1"</definedName>
    <definedName name="IQ_EPS_EST_BOTTOM_UP_REUT" hidden="1">"c5497"</definedName>
    <definedName name="IQ_EPS_EST_CIQ" hidden="1">"c4994"</definedName>
    <definedName name="IQ_EPS_EST_REUT" hidden="1">"c5453"</definedName>
    <definedName name="IQ_EPS_GW_ACT_OR_EST_CIQ" hidden="1">"c5066"</definedName>
    <definedName name="IQ_EPS_GW_ACT_OR_EST_REUT" hidden="1">"c5469"</definedName>
    <definedName name="IQ_EPS_GW_EST" hidden="1">"c1737"</definedName>
    <definedName name="IQ_EPS_GW_EST_BOTTOM_UP_REUT" hidden="1">"c5499"</definedName>
    <definedName name="IQ_EPS_GW_EST_CIQ" hidden="1">"c4723"</definedName>
    <definedName name="IQ_EPS_GW_EST_REUT" hidden="1">"c5389"</definedName>
    <definedName name="IQ_EPS_GW_HIGH_EST" hidden="1">"c1739"</definedName>
    <definedName name="IQ_EPS_GW_HIGH_EST_CIQ" hidden="1">"c4725"</definedName>
    <definedName name="IQ_EPS_GW_HIGH_EST_REUT" hidden="1">"c5391"</definedName>
    <definedName name="IQ_EPS_GW_LOW_EST" hidden="1">"c1740"</definedName>
    <definedName name="IQ_EPS_GW_LOW_EST_CIQ" hidden="1">"c4726"</definedName>
    <definedName name="IQ_EPS_GW_LOW_EST_REUT" hidden="1">"c5392"</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_CIQ" hidden="1">"c5067"</definedName>
    <definedName name="IQ_EPS_REPORT_ACT_OR_EST_REUT" hidden="1">"c5470"</definedName>
    <definedName name="IQ_EPS_REPORTED_EST" hidden="1">"c1744"</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_REUT" hidden="1">"c5409"</definedName>
    <definedName name="IQ_EST_ACT_BV_SHARE_REUT" hidden="1">"c5445"</definedName>
    <definedName name="IQ_EST_ACT_BV_THOM" hidden="1">"c5153"</definedName>
    <definedName name="IQ_EST_ACT_CAPEX_REUT" hidden="1">"c3975"</definedName>
    <definedName name="IQ_EST_ACT_CFPS" hidden="1">"c1673"</definedName>
    <definedName name="IQ_EST_ACT_CFPS_REUT" hidden="1">"c3850"</definedName>
    <definedName name="IQ_EST_ACT_DPS" hidden="1">"c1680"</definedName>
    <definedName name="IQ_EST_ACT_DPS_REUT" hidden="1">"c3857"</definedName>
    <definedName name="IQ_EST_ACT_EBIT" hidden="1">"c1687"</definedName>
    <definedName name="IQ_EST_ACT_EBIT_REUT" hidden="1">"c5339"</definedName>
    <definedName name="IQ_EST_ACT_EBITDA" hidden="1">"c1664"</definedName>
    <definedName name="IQ_EST_ACT_EBITDA_REUT" hidden="1">"c3836"</definedName>
    <definedName name="IQ_EST_ACT_EPS" hidden="1">"c1648"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PRIMARY" hidden="1">"c2232"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FFO" hidden="1">"c1666"</definedName>
    <definedName name="IQ_EST_ACT_FFO_REUT" hidden="1">"c3843"</definedName>
    <definedName name="IQ_EST_ACT_FFO_THOM" hidden="1">"c4005"</definedName>
    <definedName name="IQ_EST_ACT_NAV" hidden="1">"c1757"</definedName>
    <definedName name="IQ_EST_ACT_NAV_SHARE_REUT" hidden="1">"c5616"</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GW_THOM" hidden="1">"c5139"</definedName>
    <definedName name="IQ_EST_ACT_NI_REPORTED" hidden="1">"c1736"</definedName>
    <definedName name="IQ_EST_ACT_NI_REPORTED_REUT" hidden="1">"c5388"</definedName>
    <definedName name="IQ_EST_ACT_NI_REUT" hidden="1">"c5374"</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TURN_ASSETS_REUT" hidden="1">"c3996"</definedName>
    <definedName name="IQ_EST_ACT_RETURN_EQUITY_REUT" hidden="1">"c3989"</definedName>
    <definedName name="IQ_EST_ACT_REV" hidden="1">"c2113"</definedName>
    <definedName name="IQ_EST_ACT_REV_REUT" hidden="1">"c3835"</definedName>
    <definedName name="IQ_EST_BV_DIFF_CIQ" hidden="1">"c4765"</definedName>
    <definedName name="IQ_EST_BV_DIFF_REUT" hidden="1">"c5433"</definedName>
    <definedName name="IQ_EST_BV_DIFF_THOM" hidden="1">"c5204"</definedName>
    <definedName name="IQ_EST_BV_SURPRISE_PERCENT_CIQ" hidden="1">"c4766"</definedName>
    <definedName name="IQ_EST_BV_SURPRISE_PERCENT_REUT" hidden="1">"c5434"</definedName>
    <definedName name="IQ_EST_BV_SURPRISE_PERCENT_THOM" hidden="1">"c5205"</definedName>
    <definedName name="IQ_EST_CAPEX_GROWTH_1YR_REUT" hidden="1">"c5447"</definedName>
    <definedName name="IQ_EST_CAPEX_GROWTH_2YR_REUT" hidden="1">"c5448"</definedName>
    <definedName name="IQ_EST_CAPEX_GROWTH_Q_1YR_REUT" hidden="1">"c5449"</definedName>
    <definedName name="IQ_EST_CAPEX_SEQ_GROWTH_Q_REUT" hidden="1">"c5450"</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PS_DIFF" hidden="1">"c1864"</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EQ_GROWTH_Q" hidden="1">"c1764"</definedName>
    <definedName name="IQ_EST_EPS_SEQ_GROWTH_Q_REUT" hidden="1">"c3859"</definedName>
    <definedName name="IQ_EST_EPS_SURPRISE" hidden="1">"c1635"</definedName>
    <definedName name="IQ_EST_EPS_SURPRISE_PERCENT" hidden="1">"c1635"</definedName>
    <definedName name="IQ_EST_EPS_SURPRISE_PERCENT_REUT" hidden="1">"c5459"</definedName>
    <definedName name="IQ_EST_FFO_DIFF" hidden="1">"c1869"</definedName>
    <definedName name="IQ_EST_FFO_DIFF_REUT" hidden="1">"c3890"</definedName>
    <definedName name="IQ_EST_FFO_DIFF_THOM" hidden="1">"c5186"</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URPRISE_PERCENT" hidden="1">"c1870"</definedName>
    <definedName name="IQ_EST_FFO_SURPRISE_PERCENT_REUT" hidden="1">"c3891"</definedName>
    <definedName name="IQ_EST_FFO_SURPRISE_PERCENT_THOM" hidden="1">"c5187"</definedName>
    <definedName name="IQ_EST_FOOTNOTE_REUT" hidden="1">"c5478"</definedName>
    <definedName name="IQ_EST_NAV_DIFF" hidden="1">"c1895"</definedName>
    <definedName name="IQ_EST_NAV_SURPRISE_PERCENT" hidden="1">"c1896"</definedName>
    <definedName name="IQ_EST_NI_DIFF" hidden="1">"c1885"</definedName>
    <definedName name="IQ_EST_NI_DIFF_REUT" hidden="1">"c5423"</definedName>
    <definedName name="IQ_EST_NI_GW_DIFF" hidden="1">"c1887"</definedName>
    <definedName name="IQ_EST_NI_GW_DIFF_REUT" hidden="1">"c5425"</definedName>
    <definedName name="IQ_EST_NI_GW_DIFF_THOM" hidden="1">"c5200"</definedName>
    <definedName name="IQ_EST_NI_GW_SURPRISE_PERCENT" hidden="1">"c1888"</definedName>
    <definedName name="IQ_EST_NI_GW_SURPRISE_PERCENT_REUT" hidden="1">"c5426"</definedName>
    <definedName name="IQ_EST_NI_GW_SURPRISE_PERCENT_THOM" hidden="1">"c5201"</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URPRISE_PERCENT" hidden="1">"c1886"</definedName>
    <definedName name="IQ_EST_NI_SURPRISE_PERCENT_REUT" hidden="1">"c5424"</definedName>
    <definedName name="IQ_EST_NUM_BUY" hidden="1">"c1759"</definedName>
    <definedName name="IQ_EST_NUM_BUY_CIQ" hidden="1">"c3700"</definedName>
    <definedName name="IQ_EST_NUM_BUY_REUT" hidden="1">"c3869"</definedName>
    <definedName name="IQ_EST_NUM_BUY_THOM" hidden="1">"c5165"</definedName>
    <definedName name="IQ_EST_NUM_HIGH_REC_REUT" hidden="1">"c3870"</definedName>
    <definedName name="IQ_EST_NUM_HIGHEST_REC_REUT" hidden="1">"c3869"</definedName>
    <definedName name="IQ_EST_NUM_HOLD" hidden="1">"c1761"</definedName>
    <definedName name="IQ_EST_NUM_HOLD_CIQ" hidden="1">"c3702"</definedName>
    <definedName name="IQ_EST_NUM_HOLD_REUT" hidden="1">"c3871"</definedName>
    <definedName name="IQ_EST_NUM_HOLD_THOM" hidden="1">"c5167"</definedName>
    <definedName name="IQ_EST_NUM_LOW_REC_REUT" hidden="1">"c3872"</definedName>
    <definedName name="IQ_EST_NUM_LOWEST_REC_REUT" hidden="1">"c3873"</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OUTPERFORM_CIQ" hidden="1">"c3701"</definedName>
    <definedName name="IQ_EST_NUM_OUTPERFORM_REUT" hidden="1">"c3870"</definedName>
    <definedName name="IQ_EST_NUM_OUTPERFORM_THOM" hidden="1">"c5166"</definedName>
    <definedName name="IQ_EST_NUM_SELL" hidden="1">"c1763"</definedName>
    <definedName name="IQ_EST_NUM_SELL_CIQ" hidden="1">"c3704"</definedName>
    <definedName name="IQ_EST_NUM_SELL_REUT" hidden="1">"c3873"</definedName>
    <definedName name="IQ_EST_NUM_SELL_THOM" hidden="1">"c5169"</definedName>
    <definedName name="IQ_EST_NUM_UNDERPERFORM" hidden="1">"c1762"</definedName>
    <definedName name="IQ_EST_NUM_UNDERPERFORM_CIQ" hidden="1">"c3703"</definedName>
    <definedName name="IQ_EST_NUM_UNDERPERFORM_REUT" hidden="1">"c3872"</definedName>
    <definedName name="IQ_EST_NUM_UNDERPERFORM_THOM" hidden="1">"c5168"</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UT_ACT_CAPEX" hidden="1">"c3975"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1360</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_CIQ" hidden="1">"c4960"</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 hidden="1">"c418"</definedName>
    <definedName name="IQ_FFO_EST_CIQ" hidden="1">"c4970"</definedName>
    <definedName name="IQ_FFO_EST_REUT" hidden="1">"c3837"</definedName>
    <definedName name="IQ_FFO_EST_THOM" hidden="1">"c3999"</definedName>
    <definedName name="IQ_FFO_HIGH_EST" hidden="1">"c419"</definedName>
    <definedName name="IQ_FFO_HIGH_EST_CIQ" hidden="1">"c4977"</definedName>
    <definedName name="IQ_FFO_HIGH_EST_REUT" hidden="1">"c3839"</definedName>
    <definedName name="IQ_FFO_HIGH_EST_THOM" hidden="1">"c4001"</definedName>
    <definedName name="IQ_FFO_LOW_EST" hidden="1">"c420"</definedName>
    <definedName name="IQ_FFO_LOW_EST_CIQ" hidden="1">"c4978"</definedName>
    <definedName name="IQ_FFO_LOW_EST_REUT" hidden="1">"c3840"</definedName>
    <definedName name="IQ_FFO_LOW_EST_THOM" hidden="1">"c4002"</definedName>
    <definedName name="IQ_FFO_MEDIAN_EST" hidden="1">"c1665"</definedName>
    <definedName name="IQ_FFO_MEDIAN_EST_CIQ" hidden="1">"c4979"</definedName>
    <definedName name="IQ_FFO_MEDIAN_EST_REUT" hidden="1">"c3838"</definedName>
    <definedName name="IQ_FFO_MEDIAN_EST_THOM" hidden="1">"c4000"</definedName>
    <definedName name="IQ_FFO_NUM_EST" hidden="1">"c421"</definedName>
    <definedName name="IQ_FFO_NUM_EST_CIQ" hidden="1">"c4980"</definedName>
    <definedName name="IQ_FFO_NUM_EST_REUT" hidden="1">"c3841"</definedName>
    <definedName name="IQ_FFO_NUM_EST_THOM" hidden="1">"c4003"</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TDDEV_EST" hidden="1">"c422"</definedName>
    <definedName name="IQ_FFO_STDDEV_EST_CIQ" hidden="1">"c4981"</definedName>
    <definedName name="IQ_FFO_STDDEV_EST_REUT" hidden="1">"c3842"</definedName>
    <definedName name="IQ_FFO_STDDEV_EST_THOM" hidden="1">"c4004"</definedName>
    <definedName name="IQ_FH" hidden="1">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AMOUNT" hidden="1">"c240"</definedName>
    <definedName name="IQ_FIVE_PERCENT_OWNER" hidden="1">"c442"</definedName>
    <definedName name="IQ_FIVE_YEAR_FIXED_AND_FLOATING_RATE_FDIC" hidden="1">"c6422"</definedName>
    <definedName name="IQ_FIVE_YEAR_MORTGAGE_PASS_THROUGHS_FDIC" hidden="1">"c6414"</definedName>
    <definedName name="IQ_FIVEPERCENT_OWNER" hidden="1">"c239"</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 hidden="1">"c225"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C" hidden="1">"c464"</definedName>
    <definedName name="IQ_GAIN_ASSETS_REC_BNK" hidden="1">"c465"</definedName>
    <definedName name="IQ_GAIN_ASSETS_REC_BR" hidden="1">"c466"</definedName>
    <definedName name="IQ_GAIN_ASSETS_REC_FIN" hidden="1">"c467"</definedName>
    <definedName name="IQ_GAIN_ASSETS_REC_INS" hidden="1">"c468"</definedName>
    <definedName name="IQ_GAIN_ASSETS_REC_REIT" hidden="1">"c469"</definedName>
    <definedName name="IQ_GAIN_ASSETS_REC_UTI" hidden="1">"c470"</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 hidden="1">"c487"</definedName>
    <definedName name="IQ_GAIN_INVEST_REC_BR" hidden="1">"c489"</definedName>
    <definedName name="IQ_GAIN_INVEST_REC_FIN" hidden="1">"c490"</definedName>
    <definedName name="IQ_GAIN_INVEST_REC_INS" hidden="1">"c491"</definedName>
    <definedName name="IQ_GAIN_INVEST_REC_REIT" hidden="1">"c492"</definedName>
    <definedName name="IQ_GAIN_INVEST_REC_UTI" hidden="1">"c493"</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 hidden="1">"c531"</definedName>
    <definedName name="IQ_GW_AMORT_BR" hidden="1">"c532"</definedName>
    <definedName name="IQ_GW_AMORT_CF" hidden="1">"c533"</definedName>
    <definedName name="IQ_GW_AMORT_CF_BNK" hidden="1">"c534"</definedName>
    <definedName name="IQ_GW_AMORT_CF_BR" hidden="1">"c535"</definedName>
    <definedName name="IQ_GW_AMORT_CF_FIN" hidden="1">"c536"</definedName>
    <definedName name="IQ_GW_AMORT_CF_INS" hidden="1">"c537"</definedName>
    <definedName name="IQ_GW_AMORT_CF_REIT" hidden="1">"c538"</definedName>
    <definedName name="IQ_GW_AMORT_CF_UTI" hidden="1">"c539"</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_AMORT" hidden="1">"c605"</definedName>
    <definedName name="IQ_INTAN_AMORT_BR" hidden="1">"c606"</definedName>
    <definedName name="IQ_INTAN_AMORT_CF" hidden="1">"c607"</definedName>
    <definedName name="IQ_INTAN_AMORT_CF_BNK" hidden="1">"c608"</definedName>
    <definedName name="IQ_INTAN_AMORT_CF_BR" hidden="1">"c609"</definedName>
    <definedName name="IQ_INTAN_AMORT_CF_FIN" hidden="1">"c610"</definedName>
    <definedName name="IQ_INTAN_AMORT_CF_INS" hidden="1">"c611"</definedName>
    <definedName name="IQ_INTAN_AMORT_CF_REIT" hidden="1">"c612"</definedName>
    <definedName name="IQ_INTAN_AMORT_CF_UTI" hidden="1">"c613"</definedName>
    <definedName name="IQ_INTAN_AMORT_FIN" hidden="1">"c614"</definedName>
    <definedName name="IQ_INTAN_AMORT_INS" hidden="1">"c615"</definedName>
    <definedName name="IQ_INTAN_AMORT_REIT" hidden="1">"c616"</definedName>
    <definedName name="IQ_INTAN_AMORT_UTI" hidden="1">"c617"</definedName>
    <definedName name="IQ_INTANGIBLES_NET" hidden="1">"c1407"</definedName>
    <definedName name="IQ_INTEL_EPS_EST" hidden="1">"c24729"</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LT_DEBT" hidden="1">"c2086"</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D_GUARANTEED_US_FDIC" hidden="1">"c6404"</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CONSUMER_SENTIMENT" hidden="1">"c20808"</definedName>
    <definedName name="IQ_MAINT_CAPEX" hidden="1">"c2947"</definedName>
    <definedName name="IQ_MAINT_CAPEX_ACT_OR_EST_CIQ" hidden="1">"c4987"</definedName>
    <definedName name="IQ_MAINT_REPAIR" hidden="1">"c2087"</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41177.6341666667</definedName>
    <definedName name="IQ_NAMES_REVISION_DATE__1" hidden="1">41227.5724884259</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_REUT" hidden="1">"c5623"</definedName>
    <definedName name="IQ_NAV_SHARE_EST_REUT" hidden="1">"c5617"</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STDDEV_EST_REUT" hidden="1">"c5619"</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REUT" hidden="1">"c5473"</definedName>
    <definedName name="IQ_NET_DEBT_EBITDA" hidden="1">"c750"</definedName>
    <definedName name="IQ_NET_DEBT_EBITDA_CAPEX" hidden="1">"c2949"</definedName>
    <definedName name="IQ_NET_DEBT_EST_REUT" hidden="1">"c3976"</definedName>
    <definedName name="IQ_NET_DEBT_HIGH_EST_REUT" hidden="1">"c3978"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_REUT" hidden="1">"c3979"</definedName>
    <definedName name="IQ_NET_DEBT_MEDIAN_EST_REUT" hidden="1">"c3977"</definedName>
    <definedName name="IQ_NET_DEBT_NUM_EST_REUT" hidden="1">"c3980"</definedName>
    <definedName name="IQ_NET_DEBT_STDDEV_EST_REUT" hidden="1">"c3981"</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GW_EST" hidden="1">"c1723"</definedName>
    <definedName name="IQ_NI_GW_EST_REUT" hidden="1">"c5375"</definedName>
    <definedName name="IQ_NI_GW_EST_THOM" hidden="1">"c5133"</definedName>
    <definedName name="IQ_NI_GW_HIGH_EST" hidden="1">"c1725"</definedName>
    <definedName name="IQ_NI_GW_HIGH_EST_REUT" hidden="1">"c5377"</definedName>
    <definedName name="IQ_NI_GW_HIGH_EST_THOM" hidden="1">"c5135"</definedName>
    <definedName name="IQ_NI_GW_LOW_EST" hidden="1">"c1726"</definedName>
    <definedName name="IQ_NI_GW_LOW_EST_REUT" hidden="1">"c5378"</definedName>
    <definedName name="IQ_NI_GW_LOW_EST_THOM" hidden="1">"c5136"</definedName>
    <definedName name="IQ_NI_GW_MEDIAN_EST" hidden="1">"c1724"</definedName>
    <definedName name="IQ_NI_GW_MEDIAN_EST_REUT" hidden="1">"c5376"</definedName>
    <definedName name="IQ_NI_GW_MEDIAN_EST_THOM" hidden="1">"c5134"</definedName>
    <definedName name="IQ_NI_GW_NUM_EST" hidden="1">"c1727"</definedName>
    <definedName name="IQ_NI_GW_NUM_EST_REUT" hidden="1">"c5379"</definedName>
    <definedName name="IQ_NI_GW_NUM_EST_THOM" hidden="1">"c5137"</definedName>
    <definedName name="IQ_NI_GW_STDDEV_EST" hidden="1">"c1728"</definedName>
    <definedName name="IQ_NI_GW_STDDEV_EST_REUT" hidden="1">"c5380"</definedName>
    <definedName name="IQ_NI_GW_STDDEV_EST_THOM" hidden="1">"c5138"</definedName>
    <definedName name="IQ_NI_HIGH_EST" hidden="1">"c1718"</definedName>
    <definedName name="IQ_NI_HIGH_EST_REUT" hidden="1">"c5370"</definedName>
    <definedName name="IQ_NI_LOW_EST" hidden="1">"c1719"</definedName>
    <definedName name="IQ_NI_LOW_EST_REUT" hidden="1">"c5371"</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_CIQ" hidden="1">"c5012"</definedName>
    <definedName name="IQ_NI_SBC_GW_ACT_OR_EST_CIQ" hidden="1">"c5016"</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"c10073"</definedName>
    <definedName name="IQ_OG_DAILY_PRDUCTION_GROWTH_GAS_EQUIVALENT" hidden="1">"c10076"</definedName>
    <definedName name="IQ_OG_DAILY_PRDUCTION_GROWTH_NGL" hidden="1">"c10074"</definedName>
    <definedName name="IQ_OG_DAILY_PRDUCTION_GROWTH_OIL" hidden="1">"c10072"</definedName>
    <definedName name="IQ_OG_DAILY_PRDUCTION_GROWTH_OIL_EQUIVALENT" hidden="1">"c10075"</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"c10067"</definedName>
    <definedName name="IQ_OG_PRDUCTION_GROWTH_GAS_EQUIVALENT" hidden="1">"c10070"</definedName>
    <definedName name="IQ_OG_PRDUCTION_GROWTH_NGL" hidden="1">"c10068"</definedName>
    <definedName name="IQ_OG_PRDUCTION_GROWTH_OIL" hidden="1">"c10066"</definedName>
    <definedName name="IQ_OG_PRDUCTION_GROWTH_OIL_EQUIVALENT" hidden="1">"c10069"</definedName>
    <definedName name="IQ_OG_PRDUCTION_GROWTH_TOAL" hidden="1">"c10071"</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_REC" hidden="1">"c968"</definedName>
    <definedName name="IQ_OTHER_NON_REC_BNK" hidden="1">"c969"</definedName>
    <definedName name="IQ_OTHER_NON_REC_BR" hidden="1">"c970"</definedName>
    <definedName name="IQ_OTHER_NON_REC_FIN" hidden="1">"c971"</definedName>
    <definedName name="IQ_OTHER_NON_REC_INS" hidden="1">"c972"</definedName>
    <definedName name="IQ_OTHER_NON_REC_REIT" hidden="1">"c973"</definedName>
    <definedName name="IQ_OTHER_NON_REC_SUPPL" hidden="1">"c974"</definedName>
    <definedName name="IQ_OTHER_NON_REC_SUPPL_BNK" hidden="1">"c975"</definedName>
    <definedName name="IQ_OTHER_NON_REC_SUPPL_BR" hidden="1">"c976"</definedName>
    <definedName name="IQ_OTHER_NON_REC_SUPPL_FIN" hidden="1">"c977"</definedName>
    <definedName name="IQ_OTHER_NON_REC_SUPPL_INS" hidden="1">"c978"</definedName>
    <definedName name="IQ_OTHER_NON_REC_SUPPL_REIT" hidden="1">"c979"</definedName>
    <definedName name="IQ_OTHER_NON_REC_SUPPL_UTI" hidden="1">"c980"</definedName>
    <definedName name="IQ_OTHER_NON_REC_UTI" hidden="1">"c981"</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AL" hidden="1">"c998"</definedName>
    <definedName name="IQ_OTHER_UNUSAL_BNK" hidden="1">"c999"</definedName>
    <definedName name="IQ_OTHER_UNUSAL_BR" hidden="1">"c1000"</definedName>
    <definedName name="IQ_OTHER_UNUSAL_FIN" hidden="1">"c1001"</definedName>
    <definedName name="IQ_OTHER_UNUSAL_INS" hidden="1">"c1002"</definedName>
    <definedName name="IQ_OTHER_UNUSAL_REIT" hidden="1">"c1003"</definedName>
    <definedName name="IQ_OTHER_UNUSAL_SUPPL" hidden="1">"c1004"</definedName>
    <definedName name="IQ_OTHER_UNUSAL_SUPPL_BNK" hidden="1">"c1005"</definedName>
    <definedName name="IQ_OTHER_UNUSAL_SUPPL_BR" hidden="1">"c1006"</definedName>
    <definedName name="IQ_OTHER_UNUSAL_SUPPL_FIN" hidden="1">"c1007"</definedName>
    <definedName name="IQ_OTHER_UNUSAL_SUPPL_INS" hidden="1">"c1008"</definedName>
    <definedName name="IQ_OTHER_UNUSAL_SUPPL_REIT" hidden="1">"c1009"</definedName>
    <definedName name="IQ_OTHER_UNUSAL_SUPPL_UTI" hidden="1">"c1010"</definedName>
    <definedName name="IQ_OTHER_UNUSAL_UTI" hidden="1">"c1011"</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CIQ" hidden="1">"c3769"</definedName>
    <definedName name="IQ_PERCENT_CHANGE_EST_FFO_SHARE_SHARE_18MONTHS" hidden="1">"c1829"</definedName>
    <definedName name="IQ_PERCENT_CHANGE_EST_FFO_SHARE_SHARE_18MONTHS_CIQ" hidden="1">"c3770"</definedName>
    <definedName name="IQ_PERCENT_CHANGE_EST_FFO_SHARE_SHARE_3MONTHS" hidden="1">"c1825"</definedName>
    <definedName name="IQ_PERCENT_CHANGE_EST_FFO_SHARE_SHARE_3MONTHS_CIQ" hidden="1">"c3766"</definedName>
    <definedName name="IQ_PERCENT_CHANGE_EST_FFO_SHARE_SHARE_6MONTHS" hidden="1">"c1826"</definedName>
    <definedName name="IQ_PERCENT_CHANGE_EST_FFO_SHARE_SHARE_6MONTHS_CIQ" hidden="1">"c3767"</definedName>
    <definedName name="IQ_PERCENT_CHANGE_EST_FFO_SHARE_SHARE_9MONTHS" hidden="1">"c1827"</definedName>
    <definedName name="IQ_PERCENT_CHANGE_EST_FFO_SHARE_SHARE_9MONTHS_CIQ" hidden="1">"c3768"</definedName>
    <definedName name="IQ_PERCENT_CHANGE_EST_FFO_SHARE_SHARE_DAY" hidden="1">"c1822"</definedName>
    <definedName name="IQ_PERCENT_CHANGE_EST_FFO_SHARE_SHARE_DAY_CIQ" hidden="1">"c3764"</definedName>
    <definedName name="IQ_PERCENT_CHANGE_EST_FFO_SHARE_SHARE_MONTH" hidden="1">"c1824"</definedName>
    <definedName name="IQ_PERCENT_CHANGE_EST_FFO_SHARE_SHARE_MONTH_CIQ" hidden="1">"c3765"</definedName>
    <definedName name="IQ_PERCENT_CHANGE_EST_FFO_SHARE_SHARE_WEEK" hidden="1">"c1823"</definedName>
    <definedName name="IQ_PERCENT_CHANGE_EST_FFO_SHARE_SHARE_WEEK_CIQ" hidden="1">"c3795"</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"c3966"</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FLOAT" hidden="1">"c227"</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"c10027"</definedName>
    <definedName name="IQ_PHARMBIO_NUMBER_PROD__CLINICAL_DEV" hidden="1">"c10022"</definedName>
    <definedName name="IQ_PHARMBIO_NUMBER_PROD__LAUNCHED_DURING_PERIOD" hidden="1">"c10028"</definedName>
    <definedName name="IQ_PHARMBIO_NUMBER_PROD__PHASE_I" hidden="1">"c10023"</definedName>
    <definedName name="IQ_PHARMBIO_NUMBER_PROD__PHASE_II" hidden="1">"c10024"</definedName>
    <definedName name="IQ_PHARMBIO_NUMBER_PROD__PHASE_III" hidden="1">"c10025"</definedName>
    <definedName name="IQ_PHARMBIO_NUMBER_PROD__PRE_CLINICAL_TRIALS" hidden="1">"c10021"</definedName>
    <definedName name="IQ_PHARMBIO_NUMBER_PROD__PRE_REGISTRATION" hidden="1">"c10026"</definedName>
    <definedName name="IQ_PHARMBIO_NUMBER_PROD__RESEARCH_DEV" hidden="1">"c10020"</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_REUT" hidden="1">"c4053"</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REUT" hidden="1">"c5494"</definedName>
    <definedName name="IQ_PRICE_TARGET_CIQ" hidden="1">"c3613"</definedName>
    <definedName name="IQ_PRICE_TARGET_REUT" hidden="1">"c3631"</definedName>
    <definedName name="IQ_PRICEDATE" hidden="1">"c1069"</definedName>
    <definedName name="IQ_PRICEDATETIME" hidden="1">"IQ_PRICEDATETIME"</definedName>
    <definedName name="IQ_PRICING_DATE" hidden="1">"c1613"</definedName>
    <definedName name="IQ_PRIMARY_EPS_TYPE_REUT" hidden="1">"c5481"</definedName>
    <definedName name="IQ_PRIMARY_EPS_TYPE_THOM" hidden="1">"c5297"</definedName>
    <definedName name="IQ_PRIMARY_INDUSTRY" hidden="1">"c1070"</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_REUT" hidden="1">"c5475"</definedName>
    <definedName name="IQ_RETURN_ASSETS_BANK" hidden="1">"c1114"</definedName>
    <definedName name="IQ_RETURN_ASSETS_BROK" hidden="1">"c1115"</definedName>
    <definedName name="IQ_RETURN_ASSETS_EST_REUT" hidden="1">"c3990"</definedName>
    <definedName name="IQ_RETURN_ASSETS_FDIC" hidden="1">"c6730"</definedName>
    <definedName name="IQ_RETURN_ASSETS_FS" hidden="1">"c1116"</definedName>
    <definedName name="IQ_RETURN_ASSETS_HIGH_EST_REUT" hidden="1">"c3992"</definedName>
    <definedName name="IQ_RETURN_ASSETS_LOW_EST_REUT" hidden="1">"c3993"</definedName>
    <definedName name="IQ_RETURN_ASSETS_MEDIAN_EST_REUT" hidden="1">"c3991"</definedName>
    <definedName name="IQ_RETURN_ASSETS_NUM_EST_REUT" hidden="1">"c3994"</definedName>
    <definedName name="IQ_RETURN_ASSETS_STDDEV_EST_REUT" hidden="1">"c3995"</definedName>
    <definedName name="IQ_RETURN_CAPITAL" hidden="1">"c1117"</definedName>
    <definedName name="IQ_RETURN_EMBEDDED_VALUE" hidden="1">"c9974"</definedName>
    <definedName name="IQ_RETURN_EQUITY" hidden="1">"c1118"</definedName>
    <definedName name="IQ_RETURN_EQUITY_ACT_OR_EST_REUT" hidden="1">"c5476"</definedName>
    <definedName name="IQ_RETURN_EQUITY_BANK" hidden="1">"c1119"</definedName>
    <definedName name="IQ_RETURN_EQUITY_BROK" hidden="1">"c1120"</definedName>
    <definedName name="IQ_RETURN_EQUITY_EST_REUT" hidden="1">"c3983"</definedName>
    <definedName name="IQ_RETURN_EQUITY_FDIC" hidden="1">"c6732"</definedName>
    <definedName name="IQ_RETURN_EQUITY_FS" hidden="1">"c1121"</definedName>
    <definedName name="IQ_RETURN_EQUITY_HIGH_EST_REUT" hidden="1">"c3985"</definedName>
    <definedName name="IQ_RETURN_EQUITY_LOW_EST_REUT" hidden="1">"c3986"</definedName>
    <definedName name="IQ_RETURN_EQUITY_MEDIAN_EST_REUT" hidden="1">"c3984"</definedName>
    <definedName name="IQ_RETURN_EQUITY_NUM_EST_REUT" hidden="1">"c3987"</definedName>
    <definedName name="IQ_RETURN_EQUITY_STDDEV_EST_REUT" hidden="1">"c3988"</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_CIQ" hidden="1">"c5059"</definedName>
    <definedName name="IQ_REVENUE_ACT_OR_EST_REUT" hidden="1">"c5461"</definedName>
    <definedName name="IQ_REVENUE_EST" hidden="1">"c1126"</definedName>
    <definedName name="IQ_REVENUE_EST_1" hidden="1">"IQ_REVENUE_EST_1"</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CIQ" hidden="1">"c3618"</definedName>
    <definedName name="IQ_REVENUE_HIGH_EST_REUT" hidden="1">"c3636"</definedName>
    <definedName name="IQ_REVENUE_LOW_EST" hidden="1">"c1128"</definedName>
    <definedName name="IQ_REVENUE_LOW_EST_CIQ" hidden="1">"c3619"</definedName>
    <definedName name="IQ_REVENUE_LOW_EST_REUT" hidden="1">"c3637"</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OLVING_SECURED_1_4_NON_ACCRUAL_FFIEC" hidden="1">"c13314"</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OWN" hidden="1">"c1153"</definedName>
    <definedName name="IQ_SECURITY_RESELL" hidden="1">"c1154"</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ISSUE_LC_ACTION" hidden="1">"c2644"</definedName>
    <definedName name="IQ_SP_ISSUE_LC_DATE" hidden="1">"c2643"</definedName>
    <definedName name="IQ_SP_ISSUE_LC_LT" hidden="1">"c2645"</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MPLATE_BS" hidden="1">"c1211"</definedName>
    <definedName name="IQ_TEMPLATE_CF" hidden="1">"c1212"</definedName>
    <definedName name="IQ_TEMPLATE_IS" hidden="1">"c1213"</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DUE" hidden="1">"c2509"</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ANS_LEASES_NON_ACCRUAL_FFIEC" hidden="1">"c13757"</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AL" hidden="1">"c1308"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ADVISORS" hidden="1">"c2387"</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ADVISORS" hidden="1">"c2388"</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BDEBT" hidden="1">"c2370"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ADVISORS" hidden="1">"c2386"</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 hidden="1">"c2930"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 hidden="1">"c2932"</definedName>
    <definedName name="IQ_US_GAAP_CL_ADJ" hidden="1">"c2927"</definedName>
    <definedName name="IQ_US_GAAP_COST_REV" hidden="1">"c2965"</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 hidden="1">"c2973"</definedName>
    <definedName name="IQ_US_GAAP_DO_ADJ" hidden="1">"c2959"</definedName>
    <definedName name="IQ_US_GAAP_EXTRA_ACC_ITEMS" hidden="1">"c2972"</definedName>
    <definedName name="IQ_US_GAAP_EXTRA_ACC_ITEMS_ADJ" hidden="1">"c2958"</definedName>
    <definedName name="IQ_US_GAAP_INC_TAX" hidden="1">"c2975"</definedName>
    <definedName name="IQ_US_GAAP_INC_TAX_ADJ" hidden="1">"c2961"</definedName>
    <definedName name="IQ_US_GAAP_INTEREST_EXP" hidden="1">"c2971"</definedName>
    <definedName name="IQ_US_GAAP_INTEREST_EXP_ADJ" hidden="1">"c2957"</definedName>
    <definedName name="IQ_US_GAAP_LIAB_LT" hidden="1">"c2933"</definedName>
    <definedName name="IQ_US_GAAP_LIAB_LT_ADJ" hidden="1">"c2928"</definedName>
    <definedName name="IQ_US_GAAP_LIAB_TOTAL_LIAB" hidden="1">"c2933"</definedName>
    <definedName name="IQ_US_GAAP_MINORITY_INTEREST_IS" hidden="1">"c2974"</definedName>
    <definedName name="IQ_US_GAAP_MINORITY_INTEREST_IS_ADJ" hidden="1">"c2960"</definedName>
    <definedName name="IQ_US_GAAP_NCA" hidden="1">"c2931"</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EXCL" hidden="1">"c2977"</definedName>
    <definedName name="IQ_US_GAAP_NI_AVAIL_INCL" hidden="1">"c2978"</definedName>
    <definedName name="IQ_US_GAAP_OTHER_ADJ_ADJ" hidden="1">"c2962"</definedName>
    <definedName name="IQ_US_GAAP_OTHER_NON_OPER" hidden="1">"c2969"</definedName>
    <definedName name="IQ_US_GAAP_OTHER_NON_OPER_ADJ" hidden="1">"c2955"</definedName>
    <definedName name="IQ_US_GAAP_OTHER_OPER" hidden="1">"c2968"</definedName>
    <definedName name="IQ_US_GAAP_OTHER_OPER_ADJ" hidden="1">"c2954"</definedName>
    <definedName name="IQ_US_GAAP_RD" hidden="1">"c2967"</definedName>
    <definedName name="IQ_US_GAAP_RD_ADJ" hidden="1">"c2953"</definedName>
    <definedName name="IQ_US_GAAP_SGA" hidden="1">"c2966"</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 hidden="1">"c2964"</definedName>
    <definedName name="IQ_US_GAAP_TOTAL_REV_ADJ" hidden="1">"c2950"</definedName>
    <definedName name="IQ_US_GAAP_TOTAL_UNUSUAL" hidden="1">"c2970"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Z_SCORE" hidden="1">"c1339"</definedName>
    <definedName name="IQB_BOOKMARK_COUNT" hidden="1">0</definedName>
    <definedName name="IQB_BOOKMARK_LOCATION_0" localSheetId="30" hidden="1">#REF!</definedName>
    <definedName name="IQB_BOOKMARK_LOCATION_0" hidden="1">#REF!</definedName>
    <definedName name="IQB_BOOKMARK_LOCATION_1" hidden="1">#REF!</definedName>
    <definedName name="IQB_BOOKMARK_LOCATION_2" hidden="1">#REF!</definedName>
    <definedName name="IQB_BOOKMARK_LOCATION_3" hidden="1">#REF!</definedName>
    <definedName name="IQNAMA" hidden="1">39972.4171759259</definedName>
    <definedName name="IQRA10" hidden="1">"$A$11:$A$262"</definedName>
    <definedName name="IQRA15" hidden="1">"$A$16:$A$23"</definedName>
    <definedName name="IQRA3" hidden="1">"$A$4:$A$8"</definedName>
    <definedName name="IQRA7" hidden="1">"$A$8:$A$12"</definedName>
    <definedName name="IQRA8" hidden="1">"$A$9:$A$275"</definedName>
    <definedName name="IQRAF17" hidden="1">"$AF$18:$AF$270"</definedName>
    <definedName name="IQRB10" hidden="1">"$B$11:$B$1201"</definedName>
    <definedName name="IQRB12" hidden="1">"$B$13:$B$227"</definedName>
    <definedName name="IQRB13" hidden="1">"$B$14:$B$353"</definedName>
    <definedName name="IQRB14" hidden="1">"$B$15:$B$268"</definedName>
    <definedName name="IQRB15" hidden="1">"$B$16:$B$17"</definedName>
    <definedName name="IQRB17" hidden="1">"$B$18:$B$22"</definedName>
    <definedName name="IQRB18" hidden="1">"$B$19:$B$23"</definedName>
    <definedName name="IQRB19" hidden="1">"$B$20:$B$24"</definedName>
    <definedName name="IQRB20" hidden="1">"$B$21:$B$25"</definedName>
    <definedName name="IQRB21" hidden="1">"$C$21"</definedName>
    <definedName name="IQRB22" hidden="1">"$B$23:$B$27"</definedName>
    <definedName name="IQRB23" hidden="1">"$B$24:$B$28"</definedName>
    <definedName name="IQRB24" hidden="1">"$B$25:$B$29"</definedName>
    <definedName name="IQRB32" hidden="1">"$B$33:$B$37"</definedName>
    <definedName name="IQRB33" hidden="1">"$B$34:$B$38"</definedName>
    <definedName name="IQRB34" hidden="1">"$B$35:$B$39"</definedName>
    <definedName name="IQRB40" hidden="1">"$B$41:$B$283"</definedName>
    <definedName name="IQRB6" hidden="1">"$B$7"</definedName>
    <definedName name="IQRB8" hidden="1">"$B$9:$B$275"</definedName>
    <definedName name="IQRB9" hidden="1">"$B$10:$B$300"</definedName>
    <definedName name="IQRBB40" hidden="1">"$BB$41:$BB$45"</definedName>
    <definedName name="IQRC15" hidden="1">"$C$16:$C$23"</definedName>
    <definedName name="IQRC24" hidden="1">"$C$25:$C$29"</definedName>
    <definedName name="IQRC3" hidden="1">"$C$4:$C$8"</definedName>
    <definedName name="IQRC6" hidden="1">"$C$7:$C$259"</definedName>
    <definedName name="IQRC8" hidden="1">"$C$9:$C$275"</definedName>
    <definedName name="IQRCompaniesH12" hidden="1">[189]Companies!$I$12:$M$12</definedName>
    <definedName name="IQRCompaniesH13" hidden="1">[189]Companies!$I$13:$M$13</definedName>
    <definedName name="IQRCompaniesH14" hidden="1">[190]Companies!$I$14:$M$14</definedName>
    <definedName name="IQRCompaniesH15" hidden="1">[189]Companies!$I$15:$M$15</definedName>
    <definedName name="IQRCompaniesH16" hidden="1">[189]Companies!$I$16:$M$16</definedName>
    <definedName name="IQRCompaniesH17" hidden="1">[189]Companies!$I$17:$M$17</definedName>
    <definedName name="IQRCompaniesH18" hidden="1">[189]Companies!$I$18:$M$18</definedName>
    <definedName name="IQRCompaniesH19" hidden="1">[189]Companies!$I$19:$M$19</definedName>
    <definedName name="IQRCompaniesH35" hidden="1">[190]Companies!$I$35</definedName>
    <definedName name="IQRCompaniesN12" hidden="1">[189]Companies!$O$12:$S$12</definedName>
    <definedName name="IQRCompaniesN13" hidden="1">[189]Companies!$O$13:$S$13</definedName>
    <definedName name="IQRCompaniesN14" hidden="1">[190]Companies!$O$14:$S$14</definedName>
    <definedName name="IQRCompaniesN15" hidden="1">[189]Companies!$O$15:$S$15</definedName>
    <definedName name="IQRCompaniesN16" hidden="1">[189]Companies!$O$16:$S$16</definedName>
    <definedName name="IQRCompaniesN17" hidden="1">[189]Companies!$O$17:$S$17</definedName>
    <definedName name="IQRCompaniesN18" hidden="1">[189]Companies!$O$18:$S$18</definedName>
    <definedName name="IQRCompaniesN19" hidden="1">[189]Companies!$O$19:$S$19</definedName>
    <definedName name="IQRCompaniesN35" hidden="1">[190]Companies!$O$35</definedName>
    <definedName name="IQRCreditX18" localSheetId="30" hidden="1">#REF!</definedName>
    <definedName name="IQRCreditX18" hidden="1">#REF!</definedName>
    <definedName name="IQRCurrencyI26" hidden="1">[191]Currency!$I$27:$I$758</definedName>
    <definedName name="IQRD14" hidden="1">"$D$15:$D$16"</definedName>
    <definedName name="IQRD15" hidden="1">"$D$16:$D$17"</definedName>
    <definedName name="IQRD5" hidden="1">"$D$6:$D$10"</definedName>
    <definedName name="IQRD6" hidden="1">"$D$7:$D$10"</definedName>
    <definedName name="IQRE6" hidden="1">"$E$7:$E$259"</definedName>
    <definedName name="IQRFinancialBuyersAO10" localSheetId="30" hidden="1">#REF!</definedName>
    <definedName name="IQRFinancialBuyersAO10" hidden="1">#REF!</definedName>
    <definedName name="IQRFinancialBuyersAO100" localSheetId="30" hidden="1">#REF!</definedName>
    <definedName name="IQRFinancialBuyersAO100" hidden="1">#REF!</definedName>
    <definedName name="IQRFinancialBuyersAO101" localSheetId="30" hidden="1">#REF!</definedName>
    <definedName name="IQRFinancialBuyersAO101" hidden="1">#REF!</definedName>
    <definedName name="IQRFinancialBuyersAO102" hidden="1">#REF!</definedName>
    <definedName name="IQRFinancialBuyersAO103" hidden="1">#REF!</definedName>
    <definedName name="IQRFinancialBuyersAO104" hidden="1">#REF!</definedName>
    <definedName name="IQRFinancialBuyersAO105" hidden="1">#REF!</definedName>
    <definedName name="IQRFinancialBuyersAO106" hidden="1">#REF!</definedName>
    <definedName name="IQRFinancialBuyersAO107" hidden="1">#REF!</definedName>
    <definedName name="IQRFinancialBuyersAO108" hidden="1">#REF!</definedName>
    <definedName name="IQRFinancialBuyersAO109" hidden="1">#REF!</definedName>
    <definedName name="IQRFinancialBuyersAO11" hidden="1">#REF!</definedName>
    <definedName name="IQRFinancialBuyersAO110" hidden="1">#REF!</definedName>
    <definedName name="IQRFinancialBuyersAO111" hidden="1">#REF!</definedName>
    <definedName name="IQRFinancialBuyersAO112" hidden="1">#REF!</definedName>
    <definedName name="IQRFinancialBuyersAO113" hidden="1">#REF!</definedName>
    <definedName name="IQRFinancialBuyersAO114" hidden="1">#REF!</definedName>
    <definedName name="IQRFinancialBuyersAO12" hidden="1">#REF!</definedName>
    <definedName name="IQRFinancialBuyersAO13" hidden="1">#REF!</definedName>
    <definedName name="IQRFinancialBuyersAO14" hidden="1">#REF!</definedName>
    <definedName name="IQRFinancialBuyersAO15" hidden="1">#REF!</definedName>
    <definedName name="IQRFinancialBuyersAO16" hidden="1">#REF!</definedName>
    <definedName name="IQRFinancialBuyersAO17" hidden="1">#REF!</definedName>
    <definedName name="IQRFinancialBuyersAO19" hidden="1">#REF!</definedName>
    <definedName name="IQRFinancialBuyersAO20" hidden="1">#REF!</definedName>
    <definedName name="IQRFinancialBuyersAO21" hidden="1">#REF!</definedName>
    <definedName name="IQRFinancialBuyersAO22" hidden="1">#REF!</definedName>
    <definedName name="IQRFinancialBuyersAO23" hidden="1">#REF!</definedName>
    <definedName name="IQRFinancialBuyersAO24" hidden="1">#REF!</definedName>
    <definedName name="IQRFinancialBuyersAO25" hidden="1">#REF!</definedName>
    <definedName name="IQRFinancialBuyersAO26" hidden="1">#REF!</definedName>
    <definedName name="IQRFinancialBuyersAO27" hidden="1">#REF!</definedName>
    <definedName name="IQRFinancialBuyersAO28" hidden="1">#REF!</definedName>
    <definedName name="IQRFinancialBuyersAO29" hidden="1">#REF!</definedName>
    <definedName name="IQRFinancialBuyersAO30" hidden="1">#REF!</definedName>
    <definedName name="IQRFinancialBuyersAO31" hidden="1">#REF!</definedName>
    <definedName name="IQRFinancialBuyersAO32" hidden="1">#REF!</definedName>
    <definedName name="IQRFinancialBuyersAO33" hidden="1">#REF!</definedName>
    <definedName name="IQRFinancialBuyersAO34" hidden="1">#REF!</definedName>
    <definedName name="IQRFinancialBuyersAO35" hidden="1">#REF!</definedName>
    <definedName name="IQRFinancialBuyersAO36" hidden="1">#REF!</definedName>
    <definedName name="IQRFinancialBuyersAO37" hidden="1">#REF!</definedName>
    <definedName name="IQRFinancialBuyersAO38" hidden="1">#REF!</definedName>
    <definedName name="IQRFinancialBuyersAO39" hidden="1">#REF!</definedName>
    <definedName name="IQRFinancialBuyersAO40" hidden="1">#REF!</definedName>
    <definedName name="IQRFinancialBuyersAO41" hidden="1">#REF!</definedName>
    <definedName name="IQRFinancialBuyersAO42" hidden="1">#REF!</definedName>
    <definedName name="IQRFinancialBuyersAO43" hidden="1">#REF!</definedName>
    <definedName name="IQRFinancialBuyersAO44" hidden="1">#REF!</definedName>
    <definedName name="IQRFinancialBuyersAO45" hidden="1">#REF!</definedName>
    <definedName name="IQRFinancialBuyersAO46" hidden="1">#REF!</definedName>
    <definedName name="IQRFinancialBuyersAO47" hidden="1">#REF!</definedName>
    <definedName name="IQRFinancialBuyersAO48" hidden="1">#REF!</definedName>
    <definedName name="IQRFinancialBuyersAO49" hidden="1">#REF!</definedName>
    <definedName name="IQRFinancialBuyersAO50" hidden="1">#REF!</definedName>
    <definedName name="IQRFinancialBuyersAO51" hidden="1">#REF!</definedName>
    <definedName name="IQRFinancialBuyersAO53" hidden="1">#REF!</definedName>
    <definedName name="IQRFinancialBuyersAO54" hidden="1">#REF!</definedName>
    <definedName name="IQRFinancialBuyersAO55" hidden="1">#REF!</definedName>
    <definedName name="IQRFinancialBuyersAO56" hidden="1">#REF!</definedName>
    <definedName name="IQRFinancialBuyersAO57" hidden="1">#REF!</definedName>
    <definedName name="IQRFinancialBuyersAO58" hidden="1">#REF!</definedName>
    <definedName name="IQRFinancialBuyersAO59" hidden="1">#REF!</definedName>
    <definedName name="IQRFinancialBuyersAO60" hidden="1">#REF!</definedName>
    <definedName name="IQRFinancialBuyersAO61" hidden="1">#REF!</definedName>
    <definedName name="IQRFinancialBuyersAO62" hidden="1">#REF!</definedName>
    <definedName name="IQRFinancialBuyersAO63" hidden="1">#REF!</definedName>
    <definedName name="IQRFinancialBuyersAO64" hidden="1">#REF!</definedName>
    <definedName name="IQRFinancialBuyersAO65" hidden="1">#REF!</definedName>
    <definedName name="IQRFinancialBuyersAO66" hidden="1">#REF!</definedName>
    <definedName name="IQRFinancialBuyersAO67" hidden="1">#REF!</definedName>
    <definedName name="IQRFinancialBuyersAO68" hidden="1">#REF!</definedName>
    <definedName name="IQRFinancialBuyersAO69" hidden="1">#REF!</definedName>
    <definedName name="IQRFinancialBuyersAO7" hidden="1">#REF!</definedName>
    <definedName name="IQRFinancialBuyersAO70" hidden="1">#REF!</definedName>
    <definedName name="IQRFinancialBuyersAO71" hidden="1">#REF!</definedName>
    <definedName name="IQRFinancialBuyersAO72" hidden="1">#REF!</definedName>
    <definedName name="IQRFinancialBuyersAO73" hidden="1">#REF!</definedName>
    <definedName name="IQRFinancialBuyersAO74" hidden="1">#REF!</definedName>
    <definedName name="IQRFinancialBuyersAO75" hidden="1">#REF!</definedName>
    <definedName name="IQRFinancialBuyersAO76" hidden="1">#REF!</definedName>
    <definedName name="IQRFinancialBuyersAO77" hidden="1">#REF!</definedName>
    <definedName name="IQRFinancialBuyersAO78" hidden="1">#REF!</definedName>
    <definedName name="IQRFinancialBuyersAO79" hidden="1">#REF!</definedName>
    <definedName name="IQRFinancialBuyersAO8" hidden="1">#REF!</definedName>
    <definedName name="IQRFinancialBuyersAO80" hidden="1">#REF!</definedName>
    <definedName name="IQRFinancialBuyersAO81" hidden="1">#REF!</definedName>
    <definedName name="IQRFinancialBuyersAO82" hidden="1">#REF!</definedName>
    <definedName name="IQRFinancialBuyersAO83" hidden="1">#REF!</definedName>
    <definedName name="IQRFinancialBuyersAO84" hidden="1">#REF!</definedName>
    <definedName name="IQRFinancialBuyersAO85" hidden="1">#REF!</definedName>
    <definedName name="IQRFinancialBuyersAO86" hidden="1">#REF!</definedName>
    <definedName name="IQRFinancialBuyersAO87" hidden="1">#REF!</definedName>
    <definedName name="IQRFinancialBuyersAO88" hidden="1">#REF!</definedName>
    <definedName name="IQRFinancialBuyersAO89" hidden="1">#REF!</definedName>
    <definedName name="IQRFinancialBuyersAO9" hidden="1">#REF!</definedName>
    <definedName name="IQRFinancialBuyersAO90" hidden="1">#REF!</definedName>
    <definedName name="IQRFinancialBuyersAO91" hidden="1">#REF!</definedName>
    <definedName name="IQRFinancialBuyersAO92" hidden="1">#REF!</definedName>
    <definedName name="IQRFinancialBuyersAO93" hidden="1">#REF!</definedName>
    <definedName name="IQRFinancialBuyersAO94" hidden="1">#REF!</definedName>
    <definedName name="IQRFinancialBuyersAO95" hidden="1">#REF!</definedName>
    <definedName name="IQRFinancialBuyersAO96" hidden="1">#REF!</definedName>
    <definedName name="IQRFinancialBuyersAO97" hidden="1">#REF!</definedName>
    <definedName name="IQRFinancialBuyersAO98" hidden="1">#REF!</definedName>
    <definedName name="IQRFinancialBuyersAO99" hidden="1">#REF!</definedName>
    <definedName name="IQRFinancialBuyersAQ10" hidden="1">#REF!</definedName>
    <definedName name="IQRFinancialBuyersAQ100" hidden="1">#REF!</definedName>
    <definedName name="IQRFinancialBuyersAQ101" hidden="1">#REF!</definedName>
    <definedName name="IQRFinancialBuyersAQ102" hidden="1">#REF!</definedName>
    <definedName name="IQRFinancialBuyersAQ103" hidden="1">#REF!</definedName>
    <definedName name="IQRFinancialBuyersAQ104" hidden="1">#REF!</definedName>
    <definedName name="IQRFinancialBuyersAQ105" hidden="1">#REF!</definedName>
    <definedName name="IQRFinancialBuyersAQ106" hidden="1">#REF!</definedName>
    <definedName name="IQRFinancialBuyersAQ107" hidden="1">#REF!</definedName>
    <definedName name="IQRFinancialBuyersAQ108" hidden="1">#REF!</definedName>
    <definedName name="IQRFinancialBuyersAQ109" hidden="1">#REF!</definedName>
    <definedName name="IQRFinancialBuyersAQ11" hidden="1">#REF!</definedName>
    <definedName name="IQRFinancialBuyersAQ110" hidden="1">#REF!</definedName>
    <definedName name="IQRFinancialBuyersAQ111" hidden="1">#REF!</definedName>
    <definedName name="IQRFinancialBuyersAQ112" hidden="1">#REF!</definedName>
    <definedName name="IQRFinancialBuyersAQ113" hidden="1">#REF!</definedName>
    <definedName name="IQRFinancialBuyersAQ12" hidden="1">#REF!</definedName>
    <definedName name="IQRFinancialBuyersAQ13" hidden="1">#REF!</definedName>
    <definedName name="IQRFinancialBuyersAQ14" hidden="1">#REF!</definedName>
    <definedName name="IQRFinancialBuyersAQ15" hidden="1">#REF!</definedName>
    <definedName name="IQRFinancialBuyersAQ16" hidden="1">#REF!</definedName>
    <definedName name="IQRFinancialBuyersAQ17" hidden="1">#REF!</definedName>
    <definedName name="IQRFinancialBuyersAQ19" hidden="1">#REF!</definedName>
    <definedName name="IQRFinancialBuyersAQ20" hidden="1">#REF!</definedName>
    <definedName name="IQRFinancialBuyersAQ21" hidden="1">#REF!</definedName>
    <definedName name="IQRFinancialBuyersAQ22" hidden="1">#REF!</definedName>
    <definedName name="IQRFinancialBuyersAQ23" hidden="1">#REF!</definedName>
    <definedName name="IQRFinancialBuyersAQ24" hidden="1">#REF!</definedName>
    <definedName name="IQRFinancialBuyersAQ25" hidden="1">#REF!</definedName>
    <definedName name="IQRFinancialBuyersAQ26" hidden="1">#REF!</definedName>
    <definedName name="IQRFinancialBuyersAQ27" hidden="1">#REF!</definedName>
    <definedName name="IQRFinancialBuyersAQ28" hidden="1">#REF!</definedName>
    <definedName name="IQRFinancialBuyersAQ29" hidden="1">#REF!</definedName>
    <definedName name="IQRFinancialBuyersAQ30" hidden="1">#REF!</definedName>
    <definedName name="IQRFinancialBuyersAQ31" hidden="1">#REF!</definedName>
    <definedName name="IQRFinancialBuyersAQ32" hidden="1">#REF!</definedName>
    <definedName name="IQRFinancialBuyersAQ33" hidden="1">#REF!</definedName>
    <definedName name="IQRFinancialBuyersAQ34" hidden="1">#REF!</definedName>
    <definedName name="IQRFinancialBuyersAQ35" hidden="1">#REF!</definedName>
    <definedName name="IQRFinancialBuyersAQ36" hidden="1">#REF!</definedName>
    <definedName name="IQRFinancialBuyersAQ37" hidden="1">#REF!</definedName>
    <definedName name="IQRFinancialBuyersAQ38" hidden="1">#REF!</definedName>
    <definedName name="IQRFinancialBuyersAQ39" hidden="1">#REF!</definedName>
    <definedName name="IQRFinancialBuyersAQ40" hidden="1">#REF!</definedName>
    <definedName name="IQRFinancialBuyersAQ41" hidden="1">#REF!</definedName>
    <definedName name="IQRFinancialBuyersAQ42" hidden="1">#REF!</definedName>
    <definedName name="IQRFinancialBuyersAQ43" hidden="1">#REF!</definedName>
    <definedName name="IQRFinancialBuyersAQ44" hidden="1">#REF!</definedName>
    <definedName name="IQRFinancialBuyersAQ45" hidden="1">#REF!</definedName>
    <definedName name="IQRFinancialBuyersAQ46" hidden="1">#REF!</definedName>
    <definedName name="IQRFinancialBuyersAQ47" hidden="1">#REF!</definedName>
    <definedName name="IQRFinancialBuyersAQ48" hidden="1">#REF!</definedName>
    <definedName name="IQRFinancialBuyersAQ49" hidden="1">#REF!</definedName>
    <definedName name="IQRFinancialBuyersAQ50" hidden="1">#REF!</definedName>
    <definedName name="IQRFinancialBuyersAQ51" hidden="1">#REF!</definedName>
    <definedName name="IQRFinancialBuyersAQ54" hidden="1">#REF!</definedName>
    <definedName name="IQRFinancialBuyersAQ55" hidden="1">#REF!</definedName>
    <definedName name="IQRFinancialBuyersAQ56" hidden="1">#REF!</definedName>
    <definedName name="IQRFinancialBuyersAQ57" hidden="1">#REF!</definedName>
    <definedName name="IQRFinancialBuyersAQ59" hidden="1">#REF!</definedName>
    <definedName name="IQRFinancialBuyersAQ60" hidden="1">#REF!</definedName>
    <definedName name="IQRFinancialBuyersAQ61" hidden="1">#REF!</definedName>
    <definedName name="IQRFinancialBuyersAQ62" hidden="1">#REF!</definedName>
    <definedName name="IQRFinancialBuyersAQ63" hidden="1">#REF!</definedName>
    <definedName name="IQRFinancialBuyersAQ64" hidden="1">#REF!</definedName>
    <definedName name="IQRFinancialBuyersAQ65" hidden="1">#REF!</definedName>
    <definedName name="IQRFinancialBuyersAQ66" hidden="1">#REF!</definedName>
    <definedName name="IQRFinancialBuyersAQ67" hidden="1">#REF!</definedName>
    <definedName name="IQRFinancialBuyersAQ68" hidden="1">#REF!</definedName>
    <definedName name="IQRFinancialBuyersAQ69" hidden="1">#REF!</definedName>
    <definedName name="IQRFinancialBuyersAQ7" hidden="1">#REF!</definedName>
    <definedName name="IQRFinancialBuyersAQ70" hidden="1">#REF!</definedName>
    <definedName name="IQRFinancialBuyersAQ71" hidden="1">#REF!</definedName>
    <definedName name="IQRFinancialBuyersAQ72" hidden="1">#REF!</definedName>
    <definedName name="IQRFinancialBuyersAQ73" hidden="1">#REF!</definedName>
    <definedName name="IQRFinancialBuyersAQ74" hidden="1">#REF!</definedName>
    <definedName name="IQRFinancialBuyersAQ75" hidden="1">#REF!</definedName>
    <definedName name="IQRFinancialBuyersAQ76" hidden="1">#REF!</definedName>
    <definedName name="IQRFinancialBuyersAQ77" hidden="1">#REF!</definedName>
    <definedName name="IQRFinancialBuyersAQ78" hidden="1">#REF!</definedName>
    <definedName name="IQRFinancialBuyersAQ79" hidden="1">#REF!</definedName>
    <definedName name="IQRFinancialBuyersAQ8" hidden="1">#REF!</definedName>
    <definedName name="IQRFinancialBuyersAQ80" hidden="1">#REF!</definedName>
    <definedName name="IQRFinancialBuyersAQ81" hidden="1">#REF!</definedName>
    <definedName name="IQRFinancialBuyersAQ82" hidden="1">#REF!</definedName>
    <definedName name="IQRFinancialBuyersAQ83" hidden="1">#REF!</definedName>
    <definedName name="IQRFinancialBuyersAQ84" hidden="1">#REF!</definedName>
    <definedName name="IQRFinancialBuyersAQ85" hidden="1">#REF!</definedName>
    <definedName name="IQRFinancialBuyersAQ86" hidden="1">#REF!</definedName>
    <definedName name="IQRFinancialBuyersAQ87" hidden="1">#REF!</definedName>
    <definedName name="IQRFinancialBuyersAQ88" hidden="1">#REF!</definedName>
    <definedName name="IQRFinancialBuyersAQ89" hidden="1">#REF!</definedName>
    <definedName name="IQRFinancialBuyersAQ9" hidden="1">#REF!</definedName>
    <definedName name="IQRFinancialBuyersAQ90" hidden="1">#REF!</definedName>
    <definedName name="IQRFinancialBuyersAQ91" hidden="1">#REF!</definedName>
    <definedName name="IQRFinancialBuyersAQ92" hidden="1">#REF!</definedName>
    <definedName name="IQRFinancialBuyersAQ93" hidden="1">#REF!</definedName>
    <definedName name="IQRFinancialBuyersAQ94" hidden="1">#REF!</definedName>
    <definedName name="IQRFinancialBuyersAQ95" hidden="1">#REF!</definedName>
    <definedName name="IQRFinancialBuyersAQ96" hidden="1">#REF!</definedName>
    <definedName name="IQRFinancialBuyersAQ97" hidden="1">#REF!</definedName>
    <definedName name="IQRFinancialBuyersAQ98" hidden="1">#REF!</definedName>
    <definedName name="IQRFinancialBuyersAQ99" hidden="1">#REF!</definedName>
    <definedName name="IQRFinancialBuyersAS10" hidden="1">#REF!</definedName>
    <definedName name="IQRFinancialBuyersAS11" hidden="1">#REF!</definedName>
    <definedName name="IQRFinancialBuyersAS12" hidden="1">#REF!</definedName>
    <definedName name="IQRFinancialBuyersAS13" hidden="1">#REF!</definedName>
    <definedName name="IQRFinancialBuyersAS14" hidden="1">#REF!</definedName>
    <definedName name="IQRFinancialBuyersAS15" hidden="1">#REF!</definedName>
    <definedName name="IQRFinancialBuyersAS16" hidden="1">#REF!</definedName>
    <definedName name="IQRFinancialBuyersAS17" hidden="1">#REF!</definedName>
    <definedName name="IQRFinancialBuyersAS18" hidden="1">#REF!</definedName>
    <definedName name="IQRFinancialBuyersAS19" hidden="1">#REF!</definedName>
    <definedName name="IQRFinancialBuyersAS20" hidden="1">#REF!</definedName>
    <definedName name="IQRFinancialBuyersAS21" hidden="1">#REF!</definedName>
    <definedName name="IQRFinancialBuyersAS22" hidden="1">#REF!</definedName>
    <definedName name="IQRFinancialBuyersAS23" hidden="1">#REF!</definedName>
    <definedName name="IQRFinancialBuyersAS24" hidden="1">#REF!</definedName>
    <definedName name="IQRFinancialBuyersAS25" hidden="1">#REF!</definedName>
    <definedName name="IQRFinancialBuyersAS27" hidden="1">#REF!</definedName>
    <definedName name="IQRFinancialBuyersAS28" hidden="1">#REF!</definedName>
    <definedName name="IQRFinancialBuyersAS29" hidden="1">#REF!</definedName>
    <definedName name="IQRFinancialBuyersAS30" hidden="1">#REF!</definedName>
    <definedName name="IQRFinancialBuyersAS31" hidden="1">#REF!</definedName>
    <definedName name="IQRFinancialBuyersAS32" hidden="1">#REF!</definedName>
    <definedName name="IQRFinancialBuyersAS33" hidden="1">#REF!</definedName>
    <definedName name="IQRFinancialBuyersAS34" hidden="1">#REF!</definedName>
    <definedName name="IQRFinancialBuyersAS35" hidden="1">#REF!</definedName>
    <definedName name="IQRFinancialBuyersAS36" hidden="1">#REF!</definedName>
    <definedName name="IQRFinancialBuyersAS37" hidden="1">#REF!</definedName>
    <definedName name="IQRFinancialBuyersAS38" hidden="1">#REF!</definedName>
    <definedName name="IQRFinancialBuyersAS39" hidden="1">#REF!</definedName>
    <definedName name="IQRFinancialBuyersAS41" hidden="1">#REF!</definedName>
    <definedName name="IQRFinancialBuyersAS43" hidden="1">#REF!</definedName>
    <definedName name="IQRFinancialBuyersAS44" hidden="1">#REF!</definedName>
    <definedName name="IQRFinancialBuyersAS45" hidden="1">#REF!</definedName>
    <definedName name="IQRFinancialBuyersAS46" hidden="1">#REF!</definedName>
    <definedName name="IQRFinancialBuyersAS47" hidden="1">#REF!</definedName>
    <definedName name="IQRFinancialBuyersAS48" hidden="1">#REF!</definedName>
    <definedName name="IQRFinancialBuyersAS49" hidden="1">#REF!</definedName>
    <definedName name="IQRFinancialBuyersAS50" hidden="1">#REF!</definedName>
    <definedName name="IQRFinancialBuyersAS52" hidden="1">#REF!</definedName>
    <definedName name="IQRFinancialBuyersAS53" hidden="1">#REF!</definedName>
    <definedName name="IQRFinancialBuyersAS54" hidden="1">#REF!</definedName>
    <definedName name="IQRFinancialBuyersAS55" hidden="1">#REF!</definedName>
    <definedName name="IQRFinancialBuyersAS56" hidden="1">#REF!</definedName>
    <definedName name="IQRFinancialBuyersAS57" hidden="1">#REF!</definedName>
    <definedName name="IQRFinancialBuyersAS58" hidden="1">#REF!</definedName>
    <definedName name="IQRFinancialBuyersAS59" hidden="1">#REF!</definedName>
    <definedName name="IQRFinancialBuyersAS60" hidden="1">#REF!</definedName>
    <definedName name="IQRFinancialBuyersAS61" hidden="1">#REF!</definedName>
    <definedName name="IQRFinancialBuyersAS62" hidden="1">#REF!</definedName>
    <definedName name="IQRFinancialBuyersAS63" hidden="1">#REF!</definedName>
    <definedName name="IQRFinancialBuyersAS64" hidden="1">#REF!</definedName>
    <definedName name="IQRFinancialBuyersAS65" hidden="1">#REF!</definedName>
    <definedName name="IQRFinancialBuyersAS66" hidden="1">#REF!</definedName>
    <definedName name="IQRFinancialBuyersAS67" hidden="1">#REF!</definedName>
    <definedName name="IQRFinancialBuyersAS7" hidden="1">#REF!</definedName>
    <definedName name="IQRFinancialBuyersAS8" hidden="1">#REF!</definedName>
    <definedName name="IQRFinancialBuyersAS9" hidden="1">#REF!</definedName>
    <definedName name="IQRFinancialBuyersAU10" hidden="1">#REF!</definedName>
    <definedName name="IQRFinancialBuyersAU100" hidden="1">#REF!</definedName>
    <definedName name="IQRFinancialBuyersAU101" hidden="1">#REF!</definedName>
    <definedName name="IQRFinancialBuyersAU102" hidden="1">#REF!</definedName>
    <definedName name="IQRFinancialBuyersAU103" hidden="1">#REF!</definedName>
    <definedName name="IQRFinancialBuyersAU104" hidden="1">#REF!</definedName>
    <definedName name="IQRFinancialBuyersAU105" hidden="1">#REF!</definedName>
    <definedName name="IQRFinancialBuyersAU106" hidden="1">#REF!</definedName>
    <definedName name="IQRFinancialBuyersAU107" hidden="1">#REF!</definedName>
    <definedName name="IQRFinancialBuyersAU108" hidden="1">#REF!</definedName>
    <definedName name="IQRFinancialBuyersAU109" hidden="1">#REF!</definedName>
    <definedName name="IQRFinancialBuyersAU11" hidden="1">#REF!</definedName>
    <definedName name="IQRFinancialBuyersAU110" hidden="1">#REF!</definedName>
    <definedName name="IQRFinancialBuyersAU111" hidden="1">#REF!</definedName>
    <definedName name="IQRFinancialBuyersAU12" hidden="1">#REF!</definedName>
    <definedName name="IQRFinancialBuyersAU13" hidden="1">#REF!</definedName>
    <definedName name="IQRFinancialBuyersAU14" hidden="1">#REF!</definedName>
    <definedName name="IQRFinancialBuyersAU15" hidden="1">#REF!</definedName>
    <definedName name="IQRFinancialBuyersAU16" hidden="1">#REF!</definedName>
    <definedName name="IQRFinancialBuyersAU17" hidden="1">#REF!</definedName>
    <definedName name="IQRFinancialBuyersAU18" hidden="1">#REF!</definedName>
    <definedName name="IQRFinancialBuyersAU19" hidden="1">#REF!</definedName>
    <definedName name="IQRFinancialBuyersAU20" hidden="1">#REF!</definedName>
    <definedName name="IQRFinancialBuyersAU21" hidden="1">#REF!</definedName>
    <definedName name="IQRFinancialBuyersAU22" hidden="1">#REF!</definedName>
    <definedName name="IQRFinancialBuyersAU23" hidden="1">#REF!</definedName>
    <definedName name="IQRFinancialBuyersAU24" hidden="1">#REF!</definedName>
    <definedName name="IQRFinancialBuyersAU25" hidden="1">#REF!</definedName>
    <definedName name="IQRFinancialBuyersAU26" hidden="1">#REF!</definedName>
    <definedName name="IQRFinancialBuyersAU27" hidden="1">#REF!</definedName>
    <definedName name="IQRFinancialBuyersAU28" hidden="1">#REF!</definedName>
    <definedName name="IQRFinancialBuyersAU29" hidden="1">#REF!</definedName>
    <definedName name="IQRFinancialBuyersAU30" hidden="1">#REF!</definedName>
    <definedName name="IQRFinancialBuyersAU31" hidden="1">#REF!</definedName>
    <definedName name="IQRFinancialBuyersAU32" hidden="1">#REF!</definedName>
    <definedName name="IQRFinancialBuyersAU33" hidden="1">#REF!</definedName>
    <definedName name="IQRFinancialBuyersAU34" hidden="1">#REF!</definedName>
    <definedName name="IQRFinancialBuyersAU35" hidden="1">#REF!</definedName>
    <definedName name="IQRFinancialBuyersAU36" hidden="1">#REF!</definedName>
    <definedName name="IQRFinancialBuyersAU37" hidden="1">#REF!</definedName>
    <definedName name="IQRFinancialBuyersAU38" hidden="1">#REF!</definedName>
    <definedName name="IQRFinancialBuyersAU39" hidden="1">#REF!</definedName>
    <definedName name="IQRFinancialBuyersAU40" hidden="1">#REF!</definedName>
    <definedName name="IQRFinancialBuyersAU41" hidden="1">#REF!</definedName>
    <definedName name="IQRFinancialBuyersAU42" hidden="1">#REF!</definedName>
    <definedName name="IQRFinancialBuyersAU43" hidden="1">#REF!</definedName>
    <definedName name="IQRFinancialBuyersAU44" hidden="1">#REF!</definedName>
    <definedName name="IQRFinancialBuyersAU45" hidden="1">#REF!</definedName>
    <definedName name="IQRFinancialBuyersAU46" hidden="1">#REF!</definedName>
    <definedName name="IQRFinancialBuyersAU47" hidden="1">#REF!</definedName>
    <definedName name="IQRFinancialBuyersAU48" hidden="1">#REF!</definedName>
    <definedName name="IQRFinancialBuyersAU49" hidden="1">#REF!</definedName>
    <definedName name="IQRFinancialBuyersAU50" hidden="1">#REF!</definedName>
    <definedName name="IQRFinancialBuyersAU51" hidden="1">#REF!</definedName>
    <definedName name="IQRFinancialBuyersAU52" hidden="1">#REF!</definedName>
    <definedName name="IQRFinancialBuyersAU53" hidden="1">#REF!</definedName>
    <definedName name="IQRFinancialBuyersAU54" hidden="1">#REF!</definedName>
    <definedName name="IQRFinancialBuyersAU55" hidden="1">#REF!</definedName>
    <definedName name="IQRFinancialBuyersAU56" hidden="1">#REF!</definedName>
    <definedName name="IQRFinancialBuyersAU57" hidden="1">#REF!</definedName>
    <definedName name="IQRFinancialBuyersAU58" hidden="1">#REF!</definedName>
    <definedName name="IQRFinancialBuyersAU59" hidden="1">#REF!</definedName>
    <definedName name="IQRFinancialBuyersAU60" hidden="1">#REF!</definedName>
    <definedName name="IQRFinancialBuyersAU61" hidden="1">#REF!</definedName>
    <definedName name="IQRFinancialBuyersAU62" hidden="1">#REF!</definedName>
    <definedName name="IQRFinancialBuyersAU63" hidden="1">#REF!</definedName>
    <definedName name="IQRFinancialBuyersAU64" hidden="1">#REF!</definedName>
    <definedName name="IQRFinancialBuyersAU65" hidden="1">#REF!</definedName>
    <definedName name="IQRFinancialBuyersAU66" hidden="1">#REF!</definedName>
    <definedName name="IQRFinancialBuyersAU67" hidden="1">#REF!</definedName>
    <definedName name="IQRFinancialBuyersAU68" hidden="1">#REF!</definedName>
    <definedName name="IQRFinancialBuyersAU69" hidden="1">#REF!</definedName>
    <definedName name="IQRFinancialBuyersAU7" hidden="1">#REF!</definedName>
    <definedName name="IQRFinancialBuyersAU70" hidden="1">#REF!</definedName>
    <definedName name="IQRFinancialBuyersAU71" hidden="1">#REF!</definedName>
    <definedName name="IQRFinancialBuyersAU72" hidden="1">#REF!</definedName>
    <definedName name="IQRFinancialBuyersAU73" hidden="1">#REF!</definedName>
    <definedName name="IQRFinancialBuyersAU74" hidden="1">#REF!</definedName>
    <definedName name="IQRFinancialBuyersAU75" hidden="1">#REF!</definedName>
    <definedName name="IQRFinancialBuyersAU76" hidden="1">#REF!</definedName>
    <definedName name="IQRFinancialBuyersAU77" hidden="1">#REF!</definedName>
    <definedName name="IQRFinancialBuyersAU78" hidden="1">#REF!</definedName>
    <definedName name="IQRFinancialBuyersAU79" hidden="1">#REF!</definedName>
    <definedName name="IQRFinancialBuyersAU8" hidden="1">#REF!</definedName>
    <definedName name="IQRFinancialBuyersAU80" hidden="1">#REF!</definedName>
    <definedName name="IQRFinancialBuyersAU81" hidden="1">#REF!</definedName>
    <definedName name="IQRFinancialBuyersAU82" hidden="1">#REF!</definedName>
    <definedName name="IQRFinancialBuyersAU83" hidden="1">#REF!</definedName>
    <definedName name="IQRFinancialBuyersAU84" hidden="1">#REF!</definedName>
    <definedName name="IQRFinancialBuyersAU85" hidden="1">#REF!</definedName>
    <definedName name="IQRFinancialBuyersAU86" hidden="1">#REF!</definedName>
    <definedName name="IQRFinancialBuyersAU87" hidden="1">#REF!</definedName>
    <definedName name="IQRFinancialBuyersAU88" hidden="1">#REF!</definedName>
    <definedName name="IQRFinancialBuyersAU89" hidden="1">#REF!</definedName>
    <definedName name="IQRFinancialBuyersAU9" hidden="1">#REF!</definedName>
    <definedName name="IQRFinancialBuyersAU90" hidden="1">#REF!</definedName>
    <definedName name="IQRFinancialBuyersAU91" hidden="1">#REF!</definedName>
    <definedName name="IQRFinancialBuyersAU92" hidden="1">#REF!</definedName>
    <definedName name="IQRFinancialBuyersAU93" hidden="1">#REF!</definedName>
    <definedName name="IQRFinancialBuyersAU94" hidden="1">#REF!</definedName>
    <definedName name="IQRFinancialBuyersAU95" hidden="1">#REF!</definedName>
    <definedName name="IQRFinancialBuyersAU96" hidden="1">#REF!</definedName>
    <definedName name="IQRFinancialBuyersAU97" hidden="1">#REF!</definedName>
    <definedName name="IQRFinancialBuyersAU98" hidden="1">#REF!</definedName>
    <definedName name="IQRFinancialBuyersAU99" hidden="1">#REF!</definedName>
    <definedName name="IQRFinancialBuyersAW10" hidden="1">#REF!</definedName>
    <definedName name="IQRFinancialBuyersAW11" hidden="1">#REF!</definedName>
    <definedName name="IQRFinancialBuyersAW12" hidden="1">#REF!</definedName>
    <definedName name="IQRFinancialBuyersAW13" hidden="1">#REF!</definedName>
    <definedName name="IQRFinancialBuyersAW14" hidden="1">#REF!</definedName>
    <definedName name="IQRFinancialBuyersAW15" hidden="1">#REF!</definedName>
    <definedName name="IQRFinancialBuyersAW16" hidden="1">#REF!</definedName>
    <definedName name="IQRFinancialBuyersAW17" hidden="1">#REF!</definedName>
    <definedName name="IQRFinancialBuyersAW18" hidden="1">#REF!</definedName>
    <definedName name="IQRFinancialBuyersAW19" hidden="1">#REF!</definedName>
    <definedName name="IQRFinancialBuyersAW20" hidden="1">#REF!</definedName>
    <definedName name="IQRFinancialBuyersAW21" hidden="1">#REF!</definedName>
    <definedName name="IQRFinancialBuyersAW22" hidden="1">#REF!</definedName>
    <definedName name="IQRFinancialBuyersAW23" hidden="1">#REF!</definedName>
    <definedName name="IQRFinancialBuyersAW24" hidden="1">#REF!</definedName>
    <definedName name="IQRFinancialBuyersAW25" hidden="1">#REF!</definedName>
    <definedName name="IQRFinancialBuyersAW26" hidden="1">#REF!</definedName>
    <definedName name="IQRFinancialBuyersAW27" hidden="1">#REF!</definedName>
    <definedName name="IQRFinancialBuyersAW28" hidden="1">#REF!</definedName>
    <definedName name="IQRFinancialBuyersAW29" hidden="1">#REF!</definedName>
    <definedName name="IQRFinancialBuyersAW30" hidden="1">#REF!</definedName>
    <definedName name="IQRFinancialBuyersAW31" hidden="1">#REF!</definedName>
    <definedName name="IQRFinancialBuyersAW32" hidden="1">#REF!</definedName>
    <definedName name="IQRFinancialBuyersAW33" hidden="1">#REF!</definedName>
    <definedName name="IQRFinancialBuyersAW34" hidden="1">#REF!</definedName>
    <definedName name="IQRFinancialBuyersAW35" hidden="1">#REF!</definedName>
    <definedName name="IQRFinancialBuyersAW36" hidden="1">#REF!</definedName>
    <definedName name="IQRFinancialBuyersAW37" hidden="1">#REF!</definedName>
    <definedName name="IQRFinancialBuyersAW38" hidden="1">#REF!</definedName>
    <definedName name="IQRFinancialBuyersAW39" hidden="1">#REF!</definedName>
    <definedName name="IQRFinancialBuyersAW40" hidden="1">#REF!</definedName>
    <definedName name="IQRFinancialBuyersAW41" hidden="1">#REF!</definedName>
    <definedName name="IQRFinancialBuyersAW42" hidden="1">#REF!</definedName>
    <definedName name="IQRFinancialBuyersAW43" hidden="1">#REF!</definedName>
    <definedName name="IQRFinancialBuyersAW44" hidden="1">#REF!</definedName>
    <definedName name="IQRFinancialBuyersAW45" hidden="1">#REF!</definedName>
    <definedName name="IQRFinancialBuyersAW46" hidden="1">#REF!</definedName>
    <definedName name="IQRFinancialBuyersAW47" hidden="1">#REF!</definedName>
    <definedName name="IQRFinancialBuyersAW48" hidden="1">#REF!</definedName>
    <definedName name="IQRFinancialBuyersAW49" hidden="1">#REF!</definedName>
    <definedName name="IQRFinancialBuyersAW50" hidden="1">#REF!</definedName>
    <definedName name="IQRFinancialBuyersAW51" hidden="1">#REF!</definedName>
    <definedName name="IQRFinancialBuyersAW52" hidden="1">#REF!</definedName>
    <definedName name="IQRFinancialBuyersAW53" hidden="1">#REF!</definedName>
    <definedName name="IQRFinancialBuyersAW54" hidden="1">#REF!</definedName>
    <definedName name="IQRFinancialBuyersAW55" hidden="1">#REF!</definedName>
    <definedName name="IQRFinancialBuyersAW56" hidden="1">#REF!</definedName>
    <definedName name="IQRFinancialBuyersAW57" hidden="1">#REF!</definedName>
    <definedName name="IQRFinancialBuyersAW58" hidden="1">#REF!</definedName>
    <definedName name="IQRFinancialBuyersAW59" hidden="1">#REF!</definedName>
    <definedName name="IQRFinancialBuyersAW60" hidden="1">#REF!</definedName>
    <definedName name="IQRFinancialBuyersAW61" hidden="1">#REF!</definedName>
    <definedName name="IQRFinancialBuyersAW62" hidden="1">#REF!</definedName>
    <definedName name="IQRFinancialBuyersAW63" hidden="1">#REF!</definedName>
    <definedName name="IQRFinancialBuyersAW64" hidden="1">#REF!</definedName>
    <definedName name="IQRFinancialBuyersAW65" hidden="1">#REF!</definedName>
    <definedName name="IQRFinancialBuyersAW66" hidden="1">#REF!</definedName>
    <definedName name="IQRFinancialBuyersAW67" hidden="1">#REF!</definedName>
    <definedName name="IQRFinancialBuyersAW68" hidden="1">#REF!</definedName>
    <definedName name="IQRFinancialBuyersAW69" hidden="1">#REF!</definedName>
    <definedName name="IQRFinancialBuyersAW7" hidden="1">#REF!</definedName>
    <definedName name="IQRFinancialBuyersAW70" hidden="1">#REF!</definedName>
    <definedName name="IQRFinancialBuyersAW8" hidden="1">#REF!</definedName>
    <definedName name="IQRFinancialBuyersAW9" hidden="1">#REF!</definedName>
    <definedName name="IQRFinancialBuyersJ21" hidden="1">#REF!</definedName>
    <definedName name="IQRFinancialBuyersJ67" hidden="1">#REF!</definedName>
    <definedName name="IQRFinancialBuyersJ68" hidden="1">#REF!</definedName>
    <definedName name="IQRFinancialBuyersJ69" hidden="1">#REF!</definedName>
    <definedName name="IQRH12" hidden="1">"$H$13"</definedName>
    <definedName name="IQRH14" hidden="1">"$H$15"</definedName>
    <definedName name="IQRH18" hidden="1">"$H$19"</definedName>
    <definedName name="IQRH28" hidden="1">"$H$29"</definedName>
    <definedName name="IQRH30" hidden="1">"$H$31"</definedName>
    <definedName name="IQRH64" hidden="1">"$H$65"</definedName>
    <definedName name="IQRH8" hidden="1">"$H$9"</definedName>
    <definedName name="IQRI10" hidden="1">"$I$11:$I$14"</definedName>
    <definedName name="IQRI6" hidden="1">"$I$7:$I$510"</definedName>
    <definedName name="IQRI8" hidden="1">"$I$9:$I$13"</definedName>
    <definedName name="IQRL14" hidden="1">"$L$15:$L$1962"</definedName>
    <definedName name="IQRPeopleH12" hidden="1">[189]People!$I$12:$L$12</definedName>
    <definedName name="IQRPeopleH13" hidden="1">[189]People!$I$13:$M$13</definedName>
    <definedName name="IQRPeopleH14" hidden="1">[189]People!$I$14:$L$14</definedName>
    <definedName name="IQRPeopleH15" hidden="1">[190]People!$I$15:$K$15</definedName>
    <definedName name="IQRPeopleN12" hidden="1">[189]People!$O$12:$R$12</definedName>
    <definedName name="IQRPeopleN13" hidden="1">[189]People!$O$13:$S$13</definedName>
    <definedName name="IQRPeopleN14" hidden="1">[189]People!$O$14:$R$14</definedName>
    <definedName name="IQRPeopleN15" hidden="1">[190]People!$O$15:$Q$15</definedName>
    <definedName name="IQRstockprice2B6" localSheetId="30" hidden="1">#REF!</definedName>
    <definedName name="IQRstockprice2B6" hidden="1">#REF!</definedName>
    <definedName name="IQRVolCalcB6" localSheetId="30" hidden="1">#REF!</definedName>
    <definedName name="IQRVolCalcB6" hidden="1">#REF!</definedName>
    <definedName name="IQRVolCalcF6" localSheetId="30" hidden="1">#REF!</definedName>
    <definedName name="IQRVolCalcF6" hidden="1">#REF!</definedName>
    <definedName name="IQRVolCalcG10" hidden="1">#REF!</definedName>
    <definedName name="IQRVolCalcG1058" hidden="1">#REF!</definedName>
    <definedName name="IQRVolCalcG11" hidden="1">#REF!</definedName>
    <definedName name="IQRVolCalcG18" hidden="1">#REF!</definedName>
    <definedName name="IQRVolCalcG6" hidden="1">#REF!</definedName>
    <definedName name="IQRVolCalcJ6" hidden="1">#REF!</definedName>
    <definedName name="IQRVolCalcK633" hidden="1">#REF!</definedName>
    <definedName name="IQRW18" hidden="1">"$W$19:$W$26"</definedName>
    <definedName name="IQRX18" hidden="1">"$X$19"</definedName>
    <definedName name="Irbe" localSheetId="30" hidden="1">{#N/A,#N/A,FALSE,"Pharm";#N/A,#N/A,FALSE,"WWCM"}</definedName>
    <definedName name="Irbe" hidden="1">{#N/A,#N/A,FALSE,"Pharm";#N/A,#N/A,FALSE,"WWCM"}</definedName>
    <definedName name="IRI_WorkspaceId" hidden="1">"8a6e39098610417db46cc04a2213e7eb"</definedName>
    <definedName name="irkr" localSheetId="30" hidden="1">{"Units A",#N/A,FALSE,"FY95SLS";"Units B",#N/A,FALSE,"FY95SLS"}</definedName>
    <definedName name="irkr" hidden="1">{"Units A",#N/A,FALSE,"FY95SLS";"Units B",#N/A,FALSE,"FY95SLS"}</definedName>
    <definedName name="IRR_20percentdiscount" localSheetId="30">#REF!</definedName>
    <definedName name="IRR_20percentdiscount">#REF!</definedName>
    <definedName name="IRR_30percentdiscount">#REF!</definedName>
    <definedName name="IRR_30percentiscount">#REF!</definedName>
    <definedName name="IRR_35percentdiscount">#REF!</definedName>
    <definedName name="IRR_40percentdiscount">#REF!</definedName>
    <definedName name="IRR_Nodiscount">#REF!</definedName>
    <definedName name="IsColHidden" hidden="1">FALSE</definedName>
    <definedName name="IsLTMColHidden" hidden="1">FALSE</definedName>
    <definedName name="ISO" localSheetId="30" hidden="1">{#N/A,#N/A,FALSE,"Aging Summary";#N/A,#N/A,FALSE,"Ratio Analysis";#N/A,#N/A,FALSE,"Test 120 Day Accts";#N/A,#N/A,FALSE,"Tickmarks"}</definedName>
    <definedName name="ISO" hidden="1">{#N/A,#N/A,FALSE,"Aging Summary";#N/A,#N/A,FALSE,"Ratio Analysis";#N/A,#N/A,FALSE,"Test 120 Day Accts";#N/A,#N/A,FALSE,"Tickmarks"}</definedName>
    <definedName name="ISS_DEBT_NET" hidden="1">"ISS_DEBT_NET"</definedName>
    <definedName name="ISS_STOCK_NET" hidden="1">"ISS_STOCK_NET"</definedName>
    <definedName name="IssuePrice" localSheetId="30">#REF!</definedName>
    <definedName name="IssuePrice">#REF!</definedName>
    <definedName name="itdepn9899">#REF!</definedName>
    <definedName name="ITPB_own">'[156]Core Assumptions'!$I$14</definedName>
    <definedName name="ITPC_own">'[156]Core Assumptions'!$F$14</definedName>
    <definedName name="iultuio"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ultuio"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uyt" localSheetId="30" hidden="1">{#N/A,#N/A,FALSE,"Baltimore";#N/A,#N/A,FALSE,"Barrington";#N/A,#N/A,FALSE,"Butler";#N/A,#N/A,FALSE,"Cleveland";#N/A,#N/A,FALSE,"Closter";#N/A,#N/A,FALSE,"Eaton";#N/A,#N/A,FALSE,"Meriden";#N/A,#N/A,FALSE,"Mt. Vernon";#N/A,#N/A,FALSE,"Rochester";#N/A,#N/A,FALSE,"Three Rivers";#N/A,#N/A,FALSE,"Warren"}</definedName>
    <definedName name="iuyt" hidden="1">{#N/A,#N/A,FALSE,"Baltimore";#N/A,#N/A,FALSE,"Barrington";#N/A,#N/A,FALSE,"Butler";#N/A,#N/A,FALSE,"Cleveland";#N/A,#N/A,FALSE,"Closter";#N/A,#N/A,FALSE,"Eaton";#N/A,#N/A,FALSE,"Meriden";#N/A,#N/A,FALSE,"Mt. Vernon";#N/A,#N/A,FALSE,"Rochester";#N/A,#N/A,FALSE,"Three Rivers";#N/A,#N/A,FALSE,"Warren"}</definedName>
    <definedName name="Iventory" localSheetId="30"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Iventory"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iyrt" localSheetId="30" hidden="1">{#N/A,#N/A,TRUE,"A";#N/A,#N/A,TRUE,"B";#N/A,#N/A,TRUE,"C";#N/A,#N/A,TRUE,"D";#N/A,#N/A,TRUE,"E"}</definedName>
    <definedName name="iyrt" hidden="1">{#N/A,#N/A,TRUE,"A";#N/A,#N/A,TRUE,"B";#N/A,#N/A,TRUE,"C";#N/A,#N/A,TRUE,"D";#N/A,#N/A,TRUE,"E"}</definedName>
    <definedName name="iyuidt"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yuid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 localSheetId="30" hidden="1">{"YTDONLY",#N/A,FALSE,"09-SUM  ";"REGULAR1",#N/A,FALSE,"09-SUM  "}</definedName>
    <definedName name="J" hidden="1">{"YTDONLY",#N/A,FALSE,"09-SUM  ";"REGULAR1",#N/A,FALSE,"09-SUM  "}</definedName>
    <definedName name="ja_1" localSheetId="30" hidden="1">{"ProjectInput",#N/A,FALSE,"INPUT-AREA"}</definedName>
    <definedName name="ja_1" hidden="1">{"ProjectInput",#N/A,FALSE,"INPUT-AREA"}</definedName>
    <definedName name="ja_2" localSheetId="30" hidden="1">{"ProjectInput",#N/A,FALSE,"INPUT-AREA"}</definedName>
    <definedName name="ja_2" hidden="1">{"ProjectInput",#N/A,FALSE,"INPUT-AREA"}</definedName>
    <definedName name="ja_3" localSheetId="30" hidden="1">{"ProjectInput",#N/A,FALSE,"INPUT-AREA"}</definedName>
    <definedName name="ja_3" hidden="1">{"ProjectInput",#N/A,FALSE,"INPUT-AREA"}</definedName>
    <definedName name="ja_4" localSheetId="30" hidden="1">{"ProjectInput",#N/A,FALSE,"INPUT-AREA"}</definedName>
    <definedName name="ja_4" hidden="1">{"ProjectInput",#N/A,FALSE,"INPUT-AREA"}</definedName>
    <definedName name="ja_5" localSheetId="30" hidden="1">{"ProjectInput",#N/A,FALSE,"INPUT-AREA"}</definedName>
    <definedName name="ja_5" hidden="1">{"ProjectInput",#N/A,FALSE,"INPUT-AREA"}</definedName>
    <definedName name="jam"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am"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anis" localSheetId="30" hidden="1">{#N/A,#N/A,TRUE,"0 Deckbl.";#N/A,#N/A,TRUE,"S 1 Komm";#N/A,#N/A,TRUE,"S 1a Komm";#N/A,#N/A,TRUE,"S 1b Komm";#N/A,#N/A,TRUE,"S  2 DBR";#N/A,#N/A,TRUE,"S  3 Sparten";#N/A,#N/A,TRUE,"S 4  Betr. K.";#N/A,#N/A,TRUE,"6 Bilanz";#N/A,#N/A,TRUE,"6a Bilanz ";#N/A,#N/A,TRUE,"6b Bilanz ";#N/A,#N/A,TRUE,"7 GS I";#N/A,#N/A,TRUE,"S 8 EQ-GuV"}</definedName>
    <definedName name="janis" hidden="1">{#N/A,#N/A,TRUE,"0 Deckbl.";#N/A,#N/A,TRUE,"S 1 Komm";#N/A,#N/A,TRUE,"S 1a Komm";#N/A,#N/A,TRUE,"S 1b Komm";#N/A,#N/A,TRUE,"S  2 DBR";#N/A,#N/A,TRUE,"S  3 Sparten";#N/A,#N/A,TRUE,"S 4  Betr. K.";#N/A,#N/A,TRUE,"6 Bilanz";#N/A,#N/A,TRUE,"6a Bilanz ";#N/A,#N/A,TRUE,"6b Bilanz ";#N/A,#N/A,TRUE,"7 GS I";#N/A,#N/A,TRUE,"S 8 EQ-GuV"}</definedName>
    <definedName name="jdf" localSheetId="30" hidden="1">{#N/A,#N/A,FALSE,"Tar-Ass";#N/A,#N/A,FALSE,"Tar-IS";#N/A,#N/A,FALSE,"Tar-BS";#N/A,#N/A,FALSE,"Tar-Adg BS";#N/A,#N/A,FALSE,"Tar-CF"}</definedName>
    <definedName name="jdf" hidden="1">{#N/A,#N/A,FALSE,"Tar-Ass";#N/A,#N/A,FALSE,"Tar-IS";#N/A,#N/A,FALSE,"Tar-BS";#N/A,#N/A,FALSE,"Tar-Adg BS";#N/A,#N/A,FALSE,"Tar-CF"}</definedName>
    <definedName name="jdghjdyt" localSheetId="30" hidden="1">{"Sum WW A",#N/A,FALSE,"FY95SLS";"Sum WW B",#N/A,FALSE,"FY95SLS";"Sum US A",#N/A,FALSE,"FY95SLS";"Sum US B",#N/A,FALSE,"FY95SLS";"Sum US Bocg",#N/A,FALSE,"FY95SLS";"Sum Can A",#N/A,FALSE,"FY95SLS";"Sum Can B",#N/A,FALSE,"FY95SLS";"Sum Europe",#N/A,FALSE,"FY95SLS";"Sum Row",#N/A,FALSE,"FY95SLS"}</definedName>
    <definedName name="jdghjdyt" hidden="1">{"Sum WW A",#N/A,FALSE,"FY95SLS";"Sum WW B",#N/A,FALSE,"FY95SLS";"Sum US A",#N/A,FALSE,"FY95SLS";"Sum US B",#N/A,FALSE,"FY95SLS";"Sum US Bocg",#N/A,FALSE,"FY95SLS";"Sum Can A",#N/A,FALSE,"FY95SLS";"Sum Can B",#N/A,FALSE,"FY95SLS";"Sum Europe",#N/A,FALSE,"FY95SLS";"Sum Row",#N/A,FALSE,"FY95SLS"}</definedName>
    <definedName name="jen" localSheetId="30" hidden="1">{TRUE,TRUE,-1.25,-15.5,456.75,279.75,FALSE,FALSE,TRUE,TRUE,0,1,8,1,4,6,3,4,TRUE,TRUE,3,TRUE,1,TRUE,100,"Swvu.turnover.","ACwvu.turnover.",1,FALSE,FALSE,0.511811023622047,0.511811023622047,0.511811023622047,0.511811023622047,1,"","",FALSE,FALSE,FALSE,FALSE,1,#N/A,1,1,#DIV/0!,FALSE,"Rwvu.turnover.",#N/A,FALSE,FALSE}</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fgjfgj" localSheetId="30" hidden="1">{"Units A",#N/A,FALSE,"FY95SLS";"Units B",#N/A,FALSE,"FY95SLS"}</definedName>
    <definedName name="jfgjfgj" hidden="1">{"Units A",#N/A,FALSE,"FY95SLS";"Units B",#N/A,FALSE,"FY95SLS"}</definedName>
    <definedName name="jgf" localSheetId="30" hidden="1">{#N/A,#N/A,TRUE,"Pivots-Employee";#N/A,"Scenario1",TRUE,"Assumptions Summary"}</definedName>
    <definedName name="jgf" hidden="1">{#N/A,#N/A,TRUE,"Pivots-Employee";#N/A,"Scenario1",TRUE,"Assumptions Summary"}</definedName>
    <definedName name="jgfhtr" localSheetId="30" hidden="1">{"Units A",#N/A,FALSE,"FY95SLS";"Units B",#N/A,FALSE,"FY95SLS"}</definedName>
    <definedName name="jgfhtr" hidden="1">{"Units A",#N/A,FALSE,"FY95SLS";"Units B",#N/A,FALSE,"FY95SLS"}</definedName>
    <definedName name="jgfj" localSheetId="30" hidden="1">{"histincome",#N/A,FALSE,"hyfins";"closing balance",#N/A,FALSE,"hyfins"}</definedName>
    <definedName name="jgfj" hidden="1">{"histincome",#N/A,FALSE,"hyfins";"closing balance",#N/A,FALSE,"hyfins"}</definedName>
    <definedName name="jgfjgfj" localSheetId="30" hidden="1">{"Sum WW A",#N/A,FALSE,"FY95SLS";"Sum WW B",#N/A,FALSE,"FY95SLS";"Sum US A",#N/A,FALSE,"FY95SLS";"Sum US B",#N/A,FALSE,"FY95SLS";"Sum US Bocg",#N/A,FALSE,"FY95SLS";"Sum Can A",#N/A,FALSE,"FY95SLS";"Sum Can B",#N/A,FALSE,"FY95SLS";"Sum Europe",#N/A,FALSE,"FY95SLS";"Sum Row",#N/A,FALSE,"FY95SLS"}</definedName>
    <definedName name="jgfjgfj" hidden="1">{"Sum WW A",#N/A,FALSE,"FY95SLS";"Sum WW B",#N/A,FALSE,"FY95SLS";"Sum US A",#N/A,FALSE,"FY95SLS";"Sum US B",#N/A,FALSE,"FY95SLS";"Sum US Bocg",#N/A,FALSE,"FY95SLS";"Sum Can A",#N/A,FALSE,"FY95SLS";"Sum Can B",#N/A,FALSE,"FY95SLS";"Sum Europe",#N/A,FALSE,"FY95SLS";"Sum Row",#N/A,FALSE,"FY95SLS"}</definedName>
    <definedName name="jgh" localSheetId="30" hidden="1">{"Units A",#N/A,FALSE,"FY95SLS";"Units B",#N/A,FALSE,"FY95SLS"}</definedName>
    <definedName name="jgh" hidden="1">{"Units A",#N/A,FALSE,"FY95SLS";"Units B",#N/A,FALSE,"FY95SLS"}</definedName>
    <definedName name="jghjghjhg" localSheetId="30" hidden="1">{"Sum WW A",#N/A,FALSE,"FY95SLS";"Sum WW B",#N/A,FALSE,"FY95SLS";"Sum US A",#N/A,FALSE,"FY95SLS";"Sum US B",#N/A,FALSE,"FY95SLS";"Sum US Bocg",#N/A,FALSE,"FY95SLS";"Sum Can A",#N/A,FALSE,"FY95SLS";"Sum Can B",#N/A,FALSE,"FY95SLS";"Sum Europe",#N/A,FALSE,"FY95SLS";"Sum Row",#N/A,FALSE,"FY95SLS"}</definedName>
    <definedName name="jghjghjhg" hidden="1">{"Sum WW A",#N/A,FALSE,"FY95SLS";"Sum WW B",#N/A,FALSE,"FY95SLS";"Sum US A",#N/A,FALSE,"FY95SLS";"Sum US B",#N/A,FALSE,"FY95SLS";"Sum US Bocg",#N/A,FALSE,"FY95SLS";"Sum Can A",#N/A,FALSE,"FY95SLS";"Sum Can B",#N/A,FALSE,"FY95SLS";"Sum Europe",#N/A,FALSE,"FY95SLS";"Sum Row",#N/A,FALSE,"FY95SLS"}</definedName>
    <definedName name="jghjudtyu" localSheetId="30" hidden="1">{"Units A",#N/A,FALSE,"FY95SLS";"Units B",#N/A,FALSE,"FY95SLS"}</definedName>
    <definedName name="jghjudtyu" hidden="1">{"Units A",#N/A,FALSE,"FY95SLS";"Units B",#N/A,FALSE,"FY95SLS"}</definedName>
    <definedName name="jgj" localSheetId="30" hidden="1">{"Pound Sterling",#N/A,TRUE,"PPD";"Pound Sterling",#N/A,TRUE,"Anaquest";"Pound Sterling",#N/A,TRUE,"Delta";"Pound Sterling",#N/A,TRUE,"INO"}</definedName>
    <definedName name="jgj" hidden="1">{"Pound Sterling",#N/A,TRUE,"PPD";"Pound Sterling",#N/A,TRUE,"Anaquest";"Pound Sterling",#N/A,TRUE,"Delta";"Pound Sterling",#N/A,TRUE,"INO"}</definedName>
    <definedName name="jhe"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he"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hfk" localSheetId="30" hidden="1">{#N/A,#N/A,FALSE,"ORIX CSC"}</definedName>
    <definedName name="jhfk" hidden="1">{#N/A,#N/A,FALSE,"ORIX CSC"}</definedName>
    <definedName name="jhgf" localSheetId="30" hidden="1">{#N/A,#N/A,FALSE,"Baltimore";#N/A,#N/A,FALSE,"Barrington";#N/A,#N/A,FALSE,"Butler";#N/A,#N/A,FALSE,"Cleveland";#N/A,#N/A,FALSE,"Closter";#N/A,#N/A,FALSE,"Eaton";#N/A,#N/A,FALSE,"Meriden";#N/A,#N/A,FALSE,"Mt. Vernon";#N/A,#N/A,FALSE,"Rochester";#N/A,#N/A,FALSE,"Three Rivers";#N/A,#N/A,FALSE,"Warren"}</definedName>
    <definedName name="jhgf" hidden="1">{#N/A,#N/A,FALSE,"Baltimore";#N/A,#N/A,FALSE,"Barrington";#N/A,#N/A,FALSE,"Butler";#N/A,#N/A,FALSE,"Cleveland";#N/A,#N/A,FALSE,"Closter";#N/A,#N/A,FALSE,"Eaton";#N/A,#N/A,FALSE,"Meriden";#N/A,#N/A,FALSE,"Mt. Vernon";#N/A,#N/A,FALSE,"Rochester";#N/A,#N/A,FALSE,"Three Rivers";#N/A,#N/A,FALSE,"Warren"}</definedName>
    <definedName name="jhgjhgjghj" localSheetId="30" hidden="1">{"mgmt forecast",#N/A,FALSE,"Mgmt Forecast";"dcf table",#N/A,FALSE,"Mgmt Forecast";"sensitivity",#N/A,FALSE,"Mgmt Forecast";"table inputs",#N/A,FALSE,"Mgmt Forecast";"calculations",#N/A,FALSE,"Mgmt Forecast"}</definedName>
    <definedName name="jhgjhgjghj" hidden="1">{"mgmt forecast",#N/A,FALSE,"Mgmt Forecast";"dcf table",#N/A,FALSE,"Mgmt Forecast";"sensitivity",#N/A,FALSE,"Mgmt Forecast";"table inputs",#N/A,FALSE,"Mgmt Forecast";"calculations",#N/A,FALSE,"Mgmt Forecast"}</definedName>
    <definedName name="jhh" localSheetId="30" hidden="1">{"EVA",#N/A,FALSE,"EVA";"WACC",#N/A,FALSE,"WACC"}</definedName>
    <definedName name="jhh" hidden="1">{"EVA",#N/A,FALSE,"EVA";"WACC",#N/A,FALSE,"WACC"}</definedName>
    <definedName name="jhkkjk" localSheetId="30" hidden="1">{"mgmt forecast",#N/A,FALSE,"Mgmt Forecast";"dcf table",#N/A,FALSE,"Mgmt Forecast";"sensitivity",#N/A,FALSE,"Mgmt Forecast";"table inputs",#N/A,FALSE,"Mgmt Forecast";"calculations",#N/A,FALSE,"Mgmt Forecast"}</definedName>
    <definedName name="jhkkjk" hidden="1">{"mgmt forecast",#N/A,FALSE,"Mgmt Forecast";"dcf table",#N/A,FALSE,"Mgmt Forecast";"sensitivity",#N/A,FALSE,"Mgmt Forecast";"table inputs",#N/A,FALSE,"Mgmt Forecast";"calculations",#N/A,FALSE,"Mgmt Forecast"}</definedName>
    <definedName name="jhnhgg" localSheetId="30" hidden="1">{#N/A,#N/A,FALSE,"Aging Summary";#N/A,#N/A,FALSE,"Ratio Analysis";#N/A,#N/A,FALSE,"Test 120 Day Accts";#N/A,#N/A,FALSE,"Tickmarks"}</definedName>
    <definedName name="jhnhgg" hidden="1">{#N/A,#N/A,FALSE,"Aging Summary";#N/A,#N/A,FALSE,"Ratio Analysis";#N/A,#N/A,FALSE,"Test 120 Day Accts";#N/A,#N/A,FALSE,"Tickmarks"}</definedName>
    <definedName name="jhsfhj" localSheetId="30" hidden="1">{"Pound Sterling",#N/A,TRUE,"PPD";"Pound Sterling",#N/A,TRUE,"Anaquest";"Pound Sterling",#N/A,TRUE,"Delta";"Pound Sterling",#N/A,TRUE,"INO"}</definedName>
    <definedName name="jhsfhj" hidden="1">{"Pound Sterling",#N/A,TRUE,"PPD";"Pound Sterling",#N/A,TRUE,"Anaquest";"Pound Sterling",#N/A,TRUE,"Delta";"Pound Sterling",#N/A,TRUE,"INO"}</definedName>
    <definedName name="jhy" localSheetId="30" hidden="1">{#N/A,#N/A,TRUE,"Sel Fn Data QTD";#N/A,#N/A,TRUE,"TABLE_1 SPREAD ANALYSIS";#N/A,#N/A,TRUE,"Tables 2 to 3 PL";#N/A,#N/A,TRUE,"Tables 4 and 5 ALLL";#N/A,#N/A,TRUE,"Tables 6 to 8 ALLL NPA";#N/A,#N/A,TRUE,"Table 9 to 10 - Balance Sheet";#N/A,#N/A,TRUE,"Table 11 to 12 - Equity"}</definedName>
    <definedName name="jhy" hidden="1">{#N/A,#N/A,TRUE,"Sel Fn Data QTD";#N/A,#N/A,TRUE,"TABLE_1 SPREAD ANALYSIS";#N/A,#N/A,TRUE,"Tables 2 to 3 PL";#N/A,#N/A,TRUE,"Tables 4 and 5 ALLL";#N/A,#N/A,TRUE,"Tables 6 to 8 ALLL NPA";#N/A,#N/A,TRUE,"Table 9 to 10 - Balance Sheet";#N/A,#N/A,TRUE,"Table 11 to 12 - Equity"}</definedName>
    <definedName name="ji" localSheetId="30" hidden="1">{"'Highlights'!$A$1:$M$123"}</definedName>
    <definedName name="ji" hidden="1">{"'Highlights'!$A$1:$M$123"}</definedName>
    <definedName name="jin" localSheetId="30" hidden="1">{"compallo",#N/A,FALSE,"Allocation";"plallo",#N/A,FALSE,"Allocation"}</definedName>
    <definedName name="jin" hidden="1">{"compallo",#N/A,FALSE,"Allocation";"plallo",#N/A,FALSE,"Allocation"}</definedName>
    <definedName name="jio" localSheetId="30" hidden="1">{"compallo",#N/A,FALSE,"Allocation";"plallo",#N/A,FALSE,"Allocation"}</definedName>
    <definedName name="jio" hidden="1">{"compallo",#N/A,FALSE,"Allocation";"plallo",#N/A,FALSE,"Allocation"}</definedName>
    <definedName name="jj" localSheetId="30" hidden="1">{#N/A,#N/A,FALSE,"Bestfoods";#N/A,#N/A,FALSE,"Campbell";#N/A,#N/A,FALSE,"ConAgra";#N/A,#N/A,FALSE,"Healthy Choice";#N/A,#N/A,FALSE,"Int'l Home Foods";#N/A,#N/A,FALSE,"General Mills";#N/A,#N/A,FALSE,"Heinz";#N/A,#N/A,FALSE,"Kellogg";#N/A,#N/A,FALSE,"Kraft";#N/A,#N/A,FALSE,"Nabisco";#N/A,#N/A,FALSE,"Quaker Oats";#N/A,#N/A,FALSE,"Sara Lee";#N/A,#N/A,FALSE,"print summary"}</definedName>
    <definedName name="jj" hidden="1">{#N/A,#N/A,FALSE,"Bestfoods";#N/A,#N/A,FALSE,"Campbell";#N/A,#N/A,FALSE,"ConAgra";#N/A,#N/A,FALSE,"Healthy Choice";#N/A,#N/A,FALSE,"Int'l Home Foods";#N/A,#N/A,FALSE,"General Mills";#N/A,#N/A,FALSE,"Heinz";#N/A,#N/A,FALSE,"Kellogg";#N/A,#N/A,FALSE,"Kraft";#N/A,#N/A,FALSE,"Nabisco";#N/A,#N/A,FALSE,"Quaker Oats";#N/A,#N/A,FALSE,"Sara Lee";#N/A,#N/A,FALSE,"print summary"}</definedName>
    <definedName name="jjf" localSheetId="30" hidden="1">{#N/A,#N/A,TRUE,"Tar-Ass";#N/A,#N/A,TRUE,"Tar-Ass LBO";#N/A,#N/A,TRUE,"LBO Ret";#N/A,#N/A,TRUE,"Tar-BS LBO";#N/A,#N/A,TRUE,"Tar-IS LBO";#N/A,#N/A,TRUE,"Tar-CF LBO";#N/A,#N/A,TRUE,"Tar-Debt LBO";#N/A,#N/A,TRUE,"Tar-Int LBO";#N/A,#N/A,TRUE,"Tar-Taxes LBO";#N/A,#N/A,TRUE,"Tar-Val LBO"}</definedName>
    <definedName name="jjf" hidden="1">{#N/A,#N/A,TRUE,"Tar-Ass";#N/A,#N/A,TRUE,"Tar-Ass LBO";#N/A,#N/A,TRUE,"LBO Ret";#N/A,#N/A,TRUE,"Tar-BS LBO";#N/A,#N/A,TRUE,"Tar-IS LBO";#N/A,#N/A,TRUE,"Tar-CF LBO";#N/A,#N/A,TRUE,"Tar-Debt LBO";#N/A,#N/A,TRUE,"Tar-Int LBO";#N/A,#N/A,TRUE,"Tar-Taxes LBO";#N/A,#N/A,TRUE,"Tar-Val LBO"}</definedName>
    <definedName name="jjj" localSheetId="30" hidden="1">{#N/A,#N/A,TRUE,"4Q BCG";#N/A,#N/A,TRUE,"4Q w|o Wireless";#N/A,#N/A,TRUE,"4Q Wireless"}</definedName>
    <definedName name="jjj" hidden="1">{#N/A,#N/A,TRUE,"4Q BCG";#N/A,#N/A,TRUE,"4Q w|o Wireless";#N/A,#N/A,TRUE,"4Q Wireless"}</definedName>
    <definedName name="jk" localSheetId="30" hidden="1">{#N/A,#N/A,FALSE,"FY97";#N/A,#N/A,FALSE,"FY98";#N/A,#N/A,FALSE,"FY99";#N/A,#N/A,FALSE,"FY00";#N/A,#N/A,FALSE,"FY01"}</definedName>
    <definedName name="jk" hidden="1">{#N/A,#N/A,FALSE,"FY97";#N/A,#N/A,FALSE,"FY98";#N/A,#N/A,FALSE,"FY99";#N/A,#N/A,FALSE,"FY00";#N/A,#N/A,FALSE,"FY01"}</definedName>
    <definedName name="jkj" localSheetId="30" hidden="1">{#N/A,#N/A,TRUE,"FY BCG";#N/A,#N/A,TRUE,"FY w|o Wireless";#N/A,#N/A,TRUE,"FY Wireless"}</definedName>
    <definedName name="jkj" hidden="1">{#N/A,#N/A,TRUE,"FY BCG";#N/A,#N/A,TRUE,"FY w|o Wireless";#N/A,#N/A,TRUE,"FY Wireless"}</definedName>
    <definedName name="jkjkljkljlk" localSheetId="30" hidden="1">{"Units A",#N/A,FALSE,"FY95SLS";"Units B",#N/A,FALSE,"FY95SLS"}</definedName>
    <definedName name="jkjkljkljlk" hidden="1">{"Units A",#N/A,FALSE,"FY95SLS";"Units B",#N/A,FALSE,"FY95SLS"}</definedName>
    <definedName name="jkkjkljlkj" localSheetId="30" hidden="1">{"US Dollars",#N/A,TRUE,"PPD";"US Dollar",#N/A,TRUE,"Anaquest";"US Dollar",#N/A,TRUE,"Delta";"US Dollar",#N/A,TRUE,"INO"}</definedName>
    <definedName name="jkkjkljlkj" hidden="1">{"US Dollars",#N/A,TRUE,"PPD";"US Dollar",#N/A,TRUE,"Anaquest";"US Dollar",#N/A,TRUE,"Delta";"US Dollar",#N/A,TRUE,"INO"}</definedName>
    <definedName name="jkl" localSheetId="30" hidden="1">{"compallo",#N/A,FALSE,"Allocation";"plallo",#N/A,FALSE,"Allocation"}</definedName>
    <definedName name="jkl" hidden="1">{"compallo",#N/A,FALSE,"Allocation";"plallo",#N/A,FALSE,"Allocation"}</definedName>
    <definedName name="jklj"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jklj" localSheetId="30" hidden="1">{"Sum WW A",#N/A,FALSE,"FY95SLS";"Sum WW B",#N/A,FALSE,"FY95SLS";"Sum US A",#N/A,FALSE,"FY95SLS";"Sum US B",#N/A,FALSE,"FY95SLS";"Sum US Bocg",#N/A,FALSE,"FY95SLS";"Sum Can A",#N/A,FALSE,"FY95SLS";"Sum Can B",#N/A,FALSE,"FY95SLS";"Sum Europe",#N/A,FALSE,"FY95SLS";"Sum Row",#N/A,FALSE,"FY95SLS"}</definedName>
    <definedName name="jkljklj" hidden="1">{"Sum WW A",#N/A,FALSE,"FY95SLS";"Sum WW B",#N/A,FALSE,"FY95SLS";"Sum US A",#N/A,FALSE,"FY95SLS";"Sum US B",#N/A,FALSE,"FY95SLS";"Sum US Bocg",#N/A,FALSE,"FY95SLS";"Sum Can A",#N/A,FALSE,"FY95SLS";"Sum Can B",#N/A,FALSE,"FY95SLS";"Sum Europe",#N/A,FALSE,"FY95SLS";"Sum Row",#N/A,FALSE,"FY95SLS"}</definedName>
    <definedName name="jkljlkj"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ljlk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llj"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l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ri"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ri"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L" localSheetId="30">#REF!</definedName>
    <definedName name="JL">#REF!</definedName>
    <definedName name="jlc" localSheetId="30" hidden="1">{#N/A,#N/A,FALSE,"J97plnfp"}</definedName>
    <definedName name="jlc" hidden="1">{#N/A,#N/A,FALSE,"J97plnfp"}</definedName>
    <definedName name="JLCC" localSheetId="30" hidden="1">{#N/A,#N/A,FALSE,"J97plnfp"}</definedName>
    <definedName name="JLCC" hidden="1">{#N/A,#N/A,FALSE,"J97plnfp"}</definedName>
    <definedName name="jljlkj" localSheetId="30" hidden="1">{"Pound Sterling",#N/A,TRUE,"PPD";"Pound Sterling",#N/A,TRUE,"Anaquest";"Pound Sterling",#N/A,TRUE,"Delta";"Pound Sterling",#N/A,TRUE,"INO"}</definedName>
    <definedName name="jljlkj" hidden="1">{"Pound Sterling",#N/A,TRUE,"PPD";"Pound Sterling",#N/A,TRUE,"Anaquest";"Pound Sterling",#N/A,TRUE,"Delta";"Pound Sterling",#N/A,TRUE,"INO"}</definedName>
    <definedName name="jlkjkjl" localSheetId="30" hidden="1">{"Units A",#N/A,FALSE,"FY95SLS";"Units B",#N/A,FALSE,"FY95SLS"}</definedName>
    <definedName name="jlkjkjl" hidden="1">{"Units A",#N/A,FALSE,"FY95SLS";"Units B",#N/A,FALSE,"FY95SLS"}</definedName>
    <definedName name="jllk" localSheetId="30" hidden="1">{#N/A,#N/A,TRUE,"Monthly Wireless";#N/A,#N/A,TRUE,"Qrt Wireless";#N/A,#N/A,TRUE,"FY Wireless";#N/A,#N/A,TRUE,"1Q Wireless";#N/A,#N/A,TRUE,"2Q Wireless";#N/A,#N/A,TRUE,"3Q Wireless";#N/A,#N/A,TRUE,"4Q Wireless"}</definedName>
    <definedName name="jllk" hidden="1">{#N/A,#N/A,TRUE,"Monthly Wireless";#N/A,#N/A,TRUE,"Qrt Wireless";#N/A,#N/A,TRUE,"FY Wireless";#N/A,#N/A,TRUE,"1Q Wireless";#N/A,#N/A,TRUE,"2Q Wireless";#N/A,#N/A,TRUE,"3Q Wireless";#N/A,#N/A,TRUE,"4Q Wireless"}</definedName>
    <definedName name="JNPRpublish" localSheetId="30" hidden="1">{#N/A,#N/A,FALSE,"Index";"Stmts_Qtrs",#N/A,FALSE,"Summary";"Stmts_24 mo",#N/A,FALSE,"Summary";"Summary_24",#N/A,FALSE,"Revenue";"Month_24",#N/A,FALSE,"Engineering";"Month_24",#N/A,FALSE,"Marketing";"Month_24",#N/A,FALSE,"G &amp; A";"Month_24",#N/A,FALSE,"Manufacturing"}</definedName>
    <definedName name="JNPRpublish" hidden="1">{#N/A,#N/A,FALSE,"Index";"Stmts_Qtrs",#N/A,FALSE,"Summary";"Stmts_24 mo",#N/A,FALSE,"Summary";"Summary_24",#N/A,FALSE,"Revenue";"Month_24",#N/A,FALSE,"Engineering";"Month_24",#N/A,FALSE,"Marketing";"Month_24",#N/A,FALSE,"G &amp; A";"Month_24",#N/A,FALSE,"Manufacturing"}</definedName>
    <definedName name="Joe" localSheetId="30" hidden="1">{"FY04_Assets",#N/A,FALSE,"Fin Stmt Budget";"FY04_Liabilities",#N/A,FALSE,"Fin Stmt Budget";"FY04_Inc_Stmt",#N/A,FALSE,"Fin Stmt Budget";"FY04_SOCF",#N/A,FALSE,"Fin Stmt Budget"}</definedName>
    <definedName name="Joe" hidden="1">{"FY04_Assets",#N/A,FALSE,"Fin Stmt Budget";"FY04_Liabilities",#N/A,FALSE,"Fin Stmt Budget";"FY04_Inc_Stmt",#N/A,FALSE,"Fin Stmt Budget";"FY04_SOCF",#N/A,FALSE,"Fin Stmt Budget"}</definedName>
    <definedName name="joep" localSheetId="30" hidden="1">{#N/A,#N/A,FALSE,"SUMMARY";#N/A,#N/A,FALSE,"TECHNOLOGY";#N/A,#N/A,FALSE,"YEAR2000";#N/A,#N/A,FALSE,"GENERAL SERVICES";#N/A,#N/A,FALSE,"PROD MANAGE";#N/A,#N/A,FALSE,"BOG";#N/A,#N/A,FALSE,"PROT CONT";#N/A,#N/A,FALSE,"INVEST COMP"}</definedName>
    <definedName name="joep" hidden="1">{#N/A,#N/A,FALSE,"SUMMARY";#N/A,#N/A,FALSE,"TECHNOLOGY";#N/A,#N/A,FALSE,"YEAR2000";#N/A,#N/A,FALSE,"GENERAL SERVICES";#N/A,#N/A,FALSE,"PROD MANAGE";#N/A,#N/A,FALSE,"BOG";#N/A,#N/A,FALSE,"PROT CONT";#N/A,#N/A,FALSE,"INVEST COMP"}</definedName>
    <definedName name="joes" localSheetId="30" hidden="1">{#N/A,#N/A,FALSE,"SUMMARY";#N/A,#N/A,FALSE,"TECHNOLOGY";#N/A,#N/A,FALSE,"YEAR2000";#N/A,#N/A,FALSE,"GENERAL SERVICES";#N/A,#N/A,FALSE,"PROD MANAGE";#N/A,#N/A,FALSE,"BOG";#N/A,#N/A,FALSE,"PROT CONT";#N/A,#N/A,FALSE,"INVEST COMP"}</definedName>
    <definedName name="joes" hidden="1">{#N/A,#N/A,FALSE,"SUMMARY";#N/A,#N/A,FALSE,"TECHNOLOGY";#N/A,#N/A,FALSE,"YEAR2000";#N/A,#N/A,FALSE,"GENERAL SERVICES";#N/A,#N/A,FALSE,"PROD MANAGE";#N/A,#N/A,FALSE,"BOG";#N/A,#N/A,FALSE,"PROT CONT";#N/A,#N/A,FALSE,"INVEST COMP"}</definedName>
    <definedName name="joew" localSheetId="30" hidden="1">{#N/A,#N/A,FALSE,"SUMMARY";#N/A,#N/A,FALSE,"TECHNOLOGY";#N/A,#N/A,FALSE,"YEAR2000";#N/A,#N/A,FALSE,"GENERAL SERVICES";#N/A,#N/A,FALSE,"PROD MANAGE";#N/A,#N/A,FALSE,"BOG";#N/A,#N/A,FALSE,"PROT CONT";#N/A,#N/A,FALSE,"INVEST COMP"}</definedName>
    <definedName name="joew" hidden="1">{#N/A,#N/A,FALSE,"SUMMARY";#N/A,#N/A,FALSE,"TECHNOLOGY";#N/A,#N/A,FALSE,"YEAR2000";#N/A,#N/A,FALSE,"GENERAL SERVICES";#N/A,#N/A,FALSE,"PROD MANAGE";#N/A,#N/A,FALSE,"BOG";#N/A,#N/A,FALSE,"PROT CONT";#N/A,#N/A,FALSE,"INVEST COMP"}</definedName>
    <definedName name="john" localSheetId="30" hidden="1">{#N/A,#N/A,FALSE,"format 4hr"}</definedName>
    <definedName name="john" hidden="1">{#N/A,#N/A,FALSE,"format 4hr"}</definedName>
    <definedName name="jop" localSheetId="30" hidden="1">{"bs",#N/A,FALSE,"SCF"}</definedName>
    <definedName name="jop" hidden="1">{"bs",#N/A,FALSE,"SCF"}</definedName>
    <definedName name="jow" localSheetId="30" hidden="1">{#N/A,#N/A,FALSE,"SUMMARY";#N/A,#N/A,FALSE,"TECHNOLOGY";#N/A,#N/A,FALSE,"YEAR2000";#N/A,#N/A,FALSE,"GENERAL SERVICES";#N/A,#N/A,FALSE,"PROD MANAGE";#N/A,#N/A,FALSE,"BOG";#N/A,#N/A,FALSE,"PROT CONT";#N/A,#N/A,FALSE,"INVEST COMP"}</definedName>
    <definedName name="jow" hidden="1">{#N/A,#N/A,FALSE,"SUMMARY";#N/A,#N/A,FALSE,"TECHNOLOGY";#N/A,#N/A,FALSE,"YEAR2000";#N/A,#N/A,FALSE,"GENERAL SERVICES";#N/A,#N/A,FALSE,"PROD MANAGE";#N/A,#N/A,FALSE,"BOG";#N/A,#N/A,FALSE,"PROT CONT";#N/A,#N/A,FALSE,"INVEST COMP"}</definedName>
    <definedName name="JPY" localSheetId="30">#REF!</definedName>
    <definedName name="JPY">#REF!</definedName>
    <definedName name="jr97pl" localSheetId="30" hidden="1">{#N/A,#N/A,FALSE,"J97plnfp"}</definedName>
    <definedName name="jr97pl" hidden="1">{#N/A,#N/A,FALSE,"J97plnfp"}</definedName>
    <definedName name="js" localSheetId="30" hidden="1">{"DCF1",#N/A,FALSE,"SIERRA DCF";"MATRIX1",#N/A,FALSE,"SIERRA DCF"}</definedName>
    <definedName name="js" hidden="1">{"DCF1",#N/A,FALSE,"SIERRA DCF";"MATRIX1",#N/A,FALSE,"SIERRA DCF"}</definedName>
    <definedName name="jsfda" localSheetId="30" hidden="1">{"incomemth",#N/A,TRUE,"forecast00";"incomepercentmth",#N/A,TRUE,"forecast00";"balancemth",#N/A,TRUE,"forecast00";"cashmth",#N/A,TRUE,"forecast00";"covenantmth",#N/A,TRUE,"forecast00"}</definedName>
    <definedName name="jsfda" hidden="1">{"incomemth",#N/A,TRUE,"forecast00";"incomepercentmth",#N/A,TRUE,"forecast00";"balancemth",#N/A,TRUE,"forecast00";"cashmth",#N/A,TRUE,"forecast00";"covenantmth",#N/A,TRUE,"forecast00"}</definedName>
    <definedName name="jsgjghk" localSheetId="30" hidden="1">{"qchm_dcf",#N/A,FALSE,"QCHMDCF2";"qchm_terminal",#N/A,FALSE,"QCHMDCF2"}</definedName>
    <definedName name="jsgjghk" hidden="1">{"qchm_dcf",#N/A,FALSE,"QCHMDCF2";"qchm_terminal",#N/A,FALSE,"QCHMDCF2"}</definedName>
    <definedName name="jsx" localSheetId="30" hidden="1">{"DCF","UPSIDE CASE",FALSE,"Sheet1";"DCF","BASE CASE",FALSE,"Sheet1";"DCF","DOWNSIDE CASE",FALSE,"Sheet1"}</definedName>
    <definedName name="jsx" hidden="1">{"DCF","UPSIDE CASE",FALSE,"Sheet1";"DCF","BASE CASE",FALSE,"Sheet1";"DCF","DOWNSIDE CASE",FALSE,"Sheet1"}</definedName>
    <definedName name="jtj"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t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trhtrht"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trhtrh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trhyt" localSheetId="30" hidden="1">{"US Dollars",#N/A,TRUE,"PPD";"US Dollar",#N/A,TRUE,"Anaquest";"US Dollar",#N/A,TRUE,"Delta";"US Dollar",#N/A,TRUE,"INO"}</definedName>
    <definedName name="jtrhyt" hidden="1">{"US Dollars",#N/A,TRUE,"PPD";"US Dollar",#N/A,TRUE,"Anaquest";"US Dollar",#N/A,TRUE,"Delta";"US Dollar",#N/A,TRUE,"INO"}</definedName>
    <definedName name="jtrj" localSheetId="30" hidden="1">{#N/A,#N/A,TRUE,"Pivots-Employee";#N/A,"Scenerio2",TRUE,"Assumptions Summary"}</definedName>
    <definedName name="jtrj" hidden="1">{#N/A,#N/A,TRUE,"Pivots-Employee";#N/A,"Scenerio2",TRUE,"Assumptions Summary"}</definedName>
    <definedName name="jtrjtrh" localSheetId="30" hidden="1">{"Pound Sterling",#N/A,TRUE,"PPD";"Pound Sterling",#N/A,TRUE,"Anaquest";"Pound Sterling",#N/A,TRUE,"Delta";"Pound Sterling",#N/A,TRUE,"INO"}</definedName>
    <definedName name="jtrjtrh" hidden="1">{"Pound Sterling",#N/A,TRUE,"PPD";"Pound Sterling",#N/A,TRUE,"Anaquest";"Pound Sterling",#N/A,TRUE,"Delta";"Pound Sterling",#N/A,TRUE,"INO"}</definedName>
    <definedName name="jtrjtw"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trjtw"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tryw" localSheetId="30" hidden="1">{"Pound Sterling",#N/A,TRUE,"PPD";"Pound Sterling",#N/A,TRUE,"Anaquest";"Pound Sterling",#N/A,TRUE,"Delta";"Pound Sterling",#N/A,TRUE,"INO"}</definedName>
    <definedName name="jtryw" hidden="1">{"Pound Sterling",#N/A,TRUE,"PPD";"Pound Sterling",#N/A,TRUE,"Anaquest";"Pound Sterling",#N/A,TRUE,"Delta";"Pound Sterling",#N/A,TRUE,"INO"}</definedName>
    <definedName name="jtu" localSheetId="30" hidden="1">{"Pound Sterling",#N/A,TRUE,"PPD";"Pound Sterling",#N/A,TRUE,"Anaquest";"Pound Sterling",#N/A,TRUE,"Delta";"Pound Sterling",#N/A,TRUE,"INO"}</definedName>
    <definedName name="jtu" hidden="1">{"Pound Sterling",#N/A,TRUE,"PPD";"Pound Sterling",#N/A,TRUE,"Anaquest";"Pound Sterling",#N/A,TRUE,"Delta";"Pound Sterling",#N/A,TRUE,"INO"}</definedName>
    <definedName name="jtwhrtywe" localSheetId="30" hidden="1">{"Pound Sterling",#N/A,TRUE,"PPD";"Pound Sterling",#N/A,TRUE,"Anaquest";"Pound Sterling",#N/A,TRUE,"Delta";"Pound Sterling",#N/A,TRUE,"INO"}</definedName>
    <definedName name="jtwhrtywe" hidden="1">{"Pound Sterling",#N/A,TRUE,"PPD";"Pound Sterling",#N/A,TRUE,"Anaquest";"Pound Sterling",#N/A,TRUE,"Delta";"Pound Sterling",#N/A,TRUE,"INO"}</definedName>
    <definedName name="jty" localSheetId="30" hidden="1">{"Agg Output",#N/A,FALSE,"Operational Drivers Output";"NW Output",#N/A,FALSE,"Operational Drivers Output";"South Output",#N/A,FALSE,"Operational Drivers Output";"Central Output",#N/A,FALSE,"Operational Drivers Output"}</definedName>
    <definedName name="jty" hidden="1">{"Agg Output",#N/A,FALSE,"Operational Drivers Output";"NW Output",#N/A,FALSE,"Operational Drivers Output";"South Output",#N/A,FALSE,"Operational Drivers Output";"Central Output",#N/A,FALSE,"Operational Drivers Output"}</definedName>
    <definedName name="jtyj" localSheetId="30" hidden="1">{"Units A",#N/A,FALSE,"FY95SLS";"Units B",#N/A,FALSE,"FY95SLS"}</definedName>
    <definedName name="jtyj" hidden="1">{"Units A",#N/A,FALSE,"FY95SLS";"Units B",#N/A,FALSE,"FY95SLS"}</definedName>
    <definedName name="jtyjk" localSheetId="30" hidden="1">{#N/A,#N/A,FALSE,"FY97";#N/A,#N/A,FALSE,"FY98";#N/A,#N/A,FALSE,"FY99";#N/A,#N/A,FALSE,"FY00";#N/A,#N/A,FALSE,"FY01"}</definedName>
    <definedName name="jtyjk" hidden="1">{#N/A,#N/A,FALSE,"FY97";#N/A,#N/A,FALSE,"FY98";#N/A,#N/A,FALSE,"FY99";#N/A,#N/A,FALSE,"FY00";#N/A,#N/A,FALSE,"FY01"}</definedName>
    <definedName name="jtyjtjutr" localSheetId="30" hidden="1">{"Units A",#N/A,FALSE,"FY95SLS";"Units B",#N/A,FALSE,"FY95SLS"}</definedName>
    <definedName name="jtyjtjutr" hidden="1">{"Units A",#N/A,FALSE,"FY95SLS";"Units B",#N/A,FALSE,"FY95SLS"}</definedName>
    <definedName name="jtyjue"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tyjue"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tyjwryj" localSheetId="30" hidden="1">{"Sum WW A",#N/A,FALSE,"FY95SLS";"Sum WW B",#N/A,FALSE,"FY95SLS";"Sum US A",#N/A,FALSE,"FY95SLS";"Sum US B",#N/A,FALSE,"FY95SLS";"Sum US Bocg",#N/A,FALSE,"FY95SLS";"Sum Can A",#N/A,FALSE,"FY95SLS";"Sum Can B",#N/A,FALSE,"FY95SLS";"Sum Europe",#N/A,FALSE,"FY95SLS";"Sum Row",#N/A,FALSE,"FY95SLS"}</definedName>
    <definedName name="jtyjwryj" hidden="1">{"Sum WW A",#N/A,FALSE,"FY95SLS";"Sum WW B",#N/A,FALSE,"FY95SLS";"Sum US A",#N/A,FALSE,"FY95SLS";"Sum US B",#N/A,FALSE,"FY95SLS";"Sum US Bocg",#N/A,FALSE,"FY95SLS";"Sum Can A",#N/A,FALSE,"FY95SLS";"Sum Can B",#N/A,FALSE,"FY95SLS";"Sum Europe",#N/A,FALSE,"FY95SLS";"Sum Row",#N/A,FALSE,"FY95SLS"}</definedName>
    <definedName name="Juan" localSheetId="30" hidden="1">{"Sum WW A",#N/A,FALSE,"FY95SLS";"Sum WW B",#N/A,FALSE,"FY95SLS";"Sum US A",#N/A,FALSE,"FY95SLS";"Sum US B",#N/A,FALSE,"FY95SLS";"Sum US Bocg",#N/A,FALSE,"FY95SLS";"Sum Can A",#N/A,FALSE,"FY95SLS";"Sum Can B",#N/A,FALSE,"FY95SLS";"Sum Europe",#N/A,FALSE,"FY95SLS";"Sum Row",#N/A,FALSE,"FY95SLS"}</definedName>
    <definedName name="Juan" hidden="1">{"Sum WW A",#N/A,FALSE,"FY95SLS";"Sum WW B",#N/A,FALSE,"FY95SLS";"Sum US A",#N/A,FALSE,"FY95SLS";"Sum US B",#N/A,FALSE,"FY95SLS";"Sum US Bocg",#N/A,FALSE,"FY95SLS";"Sum Can A",#N/A,FALSE,"FY95SLS";"Sum Can B",#N/A,FALSE,"FY95SLS";"Sum Europe",#N/A,FALSE,"FY95SLS";"Sum Row",#N/A,FALSE,"FY95SLS"}</definedName>
    <definedName name="judy" localSheetId="30" hidden="1">{#N/A,#N/A,FALSE,"Pharm";#N/A,#N/A,FALSE,"WWCM"}</definedName>
    <definedName name="judy" hidden="1">{#N/A,#N/A,FALSE,"Pharm";#N/A,#N/A,FALSE,"WWCM"}</definedName>
    <definedName name="judy1" localSheetId="30" hidden="1">{#N/A,#N/A,FALSE,"Pharm";#N/A,#N/A,FALSE,"WWCM"}</definedName>
    <definedName name="judy1" hidden="1">{#N/A,#N/A,FALSE,"Pharm";#N/A,#N/A,FALSE,"WWCM"}</definedName>
    <definedName name="jufn" localSheetId="30" hidden="1">{"stepel",#N/A,FALSE,"AHFSTEP"}</definedName>
    <definedName name="jufn" hidden="1">{"stepel",#N/A,FALSE,"AHFSTEP"}</definedName>
    <definedName name="june" localSheetId="30" hidden="1">{"revbudvar",#N/A,FALSE,"1999 BUD AUM";"actrev",#N/A,FALSE,"1999 BUD AUM";"budrev",#N/A,FALSE,"1999 BUD AUM";"budaum",#N/A,FALSE,"1999 BUD AUM";"actaum",#N/A,FALSE,"1999 BUD AUM"}</definedName>
    <definedName name="june" hidden="1">{"revbudvar",#N/A,FALSE,"1999 BUD AUM";"actrev",#N/A,FALSE,"1999 BUD AUM";"budrev",#N/A,FALSE,"1999 BUD AUM";"budaum",#N/A,FALSE,"1999 BUD AUM";"actaum",#N/A,FALSE,"1999 BUD AUM"}</definedName>
    <definedName name="JUNE30" localSheetId="30">#REF!</definedName>
    <definedName name="JUNE30">#REF!</definedName>
    <definedName name="junemonth" localSheetId="30" hidden="1">{"revbudvar",#N/A,FALSE,"1999 BUD AUM";"actrev",#N/A,FALSE,"1999 BUD AUM";"budrev",#N/A,FALSE,"1999 BUD AUM";"budaum",#N/A,FALSE,"1999 BUD AUM";"actaum",#N/A,FALSE,"1999 BUD AUM"}</definedName>
    <definedName name="junemonth" hidden="1">{"revbudvar",#N/A,FALSE,"1999 BUD AUM";"actrev",#N/A,FALSE,"1999 BUD AUM";"budrev",#N/A,FALSE,"1999 BUD AUM";"budaum",#N/A,FALSE,"1999 BUD AUM";"actaum",#N/A,FALSE,"1999 BUD AUM"}</definedName>
    <definedName name="junk" localSheetId="30" hidden="1">{#N/A,#N/A,FALSE,"1F";#N/A,#N/A,FALSE,"2Aand2B";#N/A,#N/A,FALSE,"2Cand2D";#N/A,#N/A,FALSE,"2F";#N/A,#N/A,FALSE,"2G";#N/A,#N/A,FALSE,"2H";#N/A,#N/A,FALSE,"2Land2M";#N/A,#N/A,FALSE,"2N";#N/A,#N/A,FALSE,"2T";#N/A,#N/A,FALSE,"2Uand2Ui";#N/A,#N/A,FALSE,"2V";#N/A,#N/A,FALSE,"2Xand2X1";#N/A,#N/A,FALSE,"2Y";#N/A,#N/A,FALSE,"2Z";#N/A,#N/A,FALSE,"2AA";#N/A,#N/A,FALSE,"2CCand2CC1";#N/A,#N/A,FALSE,"2LL1"}</definedName>
    <definedName name="junk" hidden="1">{#N/A,#N/A,FALSE,"1F";#N/A,#N/A,FALSE,"2Aand2B";#N/A,#N/A,FALSE,"2Cand2D";#N/A,#N/A,FALSE,"2F";#N/A,#N/A,FALSE,"2G";#N/A,#N/A,FALSE,"2H";#N/A,#N/A,FALSE,"2Land2M";#N/A,#N/A,FALSE,"2N";#N/A,#N/A,FALSE,"2T";#N/A,#N/A,FALSE,"2Uand2Ui";#N/A,#N/A,FALSE,"2V";#N/A,#N/A,FALSE,"2Xand2X1";#N/A,#N/A,FALSE,"2Y";#N/A,#N/A,FALSE,"2Z";#N/A,#N/A,FALSE,"2AA";#N/A,#N/A,FALSE,"2CCand2CC1";#N/A,#N/A,FALSE,"2LL1"}</definedName>
    <definedName name="junk2" localSheetId="30" hidden="1">{"BS",#N/A,FALSE,"USA"}</definedName>
    <definedName name="junk2" hidden="1">{"BS",#N/A,FALSE,"USA"}</definedName>
    <definedName name="junk3" localSheetId="30" hidden="1">{"BS",#N/A,FALSE,"USA"}</definedName>
    <definedName name="junk3" hidden="1">{"BS",#N/A,FALSE,"USA"}</definedName>
    <definedName name="junkme" localSheetId="30" hidden="1">{#N/A,#N/A,TRUE,"Status Report";#N/A,#N/A,TRUE,"Current Forecast";#N/A,#N/A,TRUE,"Last Forecast";#N/A,#N/A,TRUE,"BP";#N/A,#N/A,TRUE,"LY"}</definedName>
    <definedName name="junkme" hidden="1">{#N/A,#N/A,TRUE,"Status Report";#N/A,#N/A,TRUE,"Current Forecast";#N/A,#N/A,TRUE,"Last Forecast";#N/A,#N/A,TRUE,"BP";#N/A,#N/A,TRUE,"LY"}</definedName>
    <definedName name="jwrtjrj"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wrtjr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wtywy" localSheetId="30" hidden="1">{"Pound Sterling",#N/A,TRUE,"PPD";"Pound Sterling",#N/A,TRUE,"Anaquest";"Pound Sterling",#N/A,TRUE,"Delta";"Pound Sterling",#N/A,TRUE,"INO"}</definedName>
    <definedName name="jwtywy" hidden="1">{"Pound Sterling",#N/A,TRUE,"PPD";"Pound Sterling",#N/A,TRUE,"Anaquest";"Pound Sterling",#N/A,TRUE,"Delta";"Pound Sterling",#N/A,TRUE,"INO"}</definedName>
    <definedName name="jwyjwj" localSheetId="30" hidden="1">{"Sum WW A",#N/A,FALSE,"FY95SLS";"Sum WW B",#N/A,FALSE,"FY95SLS";"Sum US A",#N/A,FALSE,"FY95SLS";"Sum US B",#N/A,FALSE,"FY95SLS";"Sum US Bocg",#N/A,FALSE,"FY95SLS";"Sum Can A",#N/A,FALSE,"FY95SLS";"Sum Can B",#N/A,FALSE,"FY95SLS";"Sum Europe",#N/A,FALSE,"FY95SLS";"Sum Row",#N/A,FALSE,"FY95SLS"}</definedName>
    <definedName name="jwyjwj" hidden="1">{"Sum WW A",#N/A,FALSE,"FY95SLS";"Sum WW B",#N/A,FALSE,"FY95SLS";"Sum US A",#N/A,FALSE,"FY95SLS";"Sum US B",#N/A,FALSE,"FY95SLS";"Sum US Bocg",#N/A,FALSE,"FY95SLS";"Sum Can A",#N/A,FALSE,"FY95SLS";"Sum Can B",#N/A,FALSE,"FY95SLS";"Sum Europe",#N/A,FALSE,"FY95SLS";"Sum Row",#N/A,FALSE,"FY95SLS"}</definedName>
    <definedName name="jytjktyji" localSheetId="30" hidden="1">{"Pound Sterling",#N/A,TRUE,"PPD";"Pound Sterling",#N/A,TRUE,"Anaquest";"Pound Sterling",#N/A,TRUE,"Delta";"Pound Sterling",#N/A,TRUE,"INO"}</definedName>
    <definedName name="jytjktyji" hidden="1">{"Pound Sterling",#N/A,TRUE,"PPD";"Pound Sterling",#N/A,TRUE,"Anaquest";"Pound Sterling",#N/A,TRUE,"Delta";"Pound Sterling",#N/A,TRUE,"INO"}</definedName>
    <definedName name="jytrj" localSheetId="30" hidden="1">{"Pound Sterling",#N/A,TRUE,"PPD";"Pound Sterling",#N/A,TRUE,"Anaquest";"Pound Sterling",#N/A,TRUE,"Delta";"Pound Sterling",#N/A,TRUE,"INO"}</definedName>
    <definedName name="jytrj" hidden="1">{"Pound Sterling",#N/A,TRUE,"PPD";"Pound Sterling",#N/A,TRUE,"Anaquest";"Pound Sterling",#N/A,TRUE,"Delta";"Pound Sterling",#N/A,TRUE,"INO"}</definedName>
    <definedName name="jywryjrt" localSheetId="30" hidden="1">{"Units A",#N/A,FALSE,"FY95SLS";"Units B",#N/A,FALSE,"FY95SLS"}</definedName>
    <definedName name="jywryjrt" hidden="1">{"Units A",#N/A,FALSE,"FY95SLS";"Units B",#N/A,FALSE,"FY95SLS"}</definedName>
    <definedName name="k" localSheetId="30" hidden="1">{#N/A,#N/A,FALSE,"BS";#N/A,#N/A,FALSE,"PL";#N/A,#N/A,FALSE,"SOE";#N/A,#N/A,FALSE,"SCF"}</definedName>
    <definedName name="k" hidden="1">{#N/A,#N/A,FALSE,"BS";#N/A,#N/A,FALSE,"PL";#N/A,#N/A,FALSE,"SOE";#N/A,#N/A,FALSE,"SCF"}</definedName>
    <definedName name="K2__EVCOMOPTS__" hidden="1">14</definedName>
    <definedName name="K2__LOCKEDCVW__" hidden="1">"MAIN,OTHERREV,ACTUAL,USD,E.2990,ALL_JOBS,ALL_ORGS,ALL_PROD,2004.JAN,PERIODIC,;"</definedName>
    <definedName name="K2__LOCKSTATUS__" hidden="1">2</definedName>
    <definedName name="K2__MAXEXPCOLS__" hidden="1">100</definedName>
    <definedName name="K2__MAXEXPROWS__" hidden="1">1000</definedName>
    <definedName name="K2__WBEVMODE__" hidden="1">0</definedName>
    <definedName name="K2__WBREFOPTIONS__" hidden="1">134217728</definedName>
    <definedName name="K2_WBEVMODE" hidden="1">-1</definedName>
    <definedName name="ka" localSheetId="30" hidden="1">{"TOTAL",#N/A,FALSE,"A";"FISCAL94",#N/A,FALSE,"A";"FISCAL95",#N/A,FALSE,"A";"FISCAL96",#N/A,FALSE,"A";"misc page",#N/A,FALSE,"A"}</definedName>
    <definedName name="ka" hidden="1">{"TOTAL",#N/A,FALSE,"A";"FISCAL94",#N/A,FALSE,"A";"FISCAL95",#N/A,FALSE,"A";"FISCAL96",#N/A,FALSE,"A";"misc page",#N/A,FALSE,"A"}</definedName>
    <definedName name="KA_1" localSheetId="30">#REF!</definedName>
    <definedName name="KA_1">#REF!</definedName>
    <definedName name="KA_2">#REF!</definedName>
    <definedName name="kas" localSheetId="30" hidden="1">{"TOTAL",#N/A,FALSE,"A";"FISCAL94",#N/A,FALSE,"A";"FISCAL95",#N/A,FALSE,"A";"FISCAL96",#N/A,FALSE,"A";"misc page",#N/A,FALSE,"A"}</definedName>
    <definedName name="kas" hidden="1">{"TOTAL",#N/A,FALSE,"A";"FISCAL94",#N/A,FALSE,"A";"FISCAL95",#N/A,FALSE,"A";"FISCAL96",#N/A,FALSE,"A";"misc page",#N/A,FALSE,"A"}</definedName>
    <definedName name="kay" localSheetId="30" hidden="1">{"bs",#N/A,FALSE,"SCF"}</definedName>
    <definedName name="kay" hidden="1">{"bs",#N/A,FALSE,"SCF"}</definedName>
    <definedName name="kcuf" localSheetId="30" hidden="1">{"SUMMARY",#N/A,TRUE,"SUMMARY";"compare",#N/A,TRUE,"Vs. Bus Plan";"ratios",#N/A,TRUE,"Ratios";"REVENUE",#N/A,TRUE,"Revenue";"expenses",#N/A,TRUE,"1996 budget";"payroll",#N/A,TRUE,"Payroll"}</definedName>
    <definedName name="kcuf" hidden="1">{"SUMMARY",#N/A,TRUE,"SUMMARY";"compare",#N/A,TRUE,"Vs. Bus Plan";"ratios",#N/A,TRUE,"Ratios";"REVENUE",#N/A,TRUE,"Revenue";"expenses",#N/A,TRUE,"1996 budget";"payroll",#N/A,TRUE,"Payroll"}</definedName>
    <definedName name="KDJD" localSheetId="30"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KDJD"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Ke1A" localSheetId="30">#REF!</definedName>
    <definedName name="Ke1A">#REF!</definedName>
    <definedName name="Ke1B">#REF!</definedName>
    <definedName name="Ke1C">#REF!</definedName>
    <definedName name="Ke1D">#REF!</definedName>
    <definedName name="Ke2A">#REF!</definedName>
    <definedName name="KeHualongqiao">#REF!</definedName>
    <definedName name="KeInc1A">#REF!</definedName>
    <definedName name="KeIncHualongqiao">#REF!</definedName>
    <definedName name="KeIndia">#REF!</definedName>
    <definedName name="kenerr" localSheetId="30" hidden="1">{"by_month",#N/A,TRUE,"template";"Destec_month",#N/A,TRUE,"template";"by_quarter",#N/A,TRUE,"template";"destec_quarter",#N/A,TRUE,"template";"by_year",#N/A,TRUE,"template";"Destec_annual",#N/A,TRUE,"template"}</definedName>
    <definedName name="kenerr" hidden="1">{"by_month",#N/A,TRUE,"template";"Destec_month",#N/A,TRUE,"template";"by_quarter",#N/A,TRUE,"template";"destec_quarter",#N/A,TRUE,"template";"by_year",#N/A,TRUE,"template";"Destec_annual",#N/A,TRUE,"template"}</definedName>
    <definedName name="Kennzahl" localSheetId="30" hidden="1">{#N/A,#N/A,FALSE,"WOB_1.XLS";#N/A,#N/A,FALSE,"WOB_2.XLS";#N/A,#N/A,FALSE,"WOB_3.XLS";#N/A,#N/A,FALSE,"WOB_4.XLS";#N/A,#N/A,FALSE,"WOB_5.XLS"}</definedName>
    <definedName name="Kennzahl" hidden="1">{#N/A,#N/A,FALSE,"WOB_1.XLS";#N/A,#N/A,FALSE,"WOB_2.XLS";#N/A,#N/A,FALSE,"WOB_3.XLS";#N/A,#N/A,FALSE,"WOB_4.XLS";#N/A,#N/A,FALSE,"WOB_5.XLS"}</definedName>
    <definedName name="kern" localSheetId="30"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y" localSheetId="30" hidden="1">{#N/A,#N/A,TRUE,"97plnfpg"}</definedName>
    <definedName name="Key" hidden="1">{#N/A,#N/A,TRUE,"97plnfpg"}</definedName>
    <definedName name="kgjlhjmkjmgf" localSheetId="30" hidden="1">{"histincome",#N/A,FALSE,"hyfins";"closing balance",#N/A,FALSE,"hyfins"}</definedName>
    <definedName name="kgjlhjmkjmgf" hidden="1">{"histincome",#N/A,FALSE,"hyfins";"closing balance",#N/A,FALSE,"hyfins"}</definedName>
    <definedName name="kgkg" localSheetId="30" hidden="1">{#N/A,#N/A,FALSE,"COVER";#N/A,#N/A,FALSE,"Index";#N/A,#N/A,FALSE,"Non-Earning";#N/A,#N/A,FALSE,"Non-Earning_Recovery"}</definedName>
    <definedName name="kgkg" hidden="1">{#N/A,#N/A,FALSE,"COVER";#N/A,#N/A,FALSE,"Index";#N/A,#N/A,FALSE,"Non-Earning";#N/A,#N/A,FALSE,"Non-Earning_Recovery"}</definedName>
    <definedName name="ki" localSheetId="30" hidden="1">{#N/A,#N/A,FALSE,"fy95";#N/A,#N/A,FALSE,"fy96";#N/A,#N/A,FALSE,"ty96";#N/A,#N/A,FALSE,"total";#N/A,#N/A,FALSE,"EAC"}</definedName>
    <definedName name="ki" hidden="1">{#N/A,#N/A,FALSE,"fy95";#N/A,#N/A,FALSE,"fy96";#N/A,#N/A,FALSE,"ty96";#N/A,#N/A,FALSE,"total";#N/A,#N/A,FALSE,"EAC"}</definedName>
    <definedName name="KIKI" localSheetId="30" hidden="1">{#N/A,#N/A,FALSE,"Valsum";#N/A,#N/A,FALSE,"Value";#N/A,#N/A,FALSE,"Ton strap";#N/A,#N/A,FALSE,"PackVal"}</definedName>
    <definedName name="KIKI" hidden="1">{#N/A,#N/A,FALSE,"Valsum";#N/A,#N/A,FALSE,"Value";#N/A,#N/A,FALSE,"Ton strap";#N/A,#N/A,FALSE,"PackVal"}</definedName>
    <definedName name="kj" localSheetId="30" hidden="1">{#N/A,#N/A,FALSE,"Admin";#N/A,#N/A,FALSE,"Other"}</definedName>
    <definedName name="kj" hidden="1">{#N/A,#N/A,FALSE,"Admin";#N/A,#N/A,FALSE,"Other"}</definedName>
    <definedName name="kjh" localSheetId="30" hidden="1">#REF!</definedName>
    <definedName name="kjh" hidden="1">#REF!</definedName>
    <definedName name="kjk" localSheetId="30" hidden="1">{"Units A",#N/A,FALSE,"FY95SLS";"Units B",#N/A,FALSE,"FY95SLS"}</definedName>
    <definedName name="kjk" hidden="1">{"Units A",#N/A,FALSE,"FY95SLS";"Units B",#N/A,FALSE,"FY95SLS"}</definedName>
    <definedName name="kjkljl" localSheetId="30" hidden="1">{"Pound Sterling",#N/A,TRUE,"PPD";"Pound Sterling",#N/A,TRUE,"Anaquest";"Pound Sterling",#N/A,TRUE,"Delta";"Pound Sterling",#N/A,TRUE,"INO"}</definedName>
    <definedName name="kjkljl" hidden="1">{"Pound Sterling",#N/A,TRUE,"PPD";"Pound Sterling",#N/A,TRUE,"Anaquest";"Pound Sterling",#N/A,TRUE,"Delta";"Pound Sterling",#N/A,TRUE,"INO"}</definedName>
    <definedName name="kjl" localSheetId="30" hidden="1">{#N/A,#N/A,FALSE,"TOTFINAL";#N/A,#N/A,FALSE,"FINPLAN";#N/A,#N/A,FALSE,"TOTMOTADJ";#N/A,#N/A,FALSE,"tieEQ";#N/A,#N/A,FALSE,"G";#N/A,#N/A,FALSE,"ELIMS";#N/A,#N/A,FALSE,"NEXTEL ADJ";#N/A,#N/A,FALSE,"MIMS";#N/A,#N/A,FALSE,"LMPS";#N/A,#N/A,FALSE,"CNSS";#N/A,#N/A,FALSE,"CSS";#N/A,#N/A,FALSE,"MCG";#N/A,#N/A,FALSE,"AECS";#N/A,#N/A,FALSE,"SPS";#N/A,#N/A,FALSE,"CORP"}</definedName>
    <definedName name="kjl" hidden="1">{#N/A,#N/A,FALSE,"TOTFINAL";#N/A,#N/A,FALSE,"FINPLAN";#N/A,#N/A,FALSE,"TOTMOTADJ";#N/A,#N/A,FALSE,"tieEQ";#N/A,#N/A,FALSE,"G";#N/A,#N/A,FALSE,"ELIMS";#N/A,#N/A,FALSE,"NEXTEL ADJ";#N/A,#N/A,FALSE,"MIMS";#N/A,#N/A,FALSE,"LMPS";#N/A,#N/A,FALSE,"CNSS";#N/A,#N/A,FALSE,"CSS";#N/A,#N/A,FALSE,"MCG";#N/A,#N/A,FALSE,"AECS";#N/A,#N/A,FALSE,"SPS";#N/A,#N/A,FALSE,"CORP"}</definedName>
    <definedName name="kjlj" localSheetId="30" hidden="1">{"EVA",#N/A,FALSE,"EVA";"WACC",#N/A,FALSE,"WACC"}</definedName>
    <definedName name="kjlj" hidden="1">{"EVA",#N/A,FALSE,"EVA";"WACC",#N/A,FALSE,"WACC"}</definedName>
    <definedName name="kjo" localSheetId="30" hidden="1">{#N/A,#N/A,FALSE,"SUMMARY";#N/A,#N/A,FALSE,"mcsh";#N/A,#N/A,FALSE,"vol&amp;rev";#N/A,#N/A,FALSE,"wkgcap";#N/A,#N/A,FALSE,"DEPR&amp;DT";#N/A,#N/A,FALSE,"ASSETS";#N/A,#N/A,FALSE,"NI&amp;OTH&amp;DIV";#N/A,#N/A,FALSE,"CASHFLOW";#N/A,#N/A,FALSE,"CAPEMPL";#N/A,#N/A,FALSE,"ROCE"}</definedName>
    <definedName name="kjo" hidden="1">{#N/A,#N/A,FALSE,"SUMMARY";#N/A,#N/A,FALSE,"mcsh";#N/A,#N/A,FALSE,"vol&amp;rev";#N/A,#N/A,FALSE,"wkgcap";#N/A,#N/A,FALSE,"DEPR&amp;DT";#N/A,#N/A,FALSE,"ASSETS";#N/A,#N/A,FALSE,"NI&amp;OTH&amp;DIV";#N/A,#N/A,FALSE,"CASHFLOW";#N/A,#N/A,FALSE,"CAPEMPL";#N/A,#N/A,FALSE,"ROCE"}</definedName>
    <definedName name="kjs"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kjs"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kk" localSheetId="30" hidden="1">{"'下期集計（10.27迄・速報値）'!$Q$16"}</definedName>
    <definedName name="kk" hidden="1">{"'下期集計（10.27迄・速報値）'!$Q$16"}</definedName>
    <definedName name="kkk" localSheetId="30" hidden="1">{"'下期集計（10.27迄・速報値）'!$Q$16"}</definedName>
    <definedName name="kkk" hidden="1">{"'下期集計（10.27迄・速報値）'!$Q$16"}</definedName>
    <definedName name="kkkkk" localSheetId="30" hidden="1">{"Sum WW A",#N/A,FALSE,"FY95SLS";"Sum WW B",#N/A,FALSE,"FY95SLS";"Sum US A",#N/A,FALSE,"FY95SLS";"Sum US B",#N/A,FALSE,"FY95SLS";"Sum US Bocg",#N/A,FALSE,"FY95SLS";"Sum Can A",#N/A,FALSE,"FY95SLS";"Sum Can B",#N/A,FALSE,"FY95SLS";"Sum Europe",#N/A,FALSE,"FY95SLS";"Sum Row",#N/A,FALSE,"FY95SLS"}</definedName>
    <definedName name="kkkkk" hidden="1">{"Sum WW A",#N/A,FALSE,"FY95SLS";"Sum WW B",#N/A,FALSE,"FY95SLS";"Sum US A",#N/A,FALSE,"FY95SLS";"Sum US B",#N/A,FALSE,"FY95SLS";"Sum US Bocg",#N/A,FALSE,"FY95SLS";"Sum Can A",#N/A,FALSE,"FY95SLS";"Sum Can B",#N/A,FALSE,"FY95SLS";"Sum Europe",#N/A,FALSE,"FY95SLS";"Sum Row",#N/A,FALSE,"FY95SLS"}</definedName>
    <definedName name="kkkkkkk" localSheetId="30">#REF!,#REF!</definedName>
    <definedName name="kkkkkkk">#REF!,#REF!</definedName>
    <definedName name="kkkkkkkkkkkkkkkkkkkk" localSheetId="30">#REF!</definedName>
    <definedName name="kkkkkkkkkkkkkkkkkkkk">#REF!</definedName>
    <definedName name="kkkkkkkkkkkkkkkkkkkkkkk">#REF!</definedName>
    <definedName name="kl" localSheetId="30" hidden="1">{"bs",#N/A,FALSE,"SCF"}</definedName>
    <definedName name="kl" hidden="1">{"bs",#N/A,FALSE,"SCF"}</definedName>
    <definedName name="klklklkl" localSheetId="30" hidden="1">{#N/A,#N/A,FALSE,"Index";"Stmts_Qtrs",#N/A,FALSE,"Summary";"Stmts_24 mo",#N/A,FALSE,"Summary";"Summary_24",#N/A,FALSE,"Revenue";"Month_24",#N/A,FALSE,"Engineering";"Month_24",#N/A,FALSE,"Marketing";"Month_24",#N/A,FALSE,"G &amp; A";"Month_24",#N/A,FALSE,"Manufacturing"}</definedName>
    <definedName name="klklklkl" hidden="1">{#N/A,#N/A,FALSE,"Index";"Stmts_Qtrs",#N/A,FALSE,"Summary";"Stmts_24 mo",#N/A,FALSE,"Summary";"Summary_24",#N/A,FALSE,"Revenue";"Month_24",#N/A,FALSE,"Engineering";"Month_24",#N/A,FALSE,"Marketing";"Month_24",#N/A,FALSE,"G &amp; A";"Month_24",#N/A,FALSE,"Manufacturing"}</definedName>
    <definedName name="klklklklklkl"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lklklklklkl"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lulo" localSheetId="30" hidden="1">{"Units A",#N/A,FALSE,"FY95SLS";"Units B",#N/A,FALSE,"FY95SLS"}</definedName>
    <definedName name="klulo" hidden="1">{"Units A",#N/A,FALSE,"FY95SLS";"Units B",#N/A,FALSE,"FY95SLS"}</definedName>
    <definedName name="kourosh" localSheetId="30" hidden="1">{#N/A,#N/A,FALSE,"Front Page";#N/A,#N/A,FALSE,"Mfg Var";#N/A,#N/A,FALSE,"Family Unit Cost Graphs";#N/A,#N/A,FALSE,"Product Cost Graphs";#N/A,#N/A,FALSE,"Unit Cost Setup";#N/A,#N/A,FALSE,"Yields";#N/A,#N/A,FALSE,"Emery";#N/A,#N/A,FALSE,"GI Pricing";#N/A,#N/A,FALSE,"Actuals";#N/A,#N/A,FALSE,"Forecast"}</definedName>
    <definedName name="kourosh" hidden="1">{#N/A,#N/A,FALSE,"Front Page";#N/A,#N/A,FALSE,"Mfg Var";#N/A,#N/A,FALSE,"Family Unit Cost Graphs";#N/A,#N/A,FALSE,"Product Cost Graphs";#N/A,#N/A,FALSE,"Unit Cost Setup";#N/A,#N/A,FALSE,"Yields";#N/A,#N/A,FALSE,"Emery";#N/A,#N/A,FALSE,"GI Pricing";#N/A,#N/A,FALSE,"Actuals";#N/A,#N/A,FALSE,"Forecast"}</definedName>
    <definedName name="krii" localSheetId="30" hidden="1">{"US Dollars",#N/A,TRUE,"PPD";"US Dollar",#N/A,TRUE,"Anaquest";"US Dollar",#N/A,TRUE,"Delta";"US Dollar",#N/A,TRUE,"INO"}</definedName>
    <definedName name="krii" hidden="1">{"US Dollars",#N/A,TRUE,"PPD";"US Dollar",#N/A,TRUE,"Anaquest";"US Dollar",#N/A,TRUE,"Delta";"US Dollar",#N/A,TRUE,"INO"}</definedName>
    <definedName name="krista" localSheetId="30" hidden="1">{#N/A,#N/A,TRUE,"97plnfpg"}</definedName>
    <definedName name="krista" hidden="1">{#N/A,#N/A,TRUE,"97plnfpg"}</definedName>
    <definedName name="kslkjkjlkjd" localSheetId="30" hidden="1">{#N/A,#N/A,FALSE,"REPORT"}</definedName>
    <definedName name="kslkjkjlkjd" hidden="1">{#N/A,#N/A,FALSE,"REPORT"}</definedName>
    <definedName name="KSS" localSheetId="30" hidden="1">{#N/A,#N/A,FALSE,"Aging Summary";#N/A,#N/A,FALSE,"Ratio Analysis";#N/A,#N/A,FALSE,"Test 120 Day Accts";#N/A,#N/A,FALSE,"Tickmarks"}</definedName>
    <definedName name="KSS" hidden="1">{#N/A,#N/A,FALSE,"Aging Summary";#N/A,#N/A,FALSE,"Ratio Analysis";#N/A,#N/A,FALSE,"Test 120 Day Accts";#N/A,#N/A,FALSE,"Tickmarks"}</definedName>
    <definedName name="kuie"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uie"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uir" localSheetId="30" hidden="1">{"Units A",#N/A,FALSE,"FY95SLS";"Units B",#N/A,FALSE,"FY95SLS"}</definedName>
    <definedName name="kuir" hidden="1">{"Units A",#N/A,FALSE,"FY95SLS";"Units B",#N/A,FALSE,"FY95SLS"}</definedName>
    <definedName name="kuyrk" localSheetId="30" hidden="1">{"Units A",#N/A,FALSE,"FY95SLS";"Units B",#N/A,FALSE,"FY95SLS"}</definedName>
    <definedName name="kuyrk" hidden="1">{"Units A",#N/A,FALSE,"FY95SLS";"Units B",#N/A,FALSE,"FY95SLS"}</definedName>
    <definedName name="kyd.ChngCell.01." localSheetId="30" hidden="1">#REF!</definedName>
    <definedName name="kyd.ChngCell.01." hidden="1">#REF!</definedName>
    <definedName name="kyd.Dim.01." hidden="1">"Count up"</definedName>
    <definedName name="kyd.ElementList.01." hidden="1">"x"</definedName>
    <definedName name="kyd.ElementType.01." hidden="1">3</definedName>
    <definedName name="kyd.ItemType.01." hidden="1">3</definedName>
    <definedName name="kyd.MacroAtEnd." hidden="1">""</definedName>
    <definedName name="kyd.MacroEachCycle." hidden="1">""</definedName>
    <definedName name="kyd.MacroEndOfEachCycle." hidden="1">""</definedName>
    <definedName name="kyd.MemoSortHide." hidden="1">FALSE</definedName>
    <definedName name="kyd.NumLevels.01." hidden="1">0</definedName>
    <definedName name="kyd.PanicStop." hidden="1">TRUE</definedName>
    <definedName name="kyd.ParentName.01." hidden="1">""</definedName>
    <definedName name="kyd.PreScreenData." hidden="1">FALSE</definedName>
    <definedName name="kyd.PrintMemo." hidden="1">FALSE</definedName>
    <definedName name="kyd.PrintParent.01." hidden="1">FALSE</definedName>
    <definedName name="kyd.PrintStdWhen." hidden="1">1</definedName>
    <definedName name="kyd.SaveAsFile." hidden="1">FALSE</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kyuiuyi" localSheetId="30" hidden="1">{"Pound Sterling",#N/A,TRUE,"PPD";"Pound Sterling",#N/A,TRUE,"Anaquest";"Pound Sterling",#N/A,TRUE,"Delta";"Pound Sterling",#N/A,TRUE,"INO"}</definedName>
    <definedName name="kyuiuyi" hidden="1">{"Pound Sterling",#N/A,TRUE,"PPD";"Pound Sterling",#N/A,TRUE,"Anaquest";"Pound Sterling",#N/A,TRUE,"Delta";"Pound Sterling",#N/A,TRUE,"INO"}</definedName>
    <definedName name="kyujkgfujhy" localSheetId="30" hidden="1">{"histincome",#N/A,FALSE,"hyfins";"closing balance",#N/A,FALSE,"hyfins"}</definedName>
    <definedName name="kyujkgfujhy" hidden="1">{"histincome",#N/A,FALSE,"hyfins";"closing balance",#N/A,FALSE,"hyfins"}</definedName>
    <definedName name="l" localSheetId="30" hidden="1">{#N/A,#N/A,FALSE,"Earning Summary USD";#N/A,#N/A,FALSE,"3-Year Plan Review Schedule"}</definedName>
    <definedName name="l" hidden="1">{#N/A,#N/A,FALSE,"Earning Summary USD";#N/A,#N/A,FALSE,"3-Year Plan Review Schedule"}</definedName>
    <definedName name="L_Adjust" localSheetId="30">#REF!</definedName>
    <definedName name="L_Adjust">#REF!</definedName>
    <definedName name="L_AJE_Tot" localSheetId="30">#REF!</definedName>
    <definedName name="L_AJE_Tot">#REF!</definedName>
    <definedName name="L_CY_Beg" localSheetId="30">#REF!</definedName>
    <definedName name="L_CY_Beg">#REF!</definedName>
    <definedName name="L_CY_End">#REF!</definedName>
    <definedName name="L_PY_End">#REF!</definedName>
    <definedName name="L_VersionSelect">#REF!</definedName>
    <definedName name="lam" localSheetId="30" hidden="1">{"2001",#N/A,FALSE,"2001"}</definedName>
    <definedName name="lam" hidden="1">{"2001",#N/A,FALSE,"2001"}</definedName>
    <definedName name="lan" localSheetId="30" hidden="1">{#N/A,#N/A,TRUE,"BT M200 da 10x20"}</definedName>
    <definedName name="lan" hidden="1">{#N/A,#N/A,TRUE,"BT M200 da 10x20"}</definedName>
    <definedName name="Land_details" localSheetId="30">#REF!</definedName>
    <definedName name="Land_details">#REF!</definedName>
    <definedName name="LandRent_fr2019">#REF!</definedName>
    <definedName name="LandRent_till2019">#REF!</definedName>
    <definedName name="last">#REF!</definedName>
    <definedName name="LAST_EBIT_MARGIN" hidden="1">"LAST_EBIT_MARGIN"</definedName>
    <definedName name="LAST_EBITDA_MARGIN" hidden="1">"LAST_EBITDA_MARGIN"</definedName>
    <definedName name="LAST_GROSS_MARGIN" hidden="1">"LAST_GROSS_MARGIN"</definedName>
    <definedName name="LAST_NET_INC_MARGIN" hidden="1">"LAST_NET_INC_MARGIN"</definedName>
    <definedName name="Last_Row" localSheetId="30">IF(Rentroll!Values_Entered,Header_Row+Rentroll!Number_of_Payments,Header_Row)</definedName>
    <definedName name="Last_Row">IF(Values_Entered,Header_Row+Number_of_Payments,Header_Row)</definedName>
    <definedName name="LASTSALEPRICE" hidden="1">"LASTSALEPRICE"</definedName>
    <definedName name="LAT" localSheetId="30">#REF!</definedName>
    <definedName name="LAT">#REF!</definedName>
    <definedName name="LATDevCostPrem">#REF!</definedName>
    <definedName name="LATESTK" hidden="1">1000</definedName>
    <definedName name="LATESTKNONPRESS" hidden="1">50</definedName>
    <definedName name="LATESTQ" hidden="1">500</definedName>
    <definedName name="LATESTQNONPRESS" hidden="1">100</definedName>
    <definedName name="LATRate" localSheetId="30">#REF!</definedName>
    <definedName name="LATRate">#REF!</definedName>
    <definedName name="Law_Account" localSheetId="30" hidden="1">#REF!</definedName>
    <definedName name="Law_Account" hidden="1">#REF!</definedName>
    <definedName name="Law_Account_Subaccount" hidden="1">#REF!</definedName>
    <definedName name="Law_Accounting_Unit" hidden="1">#REF!</definedName>
    <definedName name="Law_Company" hidden="1">#REF!</definedName>
    <definedName name="lb">#REF!</definedName>
    <definedName name="LBO" localSheetId="30" hidden="1">{#N/A,#N/A,FALSE,"Summary";#N/A,#N/A,FALSE,"Projections";#N/A,#N/A,FALSE,"Mkt Mults";#N/A,#N/A,FALSE,"DCF";#N/A,#N/A,FALSE,"Accr Dil";#N/A,#N/A,FALSE,"PIC LBO";#N/A,#N/A,FALSE,"MULT10_4";#N/A,#N/A,FALSE,"CBI LBO"}</definedName>
    <definedName name="LBO" hidden="1">{#N/A,#N/A,FALSE,"Summary";#N/A,#N/A,FALSE,"Projections";#N/A,#N/A,FALSE,"Mkt Mults";#N/A,#N/A,FALSE,"DCF";#N/A,#N/A,FALSE,"Accr Dil";#N/A,#N/A,FALSE,"PIC LBO";#N/A,#N/A,FALSE,"MULT10_4";#N/A,#N/A,FALSE,"CBI LBO"}</definedName>
    <definedName name="lease" localSheetId="30" hidden="1">{#N/A,#N/A,FALSE,"HMF";#N/A,#N/A,FALSE,"FACIL";#N/A,#N/A,FALSE,"HMFINANCE";#N/A,#N/A,FALSE,"HMEUROPE";#N/A,#N/A,FALSE,"HHAB CONSO";#N/A,#N/A,FALSE,"PAB";#N/A,#N/A,FALSE,"MMC";#N/A,#N/A,FALSE,"THAI";#N/A,#N/A,FALSE,"SINPA";#N/A,#N/A,FALSE,"POLAND"}</definedName>
    <definedName name="lease" hidden="1">{#N/A,#N/A,FALSE,"HMF";#N/A,#N/A,FALSE,"FACIL";#N/A,#N/A,FALSE,"HMFINANCE";#N/A,#N/A,FALSE,"HMEUROPE";#N/A,#N/A,FALSE,"HHAB CONSO";#N/A,#N/A,FALSE,"PAB";#N/A,#N/A,FALSE,"MMC";#N/A,#N/A,FALSE,"THAI";#N/A,#N/A,FALSE,"SINPA";#N/A,#N/A,FALSE,"POLAND"}</definedName>
    <definedName name="Lease_rents." localSheetId="30">#REF!</definedName>
    <definedName name="Lease_rents.">#REF!</definedName>
    <definedName name="Leasing_Commission">#REF!</definedName>
    <definedName name="lee" localSheetId="30" hidden="1">{#N/A,#N/A,FALSE,"Pharm";#N/A,#N/A,FALSE,"WWCM"}</definedName>
    <definedName name="lee" hidden="1">{#N/A,#N/A,FALSE,"Pharm";#N/A,#N/A,FALSE,"WWCM"}</definedName>
    <definedName name="len" localSheetId="30" hidden="1">{"Full Gross to Net",#N/A,TRUE,"GtoN";"R_I Accepted from Group Coys",#N/A,TRUE,"GtoN";"R_I Ceded to Group Coys",#N/A,TRUE,"GtoN";"Closing Loss Reserves and Gross Claims Incurred",#N/A,TRUE,"GtoN"}</definedName>
    <definedName name="len" hidden="1">{"Full Gross to Net",#N/A,TRUE,"GtoN";"R_I Accepted from Group Coys",#N/A,TRUE,"GtoN";"R_I Ceded to Group Coys",#N/A,TRUE,"GtoN";"Closing Loss Reserves and Gross Claims Incurred",#N/A,TRUE,"GtoN"}</definedName>
    <definedName name="lfj" localSheetId="30" hidden="1">{#N/A,#N/A,FALSE,"TABLE_1 YTD";#N/A,#N/A,FALSE,"TABLE_1A QTD";#N/A,#N/A,FALSE,"NORMAL_SPREAD_QTD";#N/A,#N/A,FALSE,"NORMAL_SPREAD_YTD";#N/A,#N/A,FALSE,"TAX_EQV";#N/A,#N/A,FALSE,"TAX EQUIV_INPUT";#N/A,#N/A,FALSE,"NET FROM FER";#N/A,#N/A,FALSE,"COVER"}</definedName>
    <definedName name="lfj" hidden="1">{#N/A,#N/A,FALSE,"TABLE_1 YTD";#N/A,#N/A,FALSE,"TABLE_1A QTD";#N/A,#N/A,FALSE,"NORMAL_SPREAD_QTD";#N/A,#N/A,FALSE,"NORMAL_SPREAD_YTD";#N/A,#N/A,FALSE,"TAX_EQV";#N/A,#N/A,FALSE,"TAX EQUIV_INPUT";#N/A,#N/A,FALSE,"NET FROM FER";#N/A,#N/A,FALSE,"COVER"}</definedName>
    <definedName name="lhjfkl" localSheetId="30" hidden="1">{"Units A",#N/A,FALSE,"FY95SLS";"Units B",#N/A,FALSE,"FY95SLS"}</definedName>
    <definedName name="lhjfkl" hidden="1">{"Units A",#N/A,FALSE,"FY95SLS";"Units B",#N/A,FALSE,"FY95SLS"}</definedName>
    <definedName name="limcount" hidden="1">1</definedName>
    <definedName name="limey" localSheetId="30" hidden="1">{#N/A,#N/A,FALSE,"Calc";#N/A,#N/A,FALSE,"Sensitivity";#N/A,#N/A,FALSE,"LT Earn.Dil.";#N/A,#N/A,FALSE,"Dil. AVP"}</definedName>
    <definedName name="limey" hidden="1">{#N/A,#N/A,FALSE,"Calc";#N/A,#N/A,FALSE,"Sensitivity";#N/A,#N/A,FALSE,"LT Earn.Dil.";#N/A,#N/A,FALSE,"Dil. AVP"}</definedName>
    <definedName name="lisa" localSheetId="30" hidden="1">{"var_page",#N/A,FALSE,"template"}</definedName>
    <definedName name="lisa" hidden="1">{"var_page",#N/A,FALSE,"template"}</definedName>
    <definedName name="ListOffset" hidden="1">1</definedName>
    <definedName name="ljaglk" localSheetId="30">#REF!</definedName>
    <definedName name="ljaglk">#REF!</definedName>
    <definedName name="ljkl" localSheetId="30" hidden="1">{"Sum WW A",#N/A,FALSE,"FY95SLS";"Sum WW B",#N/A,FALSE,"FY95SLS";"Sum US A",#N/A,FALSE,"FY95SLS";"Sum US B",#N/A,FALSE,"FY95SLS";"Sum US Bocg",#N/A,FALSE,"FY95SLS";"Sum Can A",#N/A,FALSE,"FY95SLS";"Sum Can B",#N/A,FALSE,"FY95SLS";"Sum Europe",#N/A,FALSE,"FY95SLS";"Sum Row",#N/A,FALSE,"FY95SLS"}</definedName>
    <definedName name="ljkl" hidden="1">{"Sum WW A",#N/A,FALSE,"FY95SLS";"Sum WW B",#N/A,FALSE,"FY95SLS";"Sum US A",#N/A,FALSE,"FY95SLS";"Sum US B",#N/A,FALSE,"FY95SLS";"Sum US Bocg",#N/A,FALSE,"FY95SLS";"Sum Can A",#N/A,FALSE,"FY95SLS";"Sum Can B",#N/A,FALSE,"FY95SLS";"Sum Europe",#N/A,FALSE,"FY95SLS";"Sum Row",#N/A,FALSE,"FY95SLS"}</definedName>
    <definedName name="lk" localSheetId="30" hidden="1">{"bs",#N/A,FALSE,"SCF"}</definedName>
    <definedName name="lk" hidden="1">{"bs",#N/A,FALSE,"SCF"}</definedName>
    <definedName name="lkj" localSheetId="30" hidden="1">{#N/A,#N/A,FALSE,"DCF2";#N/A,#N/A,FALSE,"DCF comm";#N/A,#N/A,FALSE,"Relief Fr Royalty";#N/A,#N/A,FALSE,"Asset Charges";#N/A,#N/A,FALSE,"Workforce";#N/A,#N/A,FALSE,"WACC Recon"}</definedName>
    <definedName name="lkj" hidden="1">{#N/A,#N/A,FALSE,"DCF2";#N/A,#N/A,FALSE,"DCF comm";#N/A,#N/A,FALSE,"Relief Fr Royalty";#N/A,#N/A,FALSE,"Asset Charges";#N/A,#N/A,FALSE,"Workforce";#N/A,#N/A,FALSE,"WACC Recon"}</definedName>
    <definedName name="lkjh" localSheetId="30" hidden="1">{#N/A,#N/A,FALSE,"Baltimore";#N/A,#N/A,FALSE,"Barrington";#N/A,#N/A,FALSE,"Butler";#N/A,#N/A,FALSE,"Cleveland";#N/A,#N/A,FALSE,"Closter";#N/A,#N/A,FALSE,"Eaton";#N/A,#N/A,FALSE,"Meriden";#N/A,#N/A,FALSE,"Mt. Vernon";#N/A,#N/A,FALSE,"Rochester";#N/A,#N/A,FALSE,"Three Rivers";#N/A,#N/A,FALSE,"Warren"}</definedName>
    <definedName name="lkjh" hidden="1">{#N/A,#N/A,FALSE,"Baltimore";#N/A,#N/A,FALSE,"Barrington";#N/A,#N/A,FALSE,"Butler";#N/A,#N/A,FALSE,"Cleveland";#N/A,#N/A,FALSE,"Closter";#N/A,#N/A,FALSE,"Eaton";#N/A,#N/A,FALSE,"Meriden";#N/A,#N/A,FALSE,"Mt. Vernon";#N/A,#N/A,FALSE,"Rochester";#N/A,#N/A,FALSE,"Three Rivers";#N/A,#N/A,FALSE,"Warren"}</definedName>
    <definedName name="lkjhgfdsa" hidden="1">'[192]FED DEPR'!#REF!</definedName>
    <definedName name="lkjlk" localSheetId="30" hidden="1">{#N/A,#N/A,FALSE,"Summary";#N/A,#N/A,FALSE,"IS";#N/A,#N/A,FALSE,"Bal Sheet";#N/A,#N/A,FALSE,"DCF2";#N/A,#N/A,FALSE,"DCF2_wComm";#N/A,#N/A,FALSE,"Relief Fr Royalty";#N/A,#N/A,FALSE,"Asset Charges";#N/A,#N/A,FALSE,"Royalty_Rate";#N/A,#N/A,FALSE,"Workforce";#N/A,#N/A,FALSE,"Attrition Rate";#N/A,#N/A,FALSE,"Adj_WACC";#N/A,#N/A,FALSE,"WACC"}</definedName>
    <definedName name="lkjlk" hidden="1">{#N/A,#N/A,FALSE,"Summary";#N/A,#N/A,FALSE,"IS";#N/A,#N/A,FALSE,"Bal Sheet";#N/A,#N/A,FALSE,"DCF2";#N/A,#N/A,FALSE,"DCF2_wComm";#N/A,#N/A,FALSE,"Relief Fr Royalty";#N/A,#N/A,FALSE,"Asset Charges";#N/A,#N/A,FALSE,"Royalty_Rate";#N/A,#N/A,FALSE,"Workforce";#N/A,#N/A,FALSE,"Attrition Rate";#N/A,#N/A,FALSE,"Adj_WACC";#N/A,#N/A,FALSE,"WACC"}</definedName>
    <definedName name="lkjlkj" localSheetId="30" hidden="1">{"Final",#N/A,FALSE,"Feb-96"}</definedName>
    <definedName name="lkjlkj" hidden="1">{"Final",#N/A,FALSE,"Feb-96"}</definedName>
    <definedName name="LKK" localSheetId="30" hidden="1">{#N/A,#N/A,FALSE,"ARCSTEP"}</definedName>
    <definedName name="LKK" hidden="1">{#N/A,#N/A,FALSE,"ARCSTEP"}</definedName>
    <definedName name="lkkj" localSheetId="30" hidden="1">{"compallo",#N/A,FALSE,"Allocation";"plallo",#N/A,FALSE,"Allocation"}</definedName>
    <definedName name="lkkj" hidden="1">{"compallo",#N/A,FALSE,"Allocation";"plallo",#N/A,FALSE,"Allocation"}</definedName>
    <definedName name="lklkl" localSheetId="30" hidden="1">{"consolidated",#N/A,FALSE,"Sheet1";"cms",#N/A,FALSE,"Sheet1";"fse",#N/A,FALSE,"Sheet1"}</definedName>
    <definedName name="lklkl" hidden="1">{"consolidated",#N/A,FALSE,"Sheet1";"cms",#N/A,FALSE,"Sheet1";"fse",#N/A,FALSE,"Sheet1"}</definedName>
    <definedName name="ll" localSheetId="30" hidden="1">{"'Sheet1'!$A$1:$E$287"}</definedName>
    <definedName name="ll" hidden="1">{"'Sheet1'!$A$1:$E$287"}</definedName>
    <definedName name="LLL" localSheetId="30" hidden="1">{#N/A,#N/A,TRUE,"Sum";#N/A,#N/A,TRUE,"P&amp;L";#N/A,#N/A,TRUE,"B-S";#N/A,#N/A,TRUE,"C-F";#N/A,#N/A,TRUE,"Strap";#N/A,#N/A,TRUE,"SAP"}</definedName>
    <definedName name="LLL" hidden="1">{#N/A,#N/A,TRUE,"Sum";#N/A,#N/A,TRUE,"P&amp;L";#N/A,#N/A,TRUE,"B-S";#N/A,#N/A,TRUE,"C-F";#N/A,#N/A,TRUE,"Strap";#N/A,#N/A,TRUE,"SAP"}</definedName>
    <definedName name="LLLLL" localSheetId="30" hidden="1">{#N/A,#N/A,FALSE,"Chi tiÆt"}</definedName>
    <definedName name="LLLLL" hidden="1">{#N/A,#N/A,FALSE,"Chi tiÆt"}</definedName>
    <definedName name="lmo" localSheetId="30" hidden="1">{"P_L Account",#N/A,FALSE,"Prime";"Assets",#N/A,FALSE,"Prime";"Liabilities",#N/A,FALSE,"Prime";"Capital and Reserves",#N/A,FALSE,"Prime";"Rec. of S_Holders Funds",#N/A,FALSE,"Prime";"Rec. of Pre and Post Tax Result",#N/A,FALSE,"Prime"}</definedName>
    <definedName name="lmo" hidden="1">{"P_L Account",#N/A,FALSE,"Prime";"Assets",#N/A,FALSE,"Prime";"Liabilities",#N/A,FALSE,"Prime";"Capital and Reserves",#N/A,FALSE,"Prime";"Rec. of S_Holders Funds",#N/A,FALSE,"Prime";"Rec. of Pre and Post Tax Result",#N/A,FALSE,"Prime"}</definedName>
    <definedName name="lnk_Print_Area" localSheetId="30" hidden="1">#REF!</definedName>
    <definedName name="lnk_Print_Area" hidden="1">#REF!</definedName>
    <definedName name="lo" localSheetId="30" hidden="1">{#N/A,#N/A,FALSE,"fy95";#N/A,#N/A,FALSE,"fy96";#N/A,#N/A,FALSE,"ty96";#N/A,#N/A,FALSE,"total";#N/A,#N/A,FALSE,"EAC"}</definedName>
    <definedName name="lo" hidden="1">{#N/A,#N/A,FALSE,"fy95";#N/A,#N/A,FALSE,"fy96";#N/A,#N/A,FALSE,"ty96";#N/A,#N/A,FALSE,"total";#N/A,#N/A,FALSE,"EAC"}</definedName>
    <definedName name="LOAN" localSheetId="30" hidden="1">{#N/A,#N/A,FALSE,"Income State.";#N/A,#N/A,FALSE,"B-S"}</definedName>
    <definedName name="LOAN" hidden="1">{#N/A,#N/A,FALSE,"Income State.";#N/A,#N/A,FALSE,"B-S"}</definedName>
    <definedName name="LOAN_1" localSheetId="30" hidden="1">{#N/A,#N/A,FALSE,"Income State.";#N/A,#N/A,FALSE,"B-S"}</definedName>
    <definedName name="LOAN_1" hidden="1">{#N/A,#N/A,FALSE,"Income State.";#N/A,#N/A,FALSE,"B-S"}</definedName>
    <definedName name="LOAN_2" localSheetId="30" hidden="1">{#N/A,#N/A,FALSE,"Income State.";#N/A,#N/A,FALSE,"B-S"}</definedName>
    <definedName name="LOAN_2" hidden="1">{#N/A,#N/A,FALSE,"Income State.";#N/A,#N/A,FALSE,"B-S"}</definedName>
    <definedName name="LOAN_3" localSheetId="30" hidden="1">{#N/A,#N/A,FALSE,"Income State.";#N/A,#N/A,FALSE,"B-S"}</definedName>
    <definedName name="LOAN_3" hidden="1">{#N/A,#N/A,FALSE,"Income State.";#N/A,#N/A,FALSE,"B-S"}</definedName>
    <definedName name="LOAN_4" localSheetId="30" hidden="1">{#N/A,#N/A,FALSE,"Income State.";#N/A,#N/A,FALSE,"B-S"}</definedName>
    <definedName name="LOAN_4" hidden="1">{#N/A,#N/A,FALSE,"Income State.";#N/A,#N/A,FALSE,"B-S"}</definedName>
    <definedName name="LOAN_5" localSheetId="30" hidden="1">{#N/A,#N/A,FALSE,"Income State.";#N/A,#N/A,FALSE,"B-S"}</definedName>
    <definedName name="LOAN_5" hidden="1">{#N/A,#N/A,FALSE,"Income State.";#N/A,#N/A,FALSE,"B-S"}</definedName>
    <definedName name="Loan_Amount" localSheetId="30">#REF!</definedName>
    <definedName name="Loan_Amount">#REF!</definedName>
    <definedName name="LOAN_LOSS" hidden="1">"LOAN_LOSS"</definedName>
    <definedName name="Loan_Start" localSheetId="30">#REF!</definedName>
    <definedName name="Loan_Start">#REF!</definedName>
    <definedName name="Loan_Years">#REF!</definedName>
    <definedName name="LoanA1" localSheetId="30">'[8]Detail Loan Move. &amp; Listing'!#REF!</definedName>
    <definedName name="LoanA1">'[8]Detail Loan Move. &amp; Listing'!#REF!</definedName>
    <definedName name="lob" localSheetId="30" hidden="1">{"bs",#N/A,FALSE,"SCF"}</definedName>
    <definedName name="lob" hidden="1">{"bs",#N/A,FALSE,"SCF"}</definedName>
    <definedName name="lob_wise" localSheetId="30" hidden="1">{"bs",#N/A,FALSE,"SCF"}</definedName>
    <definedName name="lob_wise" hidden="1">{"bs",#N/A,FALSE,"SCF"}</definedName>
    <definedName name="LOBWISE" localSheetId="30" hidden="1">{"bs",#N/A,FALSE,"SCF"}</definedName>
    <definedName name="LOBWISE" hidden="1">{"bs",#N/A,FALSE,"SCF"}</definedName>
    <definedName name="LocalSurcharge" localSheetId="30">#REF!</definedName>
    <definedName name="LocalSurcharge">#REF!</definedName>
    <definedName name="LOI" localSheetId="30" hidden="1">{#N/A,#N/A,FALSE,"TABLE_1 YTD";#N/A,#N/A,FALSE,"TABLE_1A QTD";#N/A,#N/A,FALSE,"NORMAL_SPREAD_QTD";#N/A,#N/A,FALSE,"NORMAL_SPREAD_YTD";#N/A,#N/A,FALSE,"TAX_EQV";#N/A,#N/A,FALSE,"TAX EQUIV_INPUT";#N/A,#N/A,FALSE,"NET FROM FER";#N/A,#N/A,FALSE,"COVER"}</definedName>
    <definedName name="LOI" hidden="1">{#N/A,#N/A,FALSE,"TABLE_1 YTD";#N/A,#N/A,FALSE,"TABLE_1A QTD";#N/A,#N/A,FALSE,"NORMAL_SPREAD_QTD";#N/A,#N/A,FALSE,"NORMAL_SPREAD_YTD";#N/A,#N/A,FALSE,"TAX_EQV";#N/A,#N/A,FALSE,"TAX EQUIV_INPUT";#N/A,#N/A,FALSE,"NET FROM FER";#N/A,#N/A,FALSE,"COVER"}</definedName>
    <definedName name="lokllk" localSheetId="30" hidden="1">{"charmin",#N/A,FALSE,"FMAM II"}</definedName>
    <definedName name="lokllk" hidden="1">{"charmin",#N/A,FALSE,"FMAM II"}</definedName>
    <definedName name="lola" localSheetId="30" hidden="1">{#N/A,#N/A,FALSE,"PERSONAL";#N/A,#N/A,FALSE,"explotación";#N/A,#N/A,FALSE,"generales"}</definedName>
    <definedName name="lola" hidden="1">{#N/A,#N/A,FALSE,"PERSONAL";#N/A,#N/A,FALSE,"explotación";#N/A,#N/A,FALSE,"generales"}</definedName>
    <definedName name="lolal"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l"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 localSheetId="30"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s"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NG_TERM_DEBT" hidden="1">"LONG_TERM_DEBT"</definedName>
    <definedName name="LONG_TERM_GROWTH" hidden="1">"LONG_TERM_GROWTH"</definedName>
    <definedName name="LONG_TERM_INV" hidden="1">"LONG_TERM_INV"</definedName>
    <definedName name="loryi"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lory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love" localSheetId="30" hidden="1">{"PAGE 1",#N/A,FALSE,"ES-01-XX";"PAGE 2",#N/A,FALSE,"ES-01-XX"}</definedName>
    <definedName name="love" hidden="1">{"PAGE 1",#N/A,FALSE,"ES-01-XX";"PAGE 2",#N/A,FALSE,"ES-01-XX"}</definedName>
    <definedName name="LOWPRICE" hidden="1">"LOWPRICE"</definedName>
    <definedName name="lp" localSheetId="30" hidden="1">{"YTDONLY",#N/A,FALSE,"09-SUM  ";"REGULAR1",#N/A,FALSE,"09-SUM  "}</definedName>
    <definedName name="lp" hidden="1">{"YTDONLY",#N/A,FALSE,"09-SUM  ";"REGULAR1",#N/A,FALSE,"09-SUM  "}</definedName>
    <definedName name="lrui" localSheetId="30" hidden="1">{"Units A",#N/A,FALSE,"FY95SLS";"Units B",#N/A,FALSE,"FY95SLS"}</definedName>
    <definedName name="lrui" hidden="1">{"Units A",#N/A,FALSE,"FY95SLS";"Units B",#N/A,FALSE,"FY95SLS"}</definedName>
    <definedName name="ltdquarter" localSheetId="30" hidden="1">{"Annual",#N/A,FALSE,"PETC";"Balance Sheet",#N/A,FALSE,"PETC";"Funds Flow",#N/A,FALSE,"PETC";"Quarterly Earnings",#N/A,FALSE,"PETC";"Quarterly Margins",#N/A,FALSE,"PETC";"Ratio Analysis",#N/A,FALSE,"PETC";"Q Sales",#N/A,FALSE,"PETC";"Unit Analysis",#N/A,FALSE,"PETC";"Inventory Analysis",#N/A,FALSE,"PETC";"Valuation",#N/A,FALSE,"PETC";"Comps",#N/A,FALSE,"PETC"}</definedName>
    <definedName name="ltdquarter" hidden="1">{"Annual",#N/A,FALSE,"PETC";"Balance Sheet",#N/A,FALSE,"PETC";"Funds Flow",#N/A,FALSE,"PETC";"Quarterly Earnings",#N/A,FALSE,"PETC";"Quarterly Margins",#N/A,FALSE,"PETC";"Ratio Analysis",#N/A,FALSE,"PETC";"Q Sales",#N/A,FALSE,"PETC";"Unit Analysis",#N/A,FALSE,"PETC";"Inventory Analysis",#N/A,FALSE,"PETC";"Valuation",#N/A,FALSE,"PETC";"Comps",#N/A,FALSE,"PETC"}</definedName>
    <definedName name="ltiuotui"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ltiuotu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LTM_DATE" hidden="1">"LTM_DATE"</definedName>
    <definedName name="LTM_REVENUE_OVER_EMPLOYEES" hidden="1">"LTM_REVENUE_OVER_EMPLOYEES"</definedName>
    <definedName name="lutefix" localSheetId="30" hidden="1">{#N/A,#N/A,FALSE,"Aging Summary";#N/A,#N/A,FALSE,"Ratio Analysis";#N/A,#N/A,FALSE,"Test 120 Day Accts";#N/A,#N/A,FALSE,"Tickmarks"}</definedName>
    <definedName name="lutefix" hidden="1">{#N/A,#N/A,FALSE,"Aging Summary";#N/A,#N/A,FALSE,"Ratio Analysis";#N/A,#N/A,FALSE,"Test 120 Day Accts";#N/A,#N/A,FALSE,"Tickmarks"}</definedName>
    <definedName name="Lws_FormVersion_6.1" localSheetId="30" hidden="1">#REF!</definedName>
    <definedName name="Lws_FormVersion_6.1" hidden="1">#REF!</definedName>
    <definedName name="Lws_SSType_Columns" localSheetId="30" hidden="1">#REF!</definedName>
    <definedName name="Lws_SSType_Columns" hidden="1">#REF!</definedName>
    <definedName name="lxw" localSheetId="30">[193]流资汇总!#REF!</definedName>
    <definedName name="lxw">[193]流资汇总!#REF!</definedName>
    <definedName name="m" localSheetId="30" hidden="1">{#N/A,#N/A,FALSE,"COVER";#N/A,#N/A,FALSE,"Index";#N/A,#N/A,FALSE,"Non-Earning";#N/A,#N/A,FALSE,"Commercial";#N/A,#N/A,FALSE,"Detailed"}</definedName>
    <definedName name="m" hidden="1">{#N/A,#N/A,FALSE,"COVER";#N/A,#N/A,FALSE,"Index";#N/A,#N/A,FALSE,"Non-Earning";#N/A,#N/A,FALSE,"Commercial";#N/A,#N/A,FALSE,"Detailed"}</definedName>
    <definedName name="M_A" localSheetId="30" hidden="1">{#N/A,#N/A,FALSE,"Rev Grwth";#N/A,#N/A,FALSE,"Op Inc Grwth";#N/A,#N/A,FALSE,"Net Grwth";#N/A,#N/A,FALSE,"EPS Growth"}</definedName>
    <definedName name="M_A" hidden="1">{#N/A,#N/A,FALSE,"Rev Grwth";#N/A,#N/A,FALSE,"Op Inc Grwth";#N/A,#N/A,FALSE,"Net Grwth";#N/A,#N/A,FALSE,"EPS Growth"}</definedName>
    <definedName name="M_PlaceofPath" hidden="1">"g:\blabla"</definedName>
    <definedName name="M1B_S" localSheetId="30">#REF!</definedName>
    <definedName name="M1B_S">#REF!</definedName>
    <definedName name="M1P_L">#REF!</definedName>
    <definedName name="ma" localSheetId="30"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ma"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man" localSheetId="30" hidden="1">{"bs",#N/A,FALSE,"SCF"}</definedName>
    <definedName name="man" hidden="1">{"bs",#N/A,FALSE,"SCF"}</definedName>
    <definedName name="mans" localSheetId="30" hidden="1">{"quarterly",#N/A,FALSE,"Income Statement";#N/A,#N/A,FALSE,"print segment";#N/A,#N/A,FALSE,"Balance Sheet";#N/A,#N/A,FALSE,"Annl Inc";#N/A,#N/A,FALSE,"Cash Flow"}</definedName>
    <definedName name="mans" hidden="1">{"quarterly",#N/A,FALSE,"Income Statement";#N/A,#N/A,FALSE,"print segment";#N/A,#N/A,FALSE,"Balance Sheet";#N/A,#N/A,FALSE,"Annl Inc";#N/A,#N/A,FALSE,"Cash Flow"}</definedName>
    <definedName name="Mar_pyr_prod">'[130]BOX SUM'!$D$17:$D$17</definedName>
    <definedName name="Mar00" localSheetId="30" hidden="1">{"Statement of Income",#N/A,TRUE,"Mar99";"Balance Sheet",#N/A,TRUE,"Mar99"}</definedName>
    <definedName name="Mar00" hidden="1">{"Statement of Income",#N/A,TRUE,"Mar99";"Balance Sheet",#N/A,TRUE,"Mar99"}</definedName>
    <definedName name="Mar00TB" localSheetId="30" hidden="1">{"Statement of Income",#N/A,TRUE,"Mar99";"Balance Sheet",#N/A,TRUE,"Mar99"}</definedName>
    <definedName name="Mar00TB" hidden="1">{"Statement of Income",#N/A,TRUE,"Mar99";"Balance Sheet",#N/A,TRUE,"Mar99"}</definedName>
    <definedName name="mar00tb1" localSheetId="30" hidden="1">{"Statement of Income",#N/A,TRUE,"Mar99";"Balance Sheet",#N/A,TRUE,"Mar99"}</definedName>
    <definedName name="mar00tb1" hidden="1">{"Statement of Income",#N/A,TRUE,"Mar99";"Balance Sheet",#N/A,TRUE,"Mar99"}</definedName>
    <definedName name="market" localSheetId="30" hidden="1">{#N/A,#N/A,TRUE,"0 Deckbl.";#N/A,#N/A,TRUE,"S 1 Komm";#N/A,#N/A,TRUE,"S 1a Komm";#N/A,#N/A,TRUE,"S 1b Komm";#N/A,#N/A,TRUE,"S  2 DBR";#N/A,#N/A,TRUE,"S  3 Sparten";#N/A,#N/A,TRUE,"S 4  Betr. K.";#N/A,#N/A,TRUE,"6 Bilanz";#N/A,#N/A,TRUE,"6a Bilanz ";#N/A,#N/A,TRUE,"6b Bilanz ";#N/A,#N/A,TRUE,"7 GS I";#N/A,#N/A,TRUE,"S 8 EQ-GuV"}</definedName>
    <definedName name="market" hidden="1">{#N/A,#N/A,TRUE,"0 Deckbl.";#N/A,#N/A,TRUE,"S 1 Komm";#N/A,#N/A,TRUE,"S 1a Komm";#N/A,#N/A,TRUE,"S 1b Komm";#N/A,#N/A,TRUE,"S  2 DBR";#N/A,#N/A,TRUE,"S  3 Sparten";#N/A,#N/A,TRUE,"S 4  Betr. K.";#N/A,#N/A,TRUE,"6 Bilanz";#N/A,#N/A,TRUE,"6a Bilanz ";#N/A,#N/A,TRUE,"6b Bilanz ";#N/A,#N/A,TRUE,"7 GS I";#N/A,#N/A,TRUE,"S 8 EQ-GuV"}</definedName>
    <definedName name="MARKETCAP" hidden="1">"MARKETCAP"</definedName>
    <definedName name="matrix" localSheetId="30"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matrix"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may" localSheetId="30" hidden="1">{"actrev",#N/A,FALSE,"1999 BUD AUM"}</definedName>
    <definedName name="may" hidden="1">{"actrev",#N/A,FALSE,"1999 BUD AUM"}</definedName>
    <definedName name="May1Forecast" localSheetId="30" hidden="1">{"Page 1",#N/A,FALSE,"Sheet1";"Page 2",#N/A,FALSE,"Sheet1"}</definedName>
    <definedName name="May1Forecast" hidden="1">{"Page 1",#N/A,FALSE,"Sheet1";"Page 2",#N/A,FALSE,"Sheet1"}</definedName>
    <definedName name="mayd" localSheetId="30" hidden="1">{"revbudvar",#N/A,FALSE,"1999 BUD AUM";"actrev",#N/A,FALSE,"1999 BUD AUM";"budrev",#N/A,FALSE,"1999 BUD AUM";"budaum",#N/A,FALSE,"1999 BUD AUM";"actaum",#N/A,FALSE,"1999 BUD AUM"}</definedName>
    <definedName name="mayd" hidden="1">{"revbudvar",#N/A,FALSE,"1999 BUD AUM";"actrev",#N/A,FALSE,"1999 BUD AUM";"budrev",#N/A,FALSE,"1999 BUD AUM";"budaum",#N/A,FALSE,"1999 BUD AUM";"actaum",#N/A,FALSE,"1999 BUD AUM"}</definedName>
    <definedName name="mayDa" localSheetId="30" hidden="1">{"revbudvar",#N/A,FALSE,"1999 BUD AUM";"actrev",#N/A,FALSE,"1999 BUD AUM";"budrev",#N/A,FALSE,"1999 BUD AUM";"budaum",#N/A,FALSE,"1999 BUD AUM";"actaum",#N/A,FALSE,"1999 BUD AUM"}</definedName>
    <definedName name="mayDa" hidden="1">{"revbudvar",#N/A,FALSE,"1999 BUD AUM";"actrev",#N/A,FALSE,"1999 BUD AUM";"budrev",#N/A,FALSE,"1999 BUD AUM";"budaum",#N/A,FALSE,"1999 BUD AUM";"actaum",#N/A,FALSE,"1999 BUD AUM"}</definedName>
    <definedName name="mayday" localSheetId="30" hidden="1">{"revbudvar",#N/A,FALSE,"1999 BUD AUM";"actrev",#N/A,FALSE,"1999 BUD AUM";"budrev",#N/A,FALSE,"1999 BUD AUM";"budaum",#N/A,FALSE,"1999 BUD AUM";"actaum",#N/A,FALSE,"1999 BUD AUM"}</definedName>
    <definedName name="mayday" hidden="1">{"revbudvar",#N/A,FALSE,"1999 BUD AUM";"actrev",#N/A,FALSE,"1999 BUD AUM";"budrev",#N/A,FALSE,"1999 BUD AUM";"budaum",#N/A,FALSE,"1999 BUD AUM";"actaum",#N/A,FALSE,"1999 BUD AUM"}</definedName>
    <definedName name="mayday1" localSheetId="30" hidden="1">{"actrev",#N/A,FALSE,"1999 BUD AUM"}</definedName>
    <definedName name="mayday1" hidden="1">{"actrev",#N/A,FALSE,"1999 BUD AUM"}</definedName>
    <definedName name="mayday2" localSheetId="30" hidden="1">{"actrev",#N/A,FALSE,"1999 BUD AUM"}</definedName>
    <definedName name="mayday2" hidden="1">{"actrev",#N/A,FALSE,"1999 BUD AUM"}</definedName>
    <definedName name="maye" localSheetId="30" hidden="1">{"revbudvar",#N/A,FALSE,"1999 BUD AUM";"actrev",#N/A,FALSE,"1999 BUD AUM";"budrev",#N/A,FALSE,"1999 BUD AUM";"budaum",#N/A,FALSE,"1999 BUD AUM";"actaum",#N/A,FALSE,"1999 BUD AUM"}</definedName>
    <definedName name="maye" hidden="1">{"revbudvar",#N/A,FALSE,"1999 BUD AUM";"actrev",#N/A,FALSE,"1999 BUD AUM";"budrev",#N/A,FALSE,"1999 BUD AUM";"budaum",#N/A,FALSE,"1999 BUD AUM";"actaum",#N/A,FALSE,"1999 BUD AUM"}</definedName>
    <definedName name="MayForecast" localSheetId="30" hidden="1">{"Page 1",#N/A,FALSE,"Sheet1";"Page 2",#N/A,FALSE,"Sheet1"}</definedName>
    <definedName name="MayForecast" hidden="1">{"Page 1",#N/A,FALSE,"Sheet1";"Page 2",#N/A,FALSE,"Sheet1"}</definedName>
    <definedName name="mb_inputLocation" localSheetId="30" hidden="1">#REF!</definedName>
    <definedName name="mb_inputLocation" hidden="1">#REF!</definedName>
    <definedName name="mcvn"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cvn"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dgh" localSheetId="30" hidden="1">{"Pound Sterling",#N/A,TRUE,"PPD";"Pound Sterling",#N/A,TRUE,"Anaquest";"Pound Sterling",#N/A,TRUE,"Delta";"Pound Sterling",#N/A,TRUE,"INO"}</definedName>
    <definedName name="mdgh" hidden="1">{"Pound Sterling",#N/A,TRUE,"PPD";"Pound Sterling",#N/A,TRUE,"Anaquest";"Pound Sterling",#N/A,TRUE,"Delta";"Pound Sterling",#N/A,TRUE,"INO"}</definedName>
    <definedName name="MDI" localSheetId="30" hidden="1">{#N/A,#N/A,FALSE,"SUMMARY";#N/A,#N/A,FALSE,"mcsh";#N/A,#N/A,FALSE,"vol&amp;rev";#N/A,#N/A,FALSE,"wkgcap";#N/A,#N/A,FALSE,"DEPR&amp;DT";#N/A,#N/A,FALSE,"ASSETS";#N/A,#N/A,FALSE,"NI&amp;OTH&amp;DIV";#N/A,#N/A,FALSE,"CASHFLOW";#N/A,#N/A,FALSE,"CAPEMPL";#N/A,#N/A,FALSE,"ROCE"}</definedName>
    <definedName name="MDI" hidden="1">{#N/A,#N/A,FALSE,"SUMMARY";#N/A,#N/A,FALSE,"mcsh";#N/A,#N/A,FALSE,"vol&amp;rev";#N/A,#N/A,FALSE,"wkgcap";#N/A,#N/A,FALSE,"DEPR&amp;DT";#N/A,#N/A,FALSE,"ASSETS";#N/A,#N/A,FALSE,"NI&amp;OTH&amp;DIV";#N/A,#N/A,FALSE,"CASHFLOW";#N/A,#N/A,FALSE,"CAPEMPL";#N/A,#N/A,FALSE,"ROCE"}</definedName>
    <definedName name="Med_prod" localSheetId="30" hidden="1">{#N/A,#N/A,FALSE,"Prem_Sum";#N/A,#N/A,FALSE,"Prem"}</definedName>
    <definedName name="Med_prod" hidden="1">{#N/A,#N/A,FALSE,"Prem_Sum";#N/A,#N/A,FALSE,"Prem"}</definedName>
    <definedName name="Med_prod.xls" localSheetId="30" hidden="1">{#N/A,#N/A,FALSE,"FACTSHEETS";#N/A,#N/A,FALSE,"pump";#N/A,#N/A,FALSE,"filter"}</definedName>
    <definedName name="Med_prod.xls" hidden="1">{#N/A,#N/A,FALSE,"FACTSHEETS";#N/A,#N/A,FALSE,"pump";#N/A,#N/A,FALSE,"filter"}</definedName>
    <definedName name="Med_products" localSheetId="30" hidden="1">{#N/A,#N/A,FALSE,"FACTSHEETS";#N/A,#N/A,FALSE,"pump";#N/A,#N/A,FALSE,"filter"}</definedName>
    <definedName name="Med_products" hidden="1">{#N/A,#N/A,FALSE,"FACTSHEETS";#N/A,#N/A,FALSE,"pump";#N/A,#N/A,FALSE,"filter"}</definedName>
    <definedName name="Memo" localSheetId="30" hidden="1">{#N/A,#N/A,FALSE,"Set-Up";#N/A,#N/A,FALSE,"Comparison";#N/A,#N/A,FALSE,"AR";#N/A,#N/A,FALSE,"Inv";#N/A,#N/A,FALSE,"Concentrations";#N/A,#N/A,FALSE,"Past Dues";#N/A,#N/A,FALSE,"Trends";#N/A,#N/A,FALSE,"AR Trends";#N/A,#N/A,FALSE,"Inv Trends"}</definedName>
    <definedName name="Memo" hidden="1">{#N/A,#N/A,FALSE,"Set-Up";#N/A,#N/A,FALSE,"Comparison";#N/A,#N/A,FALSE,"AR";#N/A,#N/A,FALSE,"Inv";#N/A,#N/A,FALSE,"Concentrations";#N/A,#N/A,FALSE,"Past Dues";#N/A,#N/A,FALSE,"Trends";#N/A,#N/A,FALSE,"AR Trends";#N/A,#N/A,FALSE,"Inv Trends"}</definedName>
    <definedName name="men" localSheetId="30" hidden="1">{"Error Report",#N/A,FALSE,"Report"}</definedName>
    <definedName name="men" hidden="1">{"Error Report",#N/A,FALSE,"Report"}</definedName>
    <definedName name="Mergervalue" localSheetId="30" hidden="1">{#N/A,#N/A,FALSE,"FY97";#N/A,#N/A,FALSE,"FY98";#N/A,#N/A,FALSE,"FY99";#N/A,#N/A,FALSE,"FY00";#N/A,#N/A,FALSE,"FY01"}</definedName>
    <definedName name="Mergervalue" hidden="1">{#N/A,#N/A,FALSE,"FY97";#N/A,#N/A,FALSE,"FY98";#N/A,#N/A,FALSE,"FY99";#N/A,#N/A,FALSE,"FY00";#N/A,#N/A,FALSE,"FY01"}</definedName>
    <definedName name="MerrillPrintIt" hidden="1">[146]!MerrillPrintIt</definedName>
    <definedName name="method" localSheetId="30">#REF!</definedName>
    <definedName name="method">#REF!</definedName>
    <definedName name="MEWarning" hidden="1">1</definedName>
    <definedName name="mgmt." localSheetId="30" hidden="1">{"mgmt forecast",#N/A,FALSE,"Mgmt Forecast";"dcf table",#N/A,FALSE,"Mgmt Forecast";"sensitivity",#N/A,FALSE,"Mgmt Forecast";"table inputs",#N/A,FALSE,"Mgmt Forecast";"calculations",#N/A,FALSE,"Mgmt Forecast"}</definedName>
    <definedName name="mgmt." hidden="1">{"mgmt forecast",#N/A,FALSE,"Mgmt Forecast";"dcf table",#N/A,FALSE,"Mgmt Forecast";"sensitivity",#N/A,FALSE,"Mgmt Forecast";"table inputs",#N/A,FALSE,"Mgmt Forecast";"calculations",#N/A,FALSE,"Mgmt Forecast"}</definedName>
    <definedName name="mgr" localSheetId="30" hidden="1">{"compallo",#N/A,FALSE,"Allocation";"plallo",#N/A,FALSE,"Allocation"}</definedName>
    <definedName name="mgr" hidden="1">{"compallo",#N/A,FALSE,"Allocation";"plallo",#N/A,FALSE,"Allocation"}</definedName>
    <definedName name="mhjmdh" localSheetId="30" hidden="1">{"Pound Sterling",#N/A,TRUE,"PPD";"Pound Sterling",#N/A,TRUE,"Anaquest";"Pound Sterling",#N/A,TRUE,"Delta";"Pound Sterling",#N/A,TRUE,"INO"}</definedName>
    <definedName name="mhjmdh" hidden="1">{"Pound Sterling",#N/A,TRUE,"PPD";"Pound Sterling",#N/A,TRUE,"Anaquest";"Pound Sterling",#N/A,TRUE,"Delta";"Pound Sterling",#N/A,TRUE,"INO"}</definedName>
    <definedName name="MI_B_S">'[157]P&amp;L'!#REF!</definedName>
    <definedName name="michelle" localSheetId="30" hidden="1">{"Summary analysis",#N/A,FALSE,"Total";"OCPH analysis",#N/A,FALSE,"Total";"detail analysis",#N/A,FALSE,"Total"}</definedName>
    <definedName name="michelle" hidden="1">{"Summary analysis",#N/A,FALSE,"Total";"OCPH analysis",#N/A,FALSE,"Total";"detail analysis",#N/A,FALSE,"Total"}</definedName>
    <definedName name="MICON">#N/A</definedName>
    <definedName name="Midwest" localSheetId="30" hidden="1">{"FY02_Assets",#N/A,FALSE,"Fin Stmt Budget";"FY02_Liabilities",#N/A,FALSE,"Fin Stmt Budget";"FY02_Inc_Stmt",#N/A,FALSE,"Fin Stmt Budget";"FY02_SOCF",#N/A,FALSE,"Fin Stmt Budget"}</definedName>
    <definedName name="Midwest" hidden="1">{"FY02_Assets",#N/A,FALSE,"Fin Stmt Budget";"FY02_Liabilities",#N/A,FALSE,"Fin Stmt Budget";"FY02_Inc_Stmt",#N/A,FALSE,"Fin Stmt Budget";"FY02_SOCF",#N/A,FALSE,"Fin Stmt Budget"}</definedName>
    <definedName name="mike" hidden="1">[194]TargBSCF!#REF!</definedName>
    <definedName name="min" localSheetId="30" hidden="1">{#N/A,#N/A,FALSE,"REPORT"}</definedName>
    <definedName name="min" hidden="1">{#N/A,#N/A,FALSE,"REPORT"}</definedName>
    <definedName name="mina" localSheetId="30" hidden="1">{#N/A,#N/A,FALSE,"REPORT"}</definedName>
    <definedName name="mina" hidden="1">{#N/A,#N/A,FALSE,"REPORT"}</definedName>
    <definedName name="MINORITY_INTEREST" hidden="1">"MINORITY_INTEREST"</definedName>
    <definedName name="Misc" localSheetId="30" hidden="1">{#N/A,#N/A,FALSE,"Sign";#N/A,#N/A,FALSE,"Assets";#N/A,#N/A,FALSE,"Liab";#N/A,#N/A,FALSE,"Inc";#N/A,#N/A,FALSE,"Inc-Over";#N/A,#N/A,FALSE,"Equity";#N/A,#N/A,FALSE,"Cash";#N/A,#N/A,FALSE,"Cash-Over";#N/A,#N/A,FALSE,"Rep#4";#N/A,#N/A,FALSE,"TNE";#N/A,#N/A,FALSE,"III1";#N/A,#N/A,FALSE,"III2";#N/A,#N/A,FALSE,"III3"}</definedName>
    <definedName name="Misc" hidden="1">{#N/A,#N/A,FALSE,"Sign";#N/A,#N/A,FALSE,"Assets";#N/A,#N/A,FALSE,"Liab";#N/A,#N/A,FALSE,"Inc";#N/A,#N/A,FALSE,"Inc-Over";#N/A,#N/A,FALSE,"Equity";#N/A,#N/A,FALSE,"Cash";#N/A,#N/A,FALSE,"Cash-Over";#N/A,#N/A,FALSE,"Rep#4";#N/A,#N/A,FALSE,"TNE";#N/A,#N/A,FALSE,"III1";#N/A,#N/A,FALSE,"III2";#N/A,#N/A,FALSE,"III3"}</definedName>
    <definedName name="MISC_EARN_ADJ" hidden="1">"MISC_EARN_ADJ"</definedName>
    <definedName name="MISSING" localSheetId="30">[128]ENTRIES!#REF!</definedName>
    <definedName name="MISSING">[128]ENTRIES!#REF!</definedName>
    <definedName name="mj" localSheetId="30" hidden="1">{#N/A,#N/A,FALSE,"FY97";#N/A,#N/A,FALSE,"FY98";#N/A,#N/A,FALSE,"FY99";#N/A,#N/A,FALSE,"FY00";#N/A,#N/A,FALSE,"FY01"}</definedName>
    <definedName name="mj" hidden="1">{#N/A,#N/A,FALSE,"FY97";#N/A,#N/A,FALSE,"FY98";#N/A,#N/A,FALSE,"FY99";#N/A,#N/A,FALSE,"FY00";#N/A,#N/A,FALSE,"FY01"}</definedName>
    <definedName name="mjwrtjtrjutr" localSheetId="30" hidden="1">{"Pound Sterling",#N/A,TRUE,"PPD";"Pound Sterling",#N/A,TRUE,"Anaquest";"Pound Sterling",#N/A,TRUE,"Delta";"Pound Sterling",#N/A,TRUE,"INO"}</definedName>
    <definedName name="mjwrtjtrjutr" hidden="1">{"Pound Sterling",#N/A,TRUE,"PPD";"Pound Sterling",#N/A,TRUE,"Anaquest";"Pound Sterling",#N/A,TRUE,"Delta";"Pound Sterling",#N/A,TRUE,"INO"}</definedName>
    <definedName name="mkj" localSheetId="30" hidden="1">{#N/A,#N/A,TRUE,"A";#N/A,#N/A,TRUE,"B";#N/A,#N/A,TRUE,"C";#N/A,#N/A,TRUE,"D";#N/A,#N/A,TRUE,"E"}</definedName>
    <definedName name="mkj" hidden="1">{#N/A,#N/A,TRUE,"A";#N/A,#N/A,TRUE,"B";#N/A,#N/A,TRUE,"C";#N/A,#N/A,TRUE,"D";#N/A,#N/A,TRUE,"E"}</definedName>
    <definedName name="MKK" localSheetId="30" hidden="1">{"'下期集計（10.27迄・速報値）'!$Q$16"}</definedName>
    <definedName name="MKK" hidden="1">{"'下期集計（10.27迄・速報値）'!$Q$16"}</definedName>
    <definedName name="mlw" localSheetId="30" hidden="1">{#N/A,#N/A,FALSE,"Pharm";#N/A,#N/A,FALSE,"WWCM"}</definedName>
    <definedName name="mlw" hidden="1">{#N/A,#N/A,FALSE,"Pharm";#N/A,#N/A,FALSE,"WWCM"}</definedName>
    <definedName name="MM" hidden="1">#N/A</definedName>
    <definedName name="mmm" localSheetId="30" hidden="1">{"orixcsc",#N/A,FALSE,"ORIX CSC";"orixcsc2",#N/A,FALSE,"ORIX CSC"}</definedName>
    <definedName name="mmm" hidden="1">{"orixcsc",#N/A,FALSE,"ORIX CSC";"orixcsc2",#N/A,FALSE,"ORIX CSC"}</definedName>
    <definedName name="mmmm" localSheetId="30" hidden="1">{"orixcsc",#N/A,FALSE,"ORIX CSC";"orixcsc2",#N/A,FALSE,"ORIX CSC"}</definedName>
    <definedName name="mmmm" hidden="1">{"orixcsc",#N/A,FALSE,"ORIX CSC";"orixcsc2",#N/A,FALSE,"ORIX CSC"}</definedName>
    <definedName name="mmmmm" localSheetId="30" hidden="1">{"mgmt forecast",#N/A,FALSE,"Mgmt Forecast";"dcf table",#N/A,FALSE,"Mgmt Forecast";"sensitivity",#N/A,FALSE,"Mgmt Forecast";"table inputs",#N/A,FALSE,"Mgmt Forecast";"calculations",#N/A,FALSE,"Mgmt Forecast"}</definedName>
    <definedName name="mmmmm" hidden="1">{"mgmt forecast",#N/A,FALSE,"Mgmt Forecast";"dcf table",#N/A,FALSE,"Mgmt Forecast";"sensitivity",#N/A,FALSE,"Mgmt Forecast";"table inputs",#N/A,FALSE,"Mgmt Forecast";"calculations",#N/A,FALSE,"Mgmt Forecast"}</definedName>
    <definedName name="mmmmmm" localSheetId="30" hidden="1">{#N/A,#N/A,FALSE,"Contribution Analysis"}</definedName>
    <definedName name="mmmmmm" hidden="1">{#N/A,#N/A,FALSE,"Contribution Analysis"}</definedName>
    <definedName name="mmmmmmmhm" localSheetId="30" hidden="1">{"mgmt forecast",#N/A,FALSE,"Mgmt Forecast";"dcf table",#N/A,FALSE,"Mgmt Forecast";"sensitivity",#N/A,FALSE,"Mgmt Forecast";"table inputs",#N/A,FALSE,"Mgmt Forecast";"calculations",#N/A,FALSE,"Mgmt Forecast"}</definedName>
    <definedName name="mmmmmmmhm" hidden="1">{"mgmt forecast",#N/A,FALSE,"Mgmt Forecast";"dcf table",#N/A,FALSE,"Mgmt Forecast";"sensitivity",#N/A,FALSE,"Mgmt Forecast";"table inputs",#N/A,FALSE,"Mgmt Forecast";"calculations",#N/A,FALSE,"Mgmt Forecast"}</definedName>
    <definedName name="mmmmmmmm" localSheetId="30" hidden="1">{#N/A,#N/A,FALSE,"ORIX CSC"}</definedName>
    <definedName name="mmmmmmmm" hidden="1">{#N/A,#N/A,FALSE,"ORIX CSC"}</definedName>
    <definedName name="mnbv" localSheetId="30" hidden="1">{#N/A,#N/A,FALSE,"Baltimore";#N/A,#N/A,FALSE,"Barrington";#N/A,#N/A,FALSE,"Butler";#N/A,#N/A,FALSE,"Cleveland";#N/A,#N/A,FALSE,"Closter";#N/A,#N/A,FALSE,"Eaton";#N/A,#N/A,FALSE,"Meriden";#N/A,#N/A,FALSE,"Mt. Vernon";#N/A,#N/A,FALSE,"Rochester";#N/A,#N/A,FALSE,"Three Rivers";#N/A,#N/A,FALSE,"Warren"}</definedName>
    <definedName name="mnbv" hidden="1">{#N/A,#N/A,FALSE,"Baltimore";#N/A,#N/A,FALSE,"Barrington";#N/A,#N/A,FALSE,"Butler";#N/A,#N/A,FALSE,"Cleveland";#N/A,#N/A,FALSE,"Closter";#N/A,#N/A,FALSE,"Eaton";#N/A,#N/A,FALSE,"Meriden";#N/A,#N/A,FALSE,"Mt. Vernon";#N/A,#N/A,FALSE,"Rochester";#N/A,#N/A,FALSE,"Three Rivers";#N/A,#N/A,FALSE,"Warren"}</definedName>
    <definedName name="mnv"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mnv"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MODEL">#N/A</definedName>
    <definedName name="model2" localSheetId="30" hidden="1">{#N/A,#N/A,FALSE,"Rev Grwth";#N/A,#N/A,FALSE,"Op Inc Grwth";#N/A,#N/A,FALSE,"Net Grwth";#N/A,#N/A,FALSE,"EPS Growth"}</definedName>
    <definedName name="model2" hidden="1">{#N/A,#N/A,FALSE,"Rev Grwth";#N/A,#N/A,FALSE,"Op Inc Grwth";#N/A,#N/A,FALSE,"Net Grwth";#N/A,#N/A,FALSE,"EPS Growth"}</definedName>
    <definedName name="ModelStatusIn" hidden="1">[195]BMS2!$K$21</definedName>
    <definedName name="Modification.Time" hidden="1">"12/30/99 14:40:33"</definedName>
    <definedName name="money">[196]Assump!$D$11</definedName>
    <definedName name="Month">[197]Parameter!$B$19:$B$30</definedName>
    <definedName name="Monthly" localSheetId="30" hidden="1">{#N/A,#N/A,FALSE,"Notes";#N/A,#N/A,FALSE,"Var BS";#N/A,#N/A,FALSE,"Var P&amp;L";#N/A,#N/A,FALSE,"Adjustments";#N/A,#N/A,FALSE,"Accounts"}</definedName>
    <definedName name="Monthly" hidden="1">{#N/A,#N/A,FALSE,"Notes";#N/A,#N/A,FALSE,"Var BS";#N/A,#N/A,FALSE,"Var P&amp;L";#N/A,#N/A,FALSE,"Adjustments";#N/A,#N/A,FALSE,"Accounts"}</definedName>
    <definedName name="monthly2" localSheetId="30" hidden="1">{#N/A,#N/A,FALSE,"Page 1";#N/A,#N/A,FALSE,"Page 2";#N/A,#N/A,FALSE,"cm &amp; itd analysis";#N/A,#N/A,FALSE,"PROGRAM MGT";#N/A,#N/A,FALSE,"BASELINE";#N/A,#N/A,FALSE,"BAS V2.0";#N/A,#N/A,FALSE,"BAS V2.5";#N/A,#N/A,FALSE,"BAS V3.0";#N/A,#N/A,FALSE,"TOTAL"}</definedName>
    <definedName name="monthly2" hidden="1">{#N/A,#N/A,FALSE,"Page 1";#N/A,#N/A,FALSE,"Page 2";#N/A,#N/A,FALSE,"cm &amp; itd analysis";#N/A,#N/A,FALSE,"PROGRAM MGT";#N/A,#N/A,FALSE,"BASELINE";#N/A,#N/A,FALSE,"BAS V2.0";#N/A,#N/A,FALSE,"BAS V2.5";#N/A,#N/A,FALSE,"BAS V3.0";#N/A,#N/A,FALSE,"TOTAL"}</definedName>
    <definedName name="Months">'[134]Income &amp; Occupancy Customer'!#REF!</definedName>
    <definedName name="MonthsAuriga">'[134]Income &amp; Occupancy Customer'!#REF!</definedName>
    <definedName name="MonthsCapella">'[134]Income &amp; Occupancy Customer'!#REF!</definedName>
    <definedName name="MonthsMariner">'[134]Income &amp; Occupancy Customer'!#REF!</definedName>
    <definedName name="MonthsOrion">'[134]Income &amp; Occupancy Customer'!#REF!</definedName>
    <definedName name="MORT_C">'[157]P&amp;L'!#REF!</definedName>
    <definedName name="MORT_L">'[157]P&amp;L'!#REF!</definedName>
    <definedName name="MPBOH">#N/A</definedName>
    <definedName name="MPEOH">#N/A</definedName>
    <definedName name="MPO" localSheetId="30" hidden="1">{#N/A,#N/A,TRUE,"BS_A";#N/A,#N/A,TRUE,"BS_L";#N/A,#N/A,TRUE,"PL";#N/A,#N/A,TRUE,"NET";#N/A,#N/A,TRUE,"MAR_2";#N/A,#N/A,TRUE,"MAR";#N/A,#N/A,TRUE,"NII";#N/A,#N/A,TRUE,"NIE";#N/A,#N/A,TRUE,"FS_BS";#N/A,#N/A,TRUE,"FS_PL";#N/A,#N/A,TRUE,"HEA"}</definedName>
    <definedName name="MPO" hidden="1">{#N/A,#N/A,TRUE,"BS_A";#N/A,#N/A,TRUE,"BS_L";#N/A,#N/A,TRUE,"PL";#N/A,#N/A,TRUE,"NET";#N/A,#N/A,TRUE,"MAR_2";#N/A,#N/A,TRUE,"MAR";#N/A,#N/A,TRUE,"NII";#N/A,#N/A,TRUE,"NIE";#N/A,#N/A,TRUE,"FS_BS";#N/A,#N/A,TRUE,"FS_PL";#N/A,#N/A,TRUE,"HEA"}</definedName>
    <definedName name="mult" localSheetId="30" hidden="1">{"bs",#N/A,FALSE,"SCF"}</definedName>
    <definedName name="mult" hidden="1">{"bs",#N/A,FALSE,"SCF"}</definedName>
    <definedName name="Mults02" localSheetId="30" hidden="1">{#N/A,#N/A,FALSE,"Projections";#N/A,#N/A,FALSE,"Multiples Valuation";#N/A,#N/A,FALSE,"LBO";#N/A,#N/A,FALSE,"Multiples_Sensitivity";#N/A,#N/A,FALSE,"Summary"}</definedName>
    <definedName name="Mults02" hidden="1">{#N/A,#N/A,FALSE,"Projections";#N/A,#N/A,FALSE,"Multiples Valuation";#N/A,#N/A,FALSE,"LBO";#N/A,#N/A,FALSE,"Multiples_Sensitivity";#N/A,#N/A,FALSE,"Summary"}</definedName>
    <definedName name="mw" localSheetId="30" hidden="1">{#N/A,#N/A,FALSE,"Pharm";#N/A,#N/A,FALSE,"WWCM"}</definedName>
    <definedName name="mw" hidden="1">{#N/A,#N/A,FALSE,"Pharm";#N/A,#N/A,FALSE,"WWCM"}</definedName>
    <definedName name="mYearStart" hidden="1">[198]营业预算!$D$2</definedName>
    <definedName name="myukr" localSheetId="30" hidden="1">{"Units A",#N/A,FALSE,"FY95SLS";"Units B",#N/A,FALSE,"FY95SLS"}</definedName>
    <definedName name="myukr" hidden="1">{"Units A",#N/A,FALSE,"FY95SLS";"Units B",#N/A,FALSE,"FY95SLS"}</definedName>
    <definedName name="n" localSheetId="30" hidden="1">{"'下期集計（10.27迄・速報値）'!$Q$16"}</definedName>
    <definedName name="n" hidden="1">{"'下期集計（10.27迄・速報値）'!$Q$16"}</definedName>
    <definedName name="n\" localSheetId="30" hidden="1">{#N/A,#N/A,FALSE,"Projections";#N/A,#N/A,FALSE,"Multiples Valuation";#N/A,#N/A,FALSE,"LBO";#N/A,#N/A,FALSE,"Multiples_Sensitivity";#N/A,#N/A,FALSE,"Summary"}</definedName>
    <definedName name="n\" hidden="1">{#N/A,#N/A,FALSE,"Projections";#N/A,#N/A,FALSE,"Multiples Valuation";#N/A,#N/A,FALSE,"LBO";#N/A,#N/A,FALSE,"Multiples_Sensitivity";#N/A,#N/A,FALSE,"Summary"}</definedName>
    <definedName name="NADA" localSheetId="30" hidden="1">{#N/A,#N/A,FALSE,"1";#N/A,#N/A,FALSE,"1a 1b";#N/A,#N/A,FALSE,"2";#N/A,#N/A,FALSE,"3";#N/A,#N/A,FALSE,"4";#N/A,#N/A,FALSE,"5";#N/A,#N/A,FALSE,"5a 5b"}</definedName>
    <definedName name="NADA" hidden="1">{#N/A,#N/A,FALSE,"1";#N/A,#N/A,FALSE,"1a 1b";#N/A,#N/A,FALSE,"2";#N/A,#N/A,FALSE,"3";#N/A,#N/A,FALSE,"4";#N/A,#N/A,FALSE,"5";#N/A,#N/A,FALSE,"5a 5b"}</definedName>
    <definedName name="nadf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nadf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nadfnhf" localSheetId="30" hidden="1">{"Pound Sterling",#N/A,TRUE,"PPD";"Pound Sterling",#N/A,TRUE,"Anaquest";"Pound Sterling",#N/A,TRUE,"Delta";"Pound Sterling",#N/A,TRUE,"INO"}</definedName>
    <definedName name="nadfnhf" hidden="1">{"Pound Sterling",#N/A,TRUE,"PPD";"Pound Sterling",#N/A,TRUE,"Anaquest";"Pound Sterling",#N/A,TRUE,"Delta";"Pound Sterling",#N/A,TRUE,"INO"}</definedName>
    <definedName name="NAME">[151]KEY!$B$1:$B$22</definedName>
    <definedName name="Name1" localSheetId="30">#REF!</definedName>
    <definedName name="Name1">#REF!</definedName>
    <definedName name="namea" localSheetId="30" hidden="1">{#N/A,#N/A,FALSE,"DCF comm";#N/A,#N/A,FALSE,"DCF2";#N/A,#N/A,FALSE,"Relief Fr Royalty";#N/A,#N/A,FALSE,"Asset Charges";#N/A,#N/A,FALSE,"Workforce";#N/A,#N/A,FALSE,"WACC Recon"}</definedName>
    <definedName name="namea" hidden="1">{#N/A,#N/A,FALSE,"DCF comm";#N/A,#N/A,FALSE,"DCF2";#N/A,#N/A,FALSE,"Relief Fr Royalty";#N/A,#N/A,FALSE,"Asset Charges";#N/A,#N/A,FALSE,"Workforce";#N/A,#N/A,FALSE,"WACC Recon"}</definedName>
    <definedName name="nameplate" localSheetId="30">#REF!</definedName>
    <definedName name="nameplate">#REF!</definedName>
    <definedName name="nanahadf" localSheetId="30" hidden="1">{"Units A",#N/A,FALSE,"FY95SLS";"Units B",#N/A,FALSE,"FY95SLS"}</definedName>
    <definedName name="nanahadf" hidden="1">{"Units A",#N/A,FALSE,"FY95SLS";"Units B",#N/A,FALSE,"FY95SLS"}</definedName>
    <definedName name="NBM" localSheetId="30" hidden="1">{#N/A,#N/A,TRUE,"AHFSTEP"}</definedName>
    <definedName name="NBM" hidden="1">{#N/A,#N/A,TRUE,"AHFSTEP"}</definedName>
    <definedName name="NCBN" localSheetId="30" hidden="1">{#N/A,#N/A,FALSE,"BS";#N/A,#N/A,FALSE,"PL_10Q";#N/A,#N/A,FALSE,"SOE";#N/A,#N/A,FALSE,"SCF";#N/A,#N/A,FALSE,"Sel Fn Data QTD 10Q";#N/A,#N/A,FALSE,"Table 1 YTD 10Q";#N/A,#N/A,FALSE,"Table 1 QTD 10Q";#N/A,#N/A,FALSE,"Tables 2 to 3 PL";#N/A,#N/A,FALSE,"Tables 4 and 5ALLL";#N/A,#N/A,FALSE,"Tables 6 to 8 ALLL ";#N/A,#N/A,FALSE,"Table 9 to 12 - Balance Sheet"}</definedName>
    <definedName name="NCBN" hidden="1">{#N/A,#N/A,FALSE,"BS";#N/A,#N/A,FALSE,"PL_10Q";#N/A,#N/A,FALSE,"SOE";#N/A,#N/A,FALSE,"SCF";#N/A,#N/A,FALSE,"Sel Fn Data QTD 10Q";#N/A,#N/A,FALSE,"Table 1 YTD 10Q";#N/A,#N/A,FALSE,"Table 1 QTD 10Q";#N/A,#N/A,FALSE,"Tables 2 to 3 PL";#N/A,#N/A,FALSE,"Tables 4 and 5ALLL";#N/A,#N/A,FALSE,"Tables 6 to 8 ALLL ";#N/A,#N/A,FALSE,"Table 9 to 12 - Balance Sheet"}</definedName>
    <definedName name="ndfh" localSheetId="30" hidden="1">{"Sum WW A",#N/A,FALSE,"FY95SLS";"Sum WW B",#N/A,FALSE,"FY95SLS";"Sum US A",#N/A,FALSE,"FY95SLS";"Sum US B",#N/A,FALSE,"FY95SLS";"Sum US Bocg",#N/A,FALSE,"FY95SLS";"Sum Can A",#N/A,FALSE,"FY95SLS";"Sum Can B",#N/A,FALSE,"FY95SLS";"Sum Europe",#N/A,FALSE,"FY95SLS";"Sum Row",#N/A,FALSE,"FY95SLS"}</definedName>
    <definedName name="ndfh" hidden="1">{"Sum WW A",#N/A,FALSE,"FY95SLS";"Sum WW B",#N/A,FALSE,"FY95SLS";"Sum US A",#N/A,FALSE,"FY95SLS";"Sum US B",#N/A,FALSE,"FY95SLS";"Sum US Bocg",#N/A,FALSE,"FY95SLS";"Sum Can A",#N/A,FALSE,"FY95SLS";"Sum Can B",#N/A,FALSE,"FY95SLS";"Sum Europe",#N/A,FALSE,"FY95SLS";"Sum Row",#N/A,FALSE,"FY95SLS"}</definedName>
    <definedName name="ndghndtyj" localSheetId="30" hidden="1">{"Units A",#N/A,FALSE,"FY95SLS";"Units B",#N/A,FALSE,"FY95SLS"}</definedName>
    <definedName name="ndghndtyj" hidden="1">{"Units A",#N/A,FALSE,"FY95SLS";"Units B",#N/A,FALSE,"FY95SLS"}</definedName>
    <definedName name="NET_CHANGE" hidden="1">"NET_CHANGE"</definedName>
    <definedName name="NET_DEBT" hidden="1">"NET_DEBT"</definedName>
    <definedName name="NET_INC" hidden="1">"NET_INC"</definedName>
    <definedName name="NET_INC_10K" hidden="1">"NET_INC_10K"</definedName>
    <definedName name="NET_INC_10Q" hidden="1">"NET_INC_10Q"</definedName>
    <definedName name="NET_INC_10Q1" hidden="1">"NET_INC_10Q1"</definedName>
    <definedName name="NET_INC_BEFORE" hidden="1">"NET_INC_BEFORE"</definedName>
    <definedName name="NET_INC_GROWTH_1" hidden="1">"NET_INC_GROWTH_1"</definedName>
    <definedName name="NET_INC_GROWTH_2" hidden="1">"NET_INC_GROWTH_2"</definedName>
    <definedName name="NET_INC_MARGIN" hidden="1">"NET_INC_MARGIN"</definedName>
    <definedName name="NET_INTEREST_INC" hidden="1">"NET_INTEREST_INC"</definedName>
    <definedName name="NET_INTEREST_INC_AFTER_LL" hidden="1">"NET_INTEREST_INC_AFTER_LL"</definedName>
    <definedName name="NET_LOANS" hidden="1">"NET_LOANS"</definedName>
    <definedName name="netyjeyt" localSheetId="30" hidden="1">{"Pound Sterling",#N/A,TRUE,"PPD";"Pound Sterling",#N/A,TRUE,"Anaquest";"Pound Sterling",#N/A,TRUE,"Delta";"Pound Sterling",#N/A,TRUE,"INO"}</definedName>
    <definedName name="netyjeyt" hidden="1">{"Pound Sterling",#N/A,TRUE,"PPD";"Pound Sterling",#N/A,TRUE,"Anaquest";"Pound Sterling",#N/A,TRUE,"Delta";"Pound Sterling",#N/A,TRUE,"INO"}</definedName>
    <definedName name="New" localSheetId="30" hidden="1">{"TOTAL",#N/A,FALSE,"A";"FISCAL94",#N/A,FALSE,"A";"FISCAL95",#N/A,FALSE,"A";"FISCAL96",#N/A,FALSE,"A";"misc page",#N/A,FALSE,"A"}</definedName>
    <definedName name="New" hidden="1">{"TOTAL",#N/A,FALSE,"A";"FISCAL94",#N/A,FALSE,"A";"FISCAL95",#N/A,FALSE,"A";"FISCAL96",#N/A,FALSE,"A";"misc page",#N/A,FALSE,"A"}</definedName>
    <definedName name="new_name" localSheetId="30" hidden="1">{#N/A,#N/A,FALSE,"FS_50";#N/A,#N/A,FALSE,"DSO";#N/A,#N/A,FALSE,"FS-51";#N/A,#N/A,FALSE,"FS_52";#N/A,#N/A,FALSE,"FS_53";#N/A,#N/A,FALSE,"FS-5";#N/A,#N/A,FALSE,"FS-10";#N/A,#N/A,FALSE,"FS-20-21";#N/A,#N/A,FALSE,"FS-30";#N/A,#N/A,FALSE,"FS-31";#N/A,#N/A,FALSE,"R&amp;E-5";#N/A,#N/A,FALSE,"S-11";#N/A,#N/A,FALSE,"S-20";#N/A,#N/A,FALSE,"S-22"}</definedName>
    <definedName name="new_name" hidden="1">{#N/A,#N/A,FALSE,"FS_50";#N/A,#N/A,FALSE,"DSO";#N/A,#N/A,FALSE,"FS-51";#N/A,#N/A,FALSE,"FS_52";#N/A,#N/A,FALSE,"FS_53";#N/A,#N/A,FALSE,"FS-5";#N/A,#N/A,FALSE,"FS-10";#N/A,#N/A,FALSE,"FS-20-21";#N/A,#N/A,FALSE,"FS-30";#N/A,#N/A,FALSE,"FS-31";#N/A,#N/A,FALSE,"R&amp;E-5";#N/A,#N/A,FALSE,"S-11";#N/A,#N/A,FALSE,"S-20";#N/A,#N/A,FALSE,"S-22"}</definedName>
    <definedName name="new_name2" localSheetId="30" hidden="1">{#N/A,#N/A,FALSE,"FS-43";#N/A,#N/A,FALSE,"A-30";#N/A,#N/A,FALSE,"A-60";#N/A,#N/A,FALSE,"L-2";#N/A,#N/A,FALSE,"FS-40";#N/A,#N/A,FALSE,"FS-41";#N/A,#N/A,FALSE,"FS-42";#N/A,#N/A,FALSE,"TAX_CON";#N/A,#N/A,FALSE,"TAX_JJMA";#N/A,#N/A,FALSE,"TAX_MTS";#N/A,#N/A,FALSE,"R&amp;E-24";#N/A,#N/A,FALSE,"S-21";#N/A,#N/A,FALSE,"R&amp;E-25"}</definedName>
    <definedName name="new_name2" hidden="1">{#N/A,#N/A,FALSE,"FS-43";#N/A,#N/A,FALSE,"A-30";#N/A,#N/A,FALSE,"A-60";#N/A,#N/A,FALSE,"L-2";#N/A,#N/A,FALSE,"FS-40";#N/A,#N/A,FALSE,"FS-41";#N/A,#N/A,FALSE,"FS-42";#N/A,#N/A,FALSE,"TAX_CON";#N/A,#N/A,FALSE,"TAX_JJMA";#N/A,#N/A,FALSE,"TAX_MTS";#N/A,#N/A,FALSE,"R&amp;E-24";#N/A,#N/A,FALSE,"S-21";#N/A,#N/A,FALSE,"R&amp;E-25"}</definedName>
    <definedName name="newer" localSheetId="30" hidden="1">{#N/A,#N/A,FALSE,"Sheet1"}</definedName>
    <definedName name="newer" hidden="1">{#N/A,#N/A,FALSE,"Sheet1"}</definedName>
    <definedName name="newer2" localSheetId="30" hidden="1">{#N/A,#N/A,FALSE,"Sheet1"}</definedName>
    <definedName name="newer2" hidden="1">{#N/A,#N/A,FALSE,"Sheet1"}</definedName>
    <definedName name="newkey1" localSheetId="30" hidden="1">#REF!</definedName>
    <definedName name="newkey1" hidden="1">#REF!</definedName>
    <definedName name="Newname_2" localSheetId="30" hidden="1">{"YTDONLY",#N/A,FALSE,"09-SUM  ";"REGULAR1",#N/A,FALSE,"09-SUM  "}</definedName>
    <definedName name="Newname_2" hidden="1">{"YTDONLY",#N/A,FALSE,"09-SUM  ";"REGULAR1",#N/A,FALSE,"09-SUM  "}</definedName>
    <definedName name="newnewnew" localSheetId="30" hidden="1">{#N/A,#N/A,FALSE,"Pharm";#N/A,#N/A,FALSE,"WWCM"}</definedName>
    <definedName name="newnewnew" hidden="1">{#N/A,#N/A,FALSE,"Pharm";#N/A,#N/A,FALSE,"WWCM"}</definedName>
    <definedName name="NewRange" hidden="1">[146]!NewRange</definedName>
    <definedName name="newsort" localSheetId="30" hidden="1">#REF!</definedName>
    <definedName name="newsort" hidden="1">#REF!</definedName>
    <definedName name="newtest2" localSheetId="30" hidden="1">{"BalSht_byMonthPlan",#N/A,FALSE,"Legal Entity Bal Sht";"BalSht_byMonthPlan",#N/A,FALSE,"Lyon_Corp Bal Sht";"BalSht_byMonthPlan",#N/A,FALSE,"Fabrics Bal Sht";"BalSht_byMonthPlan",#N/A,FALSE,"Prepreg Bal Sht";"AR_byMonthPlan",#N/A,FALSE,"Legal Entity AR";"AR_byMonthPlan",#N/A,FALSE,"Fabrics AR";"AR_byMonthPlan",#N/A,FALSE,"Prepreg AR";"PPE_byMonthPlan",#N/A,FALSE,"Legal Entity PP&amp;E";"PPE_byMonthPlan",#N/A,FALSE,"Fabrics PP&amp;E";"PPE_byMonthPlan",#N/A,FALSE,"Prepreg PP&amp;E";"INV_byMonthPlan",#N/A,FALSE,"Legal Entity Inventory";"INV_byMonthPlan",#N/A,FALSE,"Fabrics Inventory";"INV_byMonthPlan",#N/A,FALSE,"Prepreg Inventory";"WC_byMonthPlan",#N/A,FALSE,"Legal Entity WC Reserves";"WC_byMonthPlan",#N/A,FALSE,"Fabrics WC Reserves";"WC_byMonthPlan",#N/A,FALSE,"Prepreg WC Reserves";"RESTR_byMonthPlan",#N/A,FALSE,"Restr. Detail";"DEBT_byMonthPlan",#N/A,FALSE,"Debt";"CF_byMonthPlan",#N/A,FALSE,"Legal Entity Cashflow";"CF_byMonthPlan",#N/A,FALSE,"Lyon_Corp Cashflow";"CF_byMonthPlan",#N/A,FALSE,"Fabrics Cashflow";"CF_byMonthPlan",#N/A,FALSE,"Prepreg Cashflow";"IS_byMonthPlan",#N/A,FALSE,"Legal Entity Inc Stmt";"IS_byMonthPlan",#N/A,FALSE,"Lyon_Corp Inc Stmt";"IS_byMonthPlan",#N/A,FALSE,"Fabrics Total Inc Stmt";"IS_byMonthPlan",#N/A,FALSE,"Architectural";"IS_byMonthPlan",#N/A,FALSE,"Reinforcement for Composites";"IS_byMonthPlan",#N/A,FALSE,"Electrical";"IS_byMonthPlan",#N/A,FALSE,"Ballistics";"IS_byMonthPlan",#N/A,FALSE,"Protection";"IS_byMonthPlan",#N/A,FALSE,"General Industrial";"IS_byMonthPlan",#N/A,FALSE,"Total Prepreg Inc Stmt";"hdcount_plan",#N/A,FALSE,"Headcount"}</definedName>
    <definedName name="newtest2" hidden="1">{"BalSht_byMonthPlan",#N/A,FALSE,"Legal Entity Bal Sht";"BalSht_byMonthPlan",#N/A,FALSE,"Lyon_Corp Bal Sht";"BalSht_byMonthPlan",#N/A,FALSE,"Fabrics Bal Sht";"BalSht_byMonthPlan",#N/A,FALSE,"Prepreg Bal Sht";"AR_byMonthPlan",#N/A,FALSE,"Legal Entity AR";"AR_byMonthPlan",#N/A,FALSE,"Fabrics AR";"AR_byMonthPlan",#N/A,FALSE,"Prepreg AR";"PPE_byMonthPlan",#N/A,FALSE,"Legal Entity PP&amp;E";"PPE_byMonthPlan",#N/A,FALSE,"Fabrics PP&amp;E";"PPE_byMonthPlan",#N/A,FALSE,"Prepreg PP&amp;E";"INV_byMonthPlan",#N/A,FALSE,"Legal Entity Inventory";"INV_byMonthPlan",#N/A,FALSE,"Fabrics Inventory";"INV_byMonthPlan",#N/A,FALSE,"Prepreg Inventory";"WC_byMonthPlan",#N/A,FALSE,"Legal Entity WC Reserves";"WC_byMonthPlan",#N/A,FALSE,"Fabrics WC Reserves";"WC_byMonthPlan",#N/A,FALSE,"Prepreg WC Reserves";"RESTR_byMonthPlan",#N/A,FALSE,"Restr. Detail";"DEBT_byMonthPlan",#N/A,FALSE,"Debt";"CF_byMonthPlan",#N/A,FALSE,"Legal Entity Cashflow";"CF_byMonthPlan",#N/A,FALSE,"Lyon_Corp Cashflow";"CF_byMonthPlan",#N/A,FALSE,"Fabrics Cashflow";"CF_byMonthPlan",#N/A,FALSE,"Prepreg Cashflow";"IS_byMonthPlan",#N/A,FALSE,"Legal Entity Inc Stmt";"IS_byMonthPlan",#N/A,FALSE,"Lyon_Corp Inc Stmt";"IS_byMonthPlan",#N/A,FALSE,"Fabrics Total Inc Stmt";"IS_byMonthPlan",#N/A,FALSE,"Architectural";"IS_byMonthPlan",#N/A,FALSE,"Reinforcement for Composites";"IS_byMonthPlan",#N/A,FALSE,"Electrical";"IS_byMonthPlan",#N/A,FALSE,"Ballistics";"IS_byMonthPlan",#N/A,FALSE,"Protection";"IS_byMonthPlan",#N/A,FALSE,"General Industrial";"IS_byMonthPlan",#N/A,FALSE,"Total Prepreg Inc Stmt";"hdcount_plan",#N/A,FALSE,"Headcount"}</definedName>
    <definedName name="newtest3" localSheetId="30" hidden="1">{"FCST_byMonth",#N/A,FALSE,"Legal Entity Inc Stmt";"FCST_Report",#N/A,FALSE,"Legal Entity Inc Stmt";"FCST_byMonth",#N/A,FALSE,"Lyon_Corp Inc Stmt";"FCST_byMonth",#N/A,FALSE,"Fabrics Total Inc Stmt";"FCST_Report",#N/A,FALSE,"Fabrics Total Inc Stmt";"FCST_byMonth",#N/A,FALSE,"Architectural";"FCST_Report",#N/A,FALSE,"Architectural";"FCST_byMonth",#N/A,FALSE,"Reinforcement for Composites";"FCST_Report",#N/A,FALSE,"Reinforcement for Composites";"FCST_byMonth",#N/A,FALSE,"Electrical";"FCST_Report",#N/A,FALSE,"Electrical";"FCST_byMonth",#N/A,FALSE,"Ballistics";"FCST_Report",#N/A,FALSE,"Ballistics";"FCST_byMonth",#N/A,FALSE,"Protection";"FCST_Report",#N/A,FALSE,"Protection";"FCST_byMonth",#N/A,FALSE,"General Industrial";"FCST_Report",#N/A,FALSE,"General Industrial";"FCST_byMonth",#N/A,FALSE,"Total Prepreg Inc Stmt";"FCST_Report",#N/A,FALSE,"Total Prepreg Inc Stmt"}</definedName>
    <definedName name="newtest3" hidden="1">{"FCST_byMonth",#N/A,FALSE,"Legal Entity Inc Stmt";"FCST_Report",#N/A,FALSE,"Legal Entity Inc Stmt";"FCST_byMonth",#N/A,FALSE,"Lyon_Corp Inc Stmt";"FCST_byMonth",#N/A,FALSE,"Fabrics Total Inc Stmt";"FCST_Report",#N/A,FALSE,"Fabrics Total Inc Stmt";"FCST_byMonth",#N/A,FALSE,"Architectural";"FCST_Report",#N/A,FALSE,"Architectural";"FCST_byMonth",#N/A,FALSE,"Reinforcement for Composites";"FCST_Report",#N/A,FALSE,"Reinforcement for Composites";"FCST_byMonth",#N/A,FALSE,"Electrical";"FCST_Report",#N/A,FALSE,"Electrical";"FCST_byMonth",#N/A,FALSE,"Ballistics";"FCST_Report",#N/A,FALSE,"Ballistics";"FCST_byMonth",#N/A,FALSE,"Protection";"FCST_Report",#N/A,FALSE,"Protection";"FCST_byMonth",#N/A,FALSE,"General Industrial";"FCST_Report",#N/A,FALSE,"General Industrial";"FCST_byMonth",#N/A,FALSE,"Total Prepreg Inc Stmt";"FCST_Report",#N/A,FALSE,"Total Prepreg Inc Stmt"}</definedName>
    <definedName name="ngfhs" localSheetId="30" hidden="1">{"Pound Sterling",#N/A,TRUE,"PPD";"Pound Sterling",#N/A,TRUE,"Anaquest";"Pound Sterling",#N/A,TRUE,"Delta";"Pound Sterling",#N/A,TRUE,"INO"}</definedName>
    <definedName name="ngfhs" hidden="1">{"Pound Sterling",#N/A,TRUE,"PPD";"Pound Sterling",#N/A,TRUE,"Anaquest";"Pound Sterling",#N/A,TRUE,"Delta";"Pound Sterling",#N/A,TRUE,"INO"}</definedName>
    <definedName name="ngfhsg"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ngfhs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nghjytj" localSheetId="30" hidden="1">{"Pound Sterling",#N/A,TRUE,"PPD";"Pound Sterling",#N/A,TRUE,"Anaquest";"Pound Sterling",#N/A,TRUE,"Delta";"Pound Sterling",#N/A,TRUE,"INO"}</definedName>
    <definedName name="nghjytj" hidden="1">{"Pound Sterling",#N/A,TRUE,"PPD";"Pound Sterling",#N/A,TRUE,"Anaquest";"Pound Sterling",#N/A,TRUE,"Delta";"Pound Sterling",#N/A,TRUE,"INO"}</definedName>
    <definedName name="nhgnjeyhj" localSheetId="30" hidden="1">{"Pound Sterling",#N/A,TRUE,"PPD";"Pound Sterling",#N/A,TRUE,"Anaquest";"Pound Sterling",#N/A,TRUE,"Delta";"Pound Sterling",#N/A,TRUE,"INO"}</definedName>
    <definedName name="nhgnjeyhj" hidden="1">{"Pound Sterling",#N/A,TRUE,"PPD";"Pound Sterling",#N/A,TRUE,"Anaquest";"Pound Sterling",#N/A,TRUE,"Delta";"Pound Sterling",#N/A,TRUE,"INO"}</definedName>
    <definedName name="nhh" localSheetId="30" hidden="1">{"compallo",#N/A,FALSE,"Allocation";"plallo",#N/A,FALSE,"Allocation"}</definedName>
    <definedName name="nhh" hidden="1">{"compallo",#N/A,FALSE,"Allocation";"plallo",#N/A,FALSE,"Allocation"}</definedName>
    <definedName name="nhmyt" localSheetId="30" hidden="1">#REF!</definedName>
    <definedName name="nhmyt" hidden="1">#REF!</definedName>
    <definedName name="Nitin" hidden="1">'[196]Sheet3 (2)'!$A$60:$A$76</definedName>
    <definedName name="NK">[199]MasterList!$E$108:$E$169</definedName>
    <definedName name="nknknknknknkn" localSheetId="30" hidden="1">{"Pound Sterling",#N/A,TRUE,"PPD";"Pound Sterling",#N/A,TRUE,"Anaquest";"Pound Sterling",#N/A,TRUE,"Delta";"Pound Sterling",#N/A,TRUE,"INO"}</definedName>
    <definedName name="nknknknknknkn" hidden="1">{"Pound Sterling",#N/A,TRUE,"PPD";"Pound Sterling",#N/A,TRUE,"Anaquest";"Pound Sterling",#N/A,TRUE,"Delta";"Pound Sterling",#N/A,TRUE,"INO"}</definedName>
    <definedName name="NMCVM" localSheetId="30" hidden="1">{#N/A,#N/A,FALSE,"TABLE_1 YTD- VALUES LAST YR(2)"}</definedName>
    <definedName name="NMCVM" hidden="1">{#N/A,#N/A,FALSE,"TABLE_1 YTD- VALUES LAST YR(2)"}</definedName>
    <definedName name="nmnmm" localSheetId="30" hidden="1">{#N/A,#N/A,FALSE,"Index";"Stmts_Qtrs",#N/A,FALSE,"Summary";"Stmts_24 mo",#N/A,FALSE,"Summary";"Summary_24",#N/A,FALSE,"Revenue";"Month_24",#N/A,FALSE,"Engineering";"Month_24",#N/A,FALSE,"Marketing";"Month_24",#N/A,FALSE,"G &amp; A";"Month_24",#N/A,FALSE,"Manufacturing"}</definedName>
    <definedName name="nmnmm" hidden="1">{#N/A,#N/A,FALSE,"Index";"Stmts_Qtrs",#N/A,FALSE,"Summary";"Stmts_24 mo",#N/A,FALSE,"Summary";"Summary_24",#N/A,FALSE,"Revenue";"Month_24",#N/A,FALSE,"Engineering";"Month_24",#N/A,FALSE,"Marketing";"Month_24",#N/A,FALSE,"G &amp; A";"Month_24",#N/A,FALSE,"Manufacturing"}</definedName>
    <definedName name="NN" localSheetId="30" hidden="1">{#N/A,#N/A,FALSE,"P&amp;L";#N/A,#N/A,FALSE,"BS";#N/A,#N/A,FALSE,"CF";#N/A,#N/A,FALSE,"Sup";#N/A,#N/A,FALSE,"Cum P&amp;L";#N/A,#N/A,FALSE,"Cum CF"}</definedName>
    <definedName name="NN" hidden="1">{#N/A,#N/A,FALSE,"P&amp;L";#N/A,#N/A,FALSE,"BS";#N/A,#N/A,FALSE,"CF";#N/A,#N/A,FALSE,"Sup";#N/A,#N/A,FALSE,"Cum P&amp;L";#N/A,#N/A,FALSE,"Cum CF"}</definedName>
    <definedName name="nnn" localSheetId="30" hidden="1">{#N/A,#N/A,FALSE,"SUMMARY";#N/A,#N/A,FALSE,"TECHNOLOGY";#N/A,#N/A,FALSE,"YEAR2000";#N/A,#N/A,FALSE,"GENERAL SERVICES";#N/A,#N/A,FALSE,"PROD MANAGE";#N/A,#N/A,FALSE,"BOG";#N/A,#N/A,FALSE,"PROT CONT";#N/A,#N/A,FALSE,"INVEST COMP"}</definedName>
    <definedName name="nnn" hidden="1">{#N/A,#N/A,FALSE,"SUMMARY";#N/A,#N/A,FALSE,"TECHNOLOGY";#N/A,#N/A,FALSE,"YEAR2000";#N/A,#N/A,FALSE,"GENERAL SERVICES";#N/A,#N/A,FALSE,"PROD MANAGE";#N/A,#N/A,FALSE,"BOG";#N/A,#N/A,FALSE,"PROT CONT";#N/A,#N/A,FALSE,"INVEST COMP"}</definedName>
    <definedName name="nnnb" localSheetId="30" hidden="1">{"consolidated",#N/A,FALSE,"Sheet1";"cms",#N/A,FALSE,"Sheet1";"fse",#N/A,FALSE,"Sheet1"}</definedName>
    <definedName name="nnnb" hidden="1">{"consolidated",#N/A,FALSE,"Sheet1";"cms",#N/A,FALSE,"Sheet1";"fse",#N/A,FALSE,"Sheet1"}</definedName>
    <definedName name="nnnnnnn" localSheetId="30" hidden="1">{#N/A,#N/A,TRUE,"TS";#N/A,#N/A,TRUE,"Combo";#N/A,#N/A,TRUE,"FAIR";#N/A,#N/A,TRUE,"RBC";#N/A,#N/A,TRUE,"xxxx"}</definedName>
    <definedName name="nnnnnnn" hidden="1">{#N/A,#N/A,TRUE,"TS";#N/A,#N/A,TRUE,"Combo";#N/A,#N/A,TRUE,"FAIR";#N/A,#N/A,TRUE,"RBC";#N/A,#N/A,TRUE,"xxxx"}</definedName>
    <definedName name="NO" localSheetId="30" hidden="1">{#N/A,#N/A,FALSE,"1";#N/A,#N/A,FALSE,"1a 1b";#N/A,#N/A,FALSE,"2";#N/A,#N/A,FALSE,"3";#N/A,#N/A,FALSE,"4";#N/A,#N/A,FALSE,"5";#N/A,#N/A,FALSE,"5a 5b"}</definedName>
    <definedName name="NO" hidden="1">{#N/A,#N/A,FALSE,"1";#N/A,#N/A,FALSE,"1a 1b";#N/A,#N/A,FALSE,"2";#N/A,#N/A,FALSE,"3";#N/A,#N/A,FALSE,"4";#N/A,#N/A,FALSE,"5";#N/A,#N/A,FALSE,"5a 5b"}</definedName>
    <definedName name="no_inst" localSheetId="30">#REF!</definedName>
    <definedName name="no_inst">#REF!</definedName>
    <definedName name="no_pay">#REF!</definedName>
    <definedName name="noidea" localSheetId="30" hidden="1">{#N/A,#N/A,FALSE,"Calc";#N/A,#N/A,FALSE,"Sensitivity";#N/A,#N/A,FALSE,"LT Earn.Dil.";#N/A,#N/A,FALSE,"Dil. AVP"}</definedName>
    <definedName name="noidea" hidden="1">{#N/A,#N/A,FALSE,"Calc";#N/A,#N/A,FALSE,"Sensitivity";#N/A,#N/A,FALSE,"LT Earn.Dil.";#N/A,#N/A,FALSE,"Dil. AVP"}</definedName>
    <definedName name="NON_C">'[157]P&amp;L'!#REF!</definedName>
    <definedName name="NON_CASH" hidden="1">"NON_CASH"</definedName>
    <definedName name="Non_Gross_Up" localSheetId="30">#REF!</definedName>
    <definedName name="Non_Gross_Up">#REF!</definedName>
    <definedName name="NON_INTEREST_EXP" hidden="1">"NON_INTEREST_EXP"</definedName>
    <definedName name="NON_INTEREST_INC" hidden="1">"NON_INTEREST_INC"</definedName>
    <definedName name="None" localSheetId="30" hidden="1">{"Summary analysis",#N/A,FALSE,"Total";"OCPH analysis",#N/A,FALSE,"Total";"detail analysis",#N/A,FALSE,"Total"}</definedName>
    <definedName name="None" hidden="1">{"Summary analysis",#N/A,FALSE,"Total";"OCPH analysis",#N/A,FALSE,"Total";"detail analysis",#N/A,FALSE,"Total"}</definedName>
    <definedName name="NoOfHPeriods" hidden="1">[138]Settings!$C$45</definedName>
    <definedName name="NoOfProjects" hidden="1">[138]Settings!$C$18</definedName>
    <definedName name="NORIN">#N/A</definedName>
    <definedName name="NORMAL_INC_AFTER" hidden="1">"NORMAL_INC_AFTER"</definedName>
    <definedName name="NORMAL_INC_AVAIL" hidden="1">"NORMAL_INC_AVAIL"</definedName>
    <definedName name="NORMAL_INC_BEFORE" hidden="1">"NORMAL_INC_BEFORE"</definedName>
    <definedName name="not"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a"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a"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e_Cap_Crit" localSheetId="30">#REF!</definedName>
    <definedName name="Note_Cap_Crit">#REF!</definedName>
    <definedName name="Note_inc_Exp">#REF!</definedName>
    <definedName name="Note_to_Auditors">#REF!</definedName>
    <definedName name="note3" localSheetId="30">#REF!,#REF!</definedName>
    <definedName name="note3">#REF!,#REF!</definedName>
    <definedName name="note4" localSheetId="30">#REF!</definedName>
    <definedName name="note4">#REF!</definedName>
    <definedName name="NOTES">#REF!</definedName>
    <definedName name="NOTES_PAY" hidden="1">"NOTES_PAY"</definedName>
    <definedName name="notused10" localSheetId="30" hidden="1">{#N/A,#N/A,TRUE,"Top";#N/A,#N/A,TRUE,"Quarter";#N/A,#N/A,TRUE,"Variance";#N/A,#N/A,TRUE,"Forecast";#N/A,#N/A,TRUE,"ForecastMnthly";#N/A,#N/A,TRUE,"ForecastQtrly";#N/A,#N/A,TRUE,"Actual"}</definedName>
    <definedName name="notused10" hidden="1">{#N/A,#N/A,TRUE,"Top";#N/A,#N/A,TRUE,"Quarter";#N/A,#N/A,TRUE,"Variance";#N/A,#N/A,TRUE,"Forecast";#N/A,#N/A,TRUE,"ForecastMnthly";#N/A,#N/A,TRUE,"ForecastQtrly";#N/A,#N/A,TRUE,"Actual"}</definedName>
    <definedName name="notused100"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used10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used1000" localSheetId="30" hidden="1">{#N/A,#N/A,TRUE,"Top";#N/A,#N/A,TRUE,"Quarter";#N/A,#N/A,TRUE,"Variance";#N/A,#N/A,TRUE,"Forecast";#N/A,#N/A,TRUE,"ForecastMnthly";#N/A,#N/A,TRUE,"ForecastQtrly";#N/A,#N/A,TRUE,"Actual"}</definedName>
    <definedName name="notused1000" hidden="1">{#N/A,#N/A,TRUE,"Top";#N/A,#N/A,TRUE,"Quarter";#N/A,#N/A,TRUE,"Variance";#N/A,#N/A,TRUE,"Forecast";#N/A,#N/A,TRUE,"ForecastMnthly";#N/A,#N/A,TRUE,"ForecastQtrly";#N/A,#N/A,TRUE,"Actual"}</definedName>
    <definedName name="notused10010" localSheetId="30" hidden="1">{#N/A,#N/A,TRUE,"Top";#N/A,#N/A,TRUE,"Quarter";#N/A,#N/A,TRUE,"Variance";#N/A,#N/A,TRUE,"Forecast";#N/A,#N/A,TRUE,"ForecastMnthly";#N/A,#N/A,TRUE,"ForecastQtrly";#N/A,#N/A,TRUE,"Actual"}</definedName>
    <definedName name="notused10010" hidden="1">{#N/A,#N/A,TRUE,"Top";#N/A,#N/A,TRUE,"Quarter";#N/A,#N/A,TRUE,"Variance";#N/A,#N/A,TRUE,"Forecast";#N/A,#N/A,TRUE,"ForecastMnthly";#N/A,#N/A,TRUE,"ForecastQtrly";#N/A,#N/A,TRUE,"Actual"}</definedName>
    <definedName name="notused10011"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notused10011"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notused10012" localSheetId="30" hidden="1">{#N/A,#N/A,TRUE,"Forecast";#N/A,#N/A,TRUE,"ForecastMnthly";#N/A,#N/A,TRUE,"ForecastQtrly";#N/A,#N/A,TRUE,"Actual"}</definedName>
    <definedName name="notused10012" hidden="1">{#N/A,#N/A,TRUE,"Forecast";#N/A,#N/A,TRUE,"ForecastMnthly";#N/A,#N/A,TRUE,"ForecastQtrly";#N/A,#N/A,TRUE,"Actual"}</definedName>
    <definedName name="notused10013" localSheetId="30" hidden="1">{#N/A,#N/A,TRUE,"Top";#N/A,#N/A,TRUE,"Quarter";#N/A,#N/A,TRUE,"Variance"}</definedName>
    <definedName name="notused10013" hidden="1">{#N/A,#N/A,TRUE,"Top";#N/A,#N/A,TRUE,"Quarter";#N/A,#N/A,TRUE,"Variance"}</definedName>
    <definedName name="notused10014"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notused10014"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notused10015" localSheetId="30" hidden="1">{"Schedule",#N/A,FALSE,"Receipt";"Disbursement Actual",#N/A,FALSE,"Disburse";"Disbursement Forecast",#N/A,FALSE,"Disburse"}</definedName>
    <definedName name="notused10015" hidden="1">{"Schedule",#N/A,FALSE,"Receipt";"Disbursement Actual",#N/A,FALSE,"Disburse";"Disbursement Forecast",#N/A,FALSE,"Disburse"}</definedName>
    <definedName name="notused1002"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used1002"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used1003"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notused1003"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notused1004" localSheetId="30" hidden="1">{#N/A,#N/A,TRUE,"Forecast";#N/A,#N/A,TRUE,"ForecastMnthly";#N/A,#N/A,TRUE,"ForecastQtrly";#N/A,#N/A,TRUE,"Actual"}</definedName>
    <definedName name="notused1004" hidden="1">{#N/A,#N/A,TRUE,"Forecast";#N/A,#N/A,TRUE,"ForecastMnthly";#N/A,#N/A,TRUE,"ForecastQtrly";#N/A,#N/A,TRUE,"Actual"}</definedName>
    <definedName name="notused1005" localSheetId="30" hidden="1">{#N/A,#N/A,TRUE,"Top";#N/A,#N/A,TRUE,"Quarter";#N/A,#N/A,TRUE,"Variance"}</definedName>
    <definedName name="notused1005" hidden="1">{#N/A,#N/A,TRUE,"Top";#N/A,#N/A,TRUE,"Quarter";#N/A,#N/A,TRUE,"Variance"}</definedName>
    <definedName name="notused1007"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notused1007"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notused1009"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used1009"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used102"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notused102"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notused103" localSheetId="30" hidden="1">{#N/A,#N/A,TRUE,"Forecast";#N/A,#N/A,TRUE,"ForecastMnthly";#N/A,#N/A,TRUE,"ForecastQtrly";#N/A,#N/A,TRUE,"Actual"}</definedName>
    <definedName name="notused103" hidden="1">{#N/A,#N/A,TRUE,"Forecast";#N/A,#N/A,TRUE,"ForecastMnthly";#N/A,#N/A,TRUE,"ForecastQtrly";#N/A,#N/A,TRUE,"Actual"}</definedName>
    <definedName name="notused104" localSheetId="30" hidden="1">{#N/A,#N/A,TRUE,"Top";#N/A,#N/A,TRUE,"Quarter";#N/A,#N/A,TRUE,"Variance"}</definedName>
    <definedName name="notused104" hidden="1">{#N/A,#N/A,TRUE,"Top";#N/A,#N/A,TRUE,"Quarter";#N/A,#N/A,TRUE,"Variance"}</definedName>
    <definedName name="notused106"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notused106"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notused107" localSheetId="30" hidden="1">{"Schedule",#N/A,FALSE,"Receipt";"Disbursement Actual",#N/A,FALSE,"Disburse";"Disbursement Forecast",#N/A,FALSE,"Disburse"}</definedName>
    <definedName name="notused107" hidden="1">{"Schedule",#N/A,FALSE,"Receipt";"Disbursement Actual",#N/A,FALSE,"Disburse";"Disbursement Forecast",#N/A,FALSE,"Disburse"}</definedName>
    <definedName name="notused210"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used21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used230"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notused2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notused231" localSheetId="30" hidden="1">{#N/A,#N/A,TRUE,"Forecast";#N/A,#N/A,TRUE,"ForecastMnthly";#N/A,#N/A,TRUE,"ForecastQtrly";#N/A,#N/A,TRUE,"Actual"}</definedName>
    <definedName name="notused231" hidden="1">{#N/A,#N/A,TRUE,"Forecast";#N/A,#N/A,TRUE,"ForecastMnthly";#N/A,#N/A,TRUE,"ForecastQtrly";#N/A,#N/A,TRUE,"Actual"}</definedName>
    <definedName name="notused2321" localSheetId="30" hidden="1">{#N/A,#N/A,TRUE,"Top";#N/A,#N/A,TRUE,"Quarter";#N/A,#N/A,TRUE,"Variance"}</definedName>
    <definedName name="notused2321" hidden="1">{#N/A,#N/A,TRUE,"Top";#N/A,#N/A,TRUE,"Quarter";#N/A,#N/A,TRUE,"Variance"}</definedName>
    <definedName name="notused233"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notused233"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notused234" localSheetId="30" hidden="1">{"Schedule",#N/A,FALSE,"Receipt";"Disbursement Actual",#N/A,FALSE,"Disburse";"Disbursement Forecast",#N/A,FALSE,"Disburse"}</definedName>
    <definedName name="notused234" hidden="1">{"Schedule",#N/A,FALSE,"Receipt";"Disbursement Actual",#N/A,FALSE,"Disburse";"Disbursement Forecast",#N/A,FALSE,"Disburse"}</definedName>
    <definedName name="notused235" localSheetId="30"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used235" hidden="1">{#N/A,#N/A,FALSE,"Receipt";"Disbursement Forecast",#N/A,FALSE,"Disburse";"Disbursement Actual",#N/A,FALSE,"Disburse";"Rec Detail",#N/A,FALSE,"F-CDIRec";"Rec Sched",#N/A,FALSE,"F-CDIRec";#N/A,#N/A,FALSE,"F-CnsrtRec";"Detailed Assumptions",#N/A,FALSE,"F-CDIDisb";"Schedule",#N/A,FALSE,"F-CDIDisb";"Detailed Assumptions",#N/A,FALSE,"F-CnsrtDisb";"Schedule",#N/A,FALSE,"F-CnsrtDisb";"Detailed Assumptions",#N/A,FALSE,"F-HITDisb";"Schedule",#N/A,FALSE,"F-HITDisb";"Schedule",#N/A,FALSE,"A-CDIDisb";"Schedule",#N/A,FALSE,"A-CnsrtDisb";"Schedule",#N/A,FALSE,"A-HITDisb";#N/A,#N/A,FALSE,"Drivers"}</definedName>
    <definedName name="notused236" localSheetId="30" hidden="1">{#N/A,#N/A,TRUE,"Top";#N/A,#N/A,TRUE,"Quarter";#N/A,#N/A,TRUE,"Variance";#N/A,#N/A,TRUE,"Forecast";#N/A,#N/A,TRUE,"ForecastMnthly";#N/A,#N/A,TRUE,"ForecastQtrly";#N/A,#N/A,TRUE,"Actual"}</definedName>
    <definedName name="notused236" hidden="1">{#N/A,#N/A,TRUE,"Top";#N/A,#N/A,TRUE,"Quarter";#N/A,#N/A,TRUE,"Variance";#N/A,#N/A,TRUE,"Forecast";#N/A,#N/A,TRUE,"ForecastMnthly";#N/A,#N/A,TRUE,"ForecastQtrly";#N/A,#N/A,TRUE,"Actual"}</definedName>
    <definedName name="notused237"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notused237"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notused238" localSheetId="30" hidden="1">{#N/A,#N/A,TRUE,"Forecast";#N/A,#N/A,TRUE,"ForecastMnthly";#N/A,#N/A,TRUE,"ForecastQtrly";#N/A,#N/A,TRUE,"Actual"}</definedName>
    <definedName name="notused238" hidden="1">{#N/A,#N/A,TRUE,"Forecast";#N/A,#N/A,TRUE,"ForecastMnthly";#N/A,#N/A,TRUE,"ForecastQtrly";#N/A,#N/A,TRUE,"Actual"}</definedName>
    <definedName name="notused239" localSheetId="30" hidden="1">{#N/A,#N/A,TRUE,"Top";#N/A,#N/A,TRUE,"Quarter";#N/A,#N/A,TRUE,"Variance"}</definedName>
    <definedName name="notused239" hidden="1">{#N/A,#N/A,TRUE,"Top";#N/A,#N/A,TRUE,"Quarter";#N/A,#N/A,TRUE,"Variance"}</definedName>
    <definedName name="notused240" localSheetId="3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notused240" hidden="1">{#N/A,#N/A,FALSE,"Receipt Sums";#N/A,#N/A,FALSE,"Disburse Sums";"Rec Dtl",#N/A,FALSE,"Rec Main";"Rec Sched",#N/A,FALSE,"Rec Main";"Rec Static",#N/A,FALSE,"Rec Static";"Corp Dtl",#N/A,FALSE,"Corp - Frcst";"Corp Sched",#N/A,FALSE,"Corp - Frcst";"SW Sched",#N/A,FALSE,"S&amp;W - Frcst";"Office Dtl",#N/A,FALSE,"Office - Frcst";"Office Sched",#N/A,FALSE,"Office - Frcst"}</definedName>
    <definedName name="notused260" localSheetId="30" hidden="1">{"Schedule",#N/A,FALSE,"Receipt";"Disbursement Actual",#N/A,FALSE,"Disburse";"Disbursement Forecast",#N/A,FALSE,"Disburse"}</definedName>
    <definedName name="notused260" hidden="1">{"Schedule",#N/A,FALSE,"Receipt";"Disbursement Actual",#N/A,FALSE,"Disburse";"Disbursement Forecast",#N/A,FALSE,"Disburse"}</definedName>
    <definedName name="nouv" localSheetId="30" hidden="1">{#N/A,#N/A,FALSE,"Pharm";#N/A,#N/A,FALSE,"WWCM"}</definedName>
    <definedName name="nouv" hidden="1">{#N/A,#N/A,FALSE,"Pharm";#N/A,#N/A,FALSE,"WWCM"}</definedName>
    <definedName name="Nov00" localSheetId="30" hidden="1">{"Statement of Income",#N/A,TRUE,"Mar99";"Balance Sheet",#N/A,TRUE,"Mar99"}</definedName>
    <definedName name="Nov00" hidden="1">{"Statement of Income",#N/A,TRUE,"Mar99";"Balance Sheet",#N/A,TRUE,"Mar99"}</definedName>
    <definedName name="Nov00TB" localSheetId="30" hidden="1">{"Statement of Income",#N/A,TRUE,"Mar99";"Balance Sheet",#N/A,TRUE,"Mar99"}</definedName>
    <definedName name="Nov00TB" hidden="1">{"Statement of Income",#N/A,TRUE,"Mar99";"Balance Sheet",#N/A,TRUE,"Mar99"}</definedName>
    <definedName name="nsgh"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nsg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nuebo" localSheetId="30" hidden="1">{"FY_EXPENSES",#N/A,FALSE,"FY BY QUARTER";"FY_OPERATING_PROFIT",#N/A,FALSE,"FY BY QUARTER";"FY_RATIOS",#N/A,FALSE,"FY BY QUARTER";"FY_RESULTS",#N/A,FALSE,"FY BY QUARTER";"FY_REVENUE",#N/A,FALSE,"FY BY QUARTER"}</definedName>
    <definedName name="nuebo" hidden="1">{"FY_EXPENSES",#N/A,FALSE,"FY BY QUARTER";"FY_OPERATING_PROFIT",#N/A,FALSE,"FY BY QUARTER";"FY_RATIOS",#N/A,FALSE,"FY BY QUARTER";"FY_RESULTS",#N/A,FALSE,"FY BY QUARTER";"FY_REVENUE",#N/A,FALSE,"FY BY QUARTER"}</definedName>
    <definedName name="Num_Pmt_Per_Year" localSheetId="30">#REF!</definedName>
    <definedName name="Num_Pmt_Per_Year">#REF!</definedName>
    <definedName name="Number_of_Payments" localSheetId="30">MATCH(0.01,Rentroll!End_Bal,-1)+1</definedName>
    <definedName name="Number_of_Payments">MATCH(0.01,End_Bal,-1)+1</definedName>
    <definedName name="nuovo" localSheetId="30"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uov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vsASD">"V2001-12-31"</definedName>
    <definedName name="NvsAutoDrillOk">"VN"</definedName>
    <definedName name="NvsElapsedTime">0.000181828705535736</definedName>
    <definedName name="NvsEndTime">37274.7274061343</definedName>
    <definedName name="NvsInstSpec">"%"</definedName>
    <definedName name="NvsLayoutType">"M3"</definedName>
    <definedName name="NvsPanelEffdt">"V1900-01-01"</definedName>
    <definedName name="NvsPanelSetid">"VFCMNY"</definedName>
    <definedName name="NvsReqBU">"VFCMHK"</definedName>
    <definedName name="NvsReqBUOnly">"VY"</definedName>
    <definedName name="NvsTransLed">"VN"</definedName>
    <definedName name="NvsTreeASD">"V2001-12-31"</definedName>
    <definedName name="NvsValTbl.ACCOUNT">"GL_ACCOUNT_TBL"</definedName>
    <definedName name="NYSTAFF" localSheetId="30" hidden="1">{#N/A,#N/A,FALSE,"SUMMARY";#N/A,#N/A,FALSE,"TECHNOLOGY";#N/A,#N/A,FALSE,"YEAR2000";#N/A,#N/A,FALSE,"GENERAL SERVICES";#N/A,#N/A,FALSE,"PROD MANAGE";#N/A,#N/A,FALSE,"BOG";#N/A,#N/A,FALSE,"PROT CONT";#N/A,#N/A,FALSE,"INVEST COMP"}</definedName>
    <definedName name="NYSTAFF" hidden="1">{#N/A,#N/A,FALSE,"SUMMARY";#N/A,#N/A,FALSE,"TECHNOLOGY";#N/A,#N/A,FALSE,"YEAR2000";#N/A,#N/A,FALSE,"GENERAL SERVICES";#N/A,#N/A,FALSE,"PROD MANAGE";#N/A,#N/A,FALSE,"BOG";#N/A,#N/A,FALSE,"PROT CONT";#N/A,#N/A,FALSE,"INVEST COMP"}</definedName>
    <definedName name="o" localSheetId="30" hidden="1">{#N/A,#N/A,FALSE,"SUMMARY";#N/A,#N/A,FALSE,"mcsh";#N/A,#N/A,FALSE,"vol&amp;rev";#N/A,#N/A,FALSE,"wkgcap";#N/A,#N/A,FALSE,"DEPR&amp;DT";#N/A,#N/A,FALSE,"ASSETS";#N/A,#N/A,FALSE,"NI&amp;OTH&amp;DIV";#N/A,#N/A,FALSE,"CASHFLOW";#N/A,#N/A,FALSE,"CAPEMPL";#N/A,#N/A,FALSE,"ROCE"}</definedName>
    <definedName name="o" hidden="1">{#N/A,#N/A,FALSE,"SUMMARY";#N/A,#N/A,FALSE,"mcsh";#N/A,#N/A,FALSE,"vol&amp;rev";#N/A,#N/A,FALSE,"wkgcap";#N/A,#N/A,FALSE,"DEPR&amp;DT";#N/A,#N/A,FALSE,"ASSETS";#N/A,#N/A,FALSE,"NI&amp;OTH&amp;DIV";#N/A,#N/A,FALSE,"CASHFLOW";#N/A,#N/A,FALSE,"CAPEMPL";#N/A,#N/A,FALSE,"ROCE"}</definedName>
    <definedName name="O_EBITDAP" localSheetId="30">#REF!</definedName>
    <definedName name="O_EBITDAP">#REF!</definedName>
    <definedName name="O_EBITDAT">#REF!</definedName>
    <definedName name="O_REOEA">#REF!</definedName>
    <definedName name="O_REOEA_DEP">#REF!</definedName>
    <definedName name="O_REORA">#REF!</definedName>
    <definedName name="O_ROERA_NODEP">#REF!</definedName>
    <definedName name="O_ROERNA">#REF!</definedName>
    <definedName name="O_ROERNA_DEP">#REF!</definedName>
    <definedName name="O_ROERNA_NODEP">#REF!</definedName>
    <definedName name="O1_2">#REF!</definedName>
    <definedName name="O1_2_1">#REF!</definedName>
    <definedName name="OA">[119]Assumption!$C$54</definedName>
    <definedName name="OAMT" localSheetId="30">#REF!</definedName>
    <definedName name="OAMT">#REF!</definedName>
    <definedName name="OAPR">#REF!</definedName>
    <definedName name="Oasda" localSheetId="30" hidden="1">{"Operating Data",#N/A,TRUE,"Sheet1";"Valuation Matrix",#N/A,TRUE,"Sheet1";"Sales Analysis",#N/A,TRUE,"Sheet1";"Closed Remodelled New",#N/A,TRUE,"Sheet1";"Competitive and FSP",#N/A,TRUE,"Sheet1";"Working Capital and Capex",#N/A,TRUE,"Sheet1";"depreciation",#N/A,TRUE,"Sheet1"}</definedName>
    <definedName name="Oasda" hidden="1">{"Operating Data",#N/A,TRUE,"Sheet1";"Valuation Matrix",#N/A,TRUE,"Sheet1";"Sales Analysis",#N/A,TRUE,"Sheet1";"Closed Remodelled New",#N/A,TRUE,"Sheet1";"Competitive and FSP",#N/A,TRUE,"Sheet1";"Working Capital and Capex",#N/A,TRUE,"Sheet1";"depreciation",#N/A,TRUE,"Sheet1"}</definedName>
    <definedName name="OAUG" localSheetId="30">#REF!</definedName>
    <definedName name="OAUG">#REF!</definedName>
    <definedName name="occ">[200]Assumption!$B$7</definedName>
    <definedName name="OccTable">[201]按月出租率!#REF!</definedName>
    <definedName name="Occupancy" localSheetId="30">#REF!</definedName>
    <definedName name="Occupancy">#REF!</definedName>
    <definedName name="OCT">#N/A</definedName>
    <definedName name="Oct.test" localSheetId="30" hidden="1">{"Mexico PL",#N/A,FALSE,"Mexico";"Mexico BS",#N/A,FALSE,"Mexico";"Mexico CF",#N/A,FALSE,"Mexico"}</definedName>
    <definedName name="Oct.test" hidden="1">{"Mexico PL",#N/A,FALSE,"Mexico";"Mexico BS",#N/A,FALSE,"Mexico";"Mexico CF",#N/A,FALSE,"Mexico"}</definedName>
    <definedName name="Oct.test1" localSheetId="30" hidden="1">{"US PL",#N/A,FALSE,"US";"US BS",#N/A,FALSE,"US";"US CF",#N/A,FALSE,"US"}</definedName>
    <definedName name="Oct.test1" hidden="1">{"US PL",#N/A,FALSE,"US";"US BS",#N/A,FALSE,"US";"US CF",#N/A,FALSE,"US"}</definedName>
    <definedName name="Oct00" localSheetId="30" hidden="1">{"Statement of Income",#N/A,TRUE,"Mar99";"Balance Sheet",#N/A,TRUE,"Mar99"}</definedName>
    <definedName name="Oct00" hidden="1">{"Statement of Income",#N/A,TRUE,"Mar99";"Balance Sheet",#N/A,TRUE,"Mar99"}</definedName>
    <definedName name="Oct00TB" localSheetId="30" hidden="1">{"Statement of Income",#N/A,TRUE,"Mar99";"Balance Sheet",#N/A,TRUE,"Mar99"}</definedName>
    <definedName name="Oct00TB" hidden="1">{"Statement of Income",#N/A,TRUE,"Mar99";"Balance Sheet",#N/A,TRUE,"Mar99"}</definedName>
    <definedName name="OCTBS" localSheetId="30" hidden="1">{#N/A,#N/A,FALSE,"Assump2";#N/A,#N/A,FALSE,"Income2";#N/A,#N/A,FALSE,"Balance2";#N/A,#N/A,FALSE,"DCF Filter";#N/A,#N/A,FALSE,"Trans Assump2";#N/A,#N/A,FALSE,"Combined Income2";#N/A,#N/A,FALSE,"Combined Balance2"}</definedName>
    <definedName name="OCTBS" hidden="1">{#N/A,#N/A,FALSE,"Assump2";#N/A,#N/A,FALSE,"Income2";#N/A,#N/A,FALSE,"Balance2";#N/A,#N/A,FALSE,"DCF Filter";#N/A,#N/A,FALSE,"Trans Assump2";#N/A,#N/A,FALSE,"Combined Income2";#N/A,#N/A,FALSE,"Combined Balance2"}</definedName>
    <definedName name="Octob00" localSheetId="30" hidden="1">{"Statement of Income",#N/A,TRUE,"Mar99";"Balance Sheet",#N/A,TRUE,"Mar99"}</definedName>
    <definedName name="Octob00" hidden="1">{"Statement of Income",#N/A,TRUE,"Mar99";"Balance Sheet",#N/A,TRUE,"Mar99"}</definedName>
    <definedName name="Octob00TB" localSheetId="30" hidden="1">{"Statement of Income",#N/A,TRUE,"Mar99";"Balance Sheet",#N/A,TRUE,"Mar99"}</definedName>
    <definedName name="Octob00TB" hidden="1">{"Statement of Income",#N/A,TRUE,"Mar99";"Balance Sheet",#N/A,TRUE,"Mar99"}</definedName>
    <definedName name="ODEC" localSheetId="30">#REF!</definedName>
    <definedName name="ODEC">#REF!</definedName>
    <definedName name="oen" localSheetId="30" hidden="1">{"Ops_S.Holders Assets and Income",#N/A,FALSE,"ops_shf"}</definedName>
    <definedName name="oen" hidden="1">{"Ops_S.Holders Assets and Income",#N/A,FALSE,"ops_shf"}</definedName>
    <definedName name="OFEB" localSheetId="30">#REF!</definedName>
    <definedName name="OFEB">#REF!</definedName>
    <definedName name="Office_Business_Sector">[202]configuration!$A$33:$A$40</definedName>
    <definedName name="OfficeRentalGrowth_evy2yr" localSheetId="30">#REF!</definedName>
    <definedName name="OfficeRentalGrowth_evy2yr">#REF!</definedName>
    <definedName name="OI" localSheetId="30" hidden="1">{#N/A,#N/A,FALSE,"COVER";#N/A,#N/A,FALSE,"Index";#N/A,#N/A,FALSE,"Non-Earning";#N/A,#N/A,FALSE,"Non-Earning_Recovery"}</definedName>
    <definedName name="OI" hidden="1">{#N/A,#N/A,FALSE,"COVER";#N/A,#N/A,FALSE,"Index";#N/A,#N/A,FALSE,"Non-Earning";#N/A,#N/A,FALSE,"Non-Earning_Recovery"}</definedName>
    <definedName name="OILMOVE" localSheetId="30">#REF!</definedName>
    <definedName name="OILMOVE">#REF!</definedName>
    <definedName name="OILMOVEKE">#REF!</definedName>
    <definedName name="oioi"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oio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oioioioioi" localSheetId="30" hidden="1">{"Pound Sterling",#N/A,TRUE,"PPD";"Pound Sterling",#N/A,TRUE,"Anaquest";"Pound Sterling",#N/A,TRUE,"Delta";"Pound Sterling",#N/A,TRUE,"INO"}</definedName>
    <definedName name="oioioioioi" hidden="1">{"Pound Sterling",#N/A,TRUE,"PPD";"Pound Sterling",#N/A,TRUE,"Anaquest";"Pound Sterling",#N/A,TRUE,"Delta";"Pound Sterling",#N/A,TRUE,"INO"}</definedName>
    <definedName name="oioioioioioio" localSheetId="30" hidden="1">{"Sum WW A",#N/A,FALSE,"FY95SLS";"Sum WW B",#N/A,FALSE,"FY95SLS";"Sum US A",#N/A,FALSE,"FY95SLS";"Sum US B",#N/A,FALSE,"FY95SLS";"Sum US Bocg",#N/A,FALSE,"FY95SLS";"Sum Can A",#N/A,FALSE,"FY95SLS";"Sum Can B",#N/A,FALSE,"FY95SLS";"Sum Europe",#N/A,FALSE,"FY95SLS";"Sum Row",#N/A,FALSE,"FY95SLS"}</definedName>
    <definedName name="oioioioioioio" hidden="1">{"Sum WW A",#N/A,FALSE,"FY95SLS";"Sum WW B",#N/A,FALSE,"FY95SLS";"Sum US A",#N/A,FALSE,"FY95SLS";"Sum US B",#N/A,FALSE,"FY95SLS";"Sum US Bocg",#N/A,FALSE,"FY95SLS";"Sum Can A",#N/A,FALSE,"FY95SLS";"Sum Can B",#N/A,FALSE,"FY95SLS";"Sum Europe",#N/A,FALSE,"FY95SLS";"Sum Row",#N/A,FALSE,"FY95SLS"}</definedName>
    <definedName name="oiu" localSheetId="30" hidden="1">{#N/A,#N/A,FALSE,"COVER";#N/A,#N/A,FALSE,"RATIOS";#N/A,#N/A,FALSE,"LEVERAGE";#N/A,#N/A,FALSE,"TIER-1";#N/A,#N/A,FALSE,"RISK BASED ASSETS";#N/A,#N/A,FALSE,"TIER-2"}</definedName>
    <definedName name="oiu" hidden="1">{#N/A,#N/A,FALSE,"COVER";#N/A,#N/A,FALSE,"RATIOS";#N/A,#N/A,FALSE,"LEVERAGE";#N/A,#N/A,FALSE,"TIER-1";#N/A,#N/A,FALSE,"RISK BASED ASSETS";#N/A,#N/A,FALSE,"TIER-2"}</definedName>
    <definedName name="oiuy" localSheetId="30" hidden="1">{#N/A,#N/A,FALSE,"Baltimore";#N/A,#N/A,FALSE,"Barrington";#N/A,#N/A,FALSE,"Butler";#N/A,#N/A,FALSE,"Cleveland";#N/A,#N/A,FALSE,"Closter";#N/A,#N/A,FALSE,"Eaton";#N/A,#N/A,FALSE,"Meriden";#N/A,#N/A,FALSE,"Mt. Vernon";#N/A,#N/A,FALSE,"Rochester";#N/A,#N/A,FALSE,"Three Rivers";#N/A,#N/A,FALSE,"Warren"}</definedName>
    <definedName name="oiuy" hidden="1">{#N/A,#N/A,FALSE,"Baltimore";#N/A,#N/A,FALSE,"Barrington";#N/A,#N/A,FALSE,"Butler";#N/A,#N/A,FALSE,"Cleveland";#N/A,#N/A,FALSE,"Closter";#N/A,#N/A,FALSE,"Eaton";#N/A,#N/A,FALSE,"Meriden";#N/A,#N/A,FALSE,"Mt. Vernon";#N/A,#N/A,FALSE,"Rochester";#N/A,#N/A,FALSE,"Three Rivers";#N/A,#N/A,FALSE,"Warren"}</definedName>
    <definedName name="OJAN" localSheetId="30">#REF!</definedName>
    <definedName name="OJAN">#REF!</definedName>
    <definedName name="OJUL">#REF!</definedName>
    <definedName name="OJUN">#REF!</definedName>
    <definedName name="ok" localSheetId="30" hidden="1">{"TOTAL",#N/A,FALSE,"A";"FISCAL94",#N/A,FALSE,"A";"FISCAL95",#N/A,FALSE,"A";"FISCAL96",#N/A,FALSE,"A";"misc page",#N/A,FALSE,"A"}</definedName>
    <definedName name="ok" hidden="1">{"TOTAL",#N/A,FALSE,"A";"FISCAL94",#N/A,FALSE,"A";"FISCAL95",#N/A,FALSE,"A";"FISCAL96",#N/A,FALSE,"A";"misc page",#N/A,FALSE,"A"}</definedName>
    <definedName name="okay" localSheetId="30" hidden="1">{#N/A,#N/A,FALSE,"QTD";#N/A,#N/A,FALSE,"Lic Fees";#N/A,#N/A,FALSE,"Unapproved";#N/A,#N/A,FALSE,"Wkly Notes"}</definedName>
    <definedName name="okay" hidden="1">{#N/A,#N/A,FALSE,"QTD";#N/A,#N/A,FALSE,"Lic Fees";#N/A,#N/A,FALSE,"Unapproved";#N/A,#N/A,FALSE,"Wkly Notes"}</definedName>
    <definedName name="okay2" localSheetId="30" hidden="1">{#N/A,#N/A,FALSE,"QTD";#N/A,#N/A,FALSE,"Lic Fees";#N/A,#N/A,FALSE,"Unapproved";#N/A,#N/A,FALSE,"Wkly Notes"}</definedName>
    <definedName name="okay2" hidden="1">{#N/A,#N/A,FALSE,"QTD";#N/A,#N/A,FALSE,"Lic Fees";#N/A,#N/A,FALSE,"Unapproved";#N/A,#N/A,FALSE,"Wkly Notes"}</definedName>
    <definedName name="OL" localSheetId="30" hidden="1">{#N/A,#N/A,TRUE,"0 Deckbl.";#N/A,#N/A,TRUE,"S 1 Komm";#N/A,#N/A,TRUE,"S 1a Komm";#N/A,#N/A,TRUE,"S 1b Komm";#N/A,#N/A,TRUE,"S  2 DBR";#N/A,#N/A,TRUE,"S  3 Sparten";#N/A,#N/A,TRUE,"S 4  Betr. K.";#N/A,#N/A,TRUE,"6 Bilanz";#N/A,#N/A,TRUE,"6a Bilanz ";#N/A,#N/A,TRUE,"6b Bilanz ";#N/A,#N/A,TRUE,"7 GS I";#N/A,#N/A,TRUE,"S 8 EQ-GuV"}</definedName>
    <definedName name="OL" hidden="1">{#N/A,#N/A,TRUE,"0 Deckbl.";#N/A,#N/A,TRUE,"S 1 Komm";#N/A,#N/A,TRUE,"S 1a Komm";#N/A,#N/A,TRUE,"S 1b Komm";#N/A,#N/A,TRUE,"S  2 DBR";#N/A,#N/A,TRUE,"S  3 Sparten";#N/A,#N/A,TRUE,"S 4  Betr. K.";#N/A,#N/A,TRUE,"6 Bilanz";#N/A,#N/A,TRUE,"6a Bilanz ";#N/A,#N/A,TRUE,"6b Bilanz ";#N/A,#N/A,TRUE,"7 GS I";#N/A,#N/A,TRUE,"S 8 EQ-GuV"}</definedName>
    <definedName name="old" localSheetId="30" hidden="1">{#N/A,#N/A,FALSE,"Proj Cost";#N/A,#N/A,FALSE,"Fair Scenario";#N/A,#N/A,FALSE,"Wonderful Scenario";#N/A,#N/A,FALSE,"Awful Scenario"}</definedName>
    <definedName name="old" hidden="1">{#N/A,#N/A,FALSE,"Proj Cost";#N/A,#N/A,FALSE,"Fair Scenario";#N/A,#N/A,FALSE,"Wonderful Scenario";#N/A,#N/A,FALSE,"Awful Scenario"}</definedName>
    <definedName name="OLD_2" localSheetId="30">#REF!</definedName>
    <definedName name="OLD_2">#REF!</definedName>
    <definedName name="OLD_3">#REF!</definedName>
    <definedName name="OLD_4">#REF!</definedName>
    <definedName name="oldkey1" localSheetId="30" hidden="1">#REF!</definedName>
    <definedName name="oldkey1" hidden="1">#REF!</definedName>
    <definedName name="oldsort" localSheetId="30" hidden="1">#REF!</definedName>
    <definedName name="oldsort" hidden="1">#REF!</definedName>
    <definedName name="OLOC">#REF!</definedName>
    <definedName name="OMAR">#REF!</definedName>
    <definedName name="OMAY">#REF!</definedName>
    <definedName name="on" localSheetId="30" hidden="1">{"TOTAL",#N/A,FALSE,"A";"FISCAL94",#N/A,FALSE,"A";"FISCAL95",#N/A,FALSE,"A";"FISCAL96",#N/A,FALSE,"A";"misc page",#N/A,FALSE,"A"}</definedName>
    <definedName name="on" hidden="1">{"TOTAL",#N/A,FALSE,"A";"FISCAL94",#N/A,FALSE,"A";"FISCAL95",#N/A,FALSE,"A";"FISCAL96",#N/A,FALSE,"A";"misc page",#N/A,FALSE,"A"}</definedName>
    <definedName name="ONE" localSheetId="30" hidden="1">{#N/A,#N/A,FALSE,"ARCSTEP"}</definedName>
    <definedName name="ONE" hidden="1">{#N/A,#N/A,FALSE,"ARCSTEP"}</definedName>
    <definedName name="ONOV" localSheetId="30">#REF!</definedName>
    <definedName name="ONOV">#REF!</definedName>
    <definedName name="oo" localSheetId="30" hidden="1">{"'Sheet1'!$A$1:$E$287"}</definedName>
    <definedName name="oo" hidden="1">{"'Sheet1'!$A$1:$E$287"}</definedName>
    <definedName name="OOCT">#REF!</definedName>
    <definedName name="ooo" localSheetId="30" hidden="1">{#N/A,#N/A,FALSE,"REPORT"}</definedName>
    <definedName name="ooo" hidden="1">{#N/A,#N/A,FALSE,"REPORT"}</definedName>
    <definedName name="ooooo" localSheetId="30" hidden="1">{#N/A,#N/A,FALSE,"Calc";#N/A,#N/A,FALSE,"Sensitivity";#N/A,#N/A,FALSE,"LT Earn.Dil.";#N/A,#N/A,FALSE,"Dil. AVP"}</definedName>
    <definedName name="ooooo" hidden="1">{#N/A,#N/A,FALSE,"Calc";#N/A,#N/A,FALSE,"Sensitivity";#N/A,#N/A,FALSE,"LT Earn.Dil.";#N/A,#N/A,FALSE,"Dil. AVP"}</definedName>
    <definedName name="oooooooooooooo" localSheetId="30">#REF!</definedName>
    <definedName name="oooooooooooooo">#REF!</definedName>
    <definedName name="oop">#N/A</definedName>
    <definedName name="OOU" localSheetId="30" hidden="1">{#N/A,#N/A,FALSE,"BS";#N/A,#N/A,FALSE,"PL_10Q";#N/A,#N/A,FALSE,"SOE";#N/A,#N/A,FALSE,"SCF"}</definedName>
    <definedName name="OOU" hidden="1">{#N/A,#N/A,FALSE,"BS";#N/A,#N/A,FALSE,"PL_10Q";#N/A,#N/A,FALSE,"SOE";#N/A,#N/A,FALSE,"SCF"}</definedName>
    <definedName name="OPENPRICE" hidden="1">"OPENPRICE"</definedName>
    <definedName name="OPER_INC" hidden="1">"OPER_INC"</definedName>
    <definedName name="Opex_Growth" localSheetId="30">#REF!</definedName>
    <definedName name="Opex_Growth">#REF!</definedName>
    <definedName name="opoiy" localSheetId="30" hidden="1">{"Sum WW A",#N/A,FALSE,"FY95SLS";"Sum WW B",#N/A,FALSE,"FY95SLS";"Sum US A",#N/A,FALSE,"FY95SLS";"Sum US B",#N/A,FALSE,"FY95SLS";"Sum US Bocg",#N/A,FALSE,"FY95SLS";"Sum Can A",#N/A,FALSE,"FY95SLS";"Sum Can B",#N/A,FALSE,"FY95SLS";"Sum Europe",#N/A,FALSE,"FY95SLS";"Sum Row",#N/A,FALSE,"FY95SLS"}</definedName>
    <definedName name="opoiy" hidden="1">{"Sum WW A",#N/A,FALSE,"FY95SLS";"Sum WW B",#N/A,FALSE,"FY95SLS";"Sum US A",#N/A,FALSE,"FY95SLS";"Sum US B",#N/A,FALSE,"FY95SLS";"Sum US Bocg",#N/A,FALSE,"FY95SLS";"Sum Can A",#N/A,FALSE,"FY95SLS";"Sum Can B",#N/A,FALSE,"FY95SLS";"Sum Europe",#N/A,FALSE,"FY95SLS";"Sum Row",#N/A,FALSE,"FY95SLS"}</definedName>
    <definedName name="opopop" localSheetId="30" hidden="1">{#N/A,#N/A,TRUE,"index";#N/A,#N/A,TRUE,"Summary";#N/A,#N/A,TRUE,"Continuing Business";#N/A,#N/A,TRUE,"Disposals";#N/A,#N/A,TRUE,"Acquisitions";#N/A,#N/A,TRUE,"Actual &amp; Plan Reconciliation"}</definedName>
    <definedName name="opopop" hidden="1">{#N/A,#N/A,TRUE,"index";#N/A,#N/A,TRUE,"Summary";#N/A,#N/A,TRUE,"Continuing Business";#N/A,#N/A,TRUE,"Disposals";#N/A,#N/A,TRUE,"Acquisitions";#N/A,#N/A,TRUE,"Actual &amp; Plan Reconciliation"}</definedName>
    <definedName name="opopopopopo" localSheetId="30" hidden="1">{"Units A",#N/A,FALSE,"FY95SLS";"Units B",#N/A,FALSE,"FY95SLS"}</definedName>
    <definedName name="opopopopopo" hidden="1">{"Units A",#N/A,FALSE,"FY95SLS";"Units B",#N/A,FALSE,"FY95SLS"}</definedName>
    <definedName name="OPPORTUNITY">[203]base!$E$1:$E$295</definedName>
    <definedName name="OPYS" localSheetId="30">#REF!</definedName>
    <definedName name="OPYS">#REF!</definedName>
    <definedName name="Order_details">#REF!</definedName>
    <definedName name="order1a" hidden="1">255</definedName>
    <definedName name="OrderTable" localSheetId="30" hidden="1">#REF!</definedName>
    <definedName name="OrderTable" hidden="1">#REF!</definedName>
    <definedName name="Orlando" localSheetId="30" hidden="1">#REF!</definedName>
    <definedName name="Orlando" hidden="1">#REF!</definedName>
    <definedName name="os56rt" localSheetId="30"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os56rt"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OSEP" localSheetId="30">#REF!</definedName>
    <definedName name="OSEP">#REF!</definedName>
    <definedName name="OT">[199]MasterList!$E$265:$E$284</definedName>
    <definedName name="OTH_UC">#N/A</definedName>
    <definedName name="OTHAMT">#N/A</definedName>
    <definedName name="OTHBOH">#N/A</definedName>
    <definedName name="OTHEOH">#N/A</definedName>
    <definedName name="OTHER">#N/A</definedName>
    <definedName name="other_1" localSheetId="30" hidden="1">{"YTDONLY",#N/A,FALSE,"09-SUM  ";"REGULAR1",#N/A,FALSE,"09-SUM  "}</definedName>
    <definedName name="other_1" hidden="1">{"YTDONLY",#N/A,FALSE,"09-SUM  ";"REGULAR1",#N/A,FALSE,"09-SUM  "}</definedName>
    <definedName name="other_2" localSheetId="30" hidden="1">{"YTDONLY",#N/A,FALSE,"09-SUM  ";"REGULAR1",#N/A,FALSE,"09-SUM  "}</definedName>
    <definedName name="other_2" hidden="1">{"YTDONLY",#N/A,FALSE,"09-SUM  ";"REGULAR1",#N/A,FALSE,"09-SUM  "}</definedName>
    <definedName name="OTHER_ASSETS" hidden="1">"OTHER_ASSETS"</definedName>
    <definedName name="OTHER_CURRENT_ASSETS" hidden="1">"OTHER_CURRENT_ASSETS"</definedName>
    <definedName name="OTHER_CURRENT_LIAB" hidden="1">"OTHER_CURRENT_LIAB"</definedName>
    <definedName name="OTHER_EARNING" hidden="1">"OTHER_EARNING"</definedName>
    <definedName name="OTHER_EQUITY" hidden="1">"OTHER_EQUITY"</definedName>
    <definedName name="OTHER_INCOME" localSheetId="30">#REF!</definedName>
    <definedName name="OTHER_INCOME">#REF!</definedName>
    <definedName name="Other_Income_Growth">#REF!</definedName>
    <definedName name="OTHER_INVESTING" hidden="1">"OTHER_INVESTING"</definedName>
    <definedName name="OTHER_LIAB" hidden="1">"OTHER_LIAB"</definedName>
    <definedName name="OTHER_LONG_TERM" hidden="1">"OTHER_LONG_TERM"</definedName>
    <definedName name="OTHER_NET" hidden="1">"OTHER_NET"</definedName>
    <definedName name="OTHER_OPER" hidden="1">"OTHER_OPER"</definedName>
    <definedName name="OTHER_RECEIV" hidden="1">"OTHER_RECEIV"</definedName>
    <definedName name="OTHER_REVENUE" hidden="1">"OTHER_REVENUE"</definedName>
    <definedName name="other1" localSheetId="30" hidden="1">{"YTDONLY",#N/A,FALSE,"09-SUM  ";"REGULAR1",#N/A,FALSE,"09-SUM  "}</definedName>
    <definedName name="other1" hidden="1">{"YTDONLY",#N/A,FALSE,"09-SUM  ";"REGULAR1",#N/A,FALSE,"09-SUM  "}</definedName>
    <definedName name="other33" localSheetId="30" hidden="1">{#N/A,#N/A,FALSE,"Pharm";#N/A,#N/A,FALSE,"WWCM"}</definedName>
    <definedName name="other33" hidden="1">{#N/A,#N/A,FALSE,"Pharm";#N/A,#N/A,FALSE,"WWCM"}</definedName>
    <definedName name="othermar" localSheetId="30" hidden="1">{#N/A,#N/A,FALSE,"Pharm";#N/A,#N/A,FALSE,"WWCM"}</definedName>
    <definedName name="othermar" hidden="1">{#N/A,#N/A,FALSE,"Pharm";#N/A,#N/A,FALSE,"WWCM"}</definedName>
    <definedName name="Others" localSheetId="30" hidden="1">{"Page 1",#N/A,FALSE,"Sheet1";"Page 2",#N/A,FALSE,"Sheet1"}</definedName>
    <definedName name="Others" hidden="1">{"Page 1",#N/A,FALSE,"Sheet1";"Page 2",#N/A,FALSE,"Sheet1"}</definedName>
    <definedName name="otuor" localSheetId="30" hidden="1">{"Units A",#N/A,FALSE,"FY95SLS";"Units B",#N/A,FALSE,"FY95SLS"}</definedName>
    <definedName name="otuor" hidden="1">{"Units A",#N/A,FALSE,"FY95SLS";"Units B",#N/A,FALSE,"FY95SLS"}</definedName>
    <definedName name="ouououiouopupo" localSheetId="30" hidden="1">{#N/A,#N/A,FALSE,"BS";#N/A,#N/A,FALSE,"PL";#N/A,#N/A,FALSE,"SOE";#N/A,#N/A,FALSE,"SCF"}</definedName>
    <definedName name="ouououiouopupo" hidden="1">{#N/A,#N/A,FALSE,"BS";#N/A,#N/A,FALSE,"PL";#N/A,#N/A,FALSE,"SOE";#N/A,#N/A,FALSE,"SCF"}</definedName>
    <definedName name="ououp0" localSheetId="30" hidden="1">{#N/A,#N/A,FALSE,"TABLE_1 YTD- VALUES LAST YR(2)"}</definedName>
    <definedName name="ououp0" hidden="1">{#N/A,#N/A,FALSE,"TABLE_1 YTD- VALUES LAST YR(2)"}</definedName>
    <definedName name="our"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our"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OUT_TOTAL">#N/A</definedName>
    <definedName name="OUTAMT">#N/A</definedName>
    <definedName name="output">[4]Inv_Data!#REF!</definedName>
    <definedName name="Outputnew" localSheetId="30" hidden="1">{#N/A,#N/A,FALSE,"monthly";#N/A,#N/A,FALSE,"fcst detail"}</definedName>
    <definedName name="Outputnew" hidden="1">{#N/A,#N/A,FALSE,"monthly";#N/A,#N/A,FALSE,"fcst detail"}</definedName>
    <definedName name="OutputVAT" localSheetId="30">#REF!</definedName>
    <definedName name="OutputVAT">#REF!</definedName>
    <definedName name="OUTQTY">#N/A</definedName>
    <definedName name="Overview" localSheetId="30" hidden="1">{"Entire Spreadsheet",#N/A,FALSE,"ACCTLIST";"Invoices",#N/A,FALSE,"ACCTLIST"}</definedName>
    <definedName name="Overview" hidden="1">{"Entire Spreadsheet",#N/A,FALSE,"ACCTLIST";"Invoices",#N/A,FALSE,"ACCTLIST"}</definedName>
    <definedName name="OverviewII" localSheetId="30" hidden="1">{"Entire Spreadsheet",#N/A,FALSE,"ACCTLIST";"Invoices",#N/A,FALSE,"ACCTLIST"}</definedName>
    <definedName name="OverviewII" hidden="1">{"Entire Spreadsheet",#N/A,FALSE,"ACCTLIST";"Invoices",#N/A,FALSE,"ACCTLIST"}</definedName>
    <definedName name="Ownership" hidden="1">OFFSET([165]!Data.Top.Left,1,0)</definedName>
    <definedName name="p" localSheetId="30">#REF!</definedName>
    <definedName name="p">#REF!</definedName>
    <definedName name="p.kh" localSheetId="30" hidden="1">{#N/A,#N/A,FALSE,"Heat";#N/A,#N/A,FALSE,"DCF";#N/A,#N/A,FALSE,"LBO";#N/A,#N/A,FALSE,"A";#N/A,#N/A,FALSE,"C";#N/A,#N/A,FALSE,"impd";#N/A,#N/A,FALSE,"Accr-Dilu"}</definedName>
    <definedName name="p.kh" hidden="1">{#N/A,#N/A,FALSE,"Heat";#N/A,#N/A,FALSE,"DCF";#N/A,#N/A,FALSE,"LBO";#N/A,#N/A,FALSE,"A";#N/A,#N/A,FALSE,"C";#N/A,#N/A,FALSE,"impd";#N/A,#N/A,FALSE,"Accr-Dilu"}</definedName>
    <definedName name="p_ActPeriodMthOrder" localSheetId="30">#REF!</definedName>
    <definedName name="p_ActPeriodMthOrder">#REF!</definedName>
    <definedName name="P_AMOUNT">#REF!</definedName>
    <definedName name="p_BgtVer">[204]Parameter!$G$33</definedName>
    <definedName name="p_closingver">[204]Parameter!$G$18</definedName>
    <definedName name="P_COMMENT" localSheetId="30">#REF!</definedName>
    <definedName name="P_COMMENT">#REF!</definedName>
    <definedName name="p_Cube">#REF!</definedName>
    <definedName name="p_Curr">[204]Parameter!$G$24</definedName>
    <definedName name="P_EBITDAP" localSheetId="30">#REF!</definedName>
    <definedName name="P_EBITDAP">#REF!</definedName>
    <definedName name="P_EBITDAT">#REF!</definedName>
    <definedName name="p_Entity">#REF!</definedName>
    <definedName name="p_EntityCode">[204]Parameter!$G$117</definedName>
    <definedName name="p_EntityName">[204]Parameter!$G$20</definedName>
    <definedName name="p_Period">[204]Parameter!$G$12</definedName>
    <definedName name="P_ROERA" localSheetId="30">#REF!</definedName>
    <definedName name="P_ROERA">#REF!</definedName>
    <definedName name="P_ROERA_DEP">#REF!</definedName>
    <definedName name="P_ROERA_NODEP">#REF!</definedName>
    <definedName name="P_ROERNA">#REF!</definedName>
    <definedName name="P_ROERNA_DEP">#REF!</definedName>
    <definedName name="P_ROERNA_NODEP">#REF!</definedName>
    <definedName name="p_Structure">#REF!</definedName>
    <definedName name="p_Unitmeasure">[204]Parameter!$G$26</definedName>
    <definedName name="p_Version">[204]Parameter!$G$8</definedName>
    <definedName name="p_Year">[204]Parameter!$G$10</definedName>
    <definedName name="P40_42德维茵仓储">#REF!</definedName>
    <definedName name="pa____________or">"Retail Rental Growth+Sheet1!$F$21"</definedName>
    <definedName name="pac" localSheetId="30" hidden="1">{TRUE,TRUE,-1.25,-15.5,456.75,279.75,FALSE,FALSE,TRUE,TRUE,0,1,18,1,199,6,3,4,TRUE,TRUE,3,TRUE,1,TRUE,100,"Swvu.cash.","ACwvu.cash.",1,FALSE,FALSE,0.511811023622047,0.511811023622047,0.511811023622047,0.511811023622047,1,"","",FALSE,FALSE,FALSE,FALSE,1,#N/A,1,1,#DIV/0!,FALSE,"Rwvu.cash.",#N/A,FALSE,FALSE}</definedName>
    <definedName name="pac" hidden="1">{TRUE,TRUE,-1.25,-15.5,456.75,279.75,FALSE,FALSE,TRUE,TRUE,0,1,18,1,199,6,3,4,TRUE,TRUE,3,TRUE,1,TRUE,100,"Swvu.cash.","ACwvu.cash.",1,FALSE,FALSE,0.511811023622047,0.511811023622047,0.511811023622047,0.511811023622047,1,"","",FALSE,FALSE,FALSE,FALSE,1,#N/A,1,1,#DIV/0!,FALSE,"Rwvu.cash.",#N/A,FALSE,FALSE}</definedName>
    <definedName name="package31" localSheetId="30">#REF!</definedName>
    <definedName name="package31">#REF!</definedName>
    <definedName name="package32">#REF!</definedName>
    <definedName name="page1">#REF!</definedName>
    <definedName name="page2">#REF!</definedName>
    <definedName name="page3">#REF!</definedName>
    <definedName name="page4">#REF!</definedName>
    <definedName name="paint">#REF!</definedName>
    <definedName name="parse" hidden="1">#REF!</definedName>
    <definedName name="particulars">[128]ENTRIES!#REF!</definedName>
    <definedName name="password" localSheetId="30">#REF!</definedName>
    <definedName name="password">#REF!</definedName>
    <definedName name="pau" hidden="1">38935.6731597222</definedName>
    <definedName name="PAY_ACCRUED" hidden="1">"PAY_ACCRUED"</definedName>
    <definedName name="Pay_Date" localSheetId="30">#REF!</definedName>
    <definedName name="Pay_Date">#REF!</definedName>
    <definedName name="Pay_Num">#REF!</definedName>
    <definedName name="payment.Num">IF(OR([139]Interest!A1048576="",[139]Interest!A1048576=[205]!Total_payments),"",[139]Interest!A1048576+1)</definedName>
    <definedName name="Payment_Date" localSheetId="30">DATE(YEAR(Rentroll!Loan_Start),MONTH(Rentroll!Loan_Start)+Payment_Number,DAY(Rentroll!Loan_Start))</definedName>
    <definedName name="Payment_Date">DATE(YEAR(Loan_Start),MONTH(Loan_Start)+Payment_Number,DAY(Loan_Start))</definedName>
    <definedName name="Payments_per_year" localSheetId="30">#REF!</definedName>
    <definedName name="Payments_per_year">#REF!</definedName>
    <definedName name="PB">#REF!</definedName>
    <definedName name="PB_SGA">#REF!</definedName>
    <definedName name="pc" localSheetId="30" hidden="1">{TRUE,TRUE,-1.25,-15.5,456.75,279.75,FALSE,FALSE,TRUE,TRUE,0,1,8,1,4,6,3,4,TRUE,TRUE,3,TRUE,1,TRUE,100,"Swvu.turnover.","ACwvu.turnover.",1,FALSE,FALSE,0.511811023622047,0.511811023622047,0.511811023622047,0.511811023622047,1,"","",FALSE,FALSE,FALSE,FALSE,1,#N/A,1,1,#DIV/0!,FALSE,"Rwvu.turnover.",#N/A,FALSE,FALSE}</definedName>
    <definedName name="pc" hidden="1">{TRUE,TRUE,-1.25,-15.5,456.75,279.75,FALSE,FALSE,TRUE,TRUE,0,1,8,1,4,6,3,4,TRUE,TRUE,3,TRUE,1,TRUE,100,"Swvu.turnover.","ACwvu.turnover.",1,FALSE,FALSE,0.511811023622047,0.511811023622047,0.511811023622047,0.511811023622047,1,"","",FALSE,FALSE,FALSE,FALSE,1,#N/A,1,1,#DIV/0!,FALSE,"Rwvu.turnover.",#N/A,FALSE,FALSE}</definedName>
    <definedName name="Pechous" localSheetId="30" hidden="1">{"FY01_Assets",#N/A,FALSE,"Fin Stmt Budget";"FY01_Liabilities",#N/A,FALSE,"Fin Stmt Budget";"FY01_Inc_Stmt",#N/A,FALSE,"Fin Stmt Budget";"FY01_SOCF",#N/A,FALSE,"Fin Stmt Budget"}</definedName>
    <definedName name="Pechous" hidden="1">{"FY01_Assets",#N/A,FALSE,"Fin Stmt Budget";"FY01_Liabilities",#N/A,FALSE,"Fin Stmt Budget";"FY01_Inc_Stmt",#N/A,FALSE,"Fin Stmt Budget";"FY01_SOCF",#N/A,FALSE,"Fin Stmt Budget"}</definedName>
    <definedName name="Pecos" localSheetId="30" hidden="1">{"Recap",#N/A,FALSE,"Recap";"EPS1",#N/A,FALSE,"EPS";"AM96",#N/A,FALSE,"American";"AM97",#N/A,FALSE,"American";"AM98",#N/A,FALSE,"American";"AM99",#N/A,FALSE,"American";"AM00",#N/A,FALSE,"American";"CAJ96",#N/A,FALSE,"Cajun";"CAJ97",#N/A,FALSE,"Cajun";"CAJ98",#N/A,FALSE,"Cajun";"CAJ99",#N/A,FALSE,"Cajun";"CAJ00",#N/A,FALSE,"Cajun";"GU98",#N/A,FALSE,"Gulf";"GU99",#N/A,FALSE,"Gulf";"GU00",#N/A,FALSE,"Gulf";"LO98",#N/A,FALSE,"Lonestar";"LO99",#N/A,FALSE,"Lonestar";"LO00",#N/A,FALSE,"Lonestar";"CA98",#N/A,FALSE,"Canyon";"CA99",#N/A,FALSE,"Canyon";"CA00",#N/A,FALSE,"Canyon";"PA98",#N/A,FALSE,"Pacific";"PA99",#N/A,FALSE,"Pacific";"PA00",#N/A,FALSE,"Pacific";"AT98",#N/A,FALSE,"Atlantic";"AT99",#N/A,FALSE,"Atlantic";"AT00",#N/A,FALSE,"Atlantic";"BR98",#N/A,FALSE,"Brazos";"BR99",#N/A,FALSE,"Brazos";"BR00",#N/A,FALSE,"Brazos";"PE98",#N/A,FALSE,"Pearl";"PE99",#N/A,FALSE,"Pearl";"PE00",#N/A,FALSE,"Pearl";"ST98",#N/A,FALSE,"Stephaniturm";"ST99",#N/A,FALSE,"Stephaniturm";"ST00",#N/A,FALSE,"Stephaniturm";"SB98",#N/A,FALSE,"SBL12";"SB99",#N/A,FALSE,"SBL12";"SB00",#N/A,FALSE,"SBL12";"PX00",#N/A,FALSE,"Mighty Phoenix"}</definedName>
    <definedName name="Pecos" hidden="1">{"Recap",#N/A,FALSE,"Recap";"EPS1",#N/A,FALSE,"EPS";"AM96",#N/A,FALSE,"American";"AM97",#N/A,FALSE,"American";"AM98",#N/A,FALSE,"American";"AM99",#N/A,FALSE,"American";"AM00",#N/A,FALSE,"American";"CAJ96",#N/A,FALSE,"Cajun";"CAJ97",#N/A,FALSE,"Cajun";"CAJ98",#N/A,FALSE,"Cajun";"CAJ99",#N/A,FALSE,"Cajun";"CAJ00",#N/A,FALSE,"Cajun";"GU98",#N/A,FALSE,"Gulf";"GU99",#N/A,FALSE,"Gulf";"GU00",#N/A,FALSE,"Gulf";"LO98",#N/A,FALSE,"Lonestar";"LO99",#N/A,FALSE,"Lonestar";"LO00",#N/A,FALSE,"Lonestar";"CA98",#N/A,FALSE,"Canyon";"CA99",#N/A,FALSE,"Canyon";"CA00",#N/A,FALSE,"Canyon";"PA98",#N/A,FALSE,"Pacific";"PA99",#N/A,FALSE,"Pacific";"PA00",#N/A,FALSE,"Pacific";"AT98",#N/A,FALSE,"Atlantic";"AT99",#N/A,FALSE,"Atlantic";"AT00",#N/A,FALSE,"Atlantic";"BR98",#N/A,FALSE,"Brazos";"BR99",#N/A,FALSE,"Brazos";"BR00",#N/A,FALSE,"Brazos";"PE98",#N/A,FALSE,"Pearl";"PE99",#N/A,FALSE,"Pearl";"PE00",#N/A,FALSE,"Pearl";"ST98",#N/A,FALSE,"Stephaniturm";"ST99",#N/A,FALSE,"Stephaniturm";"ST00",#N/A,FALSE,"Stephaniturm";"SB98",#N/A,FALSE,"SBL12";"SB99",#N/A,FALSE,"SBL12";"SB00",#N/A,FALSE,"SBL12";"PX00",#N/A,FALSE,"Mighty Phoenix"}</definedName>
    <definedName name="pecosx" localSheetId="30" hidden="1">{"Recap",#N/A,FALSE,"Recap";"EPS1",#N/A,FALSE,"EPS";"AM96",#N/A,FALSE,"American";"AM97",#N/A,FALSE,"American";"AM98",#N/A,FALSE,"American";"AM99",#N/A,FALSE,"American";"AM00",#N/A,FALSE,"American";"CAJ96",#N/A,FALSE,"Cajun";"CAJ97",#N/A,FALSE,"Cajun";"CAJ98",#N/A,FALSE,"Cajun";"CAJ99",#N/A,FALSE,"Cajun";"CAJ00",#N/A,FALSE,"Cajun";"GU98",#N/A,FALSE,"Gulf";"GU99",#N/A,FALSE,"Gulf";"GU00",#N/A,FALSE,"Gulf";"LO98",#N/A,FALSE,"Lonestar";"LO99",#N/A,FALSE,"Lonestar";"LO00",#N/A,FALSE,"Lonestar";"CA98",#N/A,FALSE,"Canyon";"CA99",#N/A,FALSE,"Canyon";"CA00",#N/A,FALSE,"Canyon";"PA98",#N/A,FALSE,"Pacific";"PA99",#N/A,FALSE,"Pacific";"PA00",#N/A,FALSE,"Pacific";"AT98",#N/A,FALSE,"Atlantic";"AT99",#N/A,FALSE,"Atlantic";"AT00",#N/A,FALSE,"Atlantic";"BR98",#N/A,FALSE,"Brazos";"BR99",#N/A,FALSE,"Brazos";"BR00",#N/A,FALSE,"Brazos";"PE98",#N/A,FALSE,"Pearl";"PE99",#N/A,FALSE,"Pearl";"PE00",#N/A,FALSE,"Pearl";"ST98",#N/A,FALSE,"Stephaniturm";"ST99",#N/A,FALSE,"Stephaniturm";"ST00",#N/A,FALSE,"Stephaniturm";"SB98",#N/A,FALSE,"SBL12";"SB99",#N/A,FALSE,"SBL12";"SB00",#N/A,FALSE,"SBL12";"PX00",#N/A,FALSE,"Mighty Phoenix"}</definedName>
    <definedName name="pecosx" hidden="1">{"Recap",#N/A,FALSE,"Recap";"EPS1",#N/A,FALSE,"EPS";"AM96",#N/A,FALSE,"American";"AM97",#N/A,FALSE,"American";"AM98",#N/A,FALSE,"American";"AM99",#N/A,FALSE,"American";"AM00",#N/A,FALSE,"American";"CAJ96",#N/A,FALSE,"Cajun";"CAJ97",#N/A,FALSE,"Cajun";"CAJ98",#N/A,FALSE,"Cajun";"CAJ99",#N/A,FALSE,"Cajun";"CAJ00",#N/A,FALSE,"Cajun";"GU98",#N/A,FALSE,"Gulf";"GU99",#N/A,FALSE,"Gulf";"GU00",#N/A,FALSE,"Gulf";"LO98",#N/A,FALSE,"Lonestar";"LO99",#N/A,FALSE,"Lonestar";"LO00",#N/A,FALSE,"Lonestar";"CA98",#N/A,FALSE,"Canyon";"CA99",#N/A,FALSE,"Canyon";"CA00",#N/A,FALSE,"Canyon";"PA98",#N/A,FALSE,"Pacific";"PA99",#N/A,FALSE,"Pacific";"PA00",#N/A,FALSE,"Pacific";"AT98",#N/A,FALSE,"Atlantic";"AT99",#N/A,FALSE,"Atlantic";"AT00",#N/A,FALSE,"Atlantic";"BR98",#N/A,FALSE,"Brazos";"BR99",#N/A,FALSE,"Brazos";"BR00",#N/A,FALSE,"Brazos";"PE98",#N/A,FALSE,"Pearl";"PE99",#N/A,FALSE,"Pearl";"PE00",#N/A,FALSE,"Pearl";"ST98",#N/A,FALSE,"Stephaniturm";"ST99",#N/A,FALSE,"Stephaniturm";"ST00",#N/A,FALSE,"Stephaniturm";"SB98",#N/A,FALSE,"SBL12";"SB99",#N/A,FALSE,"SBL12";"SB00",#N/A,FALSE,"SBL12";"PX00",#N/A,FALSE,"Mighty Phoenix"}</definedName>
    <definedName name="pen" localSheetId="30" hidden="1">{"Logo",#N/A,FALSE,"Logo";"Exchange",#N/A,FALSE,"Logo";#N/A,#N/A,FALSE,"overview"}</definedName>
    <definedName name="pen" hidden="1">{"Logo",#N/A,FALSE,"Logo";"Exchange",#N/A,FALSE,"Logo";#N/A,#N/A,FALSE,"overview"}</definedName>
    <definedName name="pepe" localSheetId="30" hidden="1">{#N/A,#N/A,FALSE,"Pharm";#N/A,#N/A,FALSE,"WWCM"}</definedName>
    <definedName name="pepe" hidden="1">{#N/A,#N/A,FALSE,"Pharm";#N/A,#N/A,FALSE,"WWCM"}</definedName>
    <definedName name="PEPE4" localSheetId="30" hidden="1">{#N/A,#N/A,FALSE,"Pharm";#N/A,#N/A,FALSE,"WWCM"}</definedName>
    <definedName name="PEPE4" hidden="1">{#N/A,#N/A,FALSE,"Pharm";#N/A,#N/A,FALSE,"WWCM"}</definedName>
    <definedName name="PEPE5" localSheetId="30" hidden="1">{#N/A,#N/A,FALSE,"Pharm";#N/A,#N/A,FALSE,"WWCM"}</definedName>
    <definedName name="PEPE5" hidden="1">{#N/A,#N/A,FALSE,"Pharm";#N/A,#N/A,FALSE,"WWCM"}</definedName>
    <definedName name="PerfTemplate" localSheetId="30" hidden="1">{#N/A,#N/A,FALSE,"QTD";#N/A,#N/A,FALSE,"Lic Fees";#N/A,#N/A,FALSE,"Unapproved";#N/A,#N/A,FALSE,"Wkly Notes"}</definedName>
    <definedName name="PerfTemplate" hidden="1">{#N/A,#N/A,FALSE,"QTD";#N/A,#N/A,FALSE,"Lic Fees";#N/A,#N/A,FALSE,"Unapproved";#N/A,#N/A,FALSE,"Wkly Notes"}</definedName>
    <definedName name="perftemplate2" localSheetId="30" hidden="1">{#N/A,#N/A,FALSE,"QTD";#N/A,#N/A,FALSE,"Lic Fees";#N/A,#N/A,FALSE,"Unapproved";#N/A,#N/A,FALSE,"Wkly Notes"}</definedName>
    <definedName name="perftemplate2" hidden="1">{#N/A,#N/A,FALSE,"QTD";#N/A,#N/A,FALSE,"Lic Fees";#N/A,#N/A,FALSE,"Unapproved";#N/A,#N/A,FALSE,"Wkly Notes"}</definedName>
    <definedName name="PERIODDATE" hidden="1">"PERIODDATE"</definedName>
    <definedName name="Periodic_rate">#N/A</definedName>
    <definedName name="perro"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perro"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PetPL" localSheetId="30" hidden="1">{#N/A,#N/A,FALSE,"J97plnfp"}</definedName>
    <definedName name="PetPL" hidden="1">{#N/A,#N/A,FALSE,"J97plnfp"}</definedName>
    <definedName name="PG_3" localSheetId="30">#REF!</definedName>
    <definedName name="PG_3">#REF!</definedName>
    <definedName name="pharma" localSheetId="30" hidden="1">{#N/A,#N/A,FALSE,"Sales Graph";#N/A,#N/A,FALSE,"PSBM";#N/A,#N/A,FALSE,"BUC Graph";#N/A,#N/A,FALSE,"P&amp;L - YTD"}</definedName>
    <definedName name="pharma" hidden="1">{#N/A,#N/A,FALSE,"Sales Graph";#N/A,#N/A,FALSE,"PSBM";#N/A,#N/A,FALSE,"BUC Graph";#N/A,#N/A,FALSE,"P&amp;L - YTD"}</definedName>
    <definedName name="philippe" localSheetId="30" hidden="1">{"revbudvar",#N/A,FALSE,"1999 BUD AUM";"actrev",#N/A,FALSE,"1999 BUD AUM";"budrev",#N/A,FALSE,"1999 BUD AUM";"budaum",#N/A,FALSE,"1999 BUD AUM";"actaum",#N/A,FALSE,"1999 BUD AUM"}</definedName>
    <definedName name="philippe" hidden="1">{"revbudvar",#N/A,FALSE,"1999 BUD AUM";"actrev",#N/A,FALSE,"1999 BUD AUM";"budrev",#N/A,FALSE,"1999 BUD AUM";"budaum",#N/A,FALSE,"1999 BUD AUM";"actaum",#N/A,FALSE,"1999 BUD AUM"}</definedName>
    <definedName name="Phone" localSheetId="30">#REF!</definedName>
    <definedName name="Phone">#REF!</definedName>
    <definedName name="pi"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i"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i_2"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i_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ietjePuk" hidden="1">#N/A</definedName>
    <definedName name="pkg.gom" localSheetId="30" hidden="1">{"2000PPE",#N/A,FALSE,"PPE 2000";"2000DD",#N/A,FALSE,"DrydocksOther"}</definedName>
    <definedName name="pkg.gom" hidden="1">{"2000PPE",#N/A,FALSE,"PPE 2000";"2000DD",#N/A,FALSE,"DrydocksOther"}</definedName>
    <definedName name="PKG_LD">#N/A</definedName>
    <definedName name="pl" localSheetId="30" hidden="1">{#N/A,#N/A,FALSE,"REPORT"}</definedName>
    <definedName name="pl" hidden="1">{#N/A,#N/A,FALSE,"REPORT"}</definedName>
    <definedName name="PLAmt">[206]PL!$E$13:$E$14,[206]PL!$K$13:$M$14,[206]PL!$E$25:$E$32,[206]PL!$K$25:$M$32,[206]PL!$E$48:$E$70,[206]PL!$K$48:$M$70,[206]PL!$E$85,[206]PL!$K$85:$M$85</definedName>
    <definedName name="plan" localSheetId="30" hidden="1">{#N/A,#N/A,FALSE,"BalSheet 0899";#N/A,#N/A,FALSE,"ytdpl899";#N/A,#N/A,FALSE,"Aug PL";#N/A,#N/A,FALSE,"Minority Int";#N/A,#N/A,FALSE,"Equity Roll Forward";#N/A,#N/A,FALSE,"Book Equity Test"}</definedName>
    <definedName name="plan" hidden="1">{#N/A,#N/A,FALSE,"BalSheet 0899";#N/A,#N/A,FALSE,"ytdpl899";#N/A,#N/A,FALSE,"Aug PL";#N/A,#N/A,FALSE,"Minority Int";#N/A,#N/A,FALSE,"Equity Roll Forward";#N/A,#N/A,FALSE,"Book Equity Test"}</definedName>
    <definedName name="planning" localSheetId="30" hidden="1">{#N/A,#N/A,FALSE,"BalSheet 0899";#N/A,#N/A,FALSE,"ytdpl899";#N/A,#N/A,FALSE,"Aug PL";#N/A,#N/A,FALSE,"Minority Int";#N/A,#N/A,FALSE,"Equity Roll Forward";#N/A,#N/A,FALSE,"Book Equity Test"}</definedName>
    <definedName name="planning" hidden="1">{#N/A,#N/A,FALSE,"BalSheet 0899";#N/A,#N/A,FALSE,"ytdpl899";#N/A,#N/A,FALSE,"Aug PL";#N/A,#N/A,FALSE,"Minority Int";#N/A,#N/A,FALSE,"Equity Roll Forward";#N/A,#N/A,FALSE,"Book Equity Test"}</definedName>
    <definedName name="PlanVLE" localSheetId="30" hidden="1">{#N/A,#N/A,FALSE,"SUMMARY";#N/A,#N/A,FALSE,"mcsh";#N/A,#N/A,FALSE,"vol&amp;rev";#N/A,#N/A,FALSE,"wkgcap";#N/A,#N/A,FALSE,"DEPR&amp;DT";#N/A,#N/A,FALSE,"ASSETS";#N/A,#N/A,FALSE,"NI&amp;OTH&amp;DIV";#N/A,#N/A,FALSE,"CASHFLOW";#N/A,#N/A,FALSE,"CAPEMPL";#N/A,#N/A,FALSE,"ROCE"}</definedName>
    <definedName name="PlanVLE" hidden="1">{#N/A,#N/A,FALSE,"SUMMARY";#N/A,#N/A,FALSE,"mcsh";#N/A,#N/A,FALSE,"vol&amp;rev";#N/A,#N/A,FALSE,"wkgcap";#N/A,#N/A,FALSE,"DEPR&amp;DT";#N/A,#N/A,FALSE,"ASSETS";#N/A,#N/A,FALSE,"NI&amp;OTH&amp;DIV";#N/A,#N/A,FALSE,"CASHFLOW";#N/A,#N/A,FALSE,"CAPEMPL";#N/A,#N/A,FALSE,"ROCE"}</definedName>
    <definedName name="PLaudited" localSheetId="30">#REF!</definedName>
    <definedName name="PLaudited">#REF!</definedName>
    <definedName name="PLCepi" localSheetId="30" hidden="1">{#N/A,#N/A,FALSE,"REPORT"}</definedName>
    <definedName name="PLCepi" hidden="1">{#N/A,#N/A,FALSE,"REPORT"}</definedName>
    <definedName name="ploi" localSheetId="30" hidden="1">{#N/A,#N/A,FALSE,"Assump2";#N/A,#N/A,FALSE,"Income2";#N/A,#N/A,FALSE,"Balance2";#N/A,#N/A,FALSE,"DCF Filter";#N/A,#N/A,FALSE,"Trans Assump2";#N/A,#N/A,FALSE,"Combined Income2";#N/A,#N/A,FALSE,"Combined Balance2"}</definedName>
    <definedName name="ploi" hidden="1">{#N/A,#N/A,FALSE,"Assump2";#N/A,#N/A,FALSE,"Income2";#N/A,#N/A,FALSE,"Balance2";#N/A,#N/A,FALSE,"DCF Filter";#N/A,#N/A,FALSE,"Trans Assump2";#N/A,#N/A,FALSE,"Combined Income2";#N/A,#N/A,FALSE,"Combined Balance2"}</definedName>
    <definedName name="PLopening" localSheetId="30">#REF!</definedName>
    <definedName name="PLopening">#REF!</definedName>
    <definedName name="PLProcef" localSheetId="30" hidden="1">{#N/A,#N/A,FALSE,"REPORT"}</definedName>
    <definedName name="PLProcef" hidden="1">{#N/A,#N/A,FALSE,"REPORT"}</definedName>
    <definedName name="PLScale">[207]Assumptions!$B$1</definedName>
    <definedName name="PLTaxol" localSheetId="30" hidden="1">{#N/A,#N/A,FALSE,"REPORT"}</definedName>
    <definedName name="PLTaxol" hidden="1">{#N/A,#N/A,FALSE,"REPORT"}</definedName>
    <definedName name="ply" hidden="1">'[208]Power &amp; Fuel(new)'!#REF!</definedName>
    <definedName name="plywood" hidden="1">'[208]Power &amp; Fuel(new)'!#REF!</definedName>
    <definedName name="pMDX1">[209]ARAging!$D$18</definedName>
    <definedName name="Pmt_to_use" localSheetId="30">#REF!</definedName>
    <definedName name="Pmt_to_use">#REF!</definedName>
    <definedName name="Pnl" localSheetId="30" hidden="1">{#N/A,#N/A,FALSE,"Pharm";#N/A,#N/A,FALSE,"WWCM"}</definedName>
    <definedName name="Pnl" hidden="1">{#N/A,#N/A,FALSE,"Pharm";#N/A,#N/A,FALSE,"WWCM"}</definedName>
    <definedName name="po" localSheetId="30" hidden="1">{#N/A,#N/A,FALSE,"BS";#N/A,#N/A,FALSE,"PL_10Q";#N/A,#N/A,FALSE,"SOE";#N/A,#N/A,FALSE,"SCF";#N/A,#N/A,FALSE,"Sel Fn Data QTD 10Q";#N/A,#N/A,FALSE,"Table 1 YTD 10Q";#N/A,#N/A,FALSE,"Table 1 QTD 10Q";#N/A,#N/A,FALSE,"Tables 2 to 3 PL";#N/A,#N/A,FALSE,"Tables 4 and 5ALLL";#N/A,#N/A,FALSE,"Tables 6 to 8 ALLL ";#N/A,#N/A,FALSE,"Table 9 to 12 - Balance Sheet"}</definedName>
    <definedName name="po" hidden="1">{#N/A,#N/A,FALSE,"BS";#N/A,#N/A,FALSE,"PL_10Q";#N/A,#N/A,FALSE,"SOE";#N/A,#N/A,FALSE,"SCF";#N/A,#N/A,FALSE,"Sel Fn Data QTD 10Q";#N/A,#N/A,FALSE,"Table 1 YTD 10Q";#N/A,#N/A,FALSE,"Table 1 QTD 10Q";#N/A,#N/A,FALSE,"Tables 2 to 3 PL";#N/A,#N/A,FALSE,"Tables 4 and 5ALLL";#N/A,#N/A,FALSE,"Tables 6 to 8 ALLL ";#N/A,#N/A,FALSE,"Table 9 to 12 - Balance Sheet"}</definedName>
    <definedName name="poi" localSheetId="30" hidden="1">{#N/A,#N/A,FALSE,"PL-FS";#N/A,#N/A,FALSE,"PL"}</definedName>
    <definedName name="poi" hidden="1">{#N/A,#N/A,FALSE,"PL-FS";#N/A,#N/A,FALSE,"PL"}</definedName>
    <definedName name="polyurethane" localSheetId="30">#REF!</definedName>
    <definedName name="polyurethane">#REF!</definedName>
    <definedName name="PopCache_GL_INTERFACE_REFERENCE7" hidden="1">[210]PopCache!$A$1:$A$2</definedName>
    <definedName name="port29" localSheetId="30" hidden="1">{#N/A,#N/A,FALSE,"Pharm";#N/A,#N/A,FALSE,"WWCM"}</definedName>
    <definedName name="port29" hidden="1">{#N/A,#N/A,FALSE,"Pharm";#N/A,#N/A,FALSE,"WWCM"}</definedName>
    <definedName name="pp" localSheetId="30" hidden="1">{#N/A,#N/A,FALSE,"Calc";#N/A,#N/A,FALSE,"Sensitivity";#N/A,#N/A,FALSE,"LT Earn.Dil.";#N/A,#N/A,FALSE,"Dil. AVP"}</definedName>
    <definedName name="pp" hidden="1">{#N/A,#N/A,FALSE,"Calc";#N/A,#N/A,FALSE,"Sensitivity";#N/A,#N/A,FALSE,"LT Earn.Dil.";#N/A,#N/A,FALSE,"Dil. AVP"}</definedName>
    <definedName name="PPBOH">#N/A</definedName>
    <definedName name="PPEJan" localSheetId="30" hidden="1">{#N/A,#N/A,FALSE,"DEPR MASTER";#N/A,#N/A,FALSE,"DEPR SUM (STILLWATER)";#N/A,#N/A,FALSE,"DEPR SUM (DRESSER)";#N/A,#N/A,FALSE,"DEPR SUM (LAKEWOOD)";#N/A,#N/A,FALSE,"DEPR SUM (WHEAT RIDGE)";#N/A,#N/A,FALSE,"DEPR SUM (AUSTIN)";#N/A,#N/A,FALSE,"DEPR SUM (CORPORATE) "}</definedName>
    <definedName name="PPEJan" hidden="1">{#N/A,#N/A,FALSE,"DEPR MASTER";#N/A,#N/A,FALSE,"DEPR SUM (STILLWATER)";#N/A,#N/A,FALSE,"DEPR SUM (DRESSER)";#N/A,#N/A,FALSE,"DEPR SUM (LAKEWOOD)";#N/A,#N/A,FALSE,"DEPR SUM (WHEAT RIDGE)";#N/A,#N/A,FALSE,"DEPR SUM (AUSTIN)";#N/A,#N/A,FALSE,"DEPR SUM (CORPORATE) "}</definedName>
    <definedName name="PPEOH">#N/A</definedName>
    <definedName name="ppp" localSheetId="30" hidden="1">{"Print1",#N/A,TRUE,"P&amp;L";"Print2",#N/A,TRUE,"CashFL"}</definedName>
    <definedName name="ppp" hidden="1">{"Print1",#N/A,TRUE,"P&amp;L";"Print2",#N/A,TRUE,"CashFL"}</definedName>
    <definedName name="PR" localSheetId="30" hidden="1">{#N/A,#N/A,FALSE,"Budget"}</definedName>
    <definedName name="PR" hidden="1">{#N/A,#N/A,FALSE,"Budget"}</definedName>
    <definedName name="PRCGAAP">#REF!</definedName>
    <definedName name="PREF_DIVID" hidden="1">"PREF_DIVID"</definedName>
    <definedName name="PREF_STOCK" hidden="1">"PREF_STOCK"</definedName>
    <definedName name="PrefDiv" localSheetId="30">#REF!</definedName>
    <definedName name="PrefDiv">#REF!</definedName>
    <definedName name="PreLAT">#REF!</definedName>
    <definedName name="PreLATRate">#REF!</definedName>
    <definedName name="PRELIM_TM" hidden="1">#REF!</definedName>
    <definedName name="prem" localSheetId="30" hidden="1">{"Summary analysis",#N/A,FALSE,"Total";"OCPH analysis",#N/A,FALSE,"Total";"detail analysis",#N/A,FALSE,"Total"}</definedName>
    <definedName name="prem" hidden="1">{"Summary analysis",#N/A,FALSE,"Total";"OCPH analysis",#N/A,FALSE,"Total";"detail analysis",#N/A,FALSE,"Total"}</definedName>
    <definedName name="PremiumPaidSUmmary" localSheetId="30" hidden="1">{#N/A,#N/A,FALSE,"Projections";#N/A,#N/A,FALSE,"Multiples Valuation";#N/A,#N/A,FALSE,"LBO";#N/A,#N/A,FALSE,"Multiples_Sensitivity";#N/A,#N/A,FALSE,"Summary"}</definedName>
    <definedName name="PremiumPaidSUmmary" hidden="1">{#N/A,#N/A,FALSE,"Projections";#N/A,#N/A,FALSE,"Multiples Valuation";#N/A,#N/A,FALSE,"LBO";#N/A,#N/A,FALSE,"Multiples_Sensitivity";#N/A,#N/A,FALSE,"Summary"}</definedName>
    <definedName name="PREPAID_EXPEN" hidden="1">"PREPAID_EXPEN"</definedName>
    <definedName name="preparedby">[125]信息录入!$F$4:$F$33</definedName>
    <definedName name="preparedbydate">[125]信息录入!$H$4:$H$33</definedName>
    <definedName name="PRESENT_VALUE_DISCOUNT_ACCOUNT">"ㅣ"</definedName>
    <definedName name="Presentation" localSheetId="30"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sentation"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ssboard" localSheetId="30">#REF!</definedName>
    <definedName name="pressboard">#REF!</definedName>
    <definedName name="PRESSBOARD_______________________________________________________2.0X2100X3200">#REF!</definedName>
    <definedName name="PRESSBOARD2">#REF!</definedName>
    <definedName name="PRETAX_INC" hidden="1">"PRETAX_INC"</definedName>
    <definedName name="PRETAX_INC_10K" hidden="1">"PRETAX_INC_10K"</definedName>
    <definedName name="PRETAX_INC_10Q" hidden="1">"PRETAX_INC_10Q"</definedName>
    <definedName name="PRETAX_INC_10Q1" hidden="1">"PRETAX_INC_10Q1"</definedName>
    <definedName name="PRICE_OVER_EPS_EST" hidden="1">"PRICE_OVER_EPS_EST"</definedName>
    <definedName name="PRICE_OVER_EPS_EST_1" hidden="1">"PRICE_OVER_EPS_EST_1"</definedName>
    <definedName name="PRICE_OVER_LTM_EPS" hidden="1">"PRICE_OVER_LTM_EPS"</definedName>
    <definedName name="pricesg.xls" localSheetId="30" hidden="1">{#N/A,#N/A,FALSE,"J97plnfp"}</definedName>
    <definedName name="pricesg.xls" hidden="1">{#N/A,#N/A,FALSE,"J97plnfp"}</definedName>
    <definedName name="PriceTable">[166]按月租金!$BJ$2:$BQ$141</definedName>
    <definedName name="prinallnew" localSheetId="30" hidden="1">{"sterling",#N/A,FALSE,"£";"USdollar",#N/A,FALSE,"USA$";"mark",#N/A,FALSE,"DM";"peseta",#N/A,FALSE,"Pta";"lira",#N/A,FALSE,"LIRA";"euro",#N/A,FALSE,"Euro";"Ausdollar",#N/A,FALSE,"Aus$";"other",#N/A,FALSE,"Other"}</definedName>
    <definedName name="prinallnew" hidden="1">{"sterling",#N/A,FALSE,"£";"USdollar",#N/A,FALSE,"USA$";"mark",#N/A,FALSE,"DM";"peseta",#N/A,FALSE,"Pta";"lira",#N/A,FALSE,"LIRA";"euro",#N/A,FALSE,"Euro";"Ausdollar",#N/A,FALSE,"Aus$";"other",#N/A,FALSE,"Other"}</definedName>
    <definedName name="Princ" localSheetId="30">#REF!</definedName>
    <definedName name="Princ">#REF!</definedName>
    <definedName name="Principal">#N/A</definedName>
    <definedName name="_xlnm.Print_Area" localSheetId="30">#REF!</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_xlnm.Print_Area">#REF!</definedName>
    <definedName name="Print_Area_MI">#REF!</definedName>
    <definedName name="Print_Area_Reset" localSheetId="30">OFFSET(Rentroll!Full_Print,0,0,Rentroll!Last_Row)</definedName>
    <definedName name="Print_Area_Reset">OFFSET(Full_Print,0,0,Last_Row)</definedName>
    <definedName name="Print_area1" localSheetId="30">#REF!</definedName>
    <definedName name="Print_area1">#REF!</definedName>
    <definedName name="Print_CSC_Report_2" localSheetId="30" hidden="1">{"CSC_1",#N/A,FALSE,"CSC Outputs";"CSC_2",#N/A,FALSE,"CSC Outputs"}</definedName>
    <definedName name="Print_CSC_Report_2" hidden="1">{"CSC_1",#N/A,FALSE,"CSC Outputs";"CSC_2",#N/A,FALSE,"CSC Outputs"}</definedName>
    <definedName name="_xlnm.Print_Titles">#N/A</definedName>
    <definedName name="Print_Titles_MI" localSheetId="30">#REF!</definedName>
    <definedName name="Print_Titles_MI">#REF!</definedName>
    <definedName name="print3" localSheetId="30" hidden="1">{#N/A,#N/A,FALSE,"Summary";#N/A,#N/A,FALSE,"Edit";#N/A,#N/A,FALSE,"MedProf";#N/A,#N/A,FALSE,"Proj Mgt";#N/A,#N/A,FALSE,"Creat Svc";#N/A,#N/A,FALSE,"Meet Svc";#N/A,#N/A,FALSE,"Non-OCC";#N/A,#N/A,FALSE,"Client Svc";#N/A,#N/A,FALSE,"Bus Dev";#N/A,#N/A,FALSE,"Indirect"}</definedName>
    <definedName name="print3" hidden="1">{#N/A,#N/A,FALSE,"Summary";#N/A,#N/A,FALSE,"Edit";#N/A,#N/A,FALSE,"MedProf";#N/A,#N/A,FALSE,"Proj Mgt";#N/A,#N/A,FALSE,"Creat Svc";#N/A,#N/A,FALSE,"Meet Svc";#N/A,#N/A,FALSE,"Non-OCC";#N/A,#N/A,FALSE,"Client Svc";#N/A,#N/A,FALSE,"Bus Dev";#N/A,#N/A,FALSE,"Indirect"}</definedName>
    <definedName name="prior">0</definedName>
    <definedName name="PRO_FORMA_BASIC_EPS" hidden="1">"PRO_FORMA_BASIC_EPS"</definedName>
    <definedName name="PRO_FORMA_DILUT_EPS" hidden="1">"PRO_FORMA_DILUT_EPS"</definedName>
    <definedName name="PRO_FORMA_NET_INC" hidden="1">"PRO_FORMA_NET_INC"</definedName>
    <definedName name="Procef" localSheetId="30" hidden="1">{#N/A,#N/A,FALSE,"Pharm";#N/A,#N/A,FALSE,"WWCM"}</definedName>
    <definedName name="Procef" hidden="1">{#N/A,#N/A,FALSE,"Pharm";#N/A,#N/A,FALSE,"WWCM"}</definedName>
    <definedName name="Processing" localSheetId="30">#REF!</definedName>
    <definedName name="Processing">#REF!</definedName>
    <definedName name="prod" localSheetId="30" hidden="1">{#N/A,#N/A,FALSE,"Pharm";#N/A,#N/A,FALSE,"WWCM"}</definedName>
    <definedName name="prod" hidden="1">{#N/A,#N/A,FALSE,"Pharm";#N/A,#N/A,FALSE,"WWCM"}</definedName>
    <definedName name="ProdForm" localSheetId="30" hidden="1">#REF!</definedName>
    <definedName name="ProdForm" hidden="1">#REF!</definedName>
    <definedName name="Product" hidden="1">#REF!</definedName>
    <definedName name="Productivity" localSheetId="30" hidden="1">{"Summary analysis",#N/A,FALSE,"Total";"OCPH analysis",#N/A,FALSE,"Total";"detail analysis",#N/A,FALSE,"Total"}</definedName>
    <definedName name="Productivity" hidden="1">{"Summary analysis",#N/A,FALSE,"Total";"OCPH analysis",#N/A,FALSE,"Total";"detail analysis",#N/A,FALSE,"Total"}</definedName>
    <definedName name="PROFIT">'[157]P&amp;L'!#REF!</definedName>
    <definedName name="Profit_ENI" localSheetId="30">#REF!</definedName>
    <definedName name="Profit_ENI">#REF!</definedName>
    <definedName name="Profit_Loss">#REF!</definedName>
    <definedName name="Profit_Loss_ENI">#REF!</definedName>
    <definedName name="Profit_Loss_FE">#REF!</definedName>
    <definedName name="proj_inv">#REF!</definedName>
    <definedName name="project" localSheetId="30" hidden="1">{#N/A,#N/A,FALSE,"DI 2 YEAR MASTER SCHEDULE"}</definedName>
    <definedName name="project" hidden="1">{#N/A,#N/A,FALSE,"DI 2 YEAR MASTER SCHEDULE"}</definedName>
    <definedName name="ProjectName" localSheetId="30">{"Project Sky"}</definedName>
    <definedName name="ProjectName">{"Project Sky"}</definedName>
    <definedName name="PROPERTY_GROSS" hidden="1">"PROPERTY_GROSS"</definedName>
    <definedName name="PROPERTY_NET" hidden="1">"PROPERTY_NET"</definedName>
    <definedName name="Proposed_Acquisition_Price_Hillstreet">[211]Cover!$G$9</definedName>
    <definedName name="prova" localSheetId="30"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a"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TC" localSheetId="30" hidden="1">{#N/A,#N/A,TRUE,"Summary Indicator";#N/A,#N/A,TRUE,"Highl.P&amp;L comparison";"pel_totale_anno",#N/A,TRUE," P&amp;L completo ytd ytg";"ytd_ytg_1",#N/A,TRUE," P&amp;L completo ytd ytg";"ytd_ytg_2",#N/A,TRUE," P&amp;L completo ytd ytg";"ytd_ytg_3",#N/A,TRUE," P&amp;L completo ytd ytg";"pel_1",#N/A,TRUE,"Monthly P&amp;L";"pel_2",#N/A,TRUE,"Monthly P&amp;L";"pel_3",#N/A,TRUE,"Monthly P&amp;L";"book",#N/A,TRUE,"CAP EMPL";#N/A,#N/A,TRUE,"Highlights BS ";"book",#N/A,TRUE,"CF Monthly ";#N/A,#N/A,TRUE,"Monthly BS";#N/A,#N/A,TRUE,"CF ";#N/A,#N/A,TRUE,"OPEXTOT";#N/A,#N/A,TRUE,"OPEXTOT";#N/A,#N/A,TRUE,"OPEXZON";#N/A,#N/A,TRUE,"OPEX NAT mese";#N/A,#N/A,TRUE,"OPEX DEST mese";#N/A,#N/A,TRUE,"Taxes";#N/A,#N/A,TRUE,"HEAD EOP";#N/A,#N/A,TRUE,"HEAD AVG";#N/A,#N/A,TRUE,"CAPEX by nature";#N/A,#N/A,TRUE,"CAPEX by destination";#N/A,#N/A,TRUE,"PL TREND"}</definedName>
    <definedName name="PRTC" hidden="1">{#N/A,#N/A,TRUE,"Summary Indicator";#N/A,#N/A,TRUE,"Highl.P&amp;L comparison";"pel_totale_anno",#N/A,TRUE," P&amp;L completo ytd ytg";"ytd_ytg_1",#N/A,TRUE," P&amp;L completo ytd ytg";"ytd_ytg_2",#N/A,TRUE," P&amp;L completo ytd ytg";"ytd_ytg_3",#N/A,TRUE," P&amp;L completo ytd ytg";"pel_1",#N/A,TRUE,"Monthly P&amp;L";"pel_2",#N/A,TRUE,"Monthly P&amp;L";"pel_3",#N/A,TRUE,"Monthly P&amp;L";"book",#N/A,TRUE,"CAP EMPL";#N/A,#N/A,TRUE,"Highlights BS ";"book",#N/A,TRUE,"CF Monthly ";#N/A,#N/A,TRUE,"Monthly BS";#N/A,#N/A,TRUE,"CF ";#N/A,#N/A,TRUE,"OPEXTOT";#N/A,#N/A,TRUE,"OPEXTOT";#N/A,#N/A,TRUE,"OPEXZON";#N/A,#N/A,TRUE,"OPEX NAT mese";#N/A,#N/A,TRUE,"OPEX DEST mese";#N/A,#N/A,TRUE,"Taxes";#N/A,#N/A,TRUE,"HEAD EOP";#N/A,#N/A,TRUE,"HEAD AVG";#N/A,#N/A,TRUE,"CAPEX by nature";#N/A,#N/A,TRUE,"CAPEX by destination";#N/A,#N/A,TRUE,"PL TREND"}</definedName>
    <definedName name="PSM"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SM"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SUEDO" localSheetId="30">#REF!</definedName>
    <definedName name="PSUEDO">#REF!</definedName>
    <definedName name="psv" localSheetId="30" hidden="1">{"compallo",#N/A,FALSE,"Allocation";"plallo",#N/A,FALSE,"Allocation"}</definedName>
    <definedName name="psv" hidden="1">{"compallo",#N/A,FALSE,"Allocation";"plallo",#N/A,FALSE,"Allocation"}</definedName>
    <definedName name="PUB_FileID" hidden="1">"L10003363.xls"</definedName>
    <definedName name="PUB_UserID" hidden="1">"MAYERX"</definedName>
    <definedName name="Purchase_Price" localSheetId="30">#REF!</definedName>
    <definedName name="Purchase_Price">#REF!</definedName>
    <definedName name="PurDate">#REF!</definedName>
    <definedName name="puui" localSheetId="30" hidden="1">{#N/A,#N/A,TRUE,"Qrt BCG";#N/A,#N/A,TRUE,"Qrt w|o Wireless";#N/A,#N/A,TRUE,"Qrt Wireless"}</definedName>
    <definedName name="puui" hidden="1">{#N/A,#N/A,TRUE,"Qrt BCG";#N/A,#N/A,TRUE,"Qrt w|o Wireless";#N/A,#N/A,TRUE,"Qrt Wireless"}</definedName>
    <definedName name="PY_NetAssets" localSheetId="30">#REF!</definedName>
    <definedName name="PY_NetAssets">#REF!</definedName>
    <definedName name="PY_Reserves" localSheetId="30">#REF!</definedName>
    <definedName name="PY_Reserves">#REF!</definedName>
    <definedName name="PY_RetainedProfit" localSheetId="30">#REF!</definedName>
    <definedName name="PY_RetainedProfit">#REF!</definedName>
    <definedName name="pyop" localSheetId="30" hidden="1">{"vi1",#N/A,FALSE,"Financial Statements";"vi2",#N/A,FALSE,"Financial Statements";#N/A,#N/A,FALSE,"DCF"}</definedName>
    <definedName name="pyop" hidden="1">{"vi1",#N/A,FALSE,"Financial Statements";"vi2",#N/A,FALSE,"Financial Statements";#N/A,#N/A,FALSE,"DCF"}</definedName>
    <definedName name="q" localSheetId="30" hidden="1">{"FCB_ALL",#N/A,FALSE,"FCB"}</definedName>
    <definedName name="q" hidden="1">{"FCB_ALL",#N/A,FALSE,"FCB"}</definedName>
    <definedName name="Q2Fcst" localSheetId="30" hidden="1">{#N/A,#N/A,FALSE,"TOTFINAL";#N/A,#N/A,FALSE,"FINPLAN";#N/A,#N/A,FALSE,"TOTMOTADJ";#N/A,#N/A,FALSE,"tieEQ";#N/A,#N/A,FALSE,"G";#N/A,#N/A,FALSE,"ELIMS";#N/A,#N/A,FALSE,"NEXTEL ADJ";#N/A,#N/A,FALSE,"MIMS";#N/A,#N/A,FALSE,"LMPS";#N/A,#N/A,FALSE,"CNSS";#N/A,#N/A,FALSE,"CSS";#N/A,#N/A,FALSE,"MCG";#N/A,#N/A,FALSE,"AECS";#N/A,#N/A,FALSE,"SPS";#N/A,#N/A,FALSE,"CORP"}</definedName>
    <definedName name="Q2Fcst" hidden="1">{#N/A,#N/A,FALSE,"TOTFINAL";#N/A,#N/A,FALSE,"FINPLAN";#N/A,#N/A,FALSE,"TOTMOTADJ";#N/A,#N/A,FALSE,"tieEQ";#N/A,#N/A,FALSE,"G";#N/A,#N/A,FALSE,"ELIMS";#N/A,#N/A,FALSE,"NEXTEL ADJ";#N/A,#N/A,FALSE,"MIMS";#N/A,#N/A,FALSE,"LMPS";#N/A,#N/A,FALSE,"CNSS";#N/A,#N/A,FALSE,"CSS";#N/A,#N/A,FALSE,"MCG";#N/A,#N/A,FALSE,"AECS";#N/A,#N/A,FALSE,"SPS";#N/A,#N/A,FALSE,"CORP"}</definedName>
    <definedName name="q4NIvsplan" localSheetId="30" hidden="1">{#N/A,#N/A,FALSE,"BalSheet 0899";#N/A,#N/A,FALSE,"ytdpl899";#N/A,#N/A,FALSE,"Aug PL";#N/A,#N/A,FALSE,"Minority Int";#N/A,#N/A,FALSE,"Equity Roll Forward";#N/A,#N/A,FALSE,"Book Equity Test"}</definedName>
    <definedName name="q4NIvsplan" hidden="1">{#N/A,#N/A,FALSE,"BalSheet 0899";#N/A,#N/A,FALSE,"ytdpl899";#N/A,#N/A,FALSE,"Aug PL";#N/A,#N/A,FALSE,"Minority Int";#N/A,#N/A,FALSE,"Equity Roll Forward";#N/A,#N/A,FALSE,"Book Equity Test"}</definedName>
    <definedName name="qaaaaa" localSheetId="30" hidden="1">{"F3 detail",#N/A,FALSE,"F3 ";"F3 Presentation",#N/A,FALSE,"F3 "}</definedName>
    <definedName name="qaaaaa" hidden="1">{"F3 detail",#N/A,FALSE,"F3 ";"F3 Presentation",#N/A,FALSE,"F3 "}</definedName>
    <definedName name="qaaaq" localSheetId="30" hidden="1">{#N/A,#N/A,FALSE,"FRANCE MONTH DETAIL  FFR";#N/A,#N/A,FALSE,"FRANCE MONTH DETAIL  NLG";#N/A,#N/A,FALSE,"FRANCE YTD  DETAIL FFR";#N/A,#N/A,FALSE,"FRANCE YTD  DETAIL NLG"}</definedName>
    <definedName name="qaaaq" hidden="1">{#N/A,#N/A,FALSE,"FRANCE MONTH DETAIL  FFR";#N/A,#N/A,FALSE,"FRANCE MONTH DETAIL  NLG";#N/A,#N/A,FALSE,"FRANCE YTD  DETAIL FFR";#N/A,#N/A,FALSE,"FRANCE YTD  DETAIL NLG"}</definedName>
    <definedName name="QAMT86106">#N/A</definedName>
    <definedName name="qaqaq" localSheetId="30" hidden="1">{#N/A,#N/A,FALSE,"FRANCE MONTH DETAIL  FFR";#N/A,#N/A,FALSE,"FRANCE MONTH DETAIL  NLG";#N/A,#N/A,FALSE,"FRANCE YTD  DETAIL FFR";#N/A,#N/A,FALSE,"FRANCE YTD  DETAIL NLG"}</definedName>
    <definedName name="qaqaq" hidden="1">{#N/A,#N/A,FALSE,"FRANCE MONTH DETAIL  FFR";#N/A,#N/A,FALSE,"FRANCE MONTH DETAIL  NLG";#N/A,#N/A,FALSE,"FRANCE YTD  DETAIL FFR";#N/A,#N/A,FALSE,"FRANCE YTD  DETAIL NLG"}</definedName>
    <definedName name="qaqqaq" localSheetId="30" hidden="1">{"F3 Presentation",#N/A,FALSE,"F3 ";"F3 detail",#N/A,FALSE,"F3 "}</definedName>
    <definedName name="qaqqaq" hidden="1">{"F3 Presentation",#N/A,FALSE,"F3 ";"F3 detail",#N/A,FALSE,"F3 "}</definedName>
    <definedName name="qaz" localSheetId="30" hidden="1">{#N/A,#N/A,FALSE,"Pharm";#N/A,#N/A,FALSE,"WWCM"}</definedName>
    <definedName name="qaz" hidden="1">{#N/A,#N/A,FALSE,"Pharm";#N/A,#N/A,FALSE,"WWCM"}</definedName>
    <definedName name="QD">[199]MasterList!$E$191:$E$277</definedName>
    <definedName name="QDSWHT" localSheetId="30">#REF!</definedName>
    <definedName name="QDSWHT">#REF!</definedName>
    <definedName name="qegergqer"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egergqe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egqerg" localSheetId="30" hidden="1">{"Pound Sterling",#N/A,TRUE,"PPD";"Pound Sterling",#N/A,TRUE,"Anaquest";"Pound Sterling",#N/A,TRUE,"Delta";"Pound Sterling",#N/A,TRUE,"INO"}</definedName>
    <definedName name="qegqerg" hidden="1">{"Pound Sterling",#N/A,TRUE,"PPD";"Pound Sterling",#N/A,TRUE,"Anaquest";"Pound Sterling",#N/A,TRUE,"Delta";"Pound Sterling",#N/A,TRUE,"INO"}</definedName>
    <definedName name="qeq" localSheetId="30" hidden="1">{#N/A,#N/A,FALSE,"ACQ_GRAPHS";#N/A,#N/A,FALSE,"T_1 GRAPHS";#N/A,#N/A,FALSE,"T_2 GRAPHS";#N/A,#N/A,FALSE,"COMB_GRAPHS"}</definedName>
    <definedName name="qeq" hidden="1">{#N/A,#N/A,FALSE,"ACQ_GRAPHS";#N/A,#N/A,FALSE,"T_1 GRAPHS";#N/A,#N/A,FALSE,"T_2 GRAPHS";#N/A,#N/A,FALSE,"COMB_GRAPHS"}</definedName>
    <definedName name="qer" localSheetId="30" hidden="1">{"mgmt forecast",#N/A,FALSE,"Mgmt Forecast";"dcf table",#N/A,FALSE,"Mgmt Forecast";"sensitivity",#N/A,FALSE,"Mgmt Forecast";"table inputs",#N/A,FALSE,"Mgmt Forecast";"calculations",#N/A,FALSE,"Mgmt Forecast"}</definedName>
    <definedName name="qer" hidden="1">{"mgmt forecast",#N/A,FALSE,"Mgmt Forecast";"dcf table",#N/A,FALSE,"Mgmt Forecast";"sensitivity",#N/A,FALSE,"Mgmt Forecast";"table inputs",#N/A,FALSE,"Mgmt Forecast";"calculations",#N/A,FALSE,"Mgmt Forecast"}</definedName>
    <definedName name="qergqer"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ergqe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ergqergqe" localSheetId="30" hidden="1">{"Units A",#N/A,FALSE,"FY95SLS";"Units B",#N/A,FALSE,"FY95SLS"}</definedName>
    <definedName name="qergqergqe" hidden="1">{"Units A",#N/A,FALSE,"FY95SLS";"Units B",#N/A,FALSE,"FY95SLS"}</definedName>
    <definedName name="qertweyu" localSheetId="30" hidden="1">{#N/A,#N/A,FALSE,"REPORT"}</definedName>
    <definedName name="qertweyu" hidden="1">{#N/A,#N/A,FALSE,"REPORT"}</definedName>
    <definedName name="qetryywt" localSheetId="30" hidden="1">{#N/A,#N/A,FALSE,"REPORT"}</definedName>
    <definedName name="qetryywt" hidden="1">{#N/A,#N/A,FALSE,"REPORT"}</definedName>
    <definedName name="qew" localSheetId="30" hidden="1">{"Cover",#N/A,FALSE,"Cover";"Summary",#N/A,FALSE,"Summarpage"}</definedName>
    <definedName name="qew" hidden="1">{"Cover",#N/A,FALSE,"Cover";"Summary",#N/A,FALSE,"Summarpage"}</definedName>
    <definedName name="QEWR" localSheetId="30" hidden="1">{"Network Summary",#N/A,TRUE,"Summary";"Piping Summary",#N/A,TRUE," Piping";"Meters Summary",#N/A,TRUE,"Meters &amp; Connections";"Connections Summary",#N/A,TRUE,"Meters &amp; Connections";"Stations Summary",#N/A,TRUE,"Stations Pivot"}</definedName>
    <definedName name="QEWR" hidden="1">{"Network Summary",#N/A,TRUE,"Summary";"Piping Summary",#N/A,TRUE," Piping";"Meters Summary",#N/A,TRUE,"Meters &amp; Connections";"Connections Summary",#N/A,TRUE,"Meters &amp; Connections";"Stations Summary",#N/A,TRUE,"Stations Pivot"}</definedName>
    <definedName name="QInflation" localSheetId="30">#REF!</definedName>
    <definedName name="QInflation">#REF!</definedName>
    <definedName name="qp" localSheetId="30" hidden="1">{"incomemth",#N/A,TRUE,"forecast00";"incomepercentmth",#N/A,TRUE,"forecast00";"balancemth",#N/A,TRUE,"forecast00";"cashmth",#N/A,TRUE,"forecast00";"covenantmth",#N/A,TRUE,"forecast00"}</definedName>
    <definedName name="qp" hidden="1">{"incomemth",#N/A,TRUE,"forecast00";"incomepercentmth",#N/A,TRUE,"forecast00";"balancemth",#N/A,TRUE,"forecast00";"cashmth",#N/A,TRUE,"forecast00";"covenantmth",#N/A,TRUE,"forecast00"}</definedName>
    <definedName name="QQ" localSheetId="30" hidden="1">{#N/A,#N/A,TRUE,"Sum";#N/A,#N/A,TRUE,"P&amp;L";#N/A,#N/A,TRUE,"B-S";#N/A,#N/A,TRUE,"C-F";#N/A,#N/A,TRUE,"Strap";#N/A,#N/A,TRUE,"SAP"}</definedName>
    <definedName name="QQ" hidden="1">{#N/A,#N/A,TRUE,"Sum";#N/A,#N/A,TRUE,"P&amp;L";#N/A,#N/A,TRUE,"B-S";#N/A,#N/A,TRUE,"C-F";#N/A,#N/A,TRUE,"Strap";#N/A,#N/A,TRUE,"SAP"}</definedName>
    <definedName name="qqq" localSheetId="30" hidden="1">{#N/A,#N/A,FALSE,"Pharm";#N/A,#N/A,FALSE,"WWCM"}</definedName>
    <definedName name="qqq" hidden="1">{#N/A,#N/A,FALSE,"Pharm";#N/A,#N/A,FALSE,"WWCM"}</definedName>
    <definedName name="qqqq" localSheetId="30">#REF!</definedName>
    <definedName name="qqqq">#REF!</definedName>
    <definedName name="qqwtweryey" localSheetId="30" hidden="1">{#N/A,#N/A,FALSE,"REPORT"}</definedName>
    <definedName name="qqwtweryey" hidden="1">{#N/A,#N/A,FALSE,"REPORT"}</definedName>
    <definedName name="QRABOH">#N/A</definedName>
    <definedName name="QRAEOH">#N/A</definedName>
    <definedName name="Qsdaz" localSheetId="30" hidden="1">{#N/A,#N/A,FALSE,"600606";#N/A,#N/A,FALSE,"600604";#N/A,#N/A,FALSE,"601302";#N/A,#N/A,FALSE,"346B0001046";#N/A,#N/A,FALSE,"231B0000146";#N/A,#N/A,FALSE,"221B0001040";#N/A,#N/A,FALSE,"3081300";#N/A,#N/A,FALSE,"813B0000546";#N/A,#N/A,FALSE,"3082800";#N/A,#N/A,FALSE,"828B0000546";#N/A,#N/A,FALSE,"838B0000544";#N/A,#N/A,FALSE,"714A0000206";#N/A,#N/A,FALSE,"3071400";#N/A,#N/A,FALSE,"3071500";#N/A,#N/A,FALSE,"715A0000206";#N/A,#N/A,FALSE,"3074100";#N/A,#N/A,FALSE,"3074150";#N/A,#N/A,FALSE,"741A0000346";#N/A,#N/A,FALSE,"3056030";#N/A,#N/A,FALSE,"3156058";#N/A,#N/A,FALSE,"356058";#N/A,#N/A,FALSE,"351201";#N/A,#N/A,FALSE,"351115"}</definedName>
    <definedName name="Qsdaz" hidden="1">{#N/A,#N/A,FALSE,"600606";#N/A,#N/A,FALSE,"600604";#N/A,#N/A,FALSE,"601302";#N/A,#N/A,FALSE,"346B0001046";#N/A,#N/A,FALSE,"231B0000146";#N/A,#N/A,FALSE,"221B0001040";#N/A,#N/A,FALSE,"3081300";#N/A,#N/A,FALSE,"813B0000546";#N/A,#N/A,FALSE,"3082800";#N/A,#N/A,FALSE,"828B0000546";#N/A,#N/A,FALSE,"838B0000544";#N/A,#N/A,FALSE,"714A0000206";#N/A,#N/A,FALSE,"3071400";#N/A,#N/A,FALSE,"3071500";#N/A,#N/A,FALSE,"715A0000206";#N/A,#N/A,FALSE,"3074100";#N/A,#N/A,FALSE,"3074150";#N/A,#N/A,FALSE,"741A0000346";#N/A,#N/A,FALSE,"3056030";#N/A,#N/A,FALSE,"3156058";#N/A,#N/A,FALSE,"356058";#N/A,#N/A,FALSE,"351201";#N/A,#N/A,FALSE,"351115"}</definedName>
    <definedName name="qsdf3" localSheetId="30" hidden="1">{"Units A",#N/A,FALSE,"FY95SLS";"Units B",#N/A,FALSE,"FY95SLS"}</definedName>
    <definedName name="qsdf3" hidden="1">{"Units A",#N/A,FALSE,"FY95SLS";"Units B",#N/A,FALSE,"FY95SLS"}</definedName>
    <definedName name="QUICK_RATIO" hidden="1">"QUICK_RATIO"</definedName>
    <definedName name="qw" localSheetId="30" hidden="1">'[212]Sales 2003'!#REF!</definedName>
    <definedName name="qw" hidden="1">'[212]Sales 2003'!#REF!</definedName>
    <definedName name="qwdf" localSheetId="30" hidden="1">{"Units A",#N/A,FALSE,"FY95SLS";"Units B",#N/A,FALSE,"FY95SLS"}</definedName>
    <definedName name="qwdf" hidden="1">{"Units A",#N/A,FALSE,"FY95SLS";"Units B",#N/A,FALSE,"FY95SLS"}</definedName>
    <definedName name="qwdqd" localSheetId="30" hidden="1">{#N/A,#N/A,FALSE,"Projections";#N/A,#N/A,FALSE,"Multiples Valuation";#N/A,#N/A,FALSE,"LBO";#N/A,#N/A,FALSE,"Multiples_Sensitivity";#N/A,#N/A,FALSE,"Summary"}</definedName>
    <definedName name="qwdqd" hidden="1">{#N/A,#N/A,FALSE,"Projections";#N/A,#N/A,FALSE,"Multiples Valuation";#N/A,#N/A,FALSE,"LBO";#N/A,#N/A,FALSE,"Multiples_Sensitivity";#N/A,#N/A,FALSE,"Summary"}</definedName>
    <definedName name="qwdsads" hidden="1">[213]synthgraph!#REF!</definedName>
    <definedName name="qwdvs" localSheetId="30" hidden="1">{"US Dollars",#N/A,TRUE,"PPD";"US Dollar",#N/A,TRUE,"Anaquest";"US Dollar",#N/A,TRUE,"Delta";"US Dollar",#N/A,TRUE,"INO"}</definedName>
    <definedName name="qwdvs" hidden="1">{"US Dollars",#N/A,TRUE,"PPD";"US Dollar",#N/A,TRUE,"Anaquest";"US Dollar",#N/A,TRUE,"Delta";"US Dollar",#N/A,TRUE,"INO"}</definedName>
    <definedName name="qwe" localSheetId="30" hidden="1">{"compallo",#N/A,FALSE,"Allocation";"plallo",#N/A,FALSE,"Allocation"}</definedName>
    <definedName name="qwe" hidden="1">{"compallo",#N/A,FALSE,"Allocation";"plallo",#N/A,FALSE,"Allocation"}</definedName>
    <definedName name="qwef" localSheetId="30" hidden="1">{"FCST_byMonth",#N/A,FALSE,"Legal Entity Inc Stmt";"FCST_Report",#N/A,FALSE,"Legal Entity Inc Stmt";"FCST_byMonth",#N/A,FALSE,"Lyon_Corp Inc Stmt";"FCST_byMonth",#N/A,FALSE,"Fabrics Total Inc Stmt";"FCST_Report",#N/A,FALSE,"Fabrics Total Inc Stmt";"FCST_byMonth",#N/A,FALSE,"Architectural";"FCST_Report",#N/A,FALSE,"Architectural";"FCST_byMonth",#N/A,FALSE,"Reinforcement for Composites";"FCST_Report",#N/A,FALSE,"Reinforcement for Composites";"FCST_byMonth",#N/A,FALSE,"Electrical";"FCST_Report",#N/A,FALSE,"Electrical";"FCST_byMonth",#N/A,FALSE,"Ballistics";"FCST_Report",#N/A,FALSE,"Ballistics";"FCST_byMonth",#N/A,FALSE,"Protection";"FCST_Report",#N/A,FALSE,"Protection";"FCST_byMonth",#N/A,FALSE,"General Industrial";"FCST_Report",#N/A,FALSE,"General Industrial";"FCST_byMonth",#N/A,FALSE,"Total Prepreg Inc Stmt";"FCST_Report",#N/A,FALSE,"Total Prepreg Inc Stmt"}</definedName>
    <definedName name="qwef" hidden="1">{"FCST_byMonth",#N/A,FALSE,"Legal Entity Inc Stmt";"FCST_Report",#N/A,FALSE,"Legal Entity Inc Stmt";"FCST_byMonth",#N/A,FALSE,"Lyon_Corp Inc Stmt";"FCST_byMonth",#N/A,FALSE,"Fabrics Total Inc Stmt";"FCST_Report",#N/A,FALSE,"Fabrics Total Inc Stmt";"FCST_byMonth",#N/A,FALSE,"Architectural";"FCST_Report",#N/A,FALSE,"Architectural";"FCST_byMonth",#N/A,FALSE,"Reinforcement for Composites";"FCST_Report",#N/A,FALSE,"Reinforcement for Composites";"FCST_byMonth",#N/A,FALSE,"Electrical";"FCST_Report",#N/A,FALSE,"Electrical";"FCST_byMonth",#N/A,FALSE,"Ballistics";"FCST_Report",#N/A,FALSE,"Ballistics";"FCST_byMonth",#N/A,FALSE,"Protection";"FCST_Report",#N/A,FALSE,"Protection";"FCST_byMonth",#N/A,FALSE,"General Industrial";"FCST_Report",#N/A,FALSE,"General Industrial";"FCST_byMonth",#N/A,FALSE,"Total Prepreg Inc Stmt";"FCST_Report",#N/A,FALSE,"Total Prepreg Inc Stmt"}</definedName>
    <definedName name="qwefdfvd" localSheetId="30" hidden="1">{"BalSht_Report",#N/A,FALSE,"Legal Entity Bal Sht";"BalSht_Report",#N/A,FALSE,"Lyon_Corp Bal Sht";"BalSht_Report",#N/A,FALSE,"Fabrics Bal Sht";"BalSht_Report",#N/A,FALSE,"Prepreg Bal Sht";"AR_Monthly",#N/A,FALSE,"Legal Entity AR";"AR_Monthly",#N/A,FALSE,"Fabrics AR";"AR_Monthly",#N/A,FALSE,"Prepreg AR";"PPE_Report",#N/A,FALSE,"Legal Entity PP&amp;E";"PPE_Report",#N/A,FALSE,"Fabrics PP&amp;E";"PPE_Report",#N/A,FALSE,"Prepreg PP&amp;E";"INV_Report",#N/A,FALSE,"Legal Entity Inventory";"INV_Report",#N/A,FALSE,"Fabrics Inventory";"INV_Report",#N/A,FALSE,"Prepreg Inventory";"WC_Report",#N/A,FALSE,"Legal Entity WC Reserves";"WC_Report",#N/A,FALSE,"Fabrics WC Reserves";"WC_Report",#N/A,FALSE,"Prepreg WC Reserves";"RESTR_byMonth",#N/A,FALSE,"Restr. Detail";"DEBT_Report",#N/A,FALSE,"Debt";"CF_Report",#N/A,FALSE,"Legal Entity Cashflow";"CF_Report",#N/A,FALSE,"Lyon_Corp Cashflow";"CF_Report",#N/A,FALSE,"Fabrics Cashflow";"CF_Report",#N/A,FALSE,"Prepreg Cashflow";"IS_Report",#N/A,FALSE,"Legal Entity Inc Stmt";"IS_Report",#N/A,FALSE,"Lyon_Corp Inc Stmt";"IS_Report",#N/A,FALSE,"Fabrics Total Inc Stmt";"IS_prod",#N/A,FALSE,"Fabrics Total Inc Stmt";"IS_Report",#N/A,FALSE,"Architectural";"IS_Report",#N/A,FALSE,"Reinforcement for Composites";"IS_Report",#N/A,FALSE,"Electrical";"IS_Report",#N/A,FALSE,"Ballistics";"IS_Report",#N/A,FALSE,"Protection";"IS_Report",#N/A,FALSE,"General Industrial";"IS_Report",#N/A,FALSE,"Total Prepreg Inc Stmt";"IC_AR",#N/A,FALSE,"Intercompany";"IC_AP",#N/A,FALSE,"Intercompany";"IC_DropShip",#N/A,FALSE,"Intercompany";"IC_Intermed",#N/A,FALSE,"Intercompany";"IC_Invtran",#N/A,FALSE,"Intercompany";"hdcount_actual",#N/A,FALSE,"Headcount";"TopSales",#N/A,FALSE,"TopSales"}</definedName>
    <definedName name="qwefdfvd" hidden="1">{"BalSht_Report",#N/A,FALSE,"Legal Entity Bal Sht";"BalSht_Report",#N/A,FALSE,"Lyon_Corp Bal Sht";"BalSht_Report",#N/A,FALSE,"Fabrics Bal Sht";"BalSht_Report",#N/A,FALSE,"Prepreg Bal Sht";"AR_Monthly",#N/A,FALSE,"Legal Entity AR";"AR_Monthly",#N/A,FALSE,"Fabrics AR";"AR_Monthly",#N/A,FALSE,"Prepreg AR";"PPE_Report",#N/A,FALSE,"Legal Entity PP&amp;E";"PPE_Report",#N/A,FALSE,"Fabrics PP&amp;E";"PPE_Report",#N/A,FALSE,"Prepreg PP&amp;E";"INV_Report",#N/A,FALSE,"Legal Entity Inventory";"INV_Report",#N/A,FALSE,"Fabrics Inventory";"INV_Report",#N/A,FALSE,"Prepreg Inventory";"WC_Report",#N/A,FALSE,"Legal Entity WC Reserves";"WC_Report",#N/A,FALSE,"Fabrics WC Reserves";"WC_Report",#N/A,FALSE,"Prepreg WC Reserves";"RESTR_byMonth",#N/A,FALSE,"Restr. Detail";"DEBT_Report",#N/A,FALSE,"Debt";"CF_Report",#N/A,FALSE,"Legal Entity Cashflow";"CF_Report",#N/A,FALSE,"Lyon_Corp Cashflow";"CF_Report",#N/A,FALSE,"Fabrics Cashflow";"CF_Report",#N/A,FALSE,"Prepreg Cashflow";"IS_Report",#N/A,FALSE,"Legal Entity Inc Stmt";"IS_Report",#N/A,FALSE,"Lyon_Corp Inc Stmt";"IS_Report",#N/A,FALSE,"Fabrics Total Inc Stmt";"IS_prod",#N/A,FALSE,"Fabrics Total Inc Stmt";"IS_Report",#N/A,FALSE,"Architectural";"IS_Report",#N/A,FALSE,"Reinforcement for Composites";"IS_Report",#N/A,FALSE,"Electrical";"IS_Report",#N/A,FALSE,"Ballistics";"IS_Report",#N/A,FALSE,"Protection";"IS_Report",#N/A,FALSE,"General Industrial";"IS_Report",#N/A,FALSE,"Total Prepreg Inc Stmt";"IC_AR",#N/A,FALSE,"Intercompany";"IC_AP",#N/A,FALSE,"Intercompany";"IC_DropShip",#N/A,FALSE,"Intercompany";"IC_Intermed",#N/A,FALSE,"Intercompany";"IC_Invtran",#N/A,FALSE,"Intercompany";"hdcount_actual",#N/A,FALSE,"Headcount";"TopSales",#N/A,FALSE,"TopSales"}</definedName>
    <definedName name="qweqweqwe" localSheetId="30" hidden="1">{#N/A,#N/A,TRUE,"0 Deckbl.";#N/A,#N/A,TRUE,"S 1 Komm";#N/A,#N/A,TRUE,"S 1a Komm";#N/A,#N/A,TRUE,"S 1b Komm";#N/A,#N/A,TRUE,"S  2 DBR";#N/A,#N/A,TRUE,"S  3 Sparten";#N/A,#N/A,TRUE,"S 4  Betr. K.";#N/A,#N/A,TRUE,"6 Bilanz";#N/A,#N/A,TRUE,"6a Bilanz ";#N/A,#N/A,TRUE,"6b Bilanz ";#N/A,#N/A,TRUE,"7 GS I";#N/A,#N/A,TRUE,"S 8 EQ-GuV"}</definedName>
    <definedName name="qweqweqwe" hidden="1">{#N/A,#N/A,TRUE,"0 Deckbl.";#N/A,#N/A,TRUE,"S 1 Komm";#N/A,#N/A,TRUE,"S 1a Komm";#N/A,#N/A,TRUE,"S 1b Komm";#N/A,#N/A,TRUE,"S  2 DBR";#N/A,#N/A,TRUE,"S  3 Sparten";#N/A,#N/A,TRUE,"S 4  Betr. K.";#N/A,#N/A,TRUE,"6 Bilanz";#N/A,#N/A,TRUE,"6a Bilanz ";#N/A,#N/A,TRUE,"6b Bilanz ";#N/A,#N/A,TRUE,"7 GS I";#N/A,#N/A,TRUE,"S 8 EQ-GuV"}</definedName>
    <definedName name="qwer" localSheetId="30" hidden="1">{#N/A,#N/A,FALSE,"Baltimore";#N/A,#N/A,FALSE,"Barrington";#N/A,#N/A,FALSE,"Butler";#N/A,#N/A,FALSE,"Cleveland";#N/A,#N/A,FALSE,"Closter";#N/A,#N/A,FALSE,"Eaton";#N/A,#N/A,FALSE,"Meriden";#N/A,#N/A,FALSE,"Mt. Vernon";#N/A,#N/A,FALSE,"Rochester";#N/A,#N/A,FALSE,"Three Rivers";#N/A,#N/A,FALSE,"Warren"}</definedName>
    <definedName name="qwer" hidden="1">{#N/A,#N/A,FALSE,"Baltimore";#N/A,#N/A,FALSE,"Barrington";#N/A,#N/A,FALSE,"Butler";#N/A,#N/A,FALSE,"Cleveland";#N/A,#N/A,FALSE,"Closter";#N/A,#N/A,FALSE,"Eaton";#N/A,#N/A,FALSE,"Meriden";#N/A,#N/A,FALSE,"Mt. Vernon";#N/A,#N/A,FALSE,"Rochester";#N/A,#N/A,FALSE,"Three Rivers";#N/A,#N/A,FALSE,"Warren"}</definedName>
    <definedName name="qwerqew" localSheetId="30" hidden="1">{"mgmt forecast",#N/A,FALSE,"Mgmt Forecast";"dcf table",#N/A,FALSE,"Mgmt Forecast";"sensitivity",#N/A,FALSE,"Mgmt Forecast";"table inputs",#N/A,FALSE,"Mgmt Forecast";"calculations",#N/A,FALSE,"Mgmt Forecast"}</definedName>
    <definedName name="qwerqew" hidden="1">{"mgmt forecast",#N/A,FALSE,"Mgmt Forecast";"dcf table",#N/A,FALSE,"Mgmt Forecast";"sensitivity",#N/A,FALSE,"Mgmt Forecast";"table inputs",#N/A,FALSE,"Mgmt Forecast";"calculations",#N/A,FALSE,"Mgmt Forecast"}</definedName>
    <definedName name="qwerqwerqwe" localSheetId="30" hidden="1">{"orixcsc",#N/A,FALSE,"ORIX CSC";"orixcsc2",#N/A,FALSE,"ORIX CSC"}</definedName>
    <definedName name="qwerqwerqwe" hidden="1">{"orixcsc",#N/A,FALSE,"ORIX CSC";"orixcsc2",#N/A,FALSE,"ORIX CSC"}</definedName>
    <definedName name="qwerrtyu" localSheetId="30" hidden="1">{"Sum WW A",#N/A,FALSE,"FY95SLS";"Sum WW B",#N/A,FALSE,"FY95SLS";"Sum US A",#N/A,FALSE,"FY95SLS";"Sum US B",#N/A,FALSE,"FY95SLS";"Sum US Bocg",#N/A,FALSE,"FY95SLS";"Sum Can A",#N/A,FALSE,"FY95SLS";"Sum Can B",#N/A,FALSE,"FY95SLS";"Sum Europe",#N/A,FALSE,"FY95SLS";"Sum Row",#N/A,FALSE,"FY95SLS"}</definedName>
    <definedName name="qwerrtyu" hidden="1">{"Sum WW A",#N/A,FALSE,"FY95SLS";"Sum WW B",#N/A,FALSE,"FY95SLS";"Sum US A",#N/A,FALSE,"FY95SLS";"Sum US B",#N/A,FALSE,"FY95SLS";"Sum US Bocg",#N/A,FALSE,"FY95SLS";"Sum Can A",#N/A,FALSE,"FY95SLS";"Sum Can B",#N/A,FALSE,"FY95SLS";"Sum Europe",#N/A,FALSE,"FY95SLS";"Sum Row",#N/A,FALSE,"FY95SLS"}</definedName>
    <definedName name="qwert"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wer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wertqry" localSheetId="30" hidden="1">{#N/A,#N/A,FALSE,"REPORT"}</definedName>
    <definedName name="qwertqry" hidden="1">{#N/A,#N/A,FALSE,"REPORT"}</definedName>
    <definedName name="qwerty" localSheetId="30" hidden="1">{"Sum WW A",#N/A,FALSE,"FY95SLS";"Sum WW B",#N/A,FALSE,"FY95SLS";"Sum US A",#N/A,FALSE,"FY95SLS";"Sum US B",#N/A,FALSE,"FY95SLS";"Sum US Bocg",#N/A,FALSE,"FY95SLS";"Sum Can A",#N/A,FALSE,"FY95SLS";"Sum Can B",#N/A,FALSE,"FY95SLS";"Sum Europe",#N/A,FALSE,"FY95SLS";"Sum Row",#N/A,FALSE,"FY95SLS"}</definedName>
    <definedName name="qwerty" hidden="1">{"Sum WW A",#N/A,FALSE,"FY95SLS";"Sum WW B",#N/A,FALSE,"FY95SLS";"Sum US A",#N/A,FALSE,"FY95SLS";"Sum US B",#N/A,FALSE,"FY95SLS";"Sum US Bocg",#N/A,FALSE,"FY95SLS";"Sum Can A",#N/A,FALSE,"FY95SLS";"Sum Can B",#N/A,FALSE,"FY95SLS";"Sum Europe",#N/A,FALSE,"FY95SLS";"Sum Row",#N/A,FALSE,"FY95SLS"}</definedName>
    <definedName name="qwetqryetytu" localSheetId="30" hidden="1">{#N/A,#N/A,FALSE,"Pharm";#N/A,#N/A,FALSE,"WWCM"}</definedName>
    <definedName name="qwetqryetytu" hidden="1">{#N/A,#N/A,FALSE,"Pharm";#N/A,#N/A,FALSE,"WWCM"}</definedName>
    <definedName name="qwpp" localSheetId="30" hidden="1">{"incomemth",#N/A,TRUE,"forecast00";"incomepercentmth",#N/A,TRUE,"forecast00";"balancemth",#N/A,TRUE,"forecast00";"cashmth",#N/A,TRUE,"forecast00";"covenantmth",#N/A,TRUE,"forecast00"}</definedName>
    <definedName name="qwpp" hidden="1">{"incomemth",#N/A,TRUE,"forecast00";"incomepercentmth",#N/A,TRUE,"forecast00";"balancemth",#N/A,TRUE,"forecast00";"cashmth",#N/A,TRUE,"forecast00";"covenantmth",#N/A,TRUE,"forecast00"}</definedName>
    <definedName name="QWQ" localSheetId="30" hidden="1">{#N/A,#N/A,FALSE,"PL-FS";#N/A,#N/A,FALSE,"PL"}</definedName>
    <definedName name="QWQ" hidden="1">{#N/A,#N/A,FALSE,"PL-FS";#N/A,#N/A,FALSE,"PL"}</definedName>
    <definedName name="r.CashFlow" localSheetId="30" hidden="1">#REF!</definedName>
    <definedName name="r.CashFlow" hidden="1">#REF!</definedName>
    <definedName name="r.Leverage" localSheetId="30" hidden="1">#REF!</definedName>
    <definedName name="r.Leverage" hidden="1">#REF!</definedName>
    <definedName name="r.Liquidity" localSheetId="30" hidden="1">#REF!</definedName>
    <definedName name="r.Liquidity" hidden="1">#REF!</definedName>
    <definedName name="r.Market" hidden="1">#REF!</definedName>
    <definedName name="r.Profitability" hidden="1">#REF!</definedName>
    <definedName name="r.Summary" hidden="1">#REF!</definedName>
    <definedName name="R_">#N/A</definedName>
    <definedName name="R_C" localSheetId="30">#REF!</definedName>
    <definedName name="R_C">#REF!</definedName>
    <definedName name="ra" localSheetId="30" hidden="1">{"bs",#N/A,FALSE,"SCF"}</definedName>
    <definedName name="ra" hidden="1">{"bs",#N/A,FALSE,"SCF"}</definedName>
    <definedName name="rabota" localSheetId="30" hidden="1">{#N/A,#N/A,TRUE,"0 Deckbl.";#N/A,#N/A,TRUE,"S 1 Komm";#N/A,#N/A,TRUE,"S 1a Komm";#N/A,#N/A,TRUE,"S 1b Komm";#N/A,#N/A,TRUE,"S  2 DBR";#N/A,#N/A,TRUE,"S  3 Sparten";#N/A,#N/A,TRUE,"S 4  Betr. K.";#N/A,#N/A,TRUE,"6 Bilanz";#N/A,#N/A,TRUE,"6a Bilanz ";#N/A,#N/A,TRUE,"6b Bilanz ";#N/A,#N/A,TRUE,"7 GS I";#N/A,#N/A,TRUE,"S 8 EQ-GuV"}</definedName>
    <definedName name="rabota" hidden="1">{#N/A,#N/A,TRUE,"0 Deckbl.";#N/A,#N/A,TRUE,"S 1 Komm";#N/A,#N/A,TRUE,"S 1a Komm";#N/A,#N/A,TRUE,"S 1b Komm";#N/A,#N/A,TRUE,"S  2 DBR";#N/A,#N/A,TRUE,"S  3 Sparten";#N/A,#N/A,TRUE,"S 4  Betr. K.";#N/A,#N/A,TRUE,"6 Bilanz";#N/A,#N/A,TRUE,"6a Bilanz ";#N/A,#N/A,TRUE,"6b Bilanz ";#N/A,#N/A,TRUE,"7 GS I";#N/A,#N/A,TRUE,"S 8 EQ-GuV"}</definedName>
    <definedName name="rAccessRoadsCost" localSheetId="30">#REF!</definedName>
    <definedName name="rAccessRoadsCost">#REF!</definedName>
    <definedName name="rAccessRoadsPaySchedule">#REF!</definedName>
    <definedName name="rAllowableGFA">#REF!</definedName>
    <definedName name="RANGE" localSheetId="30" hidden="1">{#N/A,#N/A,FALSE,"Aging Summary";#N/A,#N/A,FALSE,"Ratio Analysis";#N/A,#N/A,FALSE,"Test 120 Day Accts";#N/A,#N/A,FALSE,"Tickmarks"}</definedName>
    <definedName name="RANGE" hidden="1">{#N/A,#N/A,FALSE,"Aging Summary";#N/A,#N/A,FALSE,"Ratio Analysis";#N/A,#N/A,FALSE,"Test 120 Day Accts";#N/A,#N/A,FALSE,"Tickmarks"}</definedName>
    <definedName name="ＲＡＲＯＡ" localSheetId="30" hidden="1">{"'下期集計（10.27迄・速報値）'!$Q$16"}</definedName>
    <definedName name="ＲＡＲＯＡ" hidden="1">{"'下期集計（10.27迄・速報値）'!$Q$16"}</definedName>
    <definedName name="rate">#REF!</definedName>
    <definedName name="Rating" localSheetId="30" hidden="1">{"Assumptions",#N/A,FALSE,"input page";"1998",#N/A,FALSE,"1998";"1999",#N/A,FALSE,"1999";"2000",#N/A,FALSE,"2000";"2001",#N/A,FALSE,"2001"}</definedName>
    <definedName name="Rating" hidden="1">{"Assumptions",#N/A,FALSE,"input page";"1998",#N/A,FALSE,"1998";"1999",#N/A,FALSE,"1999";"2000",#N/A,FALSE,"2000";"2001",#N/A,FALSE,"2001"}</definedName>
    <definedName name="rBankLoanHKD" localSheetId="30">#REF!</definedName>
    <definedName name="rBankLoanHKD">#REF!</definedName>
    <definedName name="rBankLoanRMB">#REF!</definedName>
    <definedName name="rBankRefinanceMV">#REF!</definedName>
    <definedName name="rBasementCarparkArea">#REF!</definedName>
    <definedName name="rBasementCarparkCost">#REF!</definedName>
    <definedName name="rBasementPaySchedule">#REF!</definedName>
    <definedName name="rBasementRetailArea">#REF!</definedName>
    <definedName name="rBasementRetailCost">#REF!</definedName>
    <definedName name="rBasementRetailRental">#REF!</definedName>
    <definedName name="rBasementRetailRentalDuration">#REF!</definedName>
    <definedName name="rBasementRetailRentalEnd">#REF!</definedName>
    <definedName name="rBasementRetailRentalRate">#REF!</definedName>
    <definedName name="rBasementRetailRentalSchedule">#REF!</definedName>
    <definedName name="rBasementRetailRentalStart">#REF!</definedName>
    <definedName name="rBasementRetailSale">#REF!</definedName>
    <definedName name="rBasementRetailSaleEnd">#REF!</definedName>
    <definedName name="rBasementRetailSaleSchedule">#REF!</definedName>
    <definedName name="rBasementRetailSaleStart">#REF!</definedName>
    <definedName name="rBasementRetailSellingPrice">#REF!</definedName>
    <definedName name="rBuildableFloorArea">#REF!</definedName>
    <definedName name="RCArea" hidden="1">#REF!</definedName>
    <definedName name="rCarparkRental">#REF!</definedName>
    <definedName name="rCarparkRentalDuration">#REF!</definedName>
    <definedName name="rCarparkRentalEnd">#REF!</definedName>
    <definedName name="rCarparkRentalRate">#REF!</definedName>
    <definedName name="rCarparkRentalSchedule">#REF!</definedName>
    <definedName name="rCarparkRentalStart">#REF!</definedName>
    <definedName name="rCarparkSale">#REF!</definedName>
    <definedName name="rCarparkSaleEnd">#REF!</definedName>
    <definedName name="rCarparkSaleSchedule">#REF!</definedName>
    <definedName name="rCarparkSaleStart">#REF!</definedName>
    <definedName name="rCarparkSellingPrice">#REF!</definedName>
    <definedName name="rClubhouseArea">#REF!</definedName>
    <definedName name="rConstructionFloorArea">#REF!</definedName>
    <definedName name="RCT">[119]Assumption!$C$64</definedName>
    <definedName name="rDesignCost" localSheetId="30">#REF!</definedName>
    <definedName name="rDesignCost">#REF!</definedName>
    <definedName name="rDesignPaySchedule">#REF!</definedName>
    <definedName name="rdrhd" localSheetId="30" hidden="1">{"Units A",#N/A,FALSE,"FY95SLS";"Units B",#N/A,FALSE,"FY95SLS"}</definedName>
    <definedName name="rdrhd" hidden="1">{"Units A",#N/A,FALSE,"FY95SLS";"Units B",#N/A,FALSE,"FY95SLS"}</definedName>
    <definedName name="rea" localSheetId="30">#REF!</definedName>
    <definedName name="rea">#REF!</definedName>
    <definedName name="Recap" localSheetId="30" hidden="1">{#N/A,#N/A,FALSE,"IPO";#N/A,#N/A,FALSE,"DCF";#N/A,#N/A,FALSE,"LBO";#N/A,#N/A,FALSE,"MULT_VAL";#N/A,#N/A,FALSE,"Status Quo";#N/A,#N/A,FALSE,"Recap"}</definedName>
    <definedName name="Recap" hidden="1">{#N/A,#N/A,FALSE,"IPO";#N/A,#N/A,FALSE,"DCF";#N/A,#N/A,FALSE,"LBO";#N/A,#N/A,FALSE,"MULT_VAL";#N/A,#N/A,FALSE,"Status Quo";#N/A,#N/A,FALSE,"Recap"}</definedName>
    <definedName name="REDEEM_PREF_STOCK" hidden="1">"REDEEM_PREF_STOCK"</definedName>
    <definedName name="RedefinePrintTableRange" hidden="1">[146]!RedefinePrintTableRange</definedName>
    <definedName name="redo" localSheetId="30" hidden="1">{#N/A,#N/A,FALSE,"ACQ_GRAPHS";#N/A,#N/A,FALSE,"T_1 GRAPHS";#N/A,#N/A,FALSE,"T_2 GRAPHS";#N/A,#N/A,FALSE,"COMB_GRAPHS"}</definedName>
    <definedName name="redo" hidden="1">{#N/A,#N/A,FALSE,"ACQ_GRAPHS";#N/A,#N/A,FALSE,"T_1 GRAPHS";#N/A,#N/A,FALSE,"T_2 GRAPHS";#N/A,#N/A,FALSE,"COMB_GRAPHS"}</definedName>
    <definedName name="redo_1" localSheetId="30" hidden="1">{#N/A,#N/A,FALSE,"ACQ_GRAPHS";#N/A,#N/A,FALSE,"T_1 GRAPHS";#N/A,#N/A,FALSE,"T_2 GRAPHS";#N/A,#N/A,FALSE,"COMB_GRAPHS"}</definedName>
    <definedName name="redo_1" hidden="1">{#N/A,#N/A,FALSE,"ACQ_GRAPHS";#N/A,#N/A,FALSE,"T_1 GRAPHS";#N/A,#N/A,FALSE,"T_2 GRAPHS";#N/A,#N/A,FALSE,"COMB_GRAPHS"}</definedName>
    <definedName name="redo_2" localSheetId="30" hidden="1">{#N/A,#N/A,FALSE,"ACQ_GRAPHS";#N/A,#N/A,FALSE,"T_1 GRAPHS";#N/A,#N/A,FALSE,"T_2 GRAPHS";#N/A,#N/A,FALSE,"COMB_GRAPHS"}</definedName>
    <definedName name="redo_2" hidden="1">{#N/A,#N/A,FALSE,"ACQ_GRAPHS";#N/A,#N/A,FALSE,"T_1 GRAPHS";#N/A,#N/A,FALSE,"T_2 GRAPHS";#N/A,#N/A,FALSE,"COMB_GRAPHS"}</definedName>
    <definedName name="redo_3" localSheetId="30" hidden="1">{#N/A,#N/A,FALSE,"ACQ_GRAPHS";#N/A,#N/A,FALSE,"T_1 GRAPHS";#N/A,#N/A,FALSE,"T_2 GRAPHS";#N/A,#N/A,FALSE,"COMB_GRAPHS"}</definedName>
    <definedName name="redo_3" hidden="1">{#N/A,#N/A,FALSE,"ACQ_GRAPHS";#N/A,#N/A,FALSE,"T_1 GRAPHS";#N/A,#N/A,FALSE,"T_2 GRAPHS";#N/A,#N/A,FALSE,"COMB_GRAPHS"}</definedName>
    <definedName name="redo_4" localSheetId="30" hidden="1">{#N/A,#N/A,FALSE,"ACQ_GRAPHS";#N/A,#N/A,FALSE,"T_1 GRAPHS";#N/A,#N/A,FALSE,"T_2 GRAPHS";#N/A,#N/A,FALSE,"COMB_GRAPHS"}</definedName>
    <definedName name="redo_4" hidden="1">{#N/A,#N/A,FALSE,"ACQ_GRAPHS";#N/A,#N/A,FALSE,"T_1 GRAPHS";#N/A,#N/A,FALSE,"T_2 GRAPHS";#N/A,#N/A,FALSE,"COMB_GRAPHS"}</definedName>
    <definedName name="redo_5" localSheetId="30" hidden="1">{#N/A,#N/A,FALSE,"ACQ_GRAPHS";#N/A,#N/A,FALSE,"T_1 GRAPHS";#N/A,#N/A,FALSE,"T_2 GRAPHS";#N/A,#N/A,FALSE,"COMB_GRAPHS"}</definedName>
    <definedName name="redo_5" hidden="1">{#N/A,#N/A,FALSE,"ACQ_GRAPHS";#N/A,#N/A,FALSE,"T_1 GRAPHS";#N/A,#N/A,FALSE,"T_2 GRAPHS";#N/A,#N/A,FALSE,"COMB_GRAPHS"}</definedName>
    <definedName name="rees" localSheetId="30">#REF!</definedName>
    <definedName name="rees">#REF!</definedName>
    <definedName name="Ref_1" localSheetId="30">#REF!</definedName>
    <definedName name="Ref_1">#REF!</definedName>
    <definedName name="Ref_10">#REF!</definedName>
    <definedName name="Ref_11">#REF!</definedName>
    <definedName name="Ref_12">#REF!</definedName>
    <definedName name="Ref_13">#REF!</definedName>
    <definedName name="Ref_14">#REF!</definedName>
    <definedName name="Ref_15">#REF!</definedName>
    <definedName name="Ref_16">#REF!</definedName>
    <definedName name="Ref_17">#REF!</definedName>
    <definedName name="Ref_18">#REF!</definedName>
    <definedName name="Ref_19">#REF!</definedName>
    <definedName name="Ref_2">#REF!</definedName>
    <definedName name="Ref_3">#REF!</definedName>
    <definedName name="Ref_4">#REF!</definedName>
    <definedName name="Ref_5">#REF!</definedName>
    <definedName name="Ref_6">#REF!</definedName>
    <definedName name="Ref_7">#REF!</definedName>
    <definedName name="Ref_8">#REF!</definedName>
    <definedName name="Ref_9">#REF!</definedName>
    <definedName name="reggie" localSheetId="30" hidden="1">{#N/A,#N/A,FALSE,"Pharm";#N/A,#N/A,FALSE,"WWCM"}</definedName>
    <definedName name="reggie" hidden="1">{#N/A,#N/A,FALSE,"Pharm";#N/A,#N/A,FALSE,"WWCM"}</definedName>
    <definedName name="region">[214]Sheet0!$M$13</definedName>
    <definedName name="regvervgervg" localSheetId="30" hidden="1">{"Agg Output",#N/A,FALSE,"Operational Drivers Output";"NW Output",#N/A,FALSE,"Operational Drivers Output";"South Output",#N/A,FALSE,"Operational Drivers Output";"Central Output",#N/A,FALSE,"Operational Drivers Output"}</definedName>
    <definedName name="regvervgervg" hidden="1">{"Agg Output",#N/A,FALSE,"Operational Drivers Output";"NW Output",#N/A,FALSE,"Operational Drivers Output";"South Output",#N/A,FALSE,"Operational Drivers Output";"Central Output",#N/A,FALSE,"Operational Drivers Output"}</definedName>
    <definedName name="rem" localSheetId="30" hidden="1">{"Assumptions",#N/A,FALSE,"input page";"1998",#N/A,FALSE,"1998";"1999",#N/A,FALSE,"1999";"2000",#N/A,FALSE,"2000";"2001",#N/A,FALSE,"2001"}</definedName>
    <definedName name="rem" hidden="1">{"Assumptions",#N/A,FALSE,"input page";"1998",#N/A,FALSE,"1998";"1999",#N/A,FALSE,"1999";"2000",#N/A,FALSE,"2000";"2001",#N/A,FALSE,"2001"}</definedName>
    <definedName name="Remark" localSheetId="30">#REF!</definedName>
    <definedName name="Remark">#REF!</definedName>
    <definedName name="ren" localSheetId="30" hidden="1">{"rec. of 310",#N/A,FALSE,"Resanal"}</definedName>
    <definedName name="ren" hidden="1">{"rec. of 310",#N/A,FALSE,"Resanal"}</definedName>
    <definedName name="rEndAccessRoads" localSheetId="30">#REF!</definedName>
    <definedName name="rEndAccessRoads">#REF!</definedName>
    <definedName name="rEndBasement">#REF!</definedName>
    <definedName name="rEndDesign">#REF!</definedName>
    <definedName name="rEndInfrastructure">#REF!</definedName>
    <definedName name="rEndLandTransferFee">#REF!</definedName>
    <definedName name="rEndPiling">#REF!</definedName>
    <definedName name="rEndRelocation">#REF!</definedName>
    <definedName name="rEndRent">#REF!</definedName>
    <definedName name="rEndSale">#REF!</definedName>
    <definedName name="rEndSuperstructure">#REF!</definedName>
    <definedName name="Renewal_Prob">#REF!</definedName>
    <definedName name="rEntrep">#REF!</definedName>
    <definedName name="rEntrepArea">#REF!</definedName>
    <definedName name="rEntrepRental">#REF!</definedName>
    <definedName name="rEntrepRentalDuration">#REF!</definedName>
    <definedName name="rEntrepRentalEnd">#REF!</definedName>
    <definedName name="rEntrepRentalRate1">#REF!</definedName>
    <definedName name="rEntrepRentalSchedule">#REF!</definedName>
    <definedName name="rEntrepRentalStart">#REF!</definedName>
    <definedName name="rEntrepSale">#REF!</definedName>
    <definedName name="rEntrepSaleEnd">#REF!</definedName>
    <definedName name="rEntrepSaleSchedule">#REF!</definedName>
    <definedName name="rEntrepSaleStart">#REF!</definedName>
    <definedName name="rEntrepSellingPrice1">#REF!</definedName>
    <definedName name="Replacement" localSheetId="30" hidden="1">{#N/A,#N/A,FALSE,"Aging Summary";#N/A,#N/A,FALSE,"Ratio Analysis";#N/A,#N/A,FALSE,"Test 120 Day Accts";#N/A,#N/A,FALSE,"Tickmarks"}</definedName>
    <definedName name="Replacement" hidden="1">{#N/A,#N/A,FALSE,"Aging Summary";#N/A,#N/A,FALSE,"Ratio Analysis";#N/A,#N/A,FALSE,"Test 120 Day Accts";#N/A,#N/A,FALSE,"Tickmarks"}</definedName>
    <definedName name="Report_Version_4">"A1"</definedName>
    <definedName name="ReportGroup" hidden="1">0</definedName>
    <definedName name="reps" localSheetId="30" hidden="1">{"FY03_Assets",#N/A,FALSE,"Fin Stmt Budget";"FY03_Liabilities",#N/A,FALSE,"Fin Stmt Budget";"FY03_Inc_Stmt",#N/A,FALSE,"Fin Stmt Budget";"FY03_SOCF",#N/A,FALSE,"Fin Stmt Budget"}</definedName>
    <definedName name="reps" hidden="1">{"FY03_Assets",#N/A,FALSE,"Fin Stmt Budget";"FY03_Liabilities",#N/A,FALSE,"Fin Stmt Budget";"FY03_Inc_Stmt",#N/A,FALSE,"Fin Stmt Budget";"FY03_SOCF",#N/A,FALSE,"Fin Stmt Budget"}</definedName>
    <definedName name="rere" localSheetId="30" hidden="1">{#N/A,#N/A,FALSE,"ORIX CSC"}</definedName>
    <definedName name="rere" hidden="1">{#N/A,#N/A,FALSE,"ORIX CSC"}</definedName>
    <definedName name="rerere" localSheetId="30" hidden="1">{"mgmt forecast",#N/A,FALSE,"Mgmt Forecast";"dcf table",#N/A,FALSE,"Mgmt Forecast";"sensitivity",#N/A,FALSE,"Mgmt Forecast";"table inputs",#N/A,FALSE,"Mgmt Forecast";"calculations",#N/A,FALSE,"Mgmt Forecast"}</definedName>
    <definedName name="rerere" hidden="1">{"mgmt forecast",#N/A,FALSE,"Mgmt Forecast";"dcf table",#N/A,FALSE,"Mgmt Forecast";"sensitivity",#N/A,FALSE,"Mgmt Forecast";"table inputs",#N/A,FALSE,"Mgmt Forecast";"calculations",#N/A,FALSE,"Mgmt Forecast"}</definedName>
    <definedName name="RESEARCH_DEV" hidden="1">"RESEARCH_DEV"</definedName>
    <definedName name="RESERVED_DATA" localSheetId="30" hidden="1">#REF!</definedName>
    <definedName name="RESERVED_DATA" hidden="1">#REF!</definedName>
    <definedName name="resp." localSheetId="30" hidden="1">{#N/A,#N/A,FALSE,"Pharm";#N/A,#N/A,FALSE,"WWCM"}</definedName>
    <definedName name="resp." hidden="1">{#N/A,#N/A,FALSE,"Pharm";#N/A,#N/A,FALSE,"WWCM"}</definedName>
    <definedName name="RestatedActuals" localSheetId="30" hidden="1">{#N/A,#N/A,FALSE,"Aging Summary";#N/A,#N/A,FALSE,"Ratio Analysis";#N/A,#N/A,FALSE,"Test 120 Day Accts";#N/A,#N/A,FALSE,"Tickmarks"}</definedName>
    <definedName name="RestatedActuals" hidden="1">{#N/A,#N/A,FALSE,"Aging Summary";#N/A,#N/A,FALSE,"Ratio Analysis";#N/A,#N/A,FALSE,"Test 120 Day Accts";#N/A,#N/A,FALSE,"Tickmarks"}</definedName>
    <definedName name="resultatyk2" localSheetId="30" hidden="1">{#N/A,#N/A,FALSE,"IMMO ET AMORT";#N/A,#N/A,FALSE,"DOTATIONS";#N/A,#N/A,FALSE,"FOND DE COMMERCE";#N/A,#N/A,FALSE,"AUTRES TITRES";#N/A,#N/A,FALSE,"DEPREC TITRES";#N/A,#N/A,FALSE,"IMMO FINANCIERES";#N/A,#N/A,FALSE,"AUTRES TITRES IMMOB";#N/A,#N/A,FALSE,"PRETS";#N/A,#N/A,FALSE,"STOCKS ET EC";#N/A,#N/A,FALSE,"RAPPROCHE GEN_ANA";#N/A,#N/A,FALSE,"DEPRECIATION STOCK";#N/A,#N/A,FALSE,"PROV DEP STOCK";#N/A,#N/A,FALSE,"FOUR AVANCE_ACOMPTE";#N/A,#N/A,FALSE,"CREANCE EXPLOIT";#N/A,#N/A,FALSE,"PROV DEP CLT DOUTEUX";#N/A,#N/A,FALSE,"CREANCE EXPLOIT AUTRES";#N/A,#N/A,FALSE,"DISPONIBILITES";#N/A,#N/A,FALSE,"C.C.A.";#N/A,#N/A,FALSE,"ECART CONVER ACTIF";#N/A,#N/A,FALSE,"RECLT DIFF INCORPO";#N/A,#N/A,FALSE,"BILAN ACTIF"}</definedName>
    <definedName name="resultatyk2" hidden="1">{#N/A,#N/A,FALSE,"IMMO ET AMORT";#N/A,#N/A,FALSE,"DOTATIONS";#N/A,#N/A,FALSE,"FOND DE COMMERCE";#N/A,#N/A,FALSE,"AUTRES TITRES";#N/A,#N/A,FALSE,"DEPREC TITRES";#N/A,#N/A,FALSE,"IMMO FINANCIERES";#N/A,#N/A,FALSE,"AUTRES TITRES IMMOB";#N/A,#N/A,FALSE,"PRETS";#N/A,#N/A,FALSE,"STOCKS ET EC";#N/A,#N/A,FALSE,"RAPPROCHE GEN_ANA";#N/A,#N/A,FALSE,"DEPRECIATION STOCK";#N/A,#N/A,FALSE,"PROV DEP STOCK";#N/A,#N/A,FALSE,"FOUR AVANCE_ACOMPTE";#N/A,#N/A,FALSE,"CREANCE EXPLOIT";#N/A,#N/A,FALSE,"PROV DEP CLT DOUTEUX";#N/A,#N/A,FALSE,"CREANCE EXPLOIT AUTRES";#N/A,#N/A,FALSE,"DISPONIBILITES";#N/A,#N/A,FALSE,"C.C.A.";#N/A,#N/A,FALSE,"ECART CONVER ACTIF";#N/A,#N/A,FALSE,"RECLT DIFF INCORPO";#N/A,#N/A,FALSE,"BILAN ACTIF"}</definedName>
    <definedName name="resultatyk2bis" localSheetId="30" hidden="1">{#N/A,#N/A,FALSE,"IMMO ET AMORT";#N/A,#N/A,FALSE,"DOTATIONS";#N/A,#N/A,FALSE,"FOND DE COMMERCE";#N/A,#N/A,FALSE,"AUTRES TITRES";#N/A,#N/A,FALSE,"DEPREC TITRES";#N/A,#N/A,FALSE,"IMMO FINANCIERES";#N/A,#N/A,FALSE,"AUTRES TITRES IMMOB";#N/A,#N/A,FALSE,"PRETS";#N/A,#N/A,FALSE,"STOCKS ET EC";#N/A,#N/A,FALSE,"RAPPROCHE GEN_ANA";#N/A,#N/A,FALSE,"DEPRECIATION STOCK";#N/A,#N/A,FALSE,"PROV DEP STOCK";#N/A,#N/A,FALSE,"FOUR AVANCE_ACOMPTE";#N/A,#N/A,FALSE,"CREANCE EXPLOIT";#N/A,#N/A,FALSE,"PROV DEP CLT DOUTEUX";#N/A,#N/A,FALSE,"CREANCE EXPLOIT AUTRES";#N/A,#N/A,FALSE,"DISPONIBILITES";#N/A,#N/A,FALSE,"C.C.A.";#N/A,#N/A,FALSE,"ECART CONVER ACTIF";#N/A,#N/A,FALSE,"RECLT DIFF INCORPO";#N/A,#N/A,FALSE,"BILAN ACTIF"}</definedName>
    <definedName name="resultatyk2bis" hidden="1">{#N/A,#N/A,FALSE,"IMMO ET AMORT";#N/A,#N/A,FALSE,"DOTATIONS";#N/A,#N/A,FALSE,"FOND DE COMMERCE";#N/A,#N/A,FALSE,"AUTRES TITRES";#N/A,#N/A,FALSE,"DEPREC TITRES";#N/A,#N/A,FALSE,"IMMO FINANCIERES";#N/A,#N/A,FALSE,"AUTRES TITRES IMMOB";#N/A,#N/A,FALSE,"PRETS";#N/A,#N/A,FALSE,"STOCKS ET EC";#N/A,#N/A,FALSE,"RAPPROCHE GEN_ANA";#N/A,#N/A,FALSE,"DEPRECIATION STOCK";#N/A,#N/A,FALSE,"PROV DEP STOCK";#N/A,#N/A,FALSE,"FOUR AVANCE_ACOMPTE";#N/A,#N/A,FALSE,"CREANCE EXPLOIT";#N/A,#N/A,FALSE,"PROV DEP CLT DOUTEUX";#N/A,#N/A,FALSE,"CREANCE EXPLOIT AUTRES";#N/A,#N/A,FALSE,"DISPONIBILITES";#N/A,#N/A,FALSE,"C.C.A.";#N/A,#N/A,FALSE,"ECART CONVER ACTIF";#N/A,#N/A,FALSE,"RECLT DIFF INCORPO";#N/A,#N/A,FALSE,"BILAN ACTIF"}</definedName>
    <definedName name="RetailRentalGrowth_evy3yr" localSheetId="30">#REF!</definedName>
    <definedName name="RetailRentalGrowth_evy3yr">#REF!</definedName>
    <definedName name="RETAINED" localSheetId="30">'[157]P&amp;L'!#REF!</definedName>
    <definedName name="RETAINED">'[157]P&amp;L'!#REF!</definedName>
    <definedName name="RETAINED_EARN" hidden="1">"RETAINED_EARN"</definedName>
    <definedName name="RETURN_ASSETS" hidden="1">"RETURN_ASSETS"</definedName>
    <definedName name="RETURN_EQUITY" hidden="1">"RETURN_EQUITY"</definedName>
    <definedName name="RETURN_INVESTMENT" hidden="1">"RETURN_INVESTMENT"</definedName>
    <definedName name="REVENUE" hidden="1">"REVENUE"</definedName>
    <definedName name="REVENUE_10K" hidden="1">"REVENUE_10K"</definedName>
    <definedName name="REVENUE_10Q" hidden="1">"REVENUE_10Q"</definedName>
    <definedName name="REVENUE_10Q1" hidden="1">"REVENUE_10Q1"</definedName>
    <definedName name="REVENUE_EST" hidden="1">"REVENUE_EST"</definedName>
    <definedName name="REVENUE_EST_1" hidden="1">"REVENUE_EST_1"</definedName>
    <definedName name="REVENUE_GROWTH_1" hidden="1">"REVENUE_GROWTH_1"</definedName>
    <definedName name="REVENUE_GROWTH_2" hidden="1">"REVENUE_GROWTH_2"</definedName>
    <definedName name="Revised" localSheetId="30" hidden="1">{#N/A,#N/A,FALSE,"0895";"LOWER PORTION",#N/A,FALSE,"0895"}</definedName>
    <definedName name="Revised" hidden="1">{#N/A,#N/A,FALSE,"0895";"LOWER PORTION",#N/A,FALSE,"0895"}</definedName>
    <definedName name="Revised_1" localSheetId="30" hidden="1">{#N/A,#N/A,FALSE,"0895";"LOWER PORTION",#N/A,FALSE,"0895"}</definedName>
    <definedName name="Revised_1" hidden="1">{#N/A,#N/A,FALSE,"0895";"LOWER PORTION",#N/A,FALSE,"0895"}</definedName>
    <definedName name="Revised_2" localSheetId="30" hidden="1">{#N/A,#N/A,FALSE,"0895";"LOWER PORTION",#N/A,FALSE,"0895"}</definedName>
    <definedName name="Revised_2" hidden="1">{#N/A,#N/A,FALSE,"0895";"LOWER PORTION",#N/A,FALSE,"0895"}</definedName>
    <definedName name="Revised_3" localSheetId="30" hidden="1">{#N/A,#N/A,FALSE,"0895";"LOWER PORTION",#N/A,FALSE,"0895"}</definedName>
    <definedName name="Revised_3" hidden="1">{#N/A,#N/A,FALSE,"0895";"LOWER PORTION",#N/A,FALSE,"0895"}</definedName>
    <definedName name="Revised_4" localSheetId="30" hidden="1">{#N/A,#N/A,FALSE,"0895";"LOWER PORTION",#N/A,FALSE,"0895"}</definedName>
    <definedName name="Revised_4" hidden="1">{#N/A,#N/A,FALSE,"0895";"LOWER PORTION",#N/A,FALSE,"0895"}</definedName>
    <definedName name="Revised_5" localSheetId="30" hidden="1">{#N/A,#N/A,FALSE,"0895";"LOWER PORTION",#N/A,FALSE,"0895"}</definedName>
    <definedName name="Revised_5" hidden="1">{#N/A,#N/A,FALSE,"0895";"LOWER PORTION",#N/A,FALSE,"0895"}</definedName>
    <definedName name="RevLevel" hidden="1">[155]Settings!$C$38</definedName>
    <definedName name="RevMgtfee" localSheetId="30">#REF!</definedName>
    <definedName name="RevMgtfee">#REF!</definedName>
    <definedName name="RevRent">#REF!</definedName>
    <definedName name="rewgdsa" localSheetId="30" hidden="1">{"targetdcf",#N/A,FALSE,"Merger consequences";"TARGETASSU",#N/A,FALSE,"Merger consequences";"TERMINAL VALUE",#N/A,FALSE,"Merger consequences"}</definedName>
    <definedName name="rewgdsa" hidden="1">{"targetdcf",#N/A,FALSE,"Merger consequences";"TARGETASSU",#N/A,FALSE,"Merger consequences";"TERMINAL VALUE",#N/A,FALSE,"Merger consequences"}</definedName>
    <definedName name="rExhib" localSheetId="30">#REF!</definedName>
    <definedName name="rExhib">#REF!</definedName>
    <definedName name="rExhibArea">#REF!</definedName>
    <definedName name="rExhibRental">#REF!</definedName>
    <definedName name="rExhibRentalDuration">#REF!</definedName>
    <definedName name="rExhibRentalEnd">#REF!</definedName>
    <definedName name="rExhibRentalRate1">#REF!</definedName>
    <definedName name="rExhibRentalSchedule">#REF!</definedName>
    <definedName name="rExhibRentalStart">#REF!</definedName>
    <definedName name="rExhibSale">#REF!</definedName>
    <definedName name="rExhibSaleEnd">#REF!</definedName>
    <definedName name="rExhibSaleSchedule">#REF!</definedName>
    <definedName name="rExhibSaleStart">#REF!</definedName>
    <definedName name="rExhibSellingPrice1">#REF!</definedName>
    <definedName name="rf2e" localSheetId="30" hidden="1">{#N/A,#N/A,FALSE,"Pharm";#N/A,#N/A,FALSE,"WWCM"}</definedName>
    <definedName name="rf2e" hidden="1">{#N/A,#N/A,FALSE,"Pharm";#N/A,#N/A,FALSE,"WWCM"}</definedName>
    <definedName name="rfgvbvgsdfb" localSheetId="30" hidden="1">{#N/A,#N/A,FALSE,"Tar-Ass";#N/A,#N/A,FALSE,"Tar-IS";#N/A,#N/A,FALSE,"Tar-BS";#N/A,#N/A,FALSE,"Tar-Adg BS";#N/A,#N/A,FALSE,"Tar-CF"}</definedName>
    <definedName name="rfgvbvgsdfb" hidden="1">{#N/A,#N/A,FALSE,"Tar-Ass";#N/A,#N/A,FALSE,"Tar-IS";#N/A,#N/A,FALSE,"Tar-BS";#N/A,#N/A,FALSE,"Tar-Adg BS";#N/A,#N/A,FALSE,"Tar-CF"}</definedName>
    <definedName name="RG" localSheetId="30" hidden="1">{TRUE,TRUE,-1.25,-15.5,456.75,279.75,FALSE,FALSE,TRUE,TRUE,0,1,8,1,4,6,3,4,TRUE,TRUE,3,TRUE,1,TRUE,100,"Swvu.turnover.","ACwvu.turnover.",1,FALSE,FALSE,0.511811023622047,0.511811023622047,0.511811023622047,0.511811023622047,1,"","",FALSE,FALSE,FALSE,FALSE,1,#N/A,1,1,#DIV/0!,FALSE,"Rwvu.turnover.",#N/A,FALSE,FALSE}</definedName>
    <definedName name="RG" hidden="1">{TRUE,TRUE,-1.25,-15.5,456.75,279.75,FALSE,FALSE,TRUE,TRUE,0,1,8,1,4,6,3,4,TRUE,TRUE,3,TRUE,1,TRUE,100,"Swvu.turnover.","ACwvu.turnover.",1,FALSE,FALSE,0.511811023622047,0.511811023622047,0.511811023622047,0.511811023622047,1,"","",FALSE,FALSE,FALSE,FALSE,1,#N/A,1,1,#DIV/0!,FALSE,"Rwvu.turnover.",#N/A,FALSE,FALSE}</definedName>
    <definedName name="rgbegbver" localSheetId="30" hidden="1">{#N/A,#N/A,TRUE,"Tar-Ass";#N/A,#N/A,TRUE,"Tar-Ass LBO";#N/A,#N/A,TRUE,"LBO Ret";#N/A,#N/A,TRUE,"Tar-BS LBO";#N/A,#N/A,TRUE,"Tar-IS LBO";#N/A,#N/A,TRUE,"Tar-CF LBO";#N/A,#N/A,TRUE,"Tar-Debt LBO";#N/A,#N/A,TRUE,"Tar-Int LBO";#N/A,#N/A,TRUE,"Tar-Taxes LBO";#N/A,#N/A,TRUE,"Tar-Val LBO"}</definedName>
    <definedName name="rgbegbver" hidden="1">{#N/A,#N/A,TRUE,"Tar-Ass";#N/A,#N/A,TRUE,"Tar-Ass LBO";#N/A,#N/A,TRUE,"LBO Ret";#N/A,#N/A,TRUE,"Tar-BS LBO";#N/A,#N/A,TRUE,"Tar-IS LBO";#N/A,#N/A,TRUE,"Tar-CF LBO";#N/A,#N/A,TRUE,"Tar-Debt LBO";#N/A,#N/A,TRUE,"Tar-Int LBO";#N/A,#N/A,TRUE,"Tar-Taxes LBO";#N/A,#N/A,TRUE,"Tar-Val LBO"}</definedName>
    <definedName name="rhdrh" localSheetId="30" hidden="1">{"Sum WW A",#N/A,FALSE,"FY95SLS";"Sum WW B",#N/A,FALSE,"FY95SLS";"Sum US A",#N/A,FALSE,"FY95SLS";"Sum US B",#N/A,FALSE,"FY95SLS";"Sum US Bocg",#N/A,FALSE,"FY95SLS";"Sum Can A",#N/A,FALSE,"FY95SLS";"Sum Can B",#N/A,FALSE,"FY95SLS";"Sum Europe",#N/A,FALSE,"FY95SLS";"Sum Row",#N/A,FALSE,"FY95SLS"}</definedName>
    <definedName name="rhdrh" hidden="1">{"Sum WW A",#N/A,FALSE,"FY95SLS";"Sum WW B",#N/A,FALSE,"FY95SLS";"Sum US A",#N/A,FALSE,"FY95SLS";"Sum US B",#N/A,FALSE,"FY95SLS";"Sum US Bocg",#N/A,FALSE,"FY95SLS";"Sum Can A",#N/A,FALSE,"FY95SLS";"Sum Can B",#N/A,FALSE,"FY95SLS";"Sum Europe",#N/A,FALSE,"FY95SLS";"Sum Row",#N/A,FALSE,"FY95SLS"}</definedName>
    <definedName name="rhrh" localSheetId="30" hidden="1">{"Units A",#N/A,FALSE,"FY95SLS";"Units B",#N/A,FALSE,"FY95SLS"}</definedName>
    <definedName name="rhrh" hidden="1">{"Units A",#N/A,FALSE,"FY95SLS";"Units B",#N/A,FALSE,"FY95SLS"}</definedName>
    <definedName name="rhrhr" localSheetId="30" hidden="1">{"Sum WW A",#N/A,FALSE,"FY95SLS";"Sum WW B",#N/A,FALSE,"FY95SLS";"Sum US A",#N/A,FALSE,"FY95SLS";"Sum US B",#N/A,FALSE,"FY95SLS";"Sum US Bocg",#N/A,FALSE,"FY95SLS";"Sum Can A",#N/A,FALSE,"FY95SLS";"Sum Can B",#N/A,FALSE,"FY95SLS";"Sum Europe",#N/A,FALSE,"FY95SLS";"Sum Row",#N/A,FALSE,"FY95SLS"}</definedName>
    <definedName name="rhrhr" hidden="1">{"Sum WW A",#N/A,FALSE,"FY95SLS";"Sum WW B",#N/A,FALSE,"FY95SLS";"Sum US A",#N/A,FALSE,"FY95SLS";"Sum US B",#N/A,FALSE,"FY95SLS";"Sum US Bocg",#N/A,FALSE,"FY95SLS";"Sum Can A",#N/A,FALSE,"FY95SLS";"Sum Can B",#N/A,FALSE,"FY95SLS";"Sum Europe",#N/A,FALSE,"FY95SLS";"Sum Row",#N/A,FALSE,"FY95SLS"}</definedName>
    <definedName name="rhsdrhr" localSheetId="30" hidden="1">{"Units A",#N/A,FALSE,"FY95SLS";"Units B",#N/A,FALSE,"FY95SLS"}</definedName>
    <definedName name="rhsdrhr" hidden="1">{"Units A",#N/A,FALSE,"FY95SLS";"Units B",#N/A,FALSE,"FY95SLS"}</definedName>
    <definedName name="Rick" localSheetId="30" hidden="1">{"assets_99",#N/A,FALSE,"CONSOL";"liabilities_99",#N/A,FALSE,"CONSOL";"pl_99",#N/A,FALSE,"CONSOL";"Corp_99_assets",#N/A,FALSE,"CORP";"Corp_99_liab",#N/A,FALSE,"CORP";"Corp_99_PL",#N/A,FALSE,"CORP";"SMT_99_assets",#N/A,FALSE,"SMTEK";"SMT_99_liab",#N/A,FALSE,"SMTEK";"SMT_99_PL",#N/A,FALSE,"SMTEK";"Jolt_99_assets",#N/A,FALSE,"JOLT";"Jolt_99_liab",#N/A,FALSE,"JOLT";"Jolt_99_PL",#N/A,FALSE,"JOLT";"Irlan_99_assets",#N/A,FALSE,"IRLAN";"Irlan_99_liab",#N/A,FALSE,"IRLAN";"Irlan_99_PL",#N/A,FALSE,"IRLAN";"DDL-E_99_assets",#N/A,FALSE,"DDL-E";"DDL-E_99_liab",#N/A,FALSE,"DDL-E";"DDL-E_99_PL",#N/A,FALSE,"DDL-E"}</definedName>
    <definedName name="Rick" hidden="1">{"assets_99",#N/A,FALSE,"CONSOL";"liabilities_99",#N/A,FALSE,"CONSOL";"pl_99",#N/A,FALSE,"CONSOL";"Corp_99_assets",#N/A,FALSE,"CORP";"Corp_99_liab",#N/A,FALSE,"CORP";"Corp_99_PL",#N/A,FALSE,"CORP";"SMT_99_assets",#N/A,FALSE,"SMTEK";"SMT_99_liab",#N/A,FALSE,"SMTEK";"SMT_99_PL",#N/A,FALSE,"SMTEK";"Jolt_99_assets",#N/A,FALSE,"JOLT";"Jolt_99_liab",#N/A,FALSE,"JOLT";"Jolt_99_PL",#N/A,FALSE,"JOLT";"Irlan_99_assets",#N/A,FALSE,"IRLAN";"Irlan_99_liab",#N/A,FALSE,"IRLAN";"Irlan_99_PL",#N/A,FALSE,"IRLAN";"DDL-E_99_assets",#N/A,FALSE,"DDL-E";"DDL-E_99_liab",#N/A,FALSE,"DDL-E";"DDL-E_99_PL",#N/A,FALSE,"DDL-E"}</definedName>
    <definedName name="Rights_Issue_Price_for_IMM" localSheetId="30">#REF!</definedName>
    <definedName name="Rights_Issue_Price_for_IMM">#REF!</definedName>
    <definedName name="Rights_Issue_Price_Per_Unit_for_IMM">#REF!</definedName>
    <definedName name="RightsPrice">#REF!</definedName>
    <definedName name="RightsPx">#REF!</definedName>
    <definedName name="riiu" localSheetId="30" hidden="1">{TRUE,TRUE,-2,-16.25,774,494.25,FALSE,TRUE,TRUE,TRUE,0,70,#N/A,1,#N/A,28.5666666666667,63.6451612903226,1,FALSE,FALSE,3,TRUE,1,FALSE,75,"Swvu.Page4.","ACwvu.Page4.",#N/A,FALSE,FALSE,0.236220472440945,0.275590551181102,0.236220472440945,0.275590551181102,2,"","",TRUE,TRUE,FALSE,FALSE,1,83,#N/A,#N/A,"=R4C72:R64C94",FALSE,"Rwvu.Page4.","Cwvu.Page4.",FALSE,FALSE,TRUE,1,#N/A,#N/A,FALSE,FALSE,TRUE,TRUE,TRUE}</definedName>
    <definedName name="riiu" hidden="1">{TRUE,TRUE,-2,-16.25,774,494.25,FALSE,TRUE,TRUE,TRUE,0,70,#N/A,1,#N/A,28.5666666666667,63.6451612903226,1,FALSE,FALSE,3,TRUE,1,FALSE,75,"Swvu.Page4.","ACwvu.Page4.",#N/A,FALSE,FALSE,0.236220472440945,0.275590551181102,0.236220472440945,0.275590551181102,2,"","",TRUE,TRUE,FALSE,FALSE,1,83,#N/A,#N/A,"=R4C72:R64C94",FALSE,"Rwvu.Page4.","Cwvu.Page4.",FALSE,FALSE,TRUE,1,#N/A,#N/A,FALSE,FALSE,TRUE,TRUE,TRUE}</definedName>
    <definedName name="rInfrastructureCost" localSheetId="30">#REF!</definedName>
    <definedName name="rInfrastructureCost">#REF!</definedName>
    <definedName name="rInfrastructurePaySchedule">#REF!</definedName>
    <definedName name="ring">#REF!</definedName>
    <definedName name="RISK2" localSheetId="30" hidden="1">{#N/A,#N/A,FALSE,"SALES";#N/A,#N/A,FALSE,"EARNINGS";#N/A,#N/A,FALSE,"ORDERS";#N/A,#N/A,FALSE,"CONT AWARDS";#N/A,#N/A,FALSE,"RISK";#N/A,#N/A,FALSE,"FIX PRICE";#N/A,#N/A,FALSE,"AWARD FEE";#N/A,#N/A,FALSE,"B&amp;P";#N/A,#N/A,FALSE,"HEADCOUNT";#N/A,#N/A,FALSE,"CAPITAL"}</definedName>
    <definedName name="RISK2" hidden="1">{#N/A,#N/A,FALSE,"SALES";#N/A,#N/A,FALSE,"EARNINGS";#N/A,#N/A,FALSE,"ORDERS";#N/A,#N/A,FALSE,"CONT AWARDS";#N/A,#N/A,FALSE,"RISK";#N/A,#N/A,FALSE,"FIX PRICE";#N/A,#N/A,FALSE,"AWARD FEE";#N/A,#N/A,FALSE,"B&amp;P";#N/A,#N/A,FALSE,"HEADCOUNT";#N/A,#N/A,FALSE,"CAPITAL"}</definedName>
    <definedName name="rLandTransferFee" localSheetId="30">#REF!</definedName>
    <definedName name="rLandTransferFee">#REF!</definedName>
    <definedName name="rLandTransferFeePaySchedule">#REF!</definedName>
    <definedName name="rLearnArea">#REF!</definedName>
    <definedName name="rLearning">#REF!</definedName>
    <definedName name="rLearningRental">#REF!</definedName>
    <definedName name="rLearningRentalDuration">#REF!</definedName>
    <definedName name="rLearningRentalEnd">#REF!</definedName>
    <definedName name="rLearningRentalRate1">#REF!</definedName>
    <definedName name="rLearningRentalSchedule">#REF!</definedName>
    <definedName name="rLearningRentalStart">#REF!</definedName>
    <definedName name="rLearningSale">#REF!</definedName>
    <definedName name="rLearningSaleEnd">#REF!</definedName>
    <definedName name="rLearningSaleSchedule">#REF!</definedName>
    <definedName name="rLearningSaleStart">#REF!</definedName>
    <definedName name="rLearningSellingPrice1">#REF!</definedName>
    <definedName name="rMaintFund">#REF!</definedName>
    <definedName name="rmb">[215]Shunde!$E$2</definedName>
    <definedName name="rmb_1">[215]Shunde!$F$2</definedName>
    <definedName name="RMBHKDfx" localSheetId="30">#REF!</definedName>
    <definedName name="RMBHKDfx">#REF!</definedName>
    <definedName name="RMBUSD">#REF!</definedName>
    <definedName name="rmc"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rmc"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rmcost_1">[200]Assumption!$B$23</definedName>
    <definedName name="rmcost_2">[200]Assumption!$B$24</definedName>
    <definedName name="rmcost_3">[200]Assumption!$B$25</definedName>
    <definedName name="RMIN">#N/A</definedName>
    <definedName name="RMREOH">#N/A</definedName>
    <definedName name="RMRNOT">#N/A</definedName>
    <definedName name="RMX" localSheetId="30" hidden="1">{#N/A,#N/A,FALSE,"Aging Summary";#N/A,#N/A,FALSE,"Ratio Analysis";#N/A,#N/A,FALSE,"Test 120 Day Accts";#N/A,#N/A,FALSE,"Tickmarks"}</definedName>
    <definedName name="RMX" hidden="1">{#N/A,#N/A,FALSE,"Aging Summary";#N/A,#N/A,FALSE,"Ratio Analysis";#N/A,#N/A,FALSE,"Test 120 Day Accts";#N/A,#N/A,FALSE,"Tickmarks"}</definedName>
    <definedName name="RNDBOH">#N/A</definedName>
    <definedName name="RNDEOH">#N/A</definedName>
    <definedName name="Rob" localSheetId="30" hidden="1">{"Pound Sterling",#N/A,TRUE,"PPD";"Pound Sterling",#N/A,TRUE,"Anaquest";"Pound Sterling",#N/A,TRUE,"Delta";"Pound Sterling",#N/A,TRUE,"INO"}</definedName>
    <definedName name="Rob" hidden="1">{"Pound Sterling",#N/A,TRUE,"PPD";"Pound Sterling",#N/A,TRUE,"Anaquest";"Pound Sterling",#N/A,TRUE,"Delta";"Pound Sterling",#N/A,TRUE,"INO"}</definedName>
    <definedName name="Robert2" localSheetId="30" hidden="1">{"DCF",#N/A,FALSE,"CF"}</definedName>
    <definedName name="Robert2" hidden="1">{"DCF",#N/A,FALSE,"CF"}</definedName>
    <definedName name="Robert2_1" localSheetId="30" hidden="1">{"DCF",#N/A,FALSE,"CF"}</definedName>
    <definedName name="Robert2_1" hidden="1">{"DCF",#N/A,FALSE,"CF"}</definedName>
    <definedName name="Robert2_2" localSheetId="30" hidden="1">{"DCF",#N/A,FALSE,"CF"}</definedName>
    <definedName name="Robert2_2" hidden="1">{"DCF",#N/A,FALSE,"CF"}</definedName>
    <definedName name="Robert2_3" localSheetId="30" hidden="1">{"DCF",#N/A,FALSE,"CF"}</definedName>
    <definedName name="Robert2_3" hidden="1">{"DCF",#N/A,FALSE,"CF"}</definedName>
    <definedName name="Robert2_4" localSheetId="30" hidden="1">{"DCF",#N/A,FALSE,"CF"}</definedName>
    <definedName name="Robert2_4" hidden="1">{"DCF",#N/A,FALSE,"CF"}</definedName>
    <definedName name="Robert2_5" localSheetId="30" hidden="1">{"DCF",#N/A,FALSE,"CF"}</definedName>
    <definedName name="Robert2_5" hidden="1">{"DCF",#N/A,FALSE,"CF"}</definedName>
    <definedName name="rOffice" localSheetId="30">#REF!</definedName>
    <definedName name="rOffice">#REF!</definedName>
    <definedName name="rOfficeArea">#REF!</definedName>
    <definedName name="rOfficeRental">#REF!</definedName>
    <definedName name="rOfficeRental3">#REF!</definedName>
    <definedName name="rOfficeRentalDuration">#REF!</definedName>
    <definedName name="rOfficeRentalEnd">#REF!</definedName>
    <definedName name="rOfficeRentalRate1">#REF!</definedName>
    <definedName name="rOfficeRentalRate2">#REF!</definedName>
    <definedName name="rOfficeRentalRate3">#REF!</definedName>
    <definedName name="rOfficeRentalSchedule">#REF!</definedName>
    <definedName name="rOfficeRentalStart">#REF!</definedName>
    <definedName name="rOfficeSale">#REF!</definedName>
    <definedName name="rOfficeSale1">#REF!</definedName>
    <definedName name="rOfficeSale2">#REF!</definedName>
    <definedName name="rOfficeSale3">#REF!</definedName>
    <definedName name="rOfficeSaleEnd">#REF!</definedName>
    <definedName name="rOfficeSaleNAVCumulative">#REF!</definedName>
    <definedName name="rOfficeSaleNAVSchedule">#REF!</definedName>
    <definedName name="rOfficeSaleSchedule">#REF!</definedName>
    <definedName name="rOfficeSaleStart">#REF!</definedName>
    <definedName name="rOfficeSellingPrice1">#REF!</definedName>
    <definedName name="rOfficeSellingPrice2">#REF!</definedName>
    <definedName name="rOfficeSellingPrice3">#REF!</definedName>
    <definedName name="Rounded" localSheetId="30" hidden="1">{"Consolidated PL",#N/A,FALSE,"Consolidated";"US PL",#N/A,FALSE,"US";"UK PL",#N/A,FALSE,"UK";"ASIA PL",#N/A,FALSE,"Asia";"Mexico PL",#N/A,FALSE,"Mexico";"Macro PL",#N/A,FALSE,"Macro"}</definedName>
    <definedName name="Rounded" hidden="1">{"Consolidated PL",#N/A,FALSE,"Consolidated";"US PL",#N/A,FALSE,"US";"UK PL",#N/A,FALSE,"UK";"ASIA PL",#N/A,FALSE,"Asia";"Mexico PL",#N/A,FALSE,"Mexico";"Macro PL",#N/A,FALSE,"Macro"}</definedName>
    <definedName name="rPhase1AFirstActualPrice" localSheetId="30">#REF!</definedName>
    <definedName name="rPhase1AFirstActualPrice">#REF!</definedName>
    <definedName name="rPhase1AFirstActualRental">#REF!</definedName>
    <definedName name="rPhase1ASecondActualPrice">#REF!</definedName>
    <definedName name="rPhase1BFirstActualPrice">#REF!</definedName>
    <definedName name="rPhase1BFirstActualRental">#REF!</definedName>
    <definedName name="rPhase1BSecondActualPrice">#REF!</definedName>
    <definedName name="rPhase1CFirstActualPrice">#REF!</definedName>
    <definedName name="rPhase1CFirstActualRental">#REF!</definedName>
    <definedName name="rPhase1CSecondActualPrice">#REF!</definedName>
    <definedName name="rPhase1DFirstActualPrice">#REF!</definedName>
    <definedName name="rPhase1DFirstActualRental">#REF!</definedName>
    <definedName name="rPhase1DSecondActualPrice">#REF!</definedName>
    <definedName name="rPhase2AFirstActualPrice">#REF!</definedName>
    <definedName name="rPhase2AFirstActualRental">#REF!</definedName>
    <definedName name="rPhase2ASecondActualPrice">#REF!</definedName>
    <definedName name="rPilingCost">#REF!</definedName>
    <definedName name="rPilingPaySchedule">#REF!</definedName>
    <definedName name="rPLoanHKD">#REF!</definedName>
    <definedName name="rPLoanRMB">#REF!</definedName>
    <definedName name="rpppppppppppppp">#REF!</definedName>
    <definedName name="rProjLoanConst">#REF!</definedName>
    <definedName name="rProjLoanLand">#REF!</definedName>
    <definedName name="rProjLoanMgmt">#REF!</definedName>
    <definedName name="rPublicAmenitiesArea">#REF!</definedName>
    <definedName name="RR" localSheetId="30" hidden="1">{#N/A,#N/A,FALSE,"Nx1";#N/A,#N/A,FALSE,"Nx2";#N/A,#N/A,FALSE,"Nx3";#N/A,#N/A,FALSE,"Nx4"}</definedName>
    <definedName name="RR" hidden="1">{#N/A,#N/A,FALSE,"Nx1";#N/A,#N/A,FALSE,"Nx2";#N/A,#N/A,FALSE,"Nx3";#N/A,#N/A,FALSE,"Nx4"}</definedName>
    <definedName name="rRelocationCost" localSheetId="30">#REF!</definedName>
    <definedName name="rRelocationCost">#REF!</definedName>
    <definedName name="rRelocationPaySchedule">#REF!</definedName>
    <definedName name="rRelocCostPymtSchedule">#REF!</definedName>
    <definedName name="rRentalIncrease">#REF!</definedName>
    <definedName name="rRentalPeriod">#REF!</definedName>
    <definedName name="rRentSchedule">#REF!</definedName>
    <definedName name="rResidential">#REF!</definedName>
    <definedName name="rResidentialArea">#REF!</definedName>
    <definedName name="rResidentialRendEnd">#REF!</definedName>
    <definedName name="rResidentialRental">#REF!</definedName>
    <definedName name="rResidentialRental1">#REF!</definedName>
    <definedName name="rResidentialRental2">#REF!</definedName>
    <definedName name="rResidentialRental3">#REF!</definedName>
    <definedName name="rResidentialRentalDuration">#REF!</definedName>
    <definedName name="rResidentialRentalEnd">#REF!</definedName>
    <definedName name="rResidentialRentalRate1">#REF!</definedName>
    <definedName name="rResidentialRentalRate2">#REF!</definedName>
    <definedName name="rResidentialRentalRate3">#REF!</definedName>
    <definedName name="rResidentialRentalSchedule">#REF!</definedName>
    <definedName name="rResidentialRentalStart">#REF!</definedName>
    <definedName name="rResidentialRentSchedule">#REF!</definedName>
    <definedName name="rResidentialRentStart">#REF!</definedName>
    <definedName name="rResidentialSale">#REF!</definedName>
    <definedName name="rResidentialSale1">#REF!</definedName>
    <definedName name="rResidentialSale2">#REF!</definedName>
    <definedName name="rResidentialSale3">#REF!</definedName>
    <definedName name="rResidentialSaleEnd">#REF!</definedName>
    <definedName name="rResidentialSaleSchedule">#REF!</definedName>
    <definedName name="rResidentialSaleStart">#REF!</definedName>
    <definedName name="rResidentialSellingPrice1">#REF!</definedName>
    <definedName name="rResidentialSellingPrice2">#REF!</definedName>
    <definedName name="rResidentialSellingPrice3">#REF!</definedName>
    <definedName name="rRetail">#REF!</definedName>
    <definedName name="rRetailArea">#REF!</definedName>
    <definedName name="rRetailRental">#REF!</definedName>
    <definedName name="rRetailRental1">#REF!</definedName>
    <definedName name="rRetailRental2">#REF!</definedName>
    <definedName name="rRetailRental3">#REF!</definedName>
    <definedName name="rRetailRentalDuration">#REF!</definedName>
    <definedName name="rRetailRentalEnd">#REF!</definedName>
    <definedName name="rRetailRentalRate1">#REF!</definedName>
    <definedName name="rRetailRentalRate2">#REF!</definedName>
    <definedName name="rRetailRentalRate3">#REF!</definedName>
    <definedName name="rRetailRentalSchedule">#REF!</definedName>
    <definedName name="rRetailRentalStart">#REF!</definedName>
    <definedName name="rRetailSale">#REF!</definedName>
    <definedName name="rRetailSale1">#REF!</definedName>
    <definedName name="rRetailSale2">#REF!</definedName>
    <definedName name="rRetailSale3">#REF!</definedName>
    <definedName name="rRetailSaleEnd">#REF!</definedName>
    <definedName name="rRetailSaleSchedule">#REF!</definedName>
    <definedName name="rRetailSaleStart">#REF!</definedName>
    <definedName name="rRetailSellingPrice1">#REF!</definedName>
    <definedName name="rRetailSellingPrice2">#REF!</definedName>
    <definedName name="rRetailSellingPrice3">#REF!</definedName>
    <definedName name="rrg" localSheetId="30" hidden="1">{"compallo",#N/A,FALSE,"Allocation";"plallo",#N/A,FALSE,"Allocation"}</definedName>
    <definedName name="rrg" hidden="1">{"compallo",#N/A,FALSE,"Allocation";"plallo",#N/A,FALSE,"Allocation"}</definedName>
    <definedName name="rrrr" localSheetId="30" hidden="1">{"compallo",#N/A,FALSE,"Allocation";"plallo",#N/A,FALSE,"Allocation"}</definedName>
    <definedName name="rrrr" hidden="1">{"compallo",#N/A,FALSE,"Allocation";"plallo",#N/A,FALSE,"Allocation"}</definedName>
    <definedName name="rrrrr" localSheetId="30" hidden="1">{#N/A,#N/A,FALSE,"BANNERS";#N/A,#N/A,FALSE,"Market";#N/A,#N/A,FALSE,"Tel Rev";#N/A,#N/A,FALSE,"Revenues IOL";#N/A,#N/A,FALSE,"Invest";#N/A,#N/A,FALSE,"Op Cost1";#N/A,#N/A,FALSE,"Op Cost2";#N/A,#N/A,FALSE,"Oth_&amp;_Tot_Revenues";#N/A,#N/A,FALSE,"Fin Mod";#N/A,#N/A,FALSE,"FinMod_RoW";#N/A,#N/A,FALSE,"P&amp;E Burocrat";#N/A,#N/A,FALSE,"cash flow"}</definedName>
    <definedName name="rrrrr" hidden="1">{#N/A,#N/A,FALSE,"BANNERS";#N/A,#N/A,FALSE,"Market";#N/A,#N/A,FALSE,"Tel Rev";#N/A,#N/A,FALSE,"Revenues IOL";#N/A,#N/A,FALSE,"Invest";#N/A,#N/A,FALSE,"Op Cost1";#N/A,#N/A,FALSE,"Op Cost2";#N/A,#N/A,FALSE,"Oth_&amp;_Tot_Revenues";#N/A,#N/A,FALSE,"Fin Mod";#N/A,#N/A,FALSE,"FinMod_RoW";#N/A,#N/A,FALSE,"P&amp;E Burocrat";#N/A,#N/A,FALSE,"cash flow"}</definedName>
    <definedName name="rrrrrrrrrrrrrrrrrrrrrrrrrrrrrrrwwwwwwwww" localSheetId="30">#REF!</definedName>
    <definedName name="rrrrrrrrrrrrrrrrrrrrrrrrrrrrrrrwwwwwwwww">#REF!</definedName>
    <definedName name="rSaleSchedule">#REF!</definedName>
    <definedName name="rsem" localSheetId="30" hidden="1">{#N/A,#N/A,FALSE,"1996";#N/A,#N/A,FALSE,"1995";#N/A,#N/A,FALSE,"1994"}</definedName>
    <definedName name="rsem" hidden="1">{#N/A,#N/A,FALSE,"1996";#N/A,#N/A,FALSE,"1995";#N/A,#N/A,FALSE,"1994"}</definedName>
    <definedName name="rShuiOnOwnership" localSheetId="30">#REF!</definedName>
    <definedName name="rShuiOnOwnership">#REF!</definedName>
    <definedName name="rSiteArea">#REF!</definedName>
    <definedName name="rSMexpense">#REF!</definedName>
    <definedName name="rStartAccessRoads">#REF!</definedName>
    <definedName name="rStartBasement">#REF!</definedName>
    <definedName name="rStartCarparkSale">#REF!</definedName>
    <definedName name="rStartDesign">#REF!</definedName>
    <definedName name="rStartInfrastructure">#REF!</definedName>
    <definedName name="rStartLandTransferFee">#REF!</definedName>
    <definedName name="rStartPiling">#REF!</definedName>
    <definedName name="rStartProj">#REF!</definedName>
    <definedName name="rStartRelocation">#REF!</definedName>
    <definedName name="rStartRent">#REF!</definedName>
    <definedName name="rStartSale">#REF!</definedName>
    <definedName name="rStartSuperstructure">#REF!</definedName>
    <definedName name="rSuperstrucEntrepCost">#REF!</definedName>
    <definedName name="rSuperstrucExhibCost">#REF!</definedName>
    <definedName name="rSuperstrucLearnCost">#REF!</definedName>
    <definedName name="rSuperstrucOfficeCost">#REF!</definedName>
    <definedName name="rSuperstrucResidentialCost">#REF!</definedName>
    <definedName name="rSuperstrucRetailCost">#REF!</definedName>
    <definedName name="rSuperstructurePaySchedule">#REF!</definedName>
    <definedName name="RTIN">#N/A</definedName>
    <definedName name="rTotalGFA" localSheetId="30">#REF!</definedName>
    <definedName name="rTotalGFA">#REF!</definedName>
    <definedName name="rtqe" localSheetId="30" hidden="1">{"Units A",#N/A,FALSE,"FY95SLS";"Units B",#N/A,FALSE,"FY95SLS"}</definedName>
    <definedName name="rtqe" hidden="1">{"Units A",#N/A,FALSE,"FY95SLS";"Units B",#N/A,FALSE,"FY95SLS"}</definedName>
    <definedName name="rtrae"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rtra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rty" localSheetId="30" hidden="1">{#N/A,#N/A,FALSE,"ACQ_GRAPHS";#N/A,#N/A,FALSE,"T_1 GRAPHS";#N/A,#N/A,FALSE,"T_2 GRAPHS";#N/A,#N/A,FALSE,"COMB_GRAPHS"}</definedName>
    <definedName name="rty" hidden="1">{#N/A,#N/A,FALSE,"ACQ_GRAPHS";#N/A,#N/A,FALSE,"T_1 GRAPHS";#N/A,#N/A,FALSE,"T_2 GRAPHS";#N/A,#N/A,FALSE,"COMB_GRAPHS"}</definedName>
    <definedName name="rwert" localSheetId="30" hidden="1">{#N/A,#N/A,FALSE,"Pharm";#N/A,#N/A,FALSE,"WWCM"}</definedName>
    <definedName name="rwert" hidden="1">{#N/A,#N/A,FALSE,"Pharm";#N/A,#N/A,FALSE,"WWCM"}</definedName>
    <definedName name="rwetwertrey" localSheetId="30" hidden="1">{"Units A",#N/A,FALSE,"FY95SLS";"Units B",#N/A,FALSE,"FY95SLS"}</definedName>
    <definedName name="rwetwertrey" hidden="1">{"Units A",#N/A,FALSE,"FY95SLS";"Units B",#N/A,FALSE,"FY95SLS"}</definedName>
    <definedName name="rwjf" localSheetId="30" hidden="1">{#N/A,#N/A,FALSE,"BS";#N/A,#N/A,FALSE,"PL";#N/A,#N/A,FALSE,"SOE";#N/A,#N/A,FALSE,"SCF"}</definedName>
    <definedName name="rwjf" hidden="1">{#N/A,#N/A,FALSE,"BS";#N/A,#N/A,FALSE,"PL";#N/A,#N/A,FALSE,"SOE";#N/A,#N/A,FALSE,"SCF"}</definedName>
    <definedName name="Rwvu.CapersView." hidden="1">'[216]THREE VARIABLES'!$A$1:$M$65536</definedName>
    <definedName name="Rwvu.Japan_Capers_Ed_Pub." hidden="1">'[216]THREE VARIABLES'!$A$1:$M$65536</definedName>
    <definedName name="Rwvu.KJP_CC." hidden="1">'[216]THREE VARIABLES'!$A$1:$M$65536</definedName>
    <definedName name="RYQ" localSheetId="30">[193]流资汇总!#REF!</definedName>
    <definedName name="RYQ">[193]流资汇总!#REF!</definedName>
    <definedName name="ryti" localSheetId="30" hidden="1">{"Sum WW A",#N/A,FALSE,"FY95SLS";"Sum WW B",#N/A,FALSE,"FY95SLS";"Sum US A",#N/A,FALSE,"FY95SLS";"Sum US B",#N/A,FALSE,"FY95SLS";"Sum US Bocg",#N/A,FALSE,"FY95SLS";"Sum Can A",#N/A,FALSE,"FY95SLS";"Sum Can B",#N/A,FALSE,"FY95SLS";"Sum Europe",#N/A,FALSE,"FY95SLS";"Sum Row",#N/A,FALSE,"FY95SLS"}</definedName>
    <definedName name="ryti" hidden="1">{"Sum WW A",#N/A,FALSE,"FY95SLS";"Sum WW B",#N/A,FALSE,"FY95SLS";"Sum US A",#N/A,FALSE,"FY95SLS";"Sum US B",#N/A,FALSE,"FY95SLS";"Sum US Bocg",#N/A,FALSE,"FY95SLS";"Sum Can A",#N/A,FALSE,"FY95SLS";"Sum Can B",#N/A,FALSE,"FY95SLS";"Sum Europe",#N/A,FALSE,"FY95SLS";"Sum Row",#N/A,FALSE,"FY95SLS"}</definedName>
    <definedName name="s" localSheetId="30" hidden="1">{#N/A,#N/A,FALSE,"SUMMARY";#N/A,#N/A,FALSE,"mcsh";#N/A,#N/A,FALSE,"vol&amp;rev";#N/A,#N/A,FALSE,"wkgcap";#N/A,#N/A,FALSE,"DEPR&amp;DT";#N/A,#N/A,FALSE,"ASSETS";#N/A,#N/A,FALSE,"NI&amp;OTH&amp;DIV";#N/A,#N/A,FALSE,"CASHFLOW";#N/A,#N/A,FALSE,"CAPEMPL";#N/A,#N/A,FALSE,"ROCE"}</definedName>
    <definedName name="s" hidden="1">{#N/A,#N/A,FALSE,"SUMMARY";#N/A,#N/A,FALSE,"mcsh";#N/A,#N/A,FALSE,"vol&amp;rev";#N/A,#N/A,FALSE,"wkgcap";#N/A,#N/A,FALSE,"DEPR&amp;DT";#N/A,#N/A,FALSE,"ASSETS";#N/A,#N/A,FALSE,"NI&amp;OTH&amp;DIV";#N/A,#N/A,FALSE,"CASHFLOW";#N/A,#N/A,FALSE,"CAPEMPL";#N/A,#N/A,FALSE,"ROCE"}</definedName>
    <definedName name="S_AcctDes" localSheetId="30" hidden="1">#REF!</definedName>
    <definedName name="S_AcctDes" hidden="1">#REF!</definedName>
    <definedName name="S_Adjust" localSheetId="30" hidden="1">#REF!</definedName>
    <definedName name="S_Adjust" hidden="1">#REF!</definedName>
    <definedName name="S_Adjust_Data">'[217]other investment'!$G$1:$G$10</definedName>
    <definedName name="S_AJE_Tot" localSheetId="30" hidden="1">#REF!</definedName>
    <definedName name="S_AJE_Tot" hidden="1">#REF!</definedName>
    <definedName name="S_AJE_Tot_Data">'[217]other investment'!$F$1:$F$10</definedName>
    <definedName name="S_CompNum" localSheetId="30" hidden="1">#REF!</definedName>
    <definedName name="S_CompNum" hidden="1">#REF!</definedName>
    <definedName name="S_CY_Beg" localSheetId="30" hidden="1">#REF!</definedName>
    <definedName name="S_CY_Beg" hidden="1">#REF!</definedName>
    <definedName name="S_CY_Beg_Data">'[217]other investment'!$D$1:$D$10</definedName>
    <definedName name="S_CY_End" localSheetId="30" hidden="1">#REF!</definedName>
    <definedName name="S_CY_End" hidden="1">#REF!</definedName>
    <definedName name="S_CY_End_Data">'[217]other investment'!$H$1:$H$10</definedName>
    <definedName name="S_Diff_Amt" localSheetId="30" hidden="1">#REF!</definedName>
    <definedName name="S_Diff_Amt" hidden="1">#REF!</definedName>
    <definedName name="S_Diff_Pct" localSheetId="30" hidden="1">#REF!</definedName>
    <definedName name="S_Diff_Pct" hidden="1">#REF!</definedName>
    <definedName name="S_GrpNum" localSheetId="30" hidden="1">#REF!</definedName>
    <definedName name="S_GrpNum" hidden="1">#REF!</definedName>
    <definedName name="S_PY_End" hidden="1">#REF!</definedName>
    <definedName name="S_PY_End_Data">'[217]other investment'!$K$1:$K$10</definedName>
    <definedName name="S_RJE_Tot" localSheetId="30" hidden="1">#REF!</definedName>
    <definedName name="S_RJE_Tot" hidden="1">#REF!</definedName>
    <definedName name="S_RowNum" localSheetId="30" hidden="1">#REF!</definedName>
    <definedName name="S_RowNum" hidden="1">#REF!</definedName>
    <definedName name="sa" localSheetId="30" hidden="1">{"bs",#N/A,FALSE,"SCF"}</definedName>
    <definedName name="sa" hidden="1">{"bs",#N/A,FALSE,"SCF"}</definedName>
    <definedName name="saa" hidden="1">41083.7121412037</definedName>
    <definedName name="saasdsf" localSheetId="30" hidden="1">{#N/A,#N/A,TRUE,"Pivots-Employee";#N/A,"Scenerio2",TRUE,"Assumptions Summary"}</definedName>
    <definedName name="saasdsf" hidden="1">{#N/A,#N/A,TRUE,"Pivots-Employee";#N/A,"Scenerio2",TRUE,"Assumptions Summary"}</definedName>
    <definedName name="sad" hidden="1">'[218]Sales 2003'!#REF!</definedName>
    <definedName name="SADDSA" localSheetId="30" hidden="1">{#N/A,#N/A,FALSE,"Aging Summary";#N/A,#N/A,FALSE,"Ratio Analysis";#N/A,#N/A,FALSE,"Test 120 Day Accts";#N/A,#N/A,FALSE,"Tickmarks"}</definedName>
    <definedName name="SADDSA" hidden="1">{#N/A,#N/A,FALSE,"Aging Summary";#N/A,#N/A,FALSE,"Ratio Analysis";#N/A,#N/A,FALSE,"Test 120 Day Accts";#N/A,#N/A,FALSE,"Tickmarks"}</definedName>
    <definedName name="sadf" localSheetId="30" hidden="1">{"incomemth",#N/A,TRUE,"forecast00";"incomepercentmth",#N/A,TRUE,"forecast00";"balancemth",#N/A,TRUE,"forecast00";"cashmth",#N/A,TRUE,"forecast00";"covenantmth",#N/A,TRUE,"forecast00"}</definedName>
    <definedName name="sadf" hidden="1">{"incomemth",#N/A,TRUE,"forecast00";"incomepercentmth",#N/A,TRUE,"forecast00";"balancemth",#N/A,TRUE,"forecast00";"cashmth",#N/A,TRUE,"forecast00";"covenantmth",#N/A,TRUE,"forecast00"}</definedName>
    <definedName name="SADSA" localSheetId="30" hidden="1">{#N/A,#N/A,FALSE,"Aging Summary";#N/A,#N/A,FALSE,"Ratio Analysis";#N/A,#N/A,FALSE,"Test 120 Day Accts";#N/A,#N/A,FALSE,"Tickmarks"}</definedName>
    <definedName name="SADSA" hidden="1">{#N/A,#N/A,FALSE,"Aging Summary";#N/A,#N/A,FALSE,"Ratio Analysis";#N/A,#N/A,FALSE,"Test 120 Day Accts";#N/A,#N/A,FALSE,"Tickmarks"}</definedName>
    <definedName name="saf" localSheetId="30" hidden="1">{#N/A,#N/A,FALSE,"Projections";#N/A,#N/A,FALSE,"Contribution_Stock";#N/A,#N/A,FALSE,"PF_Combo_Stock";#N/A,#N/A,FALSE,"Projections";#N/A,#N/A,FALSE,"Contribution_Cash";#N/A,#N/A,FALSE,"PF_Combo_Cash";#N/A,#N/A,FALSE,"IPO_Cash"}</definedName>
    <definedName name="saf" hidden="1">{#N/A,#N/A,FALSE,"Projections";#N/A,#N/A,FALSE,"Contribution_Stock";#N/A,#N/A,FALSE,"PF_Combo_Stock";#N/A,#N/A,FALSE,"Projections";#N/A,#N/A,FALSE,"Contribution_Cash";#N/A,#N/A,FALSE,"PF_Combo_Cash";#N/A,#N/A,FALSE,"IPO_Cash"}</definedName>
    <definedName name="SAG" localSheetId="30" hidden="1">#REF!</definedName>
    <definedName name="SAG" hidden="1">#REF!</definedName>
    <definedName name="sajt" localSheetId="30" hidden="1">{"Pound Sterling",#N/A,TRUE,"PPD";"Pound Sterling",#N/A,TRUE,"Anaquest";"Pound Sterling",#N/A,TRUE,"Delta";"Pound Sterling",#N/A,TRUE,"INO"}</definedName>
    <definedName name="sajt" hidden="1">{"Pound Sterling",#N/A,TRUE,"PPD";"Pound Sterling",#N/A,TRUE,"Anaquest";"Pound Sterling",#N/A,TRUE,"Delta";"Pound Sterling",#N/A,TRUE,"INO"}</definedName>
    <definedName name="SALE">#N/A</definedName>
    <definedName name="SALEBOH">#N/A</definedName>
    <definedName name="SALEEOH">#N/A</definedName>
    <definedName name="SALES_TRANSACTION_TEST_DETAILS" localSheetId="30">#REF!</definedName>
    <definedName name="SALES_TRANSACTION_TEST_DETAILS">#REF!</definedName>
    <definedName name="SalesTaxRate">#REF!</definedName>
    <definedName name="SalesTaxRebate">#REF!</definedName>
    <definedName name="sally" localSheetId="30" hidden="1">{#N/A,#N/A,FALSE,"Pharm";#N/A,#N/A,FALSE,"WWCM"}</definedName>
    <definedName name="sally" hidden="1">{#N/A,#N/A,FALSE,"Pharm";#N/A,#N/A,FALSE,"WWCM"}</definedName>
    <definedName name="sam" localSheetId="30" hidden="1">{"Full Gross to Net",#N/A,TRUE,"GtoN";"R_I Accepted from Group Coys",#N/A,TRUE,"GtoN";"R_I Ceded to Group Coys",#N/A,TRUE,"GtoN";"Closing Loss Reserves and Gross Claims Incurred",#N/A,TRUE,"GtoN"}</definedName>
    <definedName name="sam" hidden="1">{"Full Gross to Net",#N/A,TRUE,"GtoN";"R_I Accepted from Group Coys",#N/A,TRUE,"GtoN";"R_I Ceded to Group Coys",#N/A,TRUE,"GtoN";"Closing Loss Reserves and Gross Claims Incurred",#N/A,TRUE,"GtoN"}</definedName>
    <definedName name="SAMBOH">#N/A</definedName>
    <definedName name="SAMEOH">#N/A</definedName>
    <definedName name="Sample1">[219]Template!#REF!</definedName>
    <definedName name="SampleTable">'[220]Sampling Table'!$B$5:$H$23</definedName>
    <definedName name="SAMT" localSheetId="30">#REF!</definedName>
    <definedName name="SAMT">#REF!</definedName>
    <definedName name="santosh" localSheetId="30" hidden="1">{"Report Assumptions",#N/A,FALSE,"Report - Assm(R)";"Key Financial Highlights",#N/A,FALSE,"Key Summaries(R)";"Project Cost &amp; Means of Finance",#N/A,FALSE,"Project Cost &amp; MOF";"Cash flow during Construction Period",#N/A,FALSE,"Const Fund(R)";"Projected Profitability",#N/A,FALSE,"P&amp;L (Sum)(R)";"Projected Cashflows",#N/A,FALSE,"Cashflows (Sum)(R)";"Projected Balance Sheet",#N/A,FALSE,"BS (Sum)(R)";"NCR Demand Annexure A1",#N/A,FALSE,"NCR Footfall";"Domestic Tourists Annexure A2",#N/A,FALSE,"Tourists Footfall";"Rohini Footfalls Annexure A3",#N/A,FALSE,"Rohini Footfall"}</definedName>
    <definedName name="santosh" hidden="1">{"Report Assumptions",#N/A,FALSE,"Report - Assm(R)";"Key Financial Highlights",#N/A,FALSE,"Key Summaries(R)";"Project Cost &amp; Means of Finance",#N/A,FALSE,"Project Cost &amp; MOF";"Cash flow during Construction Period",#N/A,FALSE,"Const Fund(R)";"Projected Profitability",#N/A,FALSE,"P&amp;L (Sum)(R)";"Projected Cashflows",#N/A,FALSE,"Cashflows (Sum)(R)";"Projected Balance Sheet",#N/A,FALSE,"BS (Sum)(R)";"NCR Demand Annexure A1",#N/A,FALSE,"NCR Footfall";"Domestic Tourists Annexure A2",#N/A,FALSE,"Tourists Footfall";"Rohini Footfalls Annexure A3",#N/A,FALSE,"Rohini Footfall"}</definedName>
    <definedName name="SANTOSH1" localSheetId="30" hidden="1">{"Report Assumptions",#N/A,FALSE,"Report - Assm(R)";"Key Financial Highlights",#N/A,FALSE,"Key Summaries(R)";"Project Cost &amp; Means of Finance",#N/A,FALSE,"Project Cost &amp; MOF";"Cash flow during Construction Period",#N/A,FALSE,"Const Fund(R)";"Projected Profitability",#N/A,FALSE,"P&amp;L (Sum)(R)";"Projected Cashflows",#N/A,FALSE,"Cashflows (Sum)(R)";"Projected Balance Sheet",#N/A,FALSE,"BS (Sum)(R)";"NCR Demand Annexure A1",#N/A,FALSE,"NCR Footfall";"Domestic Tourists Annexure A2",#N/A,FALSE,"Tourists Footfall";"Rohini Footfalls Annexure A3",#N/A,FALSE,"Rohini Footfall"}</definedName>
    <definedName name="SANTOSH1" hidden="1">{"Report Assumptions",#N/A,FALSE,"Report - Assm(R)";"Key Financial Highlights",#N/A,FALSE,"Key Summaries(R)";"Project Cost &amp; Means of Finance",#N/A,FALSE,"Project Cost &amp; MOF";"Cash flow during Construction Period",#N/A,FALSE,"Const Fund(R)";"Projected Profitability",#N/A,FALSE,"P&amp;L (Sum)(R)";"Projected Cashflows",#N/A,FALSE,"Cashflows (Sum)(R)";"Projected Balance Sheet",#N/A,FALSE,"BS (Sum)(R)";"NCR Demand Annexure A1",#N/A,FALSE,"NCR Footfall";"Domestic Tourists Annexure A2",#N/A,FALSE,"Tourists Footfall";"Rohini Footfalls Annexure A3",#N/A,FALSE,"Rohini Footfall"}</definedName>
    <definedName name="SAPBEXhrIndnt" hidden="1">"Wide"</definedName>
    <definedName name="SAPBEXrevision" hidden="1">1</definedName>
    <definedName name="SAPBEXsysID" hidden="1">"PB1"</definedName>
    <definedName name="SAPBEXwbID" hidden="1">"4IQA7M25JIPSKMCIMH4MR3H1Y"</definedName>
    <definedName name="SAPBEXwbIDa" hidden="1">"4HVJ011K9X54U355Z4H84OD1Y"</definedName>
    <definedName name="SAPR" localSheetId="30">#REF!</definedName>
    <definedName name="SAPR">#REF!</definedName>
    <definedName name="SAPsysID" hidden="1">"708C5W7SBKP804JT78WJ0JNKI"</definedName>
    <definedName name="SAPwbID" hidden="1">"ARS"</definedName>
    <definedName name="SASS" localSheetId="30" hidden="1">{#N/A,#N/A,FALSE,"Aging Summary";#N/A,#N/A,FALSE,"Ratio Analysis";#N/A,#N/A,FALSE,"Test 120 Day Accts";#N/A,#N/A,FALSE,"Tickmarks"}</definedName>
    <definedName name="SASS" hidden="1">{#N/A,#N/A,FALSE,"Aging Summary";#N/A,#N/A,FALSE,"Ratio Analysis";#N/A,#N/A,FALSE,"Test 120 Day Accts";#N/A,#N/A,FALSE,"Tickmarks"}</definedName>
    <definedName name="SAUG" localSheetId="30">#REF!</definedName>
    <definedName name="SAUG">#REF!</definedName>
    <definedName name="sb" localSheetId="30" hidden="1">{"bs",#N/A,FALSE,"SCF"}</definedName>
    <definedName name="sb" hidden="1">{"bs",#N/A,FALSE,"SCF"}</definedName>
    <definedName name="Scale">'[221]P&amp;L Summary'!$B$26</definedName>
    <definedName name="scascs" localSheetId="30" hidden="1">#REF!</definedName>
    <definedName name="scascs" hidden="1">#REF!</definedName>
    <definedName name="scdscdsc" localSheetId="30" hidden="1">#REF!</definedName>
    <definedName name="scdscdsc" hidden="1">#REF!</definedName>
    <definedName name="scenario" localSheetId="30" hidden="1">{"Print Summary",#N/A,FALSE,"Bal_Graphs";"Print Summary",#N/A,FALSE,"DCF";"Print Summary",#N/A,FALSE,"Graphs";"Print Summary",#N/A,FALSE,"Summary"}</definedName>
    <definedName name="scenario" hidden="1">{"Print Summary",#N/A,FALSE,"Bal_Graphs";"Print Summary",#N/A,FALSE,"DCF";"Print Summary",#N/A,FALSE,"Graphs";"Print Summary",#N/A,FALSE,"Summary"}</definedName>
    <definedName name="Sched_Pay" localSheetId="30">#REF!</definedName>
    <definedName name="Sched_Pay">#REF!</definedName>
    <definedName name="schedule">#REF!</definedName>
    <definedName name="Schedule_C">#REF!</definedName>
    <definedName name="Scheduled_Extra_Payments">#REF!</definedName>
    <definedName name="Scheduled_Interest_Rate">#REF!</definedName>
    <definedName name="Scheduled_Monthly_Payment">#REF!</definedName>
    <definedName name="schedules" localSheetId="30" hidden="1">{#N/A,#N/A,FALSE,"MASTER M-1 SUMMARY";#N/A,#N/A,FALSE,"STILLWATER M-1 SUMMARY";#N/A,#N/A,FALSE,"DRESSER M-1 SUMMARY";#N/A,#N/A,FALSE,"LAKEWOOD M-1 SUMMARY";#N/A,#N/A,FALSE,"WHEAT RIDGE M-1 SUMMARY";#N/A,#N/A,FALSE,"AUSTIN M-1 SUMMARY";#N/A,#N/A,FALSE,"CORPORATE M-1 SUMMARY"}</definedName>
    <definedName name="schedules" hidden="1">{#N/A,#N/A,FALSE,"MASTER M-1 SUMMARY";#N/A,#N/A,FALSE,"STILLWATER M-1 SUMMARY";#N/A,#N/A,FALSE,"DRESSER M-1 SUMMARY";#N/A,#N/A,FALSE,"LAKEWOOD M-1 SUMMARY";#N/A,#N/A,FALSE,"WHEAT RIDGE M-1 SUMMARY";#N/A,#N/A,FALSE,"AUSTIN M-1 SUMMARY";#N/A,#N/A,FALSE,"CORPORATE M-1 SUMMARY"}</definedName>
    <definedName name="schedulesone" localSheetId="30" hidden="1">{#N/A,#N/A,FALSE,"DEPR MASTER";#N/A,#N/A,FALSE,"DEPR SUM (STILLWATER)";#N/A,#N/A,FALSE,"DEPR SUM (DRESSER)";#N/A,#N/A,FALSE,"DEPR SUM (LAKEWOOD)";#N/A,#N/A,FALSE,"DEPR SUM (WHEAT RIDGE)";#N/A,#N/A,FALSE,"DEPR SUM (AUSTIN)";#N/A,#N/A,FALSE,"DEPR SUM (CORPORATE) "}</definedName>
    <definedName name="schedulesone" hidden="1">{#N/A,#N/A,FALSE,"DEPR MASTER";#N/A,#N/A,FALSE,"DEPR SUM (STILLWATER)";#N/A,#N/A,FALSE,"DEPR SUM (DRESSER)";#N/A,#N/A,FALSE,"DEPR SUM (LAKEWOOD)";#N/A,#N/A,FALSE,"DEPR SUM (WHEAT RIDGE)";#N/A,#N/A,FALSE,"DEPR SUM (AUSTIN)";#N/A,#N/A,FALSE,"DEPR SUM (CORPORATE) "}</definedName>
    <definedName name="SCRBOH">#N/A</definedName>
    <definedName name="SCREOH">#N/A</definedName>
    <definedName name="SD" localSheetId="30" hidden="1">{#N/A,#N/A,TRUE,"0 Deckbl.";#N/A,#N/A,TRUE,"S 1 Komm";#N/A,#N/A,TRUE,"S 1a Komm";#N/A,#N/A,TRUE,"S 1b Komm";#N/A,#N/A,TRUE,"S  2 DBR";#N/A,#N/A,TRUE,"S  3 Sparten";#N/A,#N/A,TRUE,"S 4  Betr. K.";#N/A,#N/A,TRUE,"6 Bilanz";#N/A,#N/A,TRUE,"6a Bilanz ";#N/A,#N/A,TRUE,"6b Bilanz ";#N/A,#N/A,TRUE,"7 GS I";#N/A,#N/A,TRUE,"S 8 EQ-GuV"}</definedName>
    <definedName name="SD" hidden="1">{#N/A,#N/A,TRUE,"0 Deckbl.";#N/A,#N/A,TRUE,"S 1 Komm";#N/A,#N/A,TRUE,"S 1a Komm";#N/A,#N/A,TRUE,"S 1b Komm";#N/A,#N/A,TRUE,"S  2 DBR";#N/A,#N/A,TRUE,"S  3 Sparten";#N/A,#N/A,TRUE,"S 4  Betr. K.";#N/A,#N/A,TRUE,"6 Bilanz";#N/A,#N/A,TRUE,"6a Bilanz ";#N/A,#N/A,TRUE,"6b Bilanz ";#N/A,#N/A,TRUE,"7 GS I";#N/A,#N/A,TRUE,"S 8 EQ-GuV"}</definedName>
    <definedName name="sda" localSheetId="30" hidden="1">{#N/A,#N/A,FALSE,"ManLoading"}</definedName>
    <definedName name="sda" hidden="1">{#N/A,#N/A,FALSE,"ManLoading"}</definedName>
    <definedName name="sdaf" localSheetId="30" hidden="1">{#N/A,#N/A,TRUE,"HarryGam-Ass";#N/A,#N/A,TRUE,"HarryGam-BS";#N/A,#N/A,TRUE,"HarryGam-IS";#N/A,#N/A,TRUE,"HarryGam-CF";#N/A,#N/A,TRUE,"HarryGam-CapEx";#N/A,#N/A,TRUE,"HarryGam-Int";#N/A,#N/A,TRUE,"HarryGam-Debt";#N/A,#N/A,TRUE,"HarryGam-Val";#N/A,#N/A,TRUE,"HarryGam-Mult Val";#N/A,#N/A,TRUE,"HarryGam-Credit"}</definedName>
    <definedName name="sdaf" hidden="1">{#N/A,#N/A,TRUE,"HarryGam-Ass";#N/A,#N/A,TRUE,"HarryGam-BS";#N/A,#N/A,TRUE,"HarryGam-IS";#N/A,#N/A,TRUE,"HarryGam-CF";#N/A,#N/A,TRUE,"HarryGam-CapEx";#N/A,#N/A,TRUE,"HarryGam-Int";#N/A,#N/A,TRUE,"HarryGam-Debt";#N/A,#N/A,TRUE,"HarryGam-Val";#N/A,#N/A,TRUE,"HarryGam-Mult Val";#N/A,#N/A,TRUE,"HarryGam-Credit"}</definedName>
    <definedName name="sdaff" localSheetId="30" hidden="1">{#N/A,#N/A,FALSE,"Combo-Ass ";#N/A,#N/A,FALSE,"Combo-IS";#N/A,#N/A,FALSE,"Combo-BS";#N/A,#N/A,FALSE,"Combo-CF"}</definedName>
    <definedName name="sdaff" hidden="1">{#N/A,#N/A,FALSE,"Combo-Ass ";#N/A,#N/A,FALSE,"Combo-IS";#N/A,#N/A,FALSE,"Combo-BS";#N/A,#N/A,FALSE,"Combo-CF"}</definedName>
    <definedName name="sdaffdsafd" localSheetId="30" hidden="1">{#N/A,#N/A,FALSE,"Brad_DCFM";#N/A,#N/A,FALSE,"Nick_DCFM";#N/A,#N/A,FALSE,"Mobile_DCFM"}</definedName>
    <definedName name="sdaffdsafd" hidden="1">{#N/A,#N/A,FALSE,"Brad_DCFM";#N/A,#N/A,FALSE,"Nick_DCFM";#N/A,#N/A,FALSE,"Mobile_DCFM"}</definedName>
    <definedName name="sdafgs" localSheetId="30" hidden="1">{#N/A,#N/A,FALSE,"Pharm";#N/A,#N/A,FALSE,"WWCM"}</definedName>
    <definedName name="sdafgs" hidden="1">{#N/A,#N/A,FALSE,"Pharm";#N/A,#N/A,FALSE,"WWCM"}</definedName>
    <definedName name="sdas" localSheetId="30" hidden="1">{#N/A,#N/A,FALSE,"Op-BS";#N/A,#N/A,FALSE,"Assum";#N/A,#N/A,FALSE,"IS";#N/A,#N/A,FALSE,"Syn+Elim";#N/A,#N/A,FALSE,"BSCF";#N/A,#N/A,FALSE,"Blue_IS";#N/A,#N/A,FALSE,"Blue_BSCF";#N/A,#N/A,FALSE,"Ratings"}</definedName>
    <definedName name="sdas" hidden="1">{#N/A,#N/A,FALSE,"Op-BS";#N/A,#N/A,FALSE,"Assum";#N/A,#N/A,FALSE,"IS";#N/A,#N/A,FALSE,"Syn+Elim";#N/A,#N/A,FALSE,"BSCF";#N/A,#N/A,FALSE,"Blue_IS";#N/A,#N/A,FALSE,"Blue_BSCF";#N/A,#N/A,FALSE,"Ratings"}</definedName>
    <definedName name="sdcscds" localSheetId="30" hidden="1">#REF!</definedName>
    <definedName name="sdcscds" hidden="1">#REF!</definedName>
    <definedName name="sdcsddsav" localSheetId="30" hidden="1">[222]Unitary!#REF!</definedName>
    <definedName name="sdcsddsav" hidden="1">[222]Unitary!#REF!</definedName>
    <definedName name="SDD" localSheetId="30"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SDD"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sddas" localSheetId="30" hidden="1">{#N/A,#N/A,TRUE,"Mkt Assumptions";#N/A,#N/A,TRUE,"Income_Statement";#N/A,#N/A,TRUE,"Balance_Sheet";#N/A,#N/A,TRUE,"Cash_Flow_Stmt";#N/A,#N/A,TRUE,"Debt_Repayment";#N/A,#N/A,TRUE,"Ratio_Analysis";#N/A,#N/A,TRUE,"Inc_Stmt_Assumptions"}</definedName>
    <definedName name="sddas" hidden="1">{#N/A,#N/A,TRUE,"Mkt Assumptions";#N/A,#N/A,TRUE,"Income_Statement";#N/A,#N/A,TRUE,"Balance_Sheet";#N/A,#N/A,TRUE,"Cash_Flow_Stmt";#N/A,#N/A,TRUE,"Debt_Repayment";#N/A,#N/A,TRUE,"Ratio_Analysis";#N/A,#N/A,TRUE,"Inc_Stmt_Assumptions"}</definedName>
    <definedName name="sddd" localSheetId="30" hidden="1">{"bs",#N/A,FALSE,"SCF"}</definedName>
    <definedName name="sddd" hidden="1">{"bs",#N/A,FALSE,"SCF"}</definedName>
    <definedName name="SDDSA" localSheetId="30" hidden="1">{#N/A,#N/A,FALSE,"Aging Summary";#N/A,#N/A,FALSE,"Ratio Analysis";#N/A,#N/A,FALSE,"Test 120 Day Accts";#N/A,#N/A,FALSE,"Tickmarks"}</definedName>
    <definedName name="SDDSA" hidden="1">{#N/A,#N/A,FALSE,"Aging Summary";#N/A,#N/A,FALSE,"Ratio Analysis";#N/A,#N/A,FALSE,"Test 120 Day Accts";#N/A,#N/A,FALSE,"Tickmarks"}</definedName>
    <definedName name="SDEC" localSheetId="30">#REF!</definedName>
    <definedName name="SDEC">#REF!</definedName>
    <definedName name="sdf" localSheetId="30" hidden="1">{#N/A,#N/A,FALSE,"SUMMARY";#N/A,#N/A,FALSE,"mcsh";#N/A,#N/A,FALSE,"vol&amp;rev";#N/A,#N/A,FALSE,"wkgcap";#N/A,#N/A,FALSE,"DEPR&amp;DT";#N/A,#N/A,FALSE,"ASSETS";#N/A,#N/A,FALSE,"NI&amp;OTH&amp;DIV";#N/A,#N/A,FALSE,"CASHFLOW";#N/A,#N/A,FALSE,"CAPEMPL";#N/A,#N/A,FALSE,"ROCE"}</definedName>
    <definedName name="sdf" hidden="1">{#N/A,#N/A,FALSE,"SUMMARY";#N/A,#N/A,FALSE,"mcsh";#N/A,#N/A,FALSE,"vol&amp;rev";#N/A,#N/A,FALSE,"wkgcap";#N/A,#N/A,FALSE,"DEPR&amp;DT";#N/A,#N/A,FALSE,"ASSETS";#N/A,#N/A,FALSE,"NI&amp;OTH&amp;DIV";#N/A,#N/A,FALSE,"CASHFLOW";#N/A,#N/A,FALSE,"CAPEMPL";#N/A,#N/A,FALSE,"ROCE"}</definedName>
    <definedName name="sdfa" localSheetId="30" hidden="1">{#N/A,#N/A,FALSE,"Renewals In Process";#N/A,#N/A,FALSE,"New Clients In Process";#N/A,#N/A,FALSE,"Completed New Clients";#N/A,#N/A,FALSE,"Completed Renewals"}</definedName>
    <definedName name="sdfa" hidden="1">{#N/A,#N/A,FALSE,"Renewals In Process";#N/A,#N/A,FALSE,"New Clients In Process";#N/A,#N/A,FALSE,"Completed New Clients";#N/A,#N/A,FALSE,"Completed Renewals"}</definedName>
    <definedName name="sdfasdf" localSheetId="30" hidden="1">{"histincome",#N/A,FALSE,"hyfins";"closing balance",#N/A,FALSE,"hyfins"}</definedName>
    <definedName name="sdfasdf" hidden="1">{"histincome",#N/A,FALSE,"hyfins";"closing balance",#N/A,FALSE,"hyfins"}</definedName>
    <definedName name="sdfasdfsd" localSheetId="30" hidden="1">{TRUE,TRUE,-1.25,-15.5,604.5,369,FALSE,FALSE,TRUE,TRUE,0,1,83,1,38,4,5,4,TRUE,TRUE,3,TRUE,1,TRUE,75,"Swvu.inputs._.raw._.data.","ACwvu.inputs._.raw._.data.",#N/A,FALSE,FALSE,0.5,0.5,0.5,0.5,2,"&amp;F","&amp;A&amp;RPage &amp;P",FALSE,FALSE,FALSE,FALSE,1,60,#N/A,#N/A,"=R1C61:R53C89","=C1:C5",#N/A,#N/A,FALSE,FALSE,FALSE,1,600,600,FALSE,FALSE,TRUE,TRUE,TRUE}</definedName>
    <definedName name="sdfasdfsd" hidden="1">{TRUE,TRUE,-1.25,-15.5,604.5,369,FALSE,FALSE,TRUE,TRUE,0,1,83,1,38,4,5,4,TRUE,TRUE,3,TRUE,1,TRUE,75,"Swvu.inputs._.raw._.data.","ACwvu.inputs._.raw._.data.",#N/A,FALSE,FALSE,0.5,0.5,0.5,0.5,2,"&amp;F","&amp;A&amp;RPage &amp;P",FALSE,FALSE,FALSE,FALSE,1,60,#N/A,#N/A,"=R1C61:R53C89","=C1:C5",#N/A,#N/A,FALSE,FALSE,FALSE,1,600,600,FALSE,FALSE,TRUE,TRUE,TRUE}</definedName>
    <definedName name="sdfdsaf" localSheetId="30" hidden="1">{"incomemth",#N/A,TRUE,"forecast01";"incpercentmth",#N/A,TRUE,"forecast01";"balancemth",#N/A,TRUE,"forecast01";"cashmth",#N/A,TRUE,"forecast01";"cov2mth",#N/A,TRUE,"forecast01";"prbexp",#N/A,TRUE,"forecast01";"prbcap",#N/A,TRUE,"forecast01";"coalconsultants",#N/A,TRUE,"forecast01";"prbsum",#N/A,TRUE,"forecast01"}</definedName>
    <definedName name="sdfdsaf" hidden="1">{"incomemth",#N/A,TRUE,"forecast01";"incpercentmth",#N/A,TRUE,"forecast01";"balancemth",#N/A,TRUE,"forecast01";"cashmth",#N/A,TRUE,"forecast01";"cov2mth",#N/A,TRUE,"forecast01";"prbexp",#N/A,TRUE,"forecast01";"prbcap",#N/A,TRUE,"forecast01";"coalconsultants",#N/A,TRUE,"forecast01";"prbsum",#N/A,TRUE,"forecast01"}</definedName>
    <definedName name="sdfg" localSheetId="30" hidden="1">{#N/A,#N/A,FALSE,"Aging Summary";#N/A,#N/A,FALSE,"Ratio Analysis";#N/A,#N/A,FALSE,"Test 120 Day Accts";#N/A,#N/A,FALSE,"Tickmarks"}</definedName>
    <definedName name="sdfg" hidden="1">{#N/A,#N/A,FALSE,"Aging Summary";#N/A,#N/A,FALSE,"Ratio Analysis";#N/A,#N/A,FALSE,"Test 120 Day Accts";#N/A,#N/A,FALSE,"Tickmarks"}</definedName>
    <definedName name="sdfgdf"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dfgd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dfgh" localSheetId="30" hidden="1">{"Sum WW A",#N/A,FALSE,"FY95SLS";"Sum WW B",#N/A,FALSE,"FY95SLS";"Sum US A",#N/A,FALSE,"FY95SLS";"Sum US B",#N/A,FALSE,"FY95SLS";"Sum US Bocg",#N/A,FALSE,"FY95SLS";"Sum Can A",#N/A,FALSE,"FY95SLS";"Sum Can B",#N/A,FALSE,"FY95SLS";"Sum Europe",#N/A,FALSE,"FY95SLS";"Sum Row",#N/A,FALSE,"FY95SLS"}</definedName>
    <definedName name="sdfgh" hidden="1">{"Sum WW A",#N/A,FALSE,"FY95SLS";"Sum WW B",#N/A,FALSE,"FY95SLS";"Sum US A",#N/A,FALSE,"FY95SLS";"Sum US B",#N/A,FALSE,"FY95SLS";"Sum US Bocg",#N/A,FALSE,"FY95SLS";"Sum Can A",#N/A,FALSE,"FY95SLS";"Sum Can B",#N/A,FALSE,"FY95SLS";"Sum Europe",#N/A,FALSE,"FY95SLS";"Sum Row",#N/A,FALSE,"FY95SLS"}</definedName>
    <definedName name="sdfgrsta" localSheetId="30" hidden="1">{"var_page",#N/A,FALSE,"template"}</definedName>
    <definedName name="sdfgrsta" hidden="1">{"var_page",#N/A,FALSE,"template"}</definedName>
    <definedName name="sdfgsdf" localSheetId="30" hidden="1">{"Sum WW A",#N/A,FALSE,"FY95SLS";"Sum WW B",#N/A,FALSE,"FY95SLS";"Sum US A",#N/A,FALSE,"FY95SLS";"Sum US B",#N/A,FALSE,"FY95SLS";"Sum US Bocg",#N/A,FALSE,"FY95SLS";"Sum Can A",#N/A,FALSE,"FY95SLS";"Sum Can B",#N/A,FALSE,"FY95SLS";"Sum Europe",#N/A,FALSE,"FY95SLS";"Sum Row",#N/A,FALSE,"FY95SLS"}</definedName>
    <definedName name="sdfgsdf" hidden="1">{"Sum WW A",#N/A,FALSE,"FY95SLS";"Sum WW B",#N/A,FALSE,"FY95SLS";"Sum US A",#N/A,FALSE,"FY95SLS";"Sum US B",#N/A,FALSE,"FY95SLS";"Sum US Bocg",#N/A,FALSE,"FY95SLS";"Sum Can A",#N/A,FALSE,"FY95SLS";"Sum Can B",#N/A,FALSE,"FY95SLS";"Sum Europe",#N/A,FALSE,"FY95SLS";"Sum Row",#N/A,FALSE,"FY95SLS"}</definedName>
    <definedName name="sdfgsdfg" localSheetId="30"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sdfgsdfg"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sdfgsdfgbve" localSheetId="30" hidden="1">{#N/A,#N/A,FALSE,"Combo-Ass ";#N/A,#N/A,FALSE,"Combo-AD sum";#N/A,#N/A,FALSE,"Combo-Syn Sens";#N/A,#N/A,FALSE,"Combo-Contr";#N/A,#N/A,FALSE,"Combo-Credit Sum";#N/A,#N/A,FALSE,"Combo-Credit";#N/A,#N/A,FALSE,"Combo-AD";#N/A,#N/A,FALSE,"Combo-AD CF"}</definedName>
    <definedName name="sdfgsdfgbve" hidden="1">{#N/A,#N/A,FALSE,"Combo-Ass ";#N/A,#N/A,FALSE,"Combo-AD sum";#N/A,#N/A,FALSE,"Combo-Syn Sens";#N/A,#N/A,FALSE,"Combo-Contr";#N/A,#N/A,FALSE,"Combo-Credit Sum";#N/A,#N/A,FALSE,"Combo-Credit";#N/A,#N/A,FALSE,"Combo-AD";#N/A,#N/A,FALSE,"Combo-AD CF"}</definedName>
    <definedName name="sdfgsdfgsdfgs" localSheetId="30" hidden="1">{"histincome",#N/A,FALSE,"hyfins";"closing balance",#N/A,FALSE,"hyfins"}</definedName>
    <definedName name="sdfgsdfgsdfgs" hidden="1">{"histincome",#N/A,FALSE,"hyfins";"closing balance",#N/A,FALSE,"hyfins"}</definedName>
    <definedName name="sdfgsfd" localSheetId="30" hidden="1">{"histincome",#N/A,FALSE,"hyfins";"closing balance",#N/A,FALSE,"hyfins"}</definedName>
    <definedName name="sdfgsfd" hidden="1">{"histincome",#N/A,FALSE,"hyfins";"closing balance",#N/A,FALSE,"hyfins"}</definedName>
    <definedName name="sdfh" localSheetId="30" hidden="1">{"Units A",#N/A,FALSE,"FY95SLS";"Units B",#N/A,FALSE,"FY95SLS"}</definedName>
    <definedName name="sdfh" hidden="1">{"Units A",#N/A,FALSE,"FY95SLS";"Units B",#N/A,FALSE,"FY95SLS"}</definedName>
    <definedName name="sdfha"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dfha"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dfhb" localSheetId="30" hidden="1">{"Sum WW A",#N/A,FALSE,"FY95SLS";"Sum WW B",#N/A,FALSE,"FY95SLS";"Sum US A",#N/A,FALSE,"FY95SLS";"Sum US B",#N/A,FALSE,"FY95SLS";"Sum US Bocg",#N/A,FALSE,"FY95SLS";"Sum Can A",#N/A,FALSE,"FY95SLS";"Sum Can B",#N/A,FALSE,"FY95SLS";"Sum Europe",#N/A,FALSE,"FY95SLS";"Sum Row",#N/A,FALSE,"FY95SLS"}</definedName>
    <definedName name="sdfhb" hidden="1">{"Sum WW A",#N/A,FALSE,"FY95SLS";"Sum WW B",#N/A,FALSE,"FY95SLS";"Sum US A",#N/A,FALSE,"FY95SLS";"Sum US B",#N/A,FALSE,"FY95SLS";"Sum US Bocg",#N/A,FALSE,"FY95SLS";"Sum Can A",#N/A,FALSE,"FY95SLS";"Sum Can B",#N/A,FALSE,"FY95SLS";"Sum Europe",#N/A,FALSE,"FY95SLS";"Sum Row",#N/A,FALSE,"FY95SLS"}</definedName>
    <definedName name="sdfhbtgbhtr" localSheetId="30" hidden="1">{"Final",#N/A,FALSE,"Feb-96"}</definedName>
    <definedName name="sdfhbtgbhtr" hidden="1">{"Final",#N/A,FALSE,"Feb-96"}</definedName>
    <definedName name="sdfhdgfhdgfhdgd" localSheetId="30" hidden="1">{#N/A,#N/A,FALSE,"Combo-Ass ";#N/A,#N/A,FALSE,"Combo-AD sum";#N/A,#N/A,FALSE,"Combo-Syn Sens";#N/A,#N/A,FALSE,"Combo-Contr";#N/A,#N/A,FALSE,"Combo-Credit Sum";#N/A,#N/A,FALSE,"Combo-Credit";#N/A,#N/A,FALSE,"Combo-AD";#N/A,#N/A,FALSE,"Combo-AD CF"}</definedName>
    <definedName name="sdfhdgfhdgfhdgd" hidden="1">{#N/A,#N/A,FALSE,"Combo-Ass ";#N/A,#N/A,FALSE,"Combo-AD sum";#N/A,#N/A,FALSE,"Combo-Syn Sens";#N/A,#N/A,FALSE,"Combo-Contr";#N/A,#N/A,FALSE,"Combo-Credit Sum";#N/A,#N/A,FALSE,"Combo-Credit";#N/A,#N/A,FALSE,"Combo-AD";#N/A,#N/A,FALSE,"Combo-AD CF"}</definedName>
    <definedName name="sdfhdrgh" localSheetId="30" hidden="1">{"Units A",#N/A,FALSE,"FY95SLS";"Units B",#N/A,FALSE,"FY95SLS"}</definedName>
    <definedName name="sdfhdrgh" hidden="1">{"Units A",#N/A,FALSE,"FY95SLS";"Units B",#N/A,FALSE,"FY95SLS"}</definedName>
    <definedName name="SDFHG" localSheetId="30" hidden="1">{"Agg Output",#N/A,FALSE,"Operational Drivers Output";"NW Output",#N/A,FALSE,"Operational Drivers Output";"South Output",#N/A,FALSE,"Operational Drivers Output";"Central Output",#N/A,FALSE,"Operational Drivers Output"}</definedName>
    <definedName name="SDFHG" hidden="1">{"Agg Output",#N/A,FALSE,"Operational Drivers Output";"NW Output",#N/A,FALSE,"Operational Drivers Output";"South Output",#N/A,FALSE,"Operational Drivers Output";"Central Output",#N/A,FALSE,"Operational Drivers Output"}</definedName>
    <definedName name="sdfhsdfgsdfgsdfg" localSheetId="30" hidden="1">{#N/A,#N/A,FALSE,"Assum";#N/A,#N/A,FALSE,"IS";#N/A,#N/A,FALSE,"Op-BS";#N/A,#N/A,FALSE,"BSCF";#N/A,#N/A,FALSE,"Brad_IS";#N/A,#N/A,FALSE,"Brad_BSCF";#N/A,#N/A,FALSE,"Nick_IS";#N/A,#N/A,FALSE,"Nick_BSCF";#N/A,#N/A,FALSE,"Mobile_IS";#N/A,#N/A,FALSE,"Mobile_BSCF";#N/A,#N/A,FALSE,"Syn+Elim";#N/A,#N/A,FALSE,"Ratings"}</definedName>
    <definedName name="sdfhsdfgsdfgsdfg" hidden="1">{#N/A,#N/A,FALSE,"Assum";#N/A,#N/A,FALSE,"IS";#N/A,#N/A,FALSE,"Op-BS";#N/A,#N/A,FALSE,"BSCF";#N/A,#N/A,FALSE,"Brad_IS";#N/A,#N/A,FALSE,"Brad_BSCF";#N/A,#N/A,FALSE,"Nick_IS";#N/A,#N/A,FALSE,"Nick_BSCF";#N/A,#N/A,FALSE,"Mobile_IS";#N/A,#N/A,FALSE,"Mobile_BSCF";#N/A,#N/A,FALSE,"Syn+Elim";#N/A,#N/A,FALSE,"Ratings"}</definedName>
    <definedName name="sdfj" localSheetId="30" hidden="1">{"incomemth",#N/A,TRUE,"forecast01";"incpercentmth",#N/A,TRUE,"forecast01";"balancemth",#N/A,TRUE,"forecast01";"cashmth",#N/A,TRUE,"forecast01";"cov2mth",#N/A,TRUE,"forecast01";"prbexp",#N/A,TRUE,"forecast01";"prbcap",#N/A,TRUE,"forecast01";"coalconsultants",#N/A,TRUE,"forecast01";"prbsum",#N/A,TRUE,"forecast01"}</definedName>
    <definedName name="sdfj" hidden="1">{"incomemth",#N/A,TRUE,"forecast01";"incpercentmth",#N/A,TRUE,"forecast01";"balancemth",#N/A,TRUE,"forecast01";"cashmth",#N/A,TRUE,"forecast01";"cov2mth",#N/A,TRUE,"forecast01";"prbexp",#N/A,TRUE,"forecast01";"prbcap",#N/A,TRUE,"forecast01";"coalconsultants",#N/A,TRUE,"forecast01";"prbsum",#N/A,TRUE,"forecast01"}</definedName>
    <definedName name="sdfjk" localSheetId="30" hidden="1">{"incomemth",#N/A,TRUE,"forecast01";"incpercentmth",#N/A,TRUE,"forecast01";"balancemth",#N/A,TRUE,"forecast01";"cashmth",#N/A,TRUE,"forecast01";"cov2mth",#N/A,TRUE,"forecast01";"prbexp",#N/A,TRUE,"forecast01";"prbcap",#N/A,TRUE,"forecast01";"coalconsultants",#N/A,TRUE,"forecast01";"prbsum",#N/A,TRUE,"forecast01"}</definedName>
    <definedName name="sdfjk" hidden="1">{"incomemth",#N/A,TRUE,"forecast01";"incpercentmth",#N/A,TRUE,"forecast01";"balancemth",#N/A,TRUE,"forecast01";"cashmth",#N/A,TRUE,"forecast01";"cov2mth",#N/A,TRUE,"forecast01";"prbexp",#N/A,TRUE,"forecast01";"prbcap",#N/A,TRUE,"forecast01";"coalconsultants",#N/A,TRUE,"forecast01";"prbsum",#N/A,TRUE,"forecast01"}</definedName>
    <definedName name="sdfkljlksdfjkl" localSheetId="30" hidden="1">{#N/A,#N/A,FALSE,"WOBE_DE.XLS";#N/A,#N/A,FALSE,"WOB_1.XLS";#N/A,#N/A,FALSE,"WOB_2.XLS";#N/A,#N/A,FALSE,"WOB_3.XLS";#N/A,#N/A,FALSE,"WOB_4.XLS";#N/A,#N/A,FALSE,"WOB_5.XLS"}</definedName>
    <definedName name="sdfkljlksdfjkl" hidden="1">{#N/A,#N/A,FALSE,"WOBE_DE.XLS";#N/A,#N/A,FALSE,"WOB_1.XLS";#N/A,#N/A,FALSE,"WOB_2.XLS";#N/A,#N/A,FALSE,"WOB_3.XLS";#N/A,#N/A,FALSE,"WOB_4.XLS";#N/A,#N/A,FALSE,"WOB_5.XLS"}</definedName>
    <definedName name="sdfksfhj" localSheetId="30" hidden="1">{"Units A",#N/A,FALSE,"FY95SLS";"Units B",#N/A,FALSE,"FY95SLS"}</definedName>
    <definedName name="sdfksfhj" hidden="1">{"Units A",#N/A,FALSE,"FY95SLS";"Units B",#N/A,FALSE,"FY95SLS"}</definedName>
    <definedName name="sdflkj" localSheetId="30" hidden="1">{"incomemth",#N/A,TRUE,"forecast01";"incpercentmth",#N/A,TRUE,"forecast01";"balancemth",#N/A,TRUE,"forecast01";"cashmth",#N/A,TRUE,"forecast01";"cov2mth",#N/A,TRUE,"forecast01";"prbexp",#N/A,TRUE,"forecast01";"prbcap",#N/A,TRUE,"forecast01";"coalconsultants",#N/A,TRUE,"forecast01";"prbsum",#N/A,TRUE,"forecast01"}</definedName>
    <definedName name="sdflkj" hidden="1">{"incomemth",#N/A,TRUE,"forecast01";"incpercentmth",#N/A,TRUE,"forecast01";"balancemth",#N/A,TRUE,"forecast01";"cashmth",#N/A,TRUE,"forecast01";"cov2mth",#N/A,TRUE,"forecast01";"prbexp",#N/A,TRUE,"forecast01";"prbcap",#N/A,TRUE,"forecast01";"coalconsultants",#N/A,TRUE,"forecast01";"prbsum",#N/A,TRUE,"forecast01"}</definedName>
    <definedName name="sdfnjsgh" localSheetId="30" hidden="1">{"Pound Sterling",#N/A,TRUE,"PPD";"Pound Sterling",#N/A,TRUE,"Anaquest";"Pound Sterling",#N/A,TRUE,"Delta";"Pound Sterling",#N/A,TRUE,"INO"}</definedName>
    <definedName name="sdfnjsgh" hidden="1">{"Pound Sterling",#N/A,TRUE,"PPD";"Pound Sterling",#N/A,TRUE,"Anaquest";"Pound Sterling",#N/A,TRUE,"Delta";"Pound Sterling",#N/A,TRUE,"INO"}</definedName>
    <definedName name="sdfr" localSheetId="30" hidden="1">{"Units A",#N/A,FALSE,"FY95SLS";"Units B",#N/A,FALSE,"FY95SLS"}</definedName>
    <definedName name="sdfr" hidden="1">{"Units A",#N/A,FALSE,"FY95SLS";"Units B",#N/A,FALSE,"FY95SLS"}</definedName>
    <definedName name="sdfs" localSheetId="30" hidden="1">{#N/A,#N/A,FALSE,"Renewals In Process";#N/A,#N/A,FALSE,"New Clients In Process";#N/A,#N/A,FALSE,"Completed New Clients";#N/A,#N/A,FALSE,"Completed Renewals"}</definedName>
    <definedName name="sdfs" hidden="1">{#N/A,#N/A,FALSE,"Renewals In Process";#N/A,#N/A,FALSE,"New Clients In Process";#N/A,#N/A,FALSE,"Completed New Clients";#N/A,#N/A,FALSE,"Completed Renewals"}</definedName>
    <definedName name="sdft" localSheetId="30" hidden="1">{#N/A,#N/A,FALSE,"SUMMARY";#N/A,#N/A,FALSE,"mcsh";#N/A,#N/A,FALSE,"vol&amp;rev";#N/A,#N/A,FALSE,"wkgcap";#N/A,#N/A,FALSE,"DEPR&amp;DT";#N/A,#N/A,FALSE,"ASSETS";#N/A,#N/A,FALSE,"NI&amp;OTH&amp;DIV";#N/A,#N/A,FALSE,"CASHFLOW";#N/A,#N/A,FALSE,"CAPEMPL";#N/A,#N/A,FALSE,"ROCE"}</definedName>
    <definedName name="sdft" hidden="1">{#N/A,#N/A,FALSE,"SUMMARY";#N/A,#N/A,FALSE,"mcsh";#N/A,#N/A,FALSE,"vol&amp;rev";#N/A,#N/A,FALSE,"wkgcap";#N/A,#N/A,FALSE,"DEPR&amp;DT";#N/A,#N/A,FALSE,"ASSETS";#N/A,#N/A,FALSE,"NI&amp;OTH&amp;DIV";#N/A,#N/A,FALSE,"CASHFLOW";#N/A,#N/A,FALSE,"CAPEMPL";#N/A,#N/A,FALSE,"ROCE"}</definedName>
    <definedName name="sdfvsdfv" localSheetId="30" hidden="1">{#N/A,#N/A,FALSE,"Aging Summary";#N/A,#N/A,FALSE,"Ratio Analysis";#N/A,#N/A,FALSE,"Test 120 Day Accts";#N/A,#N/A,FALSE,"Tickmarks"}</definedName>
    <definedName name="sdfvsdfv" hidden="1">{#N/A,#N/A,FALSE,"Aging Summary";#N/A,#N/A,FALSE,"Ratio Analysis";#N/A,#N/A,FALSE,"Test 120 Day Accts";#N/A,#N/A,FALSE,"Tickmarks"}</definedName>
    <definedName name="sdgagf" localSheetId="30" hidden="1">{#N/A,#N/A,FALSE,"Pharm";#N/A,#N/A,FALSE,"WWCM"}</definedName>
    <definedName name="sdgagf" hidden="1">{#N/A,#N/A,FALSE,"Pharm";#N/A,#N/A,FALSE,"WWCM"}</definedName>
    <definedName name="sdgdf" localSheetId="30" hidden="1">{"Acq_matrix",#N/A,FALSE,"Acquisition Matrix"}</definedName>
    <definedName name="sdgdf" hidden="1">{"Acq_matrix",#N/A,FALSE,"Acquisition Matrix"}</definedName>
    <definedName name="sdgg" localSheetId="30" hidden="1">{"P_L Account",#N/A,FALSE,"Prime";"Assets",#N/A,FALSE,"Prime";"Liabilities",#N/A,FALSE,"Prime";"Capital and Reserves",#N/A,FALSE,"Prime";"Rec. of S_Holders Funds",#N/A,FALSE,"Prime";"Rec. of Pre and Post Tax Result",#N/A,FALSE,"Prime"}</definedName>
    <definedName name="sdgg" hidden="1">{"P_L Account",#N/A,FALSE,"Prime";"Assets",#N/A,FALSE,"Prime";"Liabilities",#N/A,FALSE,"Prime";"Capital and Reserves",#N/A,FALSE,"Prime";"Rec. of S_Holders Funds",#N/A,FALSE,"Prime";"Rec. of Pre and Post Tax Result",#N/A,FALSE,"Prime"}</definedName>
    <definedName name="sdgsd" localSheetId="30" hidden="1">{"Pound Sterling",#N/A,TRUE,"PPD";"Pound Sterling",#N/A,TRUE,"Anaquest";"Pound Sterling",#N/A,TRUE,"Delta";"Pound Sterling",#N/A,TRUE,"INO"}</definedName>
    <definedName name="sdgsd" hidden="1">{"Pound Sterling",#N/A,TRUE,"PPD";"Pound Sterling",#N/A,TRUE,"Anaquest";"Pound Sterling",#N/A,TRUE,"Delta";"Pound Sterling",#N/A,TRUE,"INO"}</definedName>
    <definedName name="sdhdhfdfhh" localSheetId="30" hidden="1">{#N/A,#N/A,FALSE,"Balance Sheet";#N/A,#N/A,FALSE,"Income Statement";#N/A,#N/A,FALSE,"Changes in Financial Position"}</definedName>
    <definedName name="sdhdhfdfhh" hidden="1">{#N/A,#N/A,FALSE,"Balance Sheet";#N/A,#N/A,FALSE,"Income Statement";#N/A,#N/A,FALSE,"Changes in Financial Position"}</definedName>
    <definedName name="sdhrsh" localSheetId="30" hidden="1">{"US Dollars",#N/A,TRUE,"PPD";"US Dollar",#N/A,TRUE,"Anaquest";"US Dollar",#N/A,TRUE,"Delta";"US Dollar",#N/A,TRUE,"INO"}</definedName>
    <definedName name="sdhrsh" hidden="1">{"US Dollars",#N/A,TRUE,"PPD";"US Dollar",#N/A,TRUE,"Anaquest";"US Dollar",#N/A,TRUE,"Delta";"US Dollar",#N/A,TRUE,"INO"}</definedName>
    <definedName name="sdrgesrgergsdf" localSheetId="30" hidden="1">{#N/A,#N/A,TRUE,"Acq-Ass";#N/A,#N/A,TRUE,"Acq-IS";#N/A,#N/A,TRUE,"Acq-BS";#N/A,#N/A,TRUE,"Acq-CF"}</definedName>
    <definedName name="sdrgesrgergsdf" hidden="1">{#N/A,#N/A,TRUE,"Acq-Ass";#N/A,#N/A,TRUE,"Acq-IS";#N/A,#N/A,TRUE,"Acq-BS";#N/A,#N/A,TRUE,"Acq-CF"}</definedName>
    <definedName name="sds"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sd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sdsa" localSheetId="30">DATE(YEAR(Rentroll!Loan_Start),MONTH(Rentroll!Loan_Start)+Payment_Number,DAY(Rentroll!Loan_Start))</definedName>
    <definedName name="sdsa">DATE(YEAR(Loan_Start),MONTH(Loan_Start)+Payment_Number,DAY(Loan_Start))</definedName>
    <definedName name="sdsadasd" localSheetId="30" hidden="1">{#N/A,#N/A,FALSE,"Pharm";#N/A,#N/A,FALSE,"WWCM"}</definedName>
    <definedName name="sdsadasd" hidden="1">{#N/A,#N/A,FALSE,"Pharm";#N/A,#N/A,FALSE,"WWCM"}</definedName>
    <definedName name="sdsd" localSheetId="30" hidden="1">{#N/A,#N/A,FALSE,"REPORT"}</definedName>
    <definedName name="sdsd" hidden="1">{#N/A,#N/A,FALSE,"REPORT"}</definedName>
    <definedName name="sdsf" localSheetId="30" hidden="1">{"vi1",#N/A,FALSE,"Financial Statements";"vi2",#N/A,FALSE,"Financial Statements";#N/A,#N/A,FALSE,"DCF"}</definedName>
    <definedName name="sdsf" hidden="1">{"vi1",#N/A,FALSE,"Financial Statements";"vi2",#N/A,FALSE,"Financial Statements";#N/A,#N/A,FALSE,"DCF"}</definedName>
    <definedName name="sdvcx" localSheetId="30" hidden="1">#REF!</definedName>
    <definedName name="sdvcx" hidden="1">#REF!</definedName>
    <definedName name="sdw" localSheetId="30" hidden="1">{#N/A,#N/A,FALSE,"Admin";#N/A,#N/A,FALSE,"Other"}</definedName>
    <definedName name="sdw" hidden="1">{#N/A,#N/A,FALSE,"Admin";#N/A,#N/A,FALSE,"Other"}</definedName>
    <definedName name="secondaries" localSheetId="30" hidden="1">{#N/A,#N/A,FALSE,"Summary";#N/A,#N/A,FALSE,"Pending";#N/A,#N/A,FALSE,"Oct'97";#N/A,#N/A,FALSE,"Sept'97";#N/A,#N/A,FALSE,"Aug'97";#N/A,#N/A,FALSE,"Jul'97";#N/A,#N/A,FALSE,"Jun'97";#N/A,#N/A,FALSE,"May'97";#N/A,#N/A,FALSE,"Apr'97";#N/A,#N/A,FALSE,"Mar'97";#N/A,#N/A,FALSE,"Feb'97";#N/A,#N/A,FALSE,"Jan'97"}</definedName>
    <definedName name="secondaries" hidden="1">{#N/A,#N/A,FALSE,"Summary";#N/A,#N/A,FALSE,"Pending";#N/A,#N/A,FALSE,"Oct'97";#N/A,#N/A,FALSE,"Sept'97";#N/A,#N/A,FALSE,"Aug'97";#N/A,#N/A,FALSE,"Jul'97";#N/A,#N/A,FALSE,"Jun'97";#N/A,#N/A,FALSE,"May'97";#N/A,#N/A,FALSE,"Apr'97";#N/A,#N/A,FALSE,"Mar'97";#N/A,#N/A,FALSE,"Feb'97";#N/A,#N/A,FALSE,"Jan'97"}</definedName>
    <definedName name="SECURED_LOAN">'[223]Sch 1-11'!#REF!</definedName>
    <definedName name="seefef" hidden="1">'[14]AR Aging'!#REF!</definedName>
    <definedName name="SellingExpDevCost" localSheetId="30">#REF!</definedName>
    <definedName name="SellingExpDevCost">#REF!</definedName>
    <definedName name="SEMIIN">#N/A</definedName>
    <definedName name="sencount" hidden="1">1</definedName>
    <definedName name="SEP" localSheetId="30" hidden="1">{"Statement of Income",#N/A,TRUE,"Mar99";"Balance Sheet",#N/A,TRUE,"Mar99"}</definedName>
    <definedName name="SEP" hidden="1">{"Statement of Income",#N/A,TRUE,"Mar99";"Balance Sheet",#N/A,TRUE,"Mar99"}</definedName>
    <definedName name="Sept" localSheetId="30" hidden="1">{"assets",#N/A,FALSE,"BSCON894"}</definedName>
    <definedName name="Sept" hidden="1">{"assets",#N/A,FALSE,"BSCON894"}</definedName>
    <definedName name="SEPTDB" localSheetId="30" hidden="1">#REF!</definedName>
    <definedName name="SEPTDB" hidden="1">#REF!</definedName>
    <definedName name="SERVICE" localSheetId="30">#REF!</definedName>
    <definedName name="SERVICE">#REF!</definedName>
    <definedName name="SERVKE">#REF!</definedName>
    <definedName name="SES">#REF!</definedName>
    <definedName name="sf" localSheetId="30" hidden="1">{"bs",#N/A,FALSE,"SCF"}</definedName>
    <definedName name="sf" hidden="1">{"bs",#N/A,FALSE,"SCF"}</definedName>
    <definedName name="sfasd" localSheetId="30" hidden="1">{"histincome",#N/A,FALSE,"hyfins";"closing balance",#N/A,FALSE,"hyfins"}</definedName>
    <definedName name="sfasd" hidden="1">{"histincome",#N/A,FALSE,"hyfins";"closing balance",#N/A,FALSE,"hyfins"}</definedName>
    <definedName name="sfasfwsdf" localSheetId="30"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sfasfwsdf"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SFD" localSheetId="30" hidden="1">{#N/A,#N/A,FALSE,"TABLE_1 YTD";#N/A,#N/A,FALSE,"TABLE_1A QTD";#N/A,#N/A,FALSE,"NORMAL_SPREAD_QTD";#N/A,#N/A,FALSE,"NORMAL_SPREAD_YTD";#N/A,#N/A,FALSE,"TAX_EQV";#N/A,#N/A,FALSE,"TAX EQUIV_INPUT";#N/A,#N/A,FALSE,"NET FROM FER";#N/A,#N/A,FALSE,"COVER"}</definedName>
    <definedName name="SFD" hidden="1">{#N/A,#N/A,FALSE,"TABLE_1 YTD";#N/A,#N/A,FALSE,"TABLE_1A QTD";#N/A,#N/A,FALSE,"NORMAL_SPREAD_QTD";#N/A,#N/A,FALSE,"NORMAL_SPREAD_YTD";#N/A,#N/A,FALSE,"TAX_EQV";#N/A,#N/A,FALSE,"TAX EQUIV_INPUT";#N/A,#N/A,FALSE,"NET FROM FER";#N/A,#N/A,FALSE,"COVER"}</definedName>
    <definedName name="sfdas" localSheetId="30" hidden="1">{#N/A,#N/A,FALSE,"Acq-Val";#N/A,#N/A,FALSE,"Acq-Mult Val"}</definedName>
    <definedName name="sfdas" hidden="1">{#N/A,#N/A,FALSE,"Acq-Val";#N/A,#N/A,FALSE,"Acq-Mult Val"}</definedName>
    <definedName name="sfdirect" localSheetId="30" hidden="1">{#N/A,#N/A,FALSE,"REPORT"}</definedName>
    <definedName name="sfdirect" hidden="1">{#N/A,#N/A,FALSE,"REPORT"}</definedName>
    <definedName name="SFDSQ" localSheetId="30" hidden="1">{#N/A,#N/A,FALSE,"CAPITAL";#N/A,#N/A,FALSE,"RESERVE";#N/A,#N/A,FALSE,"SUBVENT INVEST";#N/A,#N/A,FALSE,"SUBVENT INVEST (2)";#N/A,#N/A,FALSE,"RESULTAT";#N/A,#N/A,FALSE,"PROVISIONS REGLEMENTEES";#N/A,#N/A,FALSE,"PROVISION POUR RISQUES";#N/A,#N/A,FALSE,"PROVISIONS PERTES DE CHANGE";#N/A,#N/A,FALSE,"PROVISIONS RISQUE CLIENT";#N/A,#N/A,FALSE,"PROVISIONS POUR CHARGES";#N/A,#N/A,FALSE,"PROVISIONS USURE PLATINE";#N/A,#N/A,FALSE,"PROVISIONS GE";#N/A,#N/A,FALSE,"EMPRUNT DETTE AUTRE";#N/A,#N/A,FALSE,"EMPRUNT DETTES FINANCIERE";#N/A,#N/A,FALSE,"DETTES D EXPLOITATION";#N/A,#N/A,FALSE,"DETTES FISC ET SOC";#N/A,#N/A,FALSE,"IMPOTS IS";#N/A,#N/A,FALSE,"AUTRES DETTES";#N/A,#N/A,FALSE,"RECLT DIFF INCORPO";#N/A,#N/A,FALSE,"PRODUIT CONST AVANCE";#N/A,#N/A,FALSE,"ECART DE CONVERSION";#N/A,#N/A,FALSE,"BILAN PASSIF"}</definedName>
    <definedName name="SFDSQ" hidden="1">{#N/A,#N/A,FALSE,"CAPITAL";#N/A,#N/A,FALSE,"RESERVE";#N/A,#N/A,FALSE,"SUBVENT INVEST";#N/A,#N/A,FALSE,"SUBVENT INVEST (2)";#N/A,#N/A,FALSE,"RESULTAT";#N/A,#N/A,FALSE,"PROVISIONS REGLEMENTEES";#N/A,#N/A,FALSE,"PROVISION POUR RISQUES";#N/A,#N/A,FALSE,"PROVISIONS PERTES DE CHANGE";#N/A,#N/A,FALSE,"PROVISIONS RISQUE CLIENT";#N/A,#N/A,FALSE,"PROVISIONS POUR CHARGES";#N/A,#N/A,FALSE,"PROVISIONS USURE PLATINE";#N/A,#N/A,FALSE,"PROVISIONS GE";#N/A,#N/A,FALSE,"EMPRUNT DETTE AUTRE";#N/A,#N/A,FALSE,"EMPRUNT DETTES FINANCIERE";#N/A,#N/A,FALSE,"DETTES D EXPLOITATION";#N/A,#N/A,FALSE,"DETTES FISC ET SOC";#N/A,#N/A,FALSE,"IMPOTS IS";#N/A,#N/A,FALSE,"AUTRES DETTES";#N/A,#N/A,FALSE,"RECLT DIFF INCORPO";#N/A,#N/A,FALSE,"PRODUIT CONST AVANCE";#N/A,#N/A,FALSE,"ECART DE CONVERSION";#N/A,#N/A,FALSE,"BILAN PASSIF"}</definedName>
    <definedName name="SFEB" localSheetId="30">#REF!</definedName>
    <definedName name="SFEB">#REF!</definedName>
    <definedName name="sff" localSheetId="30" hidden="1">{"targetdcf",#N/A,FALSE,"Merger consequences";"TARGETASSU",#N/A,FALSE,"Merger consequences";"TERMINAL VALUE",#N/A,FALSE,"Merger consequences"}</definedName>
    <definedName name="sff" hidden="1">{"targetdcf",#N/A,FALSE,"Merger consequences";"TARGETASSU",#N/A,FALSE,"Merger consequences";"TERMINAL VALUE",#N/A,FALSE,"Merger consequences"}</definedName>
    <definedName name="SFG" localSheetId="30" hidden="1">{TRUE,TRUE,-1.25,-15.5,456.75,279.75,FALSE,FALSE,TRUE,TRUE,0,1,21,1,127,6,3,4,TRUE,TRUE,3,TRUE,1,TRUE,100,"Swvu.profits.","ACwvu.profits.",1,FALSE,FALSE,0.511811023622047,0.511811023622047,0.511811023622047,0.511811023622047,1,"","",FALSE,FALSE,FALSE,FALSE,1,#N/A,1,1,#DIV/0!,FALSE,"Rwvu.profits.",#N/A,FALSE,FALSE}</definedName>
    <definedName name="SFG" hidden="1">{TRUE,TRUE,-1.25,-15.5,456.75,279.75,FALSE,FALSE,TRUE,TRUE,0,1,21,1,127,6,3,4,TRUE,TRUE,3,TRUE,1,TRUE,100,"Swvu.profits.","ACwvu.profits.",1,FALSE,FALSE,0.511811023622047,0.511811023622047,0.511811023622047,0.511811023622047,1,"","",FALSE,FALSE,FALSE,FALSE,1,#N/A,1,1,#DIV/0!,FALSE,"Rwvu.profits.",#N/A,FALSE,FALSE}</definedName>
    <definedName name="sfgasd" localSheetId="30" hidden="1">{0,0,0,0;0,0,0,0;0,0,0,0;0,0,0,0;0,0,0,0;0,0,0,0;0,0,2,0;2,3,3,0;FALSE,FALSE,FALSE,FALSE;TRUE,FALSE,TRUE,TRUE;FALSE,FALSE,TRUE,TRUE;FALSE,0,2.78134444564786E-308,4.45015196281921E-308;7.78776275135711E-308,1.33504516457612E-307,2.22507555776164E-307,3.56012157274209E-307}</definedName>
    <definedName name="sfgasd" hidden="1">{0,0,0,0;0,0,0,0;0,0,0,0;0,0,0,0;0,0,0,0;0,0,0,0;0,0,2,0;2,3,3,0;FALSE,FALSE,FALSE,FALSE;TRUE,FALSE,TRUE,TRUE;FALSE,FALSE,TRUE,TRUE;FALSE,0,2.78134444564786E-308,4.45015196281921E-308;7.78776275135711E-308,1.33504516457612E-307,2.22507555776164E-307,3.56012157274209E-307}</definedName>
    <definedName name="sfgdfg"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fgdf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fgf" localSheetId="30" hidden="1">{"DCF","UPSIDE CASE",FALSE,"Sheet1";"DCF","BASE CASE",FALSE,"Sheet1";"DCF","DOWNSIDE CASE",FALSE,"Sheet1"}</definedName>
    <definedName name="sfgf" hidden="1">{"DCF","UPSIDE CASE",FALSE,"Sheet1";"DCF","BASE CASE",FALSE,"Sheet1";"DCF","DOWNSIDE CASE",FALSE,"Sheet1"}</definedName>
    <definedName name="sfghr" localSheetId="30" hidden="1">{"Pound Sterling",#N/A,TRUE,"PPD";"Pound Sterling",#N/A,TRUE,"Anaquest";"Pound Sterling",#N/A,TRUE,"Delta";"Pound Sterling",#N/A,TRUE,"INO"}</definedName>
    <definedName name="sfghr" hidden="1">{"Pound Sterling",#N/A,TRUE,"PPD";"Pound Sterling",#N/A,TRUE,"Anaquest";"Pound Sterling",#N/A,TRUE,"Delta";"Pound Sterling",#N/A,TRUE,"INO"}</definedName>
    <definedName name="sfgjsk" localSheetId="30" hidden="1">{"Units A",#N/A,FALSE,"FY95SLS";"Units B",#N/A,FALSE,"FY95SLS"}</definedName>
    <definedName name="sfgjsk" hidden="1">{"Units A",#N/A,FALSE,"FY95SLS";"Units B",#N/A,FALSE,"FY95SLS"}</definedName>
    <definedName name="sfgns" localSheetId="30" hidden="1">{"Pound Sterling",#N/A,TRUE,"PPD";"Pound Sterling",#N/A,TRUE,"Anaquest";"Pound Sterling",#N/A,TRUE,"Delta";"Pound Sterling",#N/A,TRUE,"INO"}</definedName>
    <definedName name="sfgns" hidden="1">{"Pound Sterling",#N/A,TRUE,"PPD";"Pound Sterling",#N/A,TRUE,"Anaquest";"Pound Sterling",#N/A,TRUE,"Delta";"Pound Sterling",#N/A,TRUE,"INO"}</definedName>
    <definedName name="sfgv" localSheetId="30" hidden="1">{"consolidated",#N/A,FALSE,"Sheet1";"cms",#N/A,FALSE,"Sheet1";"fse",#N/A,FALSE,"Sheet1"}</definedName>
    <definedName name="sfgv" hidden="1">{"consolidated",#N/A,FALSE,"Sheet1";"cms",#N/A,FALSE,"Sheet1";"fse",#N/A,FALSE,"Sheet1"}</definedName>
    <definedName name="sfh" localSheetId="30" hidden="1">{"Units A",#N/A,FALSE,"FY95SLS";"Units B",#N/A,FALSE,"FY95SLS"}</definedName>
    <definedName name="sfh" hidden="1">{"Units A",#N/A,FALSE,"FY95SLS";"Units B",#N/A,FALSE,"FY95SLS"}</definedName>
    <definedName name="sfhfbs"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fhfbs"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fhsy"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fhs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fjjk"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fjjk"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fjksfk" localSheetId="30" hidden="1">{"Units A",#N/A,FALSE,"FY95SLS";"Units B",#N/A,FALSE,"FY95SLS"}</definedName>
    <definedName name="sfjksfk" hidden="1">{"Units A",#N/A,FALSE,"FY95SLS";"Units B",#N/A,FALSE,"FY95SLS"}</definedName>
    <definedName name="sfnhgfh" localSheetId="30" hidden="1">{"Pound Sterling",#N/A,TRUE,"PPD";"Pound Sterling",#N/A,TRUE,"Anaquest";"Pound Sterling",#N/A,TRUE,"Delta";"Pound Sterling",#N/A,TRUE,"INO"}</definedName>
    <definedName name="sfnhgfh" hidden="1">{"Pound Sterling",#N/A,TRUE,"PPD";"Pound Sterling",#N/A,TRUE,"Anaquest";"Pound Sterling",#N/A,TRUE,"Delta";"Pound Sterling",#N/A,TRUE,"INO"}</definedName>
    <definedName name="sfq" localSheetId="30" hidden="1">{#N/A,#N/A,FALSE,"Calc";#N/A,#N/A,FALSE,"Sensitivity";#N/A,#N/A,FALSE,"LT Earn.Dil.";#N/A,#N/A,FALSE,"Dil. AVP"}</definedName>
    <definedName name="sfq" hidden="1">{#N/A,#N/A,FALSE,"Calc";#N/A,#N/A,FALSE,"Sensitivity";#N/A,#N/A,FALSE,"LT Earn.Dil.";#N/A,#N/A,FALSE,"Dil. AVP"}</definedName>
    <definedName name="sfsf" localSheetId="30" hidden="1">{#N/A,#N/A,FALSE,"Calc";#N/A,#N/A,FALSE,"Sensitivity";#N/A,#N/A,FALSE,"LT Earn.Dil.";#N/A,#N/A,FALSE,"Dil. AVP"}</definedName>
    <definedName name="sfsf" hidden="1">{#N/A,#N/A,FALSE,"Calc";#N/A,#N/A,FALSE,"Sensitivity";#N/A,#N/A,FALSE,"LT Earn.Dil.";#N/A,#N/A,FALSE,"Dil. AVP"}</definedName>
    <definedName name="sfspl">#N/A</definedName>
    <definedName name="SFSPPcapla">#N/A</definedName>
    <definedName name="SGA" hidden="1">"SGA"</definedName>
    <definedName name="sgaergwehy"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gaergweh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gd" localSheetId="30" hidden="1">{#N/A,#N/A,FALSE,"Calc";#N/A,#N/A,FALSE,"Sensitivity";#N/A,#N/A,FALSE,"LT Earn.Dil.";#N/A,#N/A,FALSE,"Dil. AVP"}</definedName>
    <definedName name="sgd" hidden="1">{#N/A,#N/A,FALSE,"Calc";#N/A,#N/A,FALSE,"Sensitivity";#N/A,#N/A,FALSE,"LT Earn.Dil.";#N/A,#N/A,FALSE,"Dil. AVP"}</definedName>
    <definedName name="sgdg" localSheetId="30" hidden="1">{#N/A,#N/A,FALSE,"Calc";#N/A,#N/A,FALSE,"Sensitivity";#N/A,#N/A,FALSE,"LT Earn.Dil.";#N/A,#N/A,FALSE,"Dil. AVP"}</definedName>
    <definedName name="sgdg" hidden="1">{#N/A,#N/A,FALSE,"Calc";#N/A,#N/A,FALSE,"Sensitivity";#N/A,#N/A,FALSE,"LT Earn.Dil.";#N/A,#N/A,FALSE,"Dil. AVP"}</definedName>
    <definedName name="sgegeg" localSheetId="30" hidden="1">{"Pound Sterling",#N/A,TRUE,"PPD";"Pound Sterling",#N/A,TRUE,"Anaquest";"Pound Sterling",#N/A,TRUE,"Delta";"Pound Sterling",#N/A,TRUE,"INO"}</definedName>
    <definedName name="sgegeg" hidden="1">{"Pound Sterling",#N/A,TRUE,"PPD";"Pound Sterling",#N/A,TRUE,"Anaquest";"Pound Sterling",#N/A,TRUE,"Delta";"Pound Sterling",#N/A,TRUE,"INO"}</definedName>
    <definedName name="sgeseg" localSheetId="30" hidden="1">{"US Dollars",#N/A,TRUE,"PPD";"US Dollar",#N/A,TRUE,"Anaquest";"US Dollar",#N/A,TRUE,"Delta";"US Dollar",#N/A,TRUE,"INO"}</definedName>
    <definedName name="sgeseg" hidden="1">{"US Dollars",#N/A,TRUE,"PPD";"US Dollar",#N/A,TRUE,"Anaquest";"US Dollar",#N/A,TRUE,"Delta";"US Dollar",#N/A,TRUE,"INO"}</definedName>
    <definedName name="sgherhe" localSheetId="30" hidden="1">{"Sum WW A",#N/A,FALSE,"FY95SLS";"Sum WW B",#N/A,FALSE,"FY95SLS";"Sum US A",#N/A,FALSE,"FY95SLS";"Sum US B",#N/A,FALSE,"FY95SLS";"Sum US Bocg",#N/A,FALSE,"FY95SLS";"Sum Can A",#N/A,FALSE,"FY95SLS";"Sum Can B",#N/A,FALSE,"FY95SLS";"Sum Europe",#N/A,FALSE,"FY95SLS";"Sum Row",#N/A,FALSE,"FY95SLS"}</definedName>
    <definedName name="sgherhe" hidden="1">{"Sum WW A",#N/A,FALSE,"FY95SLS";"Sum WW B",#N/A,FALSE,"FY95SLS";"Sum US A",#N/A,FALSE,"FY95SLS";"Sum US B",#N/A,FALSE,"FY95SLS";"Sum US Bocg",#N/A,FALSE,"FY95SLS";"Sum Can A",#N/A,FALSE,"FY95SLS";"Sum Can B",#N/A,FALSE,"FY95SLS";"Sum Europe",#N/A,FALSE,"FY95SLS";"Sum Row",#N/A,FALSE,"FY95SLS"}</definedName>
    <definedName name="sghser" localSheetId="30" hidden="1">{"US Dollars",#N/A,TRUE,"PPD";"US Dollar",#N/A,TRUE,"Anaquest";"US Dollar",#N/A,TRUE,"Delta";"US Dollar",#N/A,TRUE,"INO"}</definedName>
    <definedName name="sghser" hidden="1">{"US Dollars",#N/A,TRUE,"PPD";"US Dollar",#N/A,TRUE,"Anaquest";"US Dollar",#N/A,TRUE,"Delta";"US Dollar",#N/A,TRUE,"INO"}</definedName>
    <definedName name="sghsfh" localSheetId="30" hidden="1">{"Pound Sterling",#N/A,TRUE,"PPD";"Pound Sterling",#N/A,TRUE,"Anaquest";"Pound Sterling",#N/A,TRUE,"Delta";"Pound Sterling",#N/A,TRUE,"INO"}</definedName>
    <definedName name="sghsfh" hidden="1">{"Pound Sterling",#N/A,TRUE,"PPD";"Pound Sterling",#N/A,TRUE,"Anaquest";"Pound Sterling",#N/A,TRUE,"Delta";"Pound Sterling",#N/A,TRUE,"INO"}</definedName>
    <definedName name="sgrhtrh" localSheetId="30" hidden="1">{"Pound Sterling",#N/A,TRUE,"PPD";"Pound Sterling",#N/A,TRUE,"Anaquest";"Pound Sterling",#N/A,TRUE,"Delta";"Pound Sterling",#N/A,TRUE,"INO"}</definedName>
    <definedName name="sgrhtrh" hidden="1">{"Pound Sterling",#N/A,TRUE,"PPD";"Pound Sterling",#N/A,TRUE,"Anaquest";"Pound Sterling",#N/A,TRUE,"Delta";"Pound Sterling",#N/A,TRUE,"INO"}</definedName>
    <definedName name="sgrjsrt" localSheetId="30" hidden="1">{"Pound Sterling",#N/A,TRUE,"PPD";"Pound Sterling",#N/A,TRUE,"Anaquest";"Pound Sterling",#N/A,TRUE,"Delta";"Pound Sterling",#N/A,TRUE,"INO"}</definedName>
    <definedName name="sgrjsrt" hidden="1">{"Pound Sterling",#N/A,TRUE,"PPD";"Pound Sterling",#N/A,TRUE,"Anaquest";"Pound Sterling",#N/A,TRUE,"Delta";"Pound Sterling",#N/A,TRUE,"INO"}</definedName>
    <definedName name="sgsx" localSheetId="30" hidden="1">{"consolidated",#N/A,FALSE,"Sheet1";"cms",#N/A,FALSE,"Sheet1";"fse",#N/A,FALSE,"Sheet1"}</definedName>
    <definedName name="sgsx" hidden="1">{"consolidated",#N/A,FALSE,"Sheet1";"cms",#N/A,FALSE,"Sheet1";"fse",#N/A,FALSE,"Sheet1"}</definedName>
    <definedName name="sh">'[224]应收帐款 AR '!#REF!</definedName>
    <definedName name="SHARE_CAP">'[157]P&amp;L'!#REF!</definedName>
    <definedName name="SHARESOUTSTANDING" hidden="1">"SHARESOUTSTANDING"</definedName>
    <definedName name="shdfh" localSheetId="30" hidden="1">{"Sum WW A",#N/A,FALSE,"FY95SLS";"Sum WW B",#N/A,FALSE,"FY95SLS";"Sum US A",#N/A,FALSE,"FY95SLS";"Sum US B",#N/A,FALSE,"FY95SLS";"Sum US Bocg",#N/A,FALSE,"FY95SLS";"Sum Can A",#N/A,FALSE,"FY95SLS";"Sum Can B",#N/A,FALSE,"FY95SLS";"Sum Europe",#N/A,FALSE,"FY95SLS";"Sum Row",#N/A,FALSE,"FY95SLS"}</definedName>
    <definedName name="shdfh" hidden="1">{"Sum WW A",#N/A,FALSE,"FY95SLS";"Sum WW B",#N/A,FALSE,"FY95SLS";"Sum US A",#N/A,FALSE,"FY95SLS";"Sum US B",#N/A,FALSE,"FY95SLS";"Sum US Bocg",#N/A,FALSE,"FY95SLS";"Sum Can A",#N/A,FALSE,"FY95SLS";"Sum Can B",#N/A,FALSE,"FY95SLS";"Sum Europe",#N/A,FALSE,"FY95SLS";"Sum Row",#N/A,FALSE,"FY95SLS"}</definedName>
    <definedName name="Sheet"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heet"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heet_Balance1" hidden="1">[225]conWP!$CD$6:$CE$739</definedName>
    <definedName name="Sheet_ConTrialbal">[225]conWP!$D$6:$CA$781</definedName>
    <definedName name="Sheet_Items" hidden="1">[126]STATPARA!$B$1:$J$822</definedName>
    <definedName name="Sheet_Trialbal" hidden="1">[226]TB!$D$6:$M$781</definedName>
    <definedName name="Sheet1" localSheetId="30">#REF!</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2" localSheetId="30" hidden="1">{#N/A,#N/A,FALSE,"Adj Proj";#N/A,#N/A,FALSE,"Sheet1";#N/A,#N/A,FALSE,"LBO";#N/A,#N/A,FALSE,"LBOMER";#N/A,#N/A,FALSE,"WACC";#N/A,#N/A,FALSE,"DCF";#N/A,#N/A,FALSE,"DCFMER";#N/A,#N/A,FALSE,"Pooling";#N/A,#N/A,FALSE,"income";#N/A,#N/A,FALSE,"Offer"}</definedName>
    <definedName name="Sheet2" hidden="1">{#N/A,#N/A,FALSE,"Adj Proj";#N/A,#N/A,FALSE,"Sheet1";#N/A,#N/A,FALSE,"LBO";#N/A,#N/A,FALSE,"LBOMER";#N/A,#N/A,FALSE,"WACC";#N/A,#N/A,FALSE,"DCF";#N/A,#N/A,FALSE,"DCFMER";#N/A,#N/A,FALSE,"Pooling";#N/A,#N/A,FALSE,"income";#N/A,#N/A,FALSE,"Offer"}</definedName>
    <definedName name="Sheet3" localSheetId="30" hidden="1">{#N/A,#N/A,FALSE,"Projections";#N/A,#N/A,FALSE,"Multiples Valuation";#N/A,#N/A,FALSE,"LBO";#N/A,#N/A,FALSE,"Multiples_Sensitivity";#N/A,#N/A,FALSE,"Summary"}</definedName>
    <definedName name="Sheet3" hidden="1">{#N/A,#N/A,FALSE,"Projections";#N/A,#N/A,FALSE,"Multiples Valuation";#N/A,#N/A,FALSE,"LBO";#N/A,#N/A,FALSE,"Multiples_Sensitivity";#N/A,#N/A,FALSE,"Summary"}</definedName>
    <definedName name="Sheet4" localSheetId="30" hidden="1">{#N/A,#N/A,FALSE,"Projections";#N/A,#N/A,FALSE,"Multiples Valuation";#N/A,#N/A,FALSE,"LBO";#N/A,#N/A,FALSE,"Multiples_Sensitivity";#N/A,#N/A,FALSE,"Summary"}</definedName>
    <definedName name="Sheet4" hidden="1">{#N/A,#N/A,FALSE,"Projections";#N/A,#N/A,FALSE,"Multiples Valuation";#N/A,#N/A,FALSE,"LBO";#N/A,#N/A,FALSE,"Multiples_Sensitivity";#N/A,#N/A,FALSE,"Summary"}</definedName>
    <definedName name="Sheet5" localSheetId="30">#REF!</definedName>
    <definedName name="Sheet5">#REF!</definedName>
    <definedName name="Sheet6" localSheetId="30" hidden="1">{#N/A,#N/A,FALSE,"Projections";#N/A,#N/A,FALSE,"Multiples Valuation";#N/A,#N/A,FALSE,"LBO";#N/A,#N/A,FALSE,"Multiples_Sensitivity";#N/A,#N/A,FALSE,"Summary"}</definedName>
    <definedName name="Sheet6" hidden="1">{#N/A,#N/A,FALSE,"Projections";#N/A,#N/A,FALSE,"Multiples Valuation";#N/A,#N/A,FALSE,"LBO";#N/A,#N/A,FALSE,"Multiples_Sensitivity";#N/A,#N/A,FALSE,"Summary"}</definedName>
    <definedName name="Sheet7" localSheetId="30">#REF!</definedName>
    <definedName name="Sheet7">#REF!</definedName>
    <definedName name="Sheet8">#REF!</definedName>
    <definedName name="Sheet9">#REF!</definedName>
    <definedName name="shi">'[224]应收帐款 AR '!#REF!</definedName>
    <definedName name="short" hidden="1">'[227]TOP 10 CUST (L)'!#REF!</definedName>
    <definedName name="SHORT_TERM_INVEST" hidden="1">"SHORT_TERM_INVEST"</definedName>
    <definedName name="Shortname">[228]Table!$G$9:$G$27</definedName>
    <definedName name="Show.Acct.Update.Warning" localSheetId="30" hidden="1">#REF!</definedName>
    <definedName name="Show.Acct.Update.Warning" hidden="1">#REF!</definedName>
    <definedName name="Show.Date">#N/A</definedName>
    <definedName name="Show.MDB.Update.Warning" localSheetId="30" hidden="1">#REF!</definedName>
    <definedName name="Show.MDB.Update.Warning" hidden="1">#REF!</definedName>
    <definedName name="ShowUSD" localSheetId="30">#REF!</definedName>
    <definedName name="ShowUSD">#REF!</definedName>
    <definedName name="shrh"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hr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hrsdh" localSheetId="30" hidden="1">{"Units A",#N/A,FALSE,"FY95SLS";"Units B",#N/A,FALSE,"FY95SLS"}</definedName>
    <definedName name="shrsdh" hidden="1">{"Units A",#N/A,FALSE,"FY95SLS";"Units B",#N/A,FALSE,"FY95SLS"}</definedName>
    <definedName name="shsgr" localSheetId="30" hidden="1">{"Units A",#N/A,FALSE,"FY95SLS";"Units B",#N/A,FALSE,"FY95SLS"}</definedName>
    <definedName name="shsgr" hidden="1">{"Units A",#N/A,FALSE,"FY95SLS";"Units B",#N/A,FALSE,"FY95SLS"}</definedName>
    <definedName name="shsr" localSheetId="30" hidden="1">{"Units A",#N/A,FALSE,"FY95SLS";"Units B",#N/A,FALSE,"FY95SLS"}</definedName>
    <definedName name="shsr" hidden="1">{"Units A",#N/A,FALSE,"FY95SLS";"Units B",#N/A,FALSE,"FY95SLS"}</definedName>
    <definedName name="shuijingjifujia.dbf" localSheetId="30">#REF!</definedName>
    <definedName name="shuijingjifujia.dbf">#REF!</definedName>
    <definedName name="shwthwh"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hwthw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ing" localSheetId="30">#REF!</definedName>
    <definedName name="sing">#REF!</definedName>
    <definedName name="SJAN">#REF!</definedName>
    <definedName name="sjhydjgyjufkf" localSheetId="30" hidden="1">{"Final",#N/A,FALSE,"Feb-96"}</definedName>
    <definedName name="sjhydjgyjufkf" hidden="1">{"Final",#N/A,FALSE,"Feb-96"}</definedName>
    <definedName name="sjtshgth" localSheetId="30" hidden="1">{#N/A,#N/A,FALSE,"Assum";#N/A,#N/A,FALSE,"IS";#N/A,#N/A,FALSE,"Op-BS";#N/A,#N/A,FALSE,"BSCF";#N/A,#N/A,FALSE,"Brad_IS";#N/A,#N/A,FALSE,"Brad_BSCF";#N/A,#N/A,FALSE,"Nick_IS";#N/A,#N/A,FALSE,"Nick_BSCF";#N/A,#N/A,FALSE,"Mobile_IS";#N/A,#N/A,FALSE,"Mobile_BSCF";#N/A,#N/A,FALSE,"Syn+Elim";#N/A,#N/A,FALSE,"Ratings"}</definedName>
    <definedName name="sjtshgth" hidden="1">{#N/A,#N/A,FALSE,"Assum";#N/A,#N/A,FALSE,"IS";#N/A,#N/A,FALSE,"Op-BS";#N/A,#N/A,FALSE,"BSCF";#N/A,#N/A,FALSE,"Brad_IS";#N/A,#N/A,FALSE,"Brad_BSCF";#N/A,#N/A,FALSE,"Nick_IS";#N/A,#N/A,FALSE,"Nick_BSCF";#N/A,#N/A,FALSE,"Mobile_IS";#N/A,#N/A,FALSE,"Mobile_BSCF";#N/A,#N/A,FALSE,"Syn+Elim";#N/A,#N/A,FALSE,"Ratings"}</definedName>
    <definedName name="sjtsrj" localSheetId="30" hidden="1">{"Sum WW A",#N/A,FALSE,"FY95SLS";"Sum WW B",#N/A,FALSE,"FY95SLS";"Sum US A",#N/A,FALSE,"FY95SLS";"Sum US B",#N/A,FALSE,"FY95SLS";"Sum US Bocg",#N/A,FALSE,"FY95SLS";"Sum Can A",#N/A,FALSE,"FY95SLS";"Sum Can B",#N/A,FALSE,"FY95SLS";"Sum Europe",#N/A,FALSE,"FY95SLS";"Sum Row",#N/A,FALSE,"FY95SLS"}</definedName>
    <definedName name="sjtsrj" hidden="1">{"Sum WW A",#N/A,FALSE,"FY95SLS";"Sum WW B",#N/A,FALSE,"FY95SLS";"Sum US A",#N/A,FALSE,"FY95SLS";"Sum US B",#N/A,FALSE,"FY95SLS";"Sum US Bocg",#N/A,FALSE,"FY95SLS";"Sum Can A",#N/A,FALSE,"FY95SLS";"Sum Can B",#N/A,FALSE,"FY95SLS";"Sum Europe",#N/A,FALSE,"FY95SLS";"Sum Row",#N/A,FALSE,"FY95SLS"}</definedName>
    <definedName name="SJUL" localSheetId="30">#REF!</definedName>
    <definedName name="SJUL">#REF!</definedName>
    <definedName name="SJUN">#REF!</definedName>
    <definedName name="sky" localSheetId="30" hidden="1">{"Summary analysis",#N/A,FALSE,"Total";"OCPH analysis",#N/A,FALSE,"Total";"detail analysis",#N/A,FALSE,"Total"}</definedName>
    <definedName name="sky" hidden="1">{"Summary analysis",#N/A,FALSE,"Total";"OCPH analysis",#N/A,FALSE,"Total";"detail analysis",#N/A,FALSE,"Total"}</definedName>
    <definedName name="SleepmasterIncome" localSheetId="30" hidden="1">{#N/A,#N/A,FALSE,"TS";#N/A,#N/A,FALSE,"Combo";#N/A,#N/A,FALSE,"FAIR";#N/A,#N/A,FALSE,"RBC";#N/A,#N/A,FALSE,"xxxx";#N/A,#N/A,FALSE,"A_D";#N/A,#N/A,FALSE,"WACC";#N/A,#N/A,FALSE,"DCF";#N/A,#N/A,FALSE,"LBO";#N/A,#N/A,FALSE,"AcqMults";#N/A,#N/A,FALSE,"CompMults"}</definedName>
    <definedName name="SleepmasterIncome" hidden="1">{#N/A,#N/A,FALSE,"TS";#N/A,#N/A,FALSE,"Combo";#N/A,#N/A,FALSE,"FAIR";#N/A,#N/A,FALSE,"RBC";#N/A,#N/A,FALSE,"xxxx";#N/A,#N/A,FALSE,"A_D";#N/A,#N/A,FALSE,"WACC";#N/A,#N/A,FALSE,"DCF";#N/A,#N/A,FALSE,"LBO";#N/A,#N/A,FALSE,"AcqMults";#N/A,#N/A,FALSE,"CompMults"}</definedName>
    <definedName name="sll" localSheetId="30" hidden="1">{"incomemth",#N/A,TRUE,"forecast01";"incpercentmth",#N/A,TRUE,"forecast01";"balancemth",#N/A,TRUE,"forecast01";"cashmth",#N/A,TRUE,"forecast01";"cov2mth",#N/A,TRUE,"forecast01";"prbexp",#N/A,TRUE,"forecast01";"prbcap",#N/A,TRUE,"forecast01";"coalconsultants",#N/A,TRUE,"forecast01";"prbsum",#N/A,TRUE,"forecast01"}</definedName>
    <definedName name="sll" hidden="1">{"incomemth",#N/A,TRUE,"forecast01";"incpercentmth",#N/A,TRUE,"forecast01";"balancemth",#N/A,TRUE,"forecast01";"cashmth",#N/A,TRUE,"forecast01";"cov2mth",#N/A,TRUE,"forecast01";"prbexp",#N/A,TRUE,"forecast01";"prbcap",#N/A,TRUE,"forecast01";"coalconsultants",#N/A,TRUE,"forecast01";"prbsum",#N/A,TRUE,"forecast01"}</definedName>
    <definedName name="SLOC" localSheetId="30">#REF!</definedName>
    <definedName name="SLOC">#REF!</definedName>
    <definedName name="slowmo" localSheetId="30" hidden="1">{#N/A,#N/A,FALSE,"Pg 1";#N/A,#N/A,FALSE,"Pg 2";#N/A,#N/A,FALSE,"Pg 3N";#N/A,#N/A,FALSE,"AR MIS";#N/A,#N/A,FALSE,"AR con";#N/A,#N/A,FALSE,"AR sum";#N/A,#N/A,FALSE,"AR Inelig";#N/A,#N/A,FALSE,"AR dil";#N/A,#N/A,FALSE,"AR CM";#N/A,#N/A,FALSE,"AR ship";#N/A,#N/A,FALSE,"AR ver";#N/A,#N/A,FALSE,"AR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detail";#N/A,#N/A,FALSE,"Reports"}</definedName>
    <definedName name="slowmo" hidden="1">{#N/A,#N/A,FALSE,"Pg 1";#N/A,#N/A,FALSE,"Pg 2";#N/A,#N/A,FALSE,"Pg 3N";#N/A,#N/A,FALSE,"AR MIS";#N/A,#N/A,FALSE,"AR con";#N/A,#N/A,FALSE,"AR sum";#N/A,#N/A,FALSE,"AR Inelig";#N/A,#N/A,FALSE,"AR dil";#N/A,#N/A,FALSE,"AR CM";#N/A,#N/A,FALSE,"AR ship";#N/A,#N/A,FALSE,"AR ver";#N/A,#N/A,FALSE,"AR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detail";#N/A,#N/A,FALSE,"Reports"}</definedName>
    <definedName name="SMAR" localSheetId="30">#REF!</definedName>
    <definedName name="SMAR">#REF!</definedName>
    <definedName name="SMAY">#REF!</definedName>
    <definedName name="SMPS" localSheetId="30" hidden="1">{#N/A,#N/A,FALSE,"AD_Purchase";#N/A,#N/A,FALSE,"Credit";#N/A,#N/A,FALSE,"PF Acquisition";#N/A,#N/A,FALSE,"PF Offering"}</definedName>
    <definedName name="SMPS" hidden="1">{#N/A,#N/A,FALSE,"AD_Purchase";#N/A,#N/A,FALSE,"Credit";#N/A,#N/A,FALSE,"PF Acquisition";#N/A,#N/A,FALSE,"PF Offering"}</definedName>
    <definedName name="Smyth" localSheetId="30" hidden="1">{#N/A,#N/A,FALSE,"Aging Summary";#N/A,#N/A,FALSE,"Ratio Analysis";#N/A,#N/A,FALSE,"Test 120 Day Accts";#N/A,#N/A,FALSE,"Tickmarks"}</definedName>
    <definedName name="Smyth" hidden="1">{#N/A,#N/A,FALSE,"Aging Summary";#N/A,#N/A,FALSE,"Ratio Analysis";#N/A,#N/A,FALSE,"Test 120 Day Accts";#N/A,#N/A,FALSE,"Tickmarks"}</definedName>
    <definedName name="SmythBS" localSheetId="30" hidden="1">{#N/A,#N/A,FALSE,"Aging Summary";#N/A,#N/A,FALSE,"Ratio Analysis";#N/A,#N/A,FALSE,"Test 120 Day Accts";#N/A,#N/A,FALSE,"Tickmarks"}</definedName>
    <definedName name="SmythBS" hidden="1">{#N/A,#N/A,FALSE,"Aging Summary";#N/A,#N/A,FALSE,"Ratio Analysis";#N/A,#N/A,FALSE,"Test 120 Day Accts";#N/A,#N/A,FALSE,"Tickmarks"}</definedName>
    <definedName name="SNOV" localSheetId="30">#REF!</definedName>
    <definedName name="SNOV">#REF!</definedName>
    <definedName name="SOCT">#REF!</definedName>
    <definedName name="SOD">#REF!</definedName>
    <definedName name="SOLDURENE">#REF!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hs1" localSheetId="30" hidden="1">[229]DIL4!#REF!</definedName>
    <definedName name="solver_lhs1" hidden="1">[229]DIL4!#REF!</definedName>
    <definedName name="solver_lin" hidden="1">0</definedName>
    <definedName name="solver_neg" hidden="1">2</definedName>
    <definedName name="solver_num" hidden="1">0</definedName>
    <definedName name="solver_nwt" hidden="1">1</definedName>
    <definedName name="solver_opt" localSheetId="30" hidden="1">#REF!</definedName>
    <definedName name="solver_opt" hidden="1">#REF!</definedName>
    <definedName name="solver_pre" hidden="1">0.000001</definedName>
    <definedName name="solver_rel1" hidden="1">1</definedName>
    <definedName name="solver_rel2" hidden="1">1</definedName>
    <definedName name="solver_rel3" hidden="1">3</definedName>
    <definedName name="solver_rhs1" hidden="1">0.15</definedName>
    <definedName name="solver_rhs2" hidden="1">204319</definedName>
    <definedName name="solver_rhs3" hidden="1">0.5</definedName>
    <definedName name="solver_scl" hidden="1">2</definedName>
    <definedName name="solver_sho" hidden="1">2</definedName>
    <definedName name="solver_tim" hidden="1">100</definedName>
    <definedName name="solver_tmp" hidden="1">0.15</definedName>
    <definedName name="solver_tol" hidden="1">0.05</definedName>
    <definedName name="solver_typ" hidden="1">3</definedName>
    <definedName name="solver_val" hidden="1">0.6</definedName>
    <definedName name="SONBOH">#N/A</definedName>
    <definedName name="SONEOH">#N/A</definedName>
    <definedName name="Sort2" localSheetId="30" hidden="1">#REF!</definedName>
    <definedName name="Sort2" hidden="1">#REF!</definedName>
    <definedName name="SPEC" localSheetId="30">#REF!</definedName>
    <definedName name="SPEC">#REF!</definedName>
    <definedName name="SpecialPrice" hidden="1">#REF!</definedName>
    <definedName name="Spin3" localSheetId="30" hidden="1">{#N/A,#N/A,TRUE,"Summary Indicator";#N/A,#N/A,TRUE,"Highl.P&amp;L comparison";"pel_totale_anno",#N/A,TRUE," P&amp;L completo ytd ytg";"ytd_ytg_1",#N/A,TRUE," P&amp;L completo ytd ytg";"ytd_ytg_2",#N/A,TRUE," P&amp;L completo ytd ytg";"ytd_ytg_3",#N/A,TRUE," P&amp;L completo ytd ytg";"pel_1",#N/A,TRUE,"Monthly P&amp;L";"pel_2",#N/A,TRUE,"Monthly P&amp;L";"pel_3",#N/A,TRUE,"Monthly P&amp;L";"book",#N/A,TRUE,"CAP EMPL";#N/A,#N/A,TRUE,"Highlights BS ";"book",#N/A,TRUE,"CF Monthly ";#N/A,#N/A,TRUE,"Monthly BS";#N/A,#N/A,TRUE,"CF ";#N/A,#N/A,TRUE,"OPEXTOT";#N/A,#N/A,TRUE,"OPEXTOT";#N/A,#N/A,TRUE,"OPEXZON";#N/A,#N/A,TRUE,"OPEX NAT mese";#N/A,#N/A,TRUE,"OPEX DEST mese";#N/A,#N/A,TRUE,"Taxes";#N/A,#N/A,TRUE,"HEAD EOP";#N/A,#N/A,TRUE,"HEAD AVG";#N/A,#N/A,TRUE,"CAPEX by nature";#N/A,#N/A,TRUE,"CAPEX by destination";#N/A,#N/A,TRUE,"PL TREND"}</definedName>
    <definedName name="Spin3" hidden="1">{#N/A,#N/A,TRUE,"Summary Indicator";#N/A,#N/A,TRUE,"Highl.P&amp;L comparison";"pel_totale_anno",#N/A,TRUE," P&amp;L completo ytd ytg";"ytd_ytg_1",#N/A,TRUE," P&amp;L completo ytd ytg";"ytd_ytg_2",#N/A,TRUE," P&amp;L completo ytd ytg";"ytd_ytg_3",#N/A,TRUE," P&amp;L completo ytd ytg";"pel_1",#N/A,TRUE,"Monthly P&amp;L";"pel_2",#N/A,TRUE,"Monthly P&amp;L";"pel_3",#N/A,TRUE,"Monthly P&amp;L";"book",#N/A,TRUE,"CAP EMPL";#N/A,#N/A,TRUE,"Highlights BS ";"book",#N/A,TRUE,"CF Monthly ";#N/A,#N/A,TRUE,"Monthly BS";#N/A,#N/A,TRUE,"CF ";#N/A,#N/A,TRUE,"OPEXTOT";#N/A,#N/A,TRUE,"OPEXTOT";#N/A,#N/A,TRUE,"OPEXZON";#N/A,#N/A,TRUE,"OPEX NAT mese";#N/A,#N/A,TRUE,"OPEX DEST mese";#N/A,#N/A,TRUE,"Taxes";#N/A,#N/A,TRUE,"HEAD EOP";#N/A,#N/A,TRUE,"HEAD AVG";#N/A,#N/A,TRUE,"CAPEX by nature";#N/A,#N/A,TRUE,"CAPEX by destination";#N/A,#N/A,TRUE,"PL TREND"}</definedName>
    <definedName name="spoc" localSheetId="30" hidden="1">{"Page 1",#N/A,FALSE,"Sheet1";"Page 2",#N/A,FALSE,"Sheet1"}</definedName>
    <definedName name="spoc" hidden="1">{"Page 1",#N/A,FALSE,"Sheet1";"Page 2",#N/A,FALSE,"Sheet1"}</definedName>
    <definedName name="SPYS" localSheetId="30">#REF!</definedName>
    <definedName name="SPYS">#REF!</definedName>
    <definedName name="sq" localSheetId="30" hidden="1">{"bs",#N/A,FALSE,"SCF"}</definedName>
    <definedName name="sq" hidden="1">{"bs",#N/A,FALSE,"SCF"}</definedName>
    <definedName name="src" localSheetId="30">#REF!</definedName>
    <definedName name="src">#REF!</definedName>
    <definedName name="srdfg" localSheetId="30" hidden="1">{#N/A,#N/A,FALSE,"Aging Summary";#N/A,#N/A,FALSE,"Ratio Analysis";#N/A,#N/A,FALSE,"Test 120 Day Accts";#N/A,#N/A,FALSE,"Tickmarks"}</definedName>
    <definedName name="srdfg" hidden="1">{#N/A,#N/A,FALSE,"Aging Summary";#N/A,#N/A,FALSE,"Ratio Analysis";#N/A,#N/A,FALSE,"Test 120 Day Accts";#N/A,#N/A,FALSE,"Tickmarks"}</definedName>
    <definedName name="srgserg"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rgserg"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rhsr" localSheetId="30" hidden="1">{"Sum WW A",#N/A,FALSE,"FY95SLS";"Sum WW B",#N/A,FALSE,"FY95SLS";"Sum US A",#N/A,FALSE,"FY95SLS";"Sum US B",#N/A,FALSE,"FY95SLS";"Sum US Bocg",#N/A,FALSE,"FY95SLS";"Sum Can A",#N/A,FALSE,"FY95SLS";"Sum Can B",#N/A,FALSE,"FY95SLS";"Sum Europe",#N/A,FALSE,"FY95SLS";"Sum Row",#N/A,FALSE,"FY95SLS"}</definedName>
    <definedName name="srhsr" hidden="1">{"Sum WW A",#N/A,FALSE,"FY95SLS";"Sum WW B",#N/A,FALSE,"FY95SLS";"Sum US A",#N/A,FALSE,"FY95SLS";"Sum US B",#N/A,FALSE,"FY95SLS";"Sum US Bocg",#N/A,FALSE,"FY95SLS";"Sum Can A",#N/A,FALSE,"FY95SLS";"Sum Can B",#N/A,FALSE,"FY95SLS";"Sum Europe",#N/A,FALSE,"FY95SLS";"Sum Row",#N/A,FALSE,"FY95SLS"}</definedName>
    <definedName name="SS" localSheetId="30" hidden="1">{#N/A,#N/A,FALSE,"$ ACS";#N/A,#N/A,FALSE,"$ P&amp;L";#N/A,#N/A,FALSE,"$ BS";#N/A,#N/A,FALSE,"$ CF"}</definedName>
    <definedName name="SS" hidden="1">{#N/A,#N/A,FALSE,"$ ACS";#N/A,#N/A,FALSE,"$ P&amp;L";#N/A,#N/A,FALSE,"$ BS";#N/A,#N/A,FALSE,"$ CF"}</definedName>
    <definedName name="SSASA" localSheetId="30" hidden="1">{#N/A,#N/A,FALSE,"Aging Summary";#N/A,#N/A,FALSE,"Ratio Analysis";#N/A,#N/A,FALSE,"Test 120 Day Accts";#N/A,#N/A,FALSE,"Tickmarks"}</definedName>
    <definedName name="SSASA" hidden="1">{#N/A,#N/A,FALSE,"Aging Summary";#N/A,#N/A,FALSE,"Ratio Analysis";#N/A,#N/A,FALSE,"Test 120 Day Accts";#N/A,#N/A,FALSE,"Tickmarks"}</definedName>
    <definedName name="ssd" localSheetId="30" hidden="1">#REF!</definedName>
    <definedName name="ssd" hidden="1">#REF!</definedName>
    <definedName name="SSEP" localSheetId="30">#REF!</definedName>
    <definedName name="SSEP">#REF!</definedName>
    <definedName name="ssr" localSheetId="30" hidden="1">{"bs",#N/A,FALSE,"SCF"}</definedName>
    <definedName name="ssr" hidden="1">{"bs",#N/A,FALSE,"SCF"}</definedName>
    <definedName name="sss" hidden="1">39484.7740509259</definedName>
    <definedName name="sssc" localSheetId="30">#REF!</definedName>
    <definedName name="sssc">#REF!</definedName>
    <definedName name="ssss" localSheetId="30" hidden="1">{"divisions",#N/A,TRUE,"Drivers";"PandL_Ratios",#N/A,TRUE,"P&amp;L"}</definedName>
    <definedName name="ssss" hidden="1">{"divisions",#N/A,TRUE,"Drivers";"PandL_Ratios",#N/A,TRUE,"P&amp;L"}</definedName>
    <definedName name="ssss_1" localSheetId="30" hidden="1">{"divisions",#N/A,TRUE,"Drivers";"PandL_Ratios",#N/A,TRUE,"P&amp;L"}</definedName>
    <definedName name="ssss_1" hidden="1">{"divisions",#N/A,TRUE,"Drivers";"PandL_Ratios",#N/A,TRUE,"P&amp;L"}</definedName>
    <definedName name="ssss_2" localSheetId="30" hidden="1">{"divisions",#N/A,TRUE,"Drivers";"PandL_Ratios",#N/A,TRUE,"P&amp;L"}</definedName>
    <definedName name="ssss_2" hidden="1">{"divisions",#N/A,TRUE,"Drivers";"PandL_Ratios",#N/A,TRUE,"P&amp;L"}</definedName>
    <definedName name="ssss_3" localSheetId="30" hidden="1">{"divisions",#N/A,TRUE,"Drivers";"PandL_Ratios",#N/A,TRUE,"P&amp;L"}</definedName>
    <definedName name="ssss_3" hidden="1">{"divisions",#N/A,TRUE,"Drivers";"PandL_Ratios",#N/A,TRUE,"P&amp;L"}</definedName>
    <definedName name="ssss_4" localSheetId="30" hidden="1">{"divisions",#N/A,TRUE,"Drivers";"PandL_Ratios",#N/A,TRUE,"P&amp;L"}</definedName>
    <definedName name="ssss_4" hidden="1">{"divisions",#N/A,TRUE,"Drivers";"PandL_Ratios",#N/A,TRUE,"P&amp;L"}</definedName>
    <definedName name="ssss_5" localSheetId="30" hidden="1">{"divisions",#N/A,TRUE,"Drivers";"PandL_Ratios",#N/A,TRUE,"P&amp;L"}</definedName>
    <definedName name="ssss_5" hidden="1">{"divisions",#N/A,TRUE,"Drivers";"PandL_Ratios",#N/A,TRUE,"P&amp;L"}</definedName>
    <definedName name="sssss" localSheetId="30" hidden="1">{"bs",#N/A,FALSE,"SCF"}</definedName>
    <definedName name="sssss" hidden="1">{"bs",#N/A,FALSE,"SCF"}</definedName>
    <definedName name="sssss_1" localSheetId="30" hidden="1">{"divisions",#N/A,TRUE,"Drivers";"PandL_Ratios",#N/A,TRUE,"P&amp;L"}</definedName>
    <definedName name="sssss_1" hidden="1">{"divisions",#N/A,TRUE,"Drivers";"PandL_Ratios",#N/A,TRUE,"P&amp;L"}</definedName>
    <definedName name="sssss_2" localSheetId="30" hidden="1">{"divisions",#N/A,TRUE,"Drivers";"PandL_Ratios",#N/A,TRUE,"P&amp;L"}</definedName>
    <definedName name="sssss_2" hidden="1">{"divisions",#N/A,TRUE,"Drivers";"PandL_Ratios",#N/A,TRUE,"P&amp;L"}</definedName>
    <definedName name="sssss_3" localSheetId="30" hidden="1">{"divisions",#N/A,TRUE,"Drivers";"PandL_Ratios",#N/A,TRUE,"P&amp;L"}</definedName>
    <definedName name="sssss_3" hidden="1">{"divisions",#N/A,TRUE,"Drivers";"PandL_Ratios",#N/A,TRUE,"P&amp;L"}</definedName>
    <definedName name="sssss_4" localSheetId="30" hidden="1">{"divisions",#N/A,TRUE,"Drivers";"PandL_Ratios",#N/A,TRUE,"P&amp;L"}</definedName>
    <definedName name="sssss_4" hidden="1">{"divisions",#N/A,TRUE,"Drivers";"PandL_Ratios",#N/A,TRUE,"P&amp;L"}</definedName>
    <definedName name="sssss_5" localSheetId="30" hidden="1">{"divisions",#N/A,TRUE,"Drivers";"PandL_Ratios",#N/A,TRUE,"P&amp;L"}</definedName>
    <definedName name="sssss_5" hidden="1">{"divisions",#N/A,TRUE,"Drivers";"PandL_Ratios",#N/A,TRUE,"P&amp;L"}</definedName>
    <definedName name="ssssss" hidden="1">'[14]AR Aging'!#REF!</definedName>
    <definedName name="sssssssss" localSheetId="30" hidden="1">#REF!</definedName>
    <definedName name="sssssssss" hidden="1">#REF!</definedName>
    <definedName name="ssssssssss" localSheetId="30" hidden="1">{"TeleService PL",#N/A,FALSE,"TeleServices";"TeleService BS",#N/A,FALSE,"TeleServices";"TeleService CF",#N/A,FALSE,"TeleServices"}</definedName>
    <definedName name="ssssssssss" hidden="1">{"TeleService PL",#N/A,FALSE,"TeleServices";"TeleService BS",#N/A,FALSE,"TeleServices";"TeleService CF",#N/A,FALSE,"TeleServices"}</definedName>
    <definedName name="sssssssssss" localSheetId="30" hidden="1">{"Consolidated BS",#N/A,FALSE,"Consolidated";"US BS",#N/A,FALSE,"US";"UK BS",#N/A,FALSE,"UK";"ASIA BS",#N/A,FALSE,"Asia";"Mexico BS",#N/A,FALSE,"Mexico";"Macro BS",#N/A,FALSE,"Macro"}</definedName>
    <definedName name="sssssssssss" hidden="1">{"Consolidated BS",#N/A,FALSE,"Consolidated";"US BS",#N/A,FALSE,"US";"UK BS",#N/A,FALSE,"UK";"ASIA BS",#N/A,FALSE,"Asia";"Mexico BS",#N/A,FALSE,"Mexico";"Macro BS",#N/A,FALSE,"Macro"}</definedName>
    <definedName name="sssssssssssssssssssssssssss" localSheetId="30">#REF!</definedName>
    <definedName name="sssssssssssssssssssssssssss">#REF!</definedName>
    <definedName name="StakeC1">#REF!</definedName>
    <definedName name="StakeC2">#REF!</definedName>
    <definedName name="StakeC3">#REF!</definedName>
    <definedName name="StakeP1">#REF!</definedName>
    <definedName name="StakeP2">#REF!</definedName>
    <definedName name="StakeR1">#REF!</definedName>
    <definedName name="StakeR2">#REF!</definedName>
    <definedName name="StakeR3">#REF!</definedName>
    <definedName name="StakeR4">#REF!</definedName>
    <definedName name="StampDuty">#REF!</definedName>
    <definedName name="Standalone_UK" localSheetId="30" hidden="1">{#N/A,#N/A,FALSE,"TS";#N/A,#N/A,FALSE,"Combo";#N/A,#N/A,FALSE,"FAIR";#N/A,#N/A,FALSE,"RBC";#N/A,#N/A,FALSE,"xxxx";#N/A,#N/A,FALSE,"A_D";#N/A,#N/A,FALSE,"WACC";#N/A,#N/A,FALSE,"DCF";#N/A,#N/A,FALSE,"LBO";#N/A,#N/A,FALSE,"AcqMults";#N/A,#N/A,FALSE,"CompMults"}</definedName>
    <definedName name="Standalone_UK" hidden="1">{#N/A,#N/A,FALSE,"TS";#N/A,#N/A,FALSE,"Combo";#N/A,#N/A,FALSE,"FAIR";#N/A,#N/A,FALSE,"RBC";#N/A,#N/A,FALSE,"xxxx";#N/A,#N/A,FALSE,"A_D";#N/A,#N/A,FALSE,"WACC";#N/A,#N/A,FALSE,"DCF";#N/A,#N/A,FALSE,"LBO";#N/A,#N/A,FALSE,"AcqMults";#N/A,#N/A,FALSE,"CompMults"}</definedName>
    <definedName name="Staril" localSheetId="30" hidden="1">{#N/A,#N/A,FALSE,"REPORT"}</definedName>
    <definedName name="Staril" hidden="1">{#N/A,#N/A,FALSE,"REPORT"}</definedName>
    <definedName name="STATE" hidden="1">"STATE"</definedName>
    <definedName name="stbhgthnsrt" localSheetId="30" hidden="1">{#N/A,#N/A,TRUE,"Mkt Assumptions";#N/A,#N/A,TRUE,"Income_Statement";#N/A,#N/A,TRUE,"Balance_Sheet";#N/A,#N/A,TRUE,"Cash_Flow_Stmt";#N/A,#N/A,TRUE,"Debt_Repayment";#N/A,#N/A,TRUE,"Ratio_Analysis";#N/A,#N/A,TRUE,"Inc_Stmt_Assumptions"}</definedName>
    <definedName name="stbhgthnsrt" hidden="1">{#N/A,#N/A,TRUE,"Mkt Assumptions";#N/A,#N/A,TRUE,"Income_Statement";#N/A,#N/A,TRUE,"Balance_Sheet";#N/A,#N/A,TRUE,"Cash_Flow_Stmt";#N/A,#N/A,TRUE,"Debt_Repayment";#N/A,#N/A,TRUE,"Ratio_Analysis";#N/A,#N/A,TRUE,"Inc_Stmt_Assumptions"}</definedName>
    <definedName name="stdhg" localSheetId="30" hidden="1">{#N/A,#N/A,FALSE,"Aging Summary";#N/A,#N/A,FALSE,"Ratio Analysis";#N/A,#N/A,FALSE,"Test 120 Day Accts";#N/A,#N/A,FALSE,"Tickmarks"}</definedName>
    <definedName name="stdhg" hidden="1">{#N/A,#N/A,FALSE,"Aging Summary";#N/A,#N/A,FALSE,"Ratio Analysis";#N/A,#N/A,FALSE,"Test 120 Day Accts";#N/A,#N/A,FALSE,"Tickmarks"}</definedName>
    <definedName name="STOCK">'[157]P&amp;L'!#REF!</definedName>
    <definedName name="STOCK_BASED" hidden="1">"STOCK_BASED"</definedName>
    <definedName name="stocks" localSheetId="30" hidden="1">{#N/A,#N/A,FALSE,"ACQ_GRAPHS";#N/A,#N/A,FALSE,"T_1 GRAPHS";#N/A,#N/A,FALSE,"T_2 GRAPHS";#N/A,#N/A,FALSE,"COMB_GRAPHS"}</definedName>
    <definedName name="stocks" hidden="1">{#N/A,#N/A,FALSE,"ACQ_GRAPHS";#N/A,#N/A,FALSE,"T_1 GRAPHS";#N/A,#N/A,FALSE,"T_2 GRAPHS";#N/A,#N/A,FALSE,"COMB_GRAPHS"}</definedName>
    <definedName name="StratPlanAP" localSheetId="30" hidden="1">{#N/A,#N/A,FALSE,"Pharm";#N/A,#N/A,FALSE,"WWCM"}</definedName>
    <definedName name="StratPlanAP" hidden="1">{#N/A,#N/A,FALSE,"Pharm";#N/A,#N/A,FALSE,"WWCM"}</definedName>
    <definedName name="structure">[152]REIT!#REF!</definedName>
    <definedName name="strwyu" localSheetId="30" hidden="1">{"Pound Sterling",#N/A,TRUE,"PPD";"Pound Sterling",#N/A,TRUE,"Anaquest";"Pound Sterling",#N/A,TRUE,"Delta";"Pound Sterling",#N/A,TRUE,"INO"}</definedName>
    <definedName name="strwyu" hidden="1">{"Pound Sterling",#N/A,TRUE,"PPD";"Pound Sterling",#N/A,TRUE,"Anaquest";"Pound Sterling",#N/A,TRUE,"Delta";"Pound Sterling",#N/A,TRUE,"INO"}</definedName>
    <definedName name="stsg" localSheetId="30" hidden="1">{"Network Summary",#N/A,TRUE,"Summary";"Piping Summary",#N/A,TRUE," Piping";"Meters Summary",#N/A,TRUE,"Meters &amp; Connections";"Connections Summary",#N/A,TRUE,"Meters &amp; Connections";"Stations Summary",#N/A,TRUE,"Stations Pivot"}</definedName>
    <definedName name="stsg" hidden="1">{"Network Summary",#N/A,TRUE,"Summary";"Piping Summary",#N/A,TRUE," Piping";"Meters Summary",#N/A,TRUE,"Meters &amp; Connections";"Connections Summary",#N/A,TRUE,"Meters &amp; Connections";"Stations Summary",#N/A,TRUE,"Stations Pivot"}</definedName>
    <definedName name="stuff" localSheetId="30" hidden="1">{"TOTAL",#N/A,FALSE,"A";"FISCAL94",#N/A,FALSE,"A";"FISCAL95",#N/A,FALSE,"A";"FISCAL96",#N/A,FALSE,"A";"misc page",#N/A,FALSE,"A"}</definedName>
    <definedName name="stuff" hidden="1">{"TOTAL",#N/A,FALSE,"A";"FISCAL94",#N/A,FALSE,"A";"FISCAL95",#N/A,FALSE,"A";"FISCAL96",#N/A,FALSE,"A";"misc page",#N/A,FALSE,"A"}</definedName>
    <definedName name="stuffs" localSheetId="30" hidden="1">{"TOTAL",#N/A,FALSE,"A";"FISCAL94",#N/A,FALSE,"A";"FISCAL95",#N/A,FALSE,"A";"FISCAL96",#N/A,FALSE,"A";"misc page",#N/A,FALSE,"A"}</definedName>
    <definedName name="stuffs" hidden="1">{"TOTAL",#N/A,FALSE,"A";"FISCAL94",#N/A,FALSE,"A";"FISCAL95",#N/A,FALSE,"A";"FISCAL96",#N/A,FALSE,"A";"misc page",#N/A,FALSE,"A"}</definedName>
    <definedName name="stupid" localSheetId="30" hidden="1">{#N/A,#N/A,FALSE,"DCF2";#N/A,#N/A,FALSE,"DCF comm";#N/A,#N/A,FALSE,"Relief Fr Royalty";#N/A,#N/A,FALSE,"Asset Charges";#N/A,#N/A,FALSE,"Workforce";#N/A,#N/A,FALSE,"WACC Recon"}</definedName>
    <definedName name="stupid" hidden="1">{#N/A,#N/A,FALSE,"DCF2";#N/A,#N/A,FALSE,"DCF comm";#N/A,#N/A,FALSE,"Relief Fr Royalty";#N/A,#N/A,FALSE,"Asset Charges";#N/A,#N/A,FALSE,"Workforce";#N/A,#N/A,FALSE,"WACC Recon"}</definedName>
    <definedName name="sub" hidden="1">[230]C90_NET!$A$16:$A$28</definedName>
    <definedName name="SubTable">'[220]Sampling Table'!$C$5:$H$23</definedName>
    <definedName name="suck" localSheetId="30" hidden="1">'[218]Sales 2003'!#REF!</definedName>
    <definedName name="suck" hidden="1">'[218]Sales 2003'!#REF!</definedName>
    <definedName name="sucker" localSheetId="30" hidden="1">'[218]Sales 2003'!#REF!</definedName>
    <definedName name="sucker" hidden="1">'[218]Sales 2003'!#REF!</definedName>
    <definedName name="SULFUR" localSheetId="30">#REF!</definedName>
    <definedName name="SULFUR">#REF!</definedName>
    <definedName name="sum" localSheetId="30" hidden="1">{"Sum WW A",#N/A,FALSE,"FY95SLS";"Sum WW B",#N/A,FALSE,"FY95SLS";"Sum US A",#N/A,FALSE,"FY95SLS";"Sum US B",#N/A,FALSE,"FY95SLS";"Sum US Bocg",#N/A,FALSE,"FY95SLS";"Sum Can A",#N/A,FALSE,"FY95SLS";"Sum Can B",#N/A,FALSE,"FY95SLS";"Sum Europe",#N/A,FALSE,"FY95SLS";"Sum Row",#N/A,FALSE,"FY95SLS"}</definedName>
    <definedName name="sum" hidden="1">{"Sum WW A",#N/A,FALSE,"FY95SLS";"Sum WW B",#N/A,FALSE,"FY95SLS";"Sum US A",#N/A,FALSE,"FY95SLS";"Sum US B",#N/A,FALSE,"FY95SLS";"Sum US Bocg",#N/A,FALSE,"FY95SLS";"Sum Can A",#N/A,FALSE,"FY95SLS";"Sum Can B",#N/A,FALSE,"FY95SLS";"Sum Europe",#N/A,FALSE,"FY95SLS";"Sum Row",#N/A,FALSE,"FY95SLS"}</definedName>
    <definedName name="summ" localSheetId="30" hidden="1">{"Units A",#N/A,FALSE,"FY95SLS";"Units B",#N/A,FALSE,"FY95SLS"}</definedName>
    <definedName name="summ" hidden="1">{"Units A",#N/A,FALSE,"FY95SLS";"Units B",#N/A,FALSE,"FY95SLS"}</definedName>
    <definedName name="SUMM." localSheetId="30" hidden="1">{#N/A,#N/A,FALSE,"SUMMARY"}</definedName>
    <definedName name="SUMM." hidden="1">{#N/A,#N/A,FALSE,"SUMMARY"}</definedName>
    <definedName name="summary" localSheetId="30">#REF!</definedName>
    <definedName name="summary">#REF!</definedName>
    <definedName name="SUMMARY_BOOK" localSheetId="30" hidden="1">{"page1",#N/A,FALSE,"GIRLBO";"page2",#N/A,FALSE,"GIRLBO";"page3",#N/A,FALSE,"GIRLBO";"page4",#N/A,FALSE,"GIRLBO";"page5",#N/A,FALSE,"GIRLBO"}</definedName>
    <definedName name="SUMMARY_BOOK" hidden="1">{"page1",#N/A,FALSE,"GIRLBO";"page2",#N/A,FALSE,"GIRLBO";"page3",#N/A,FALSE,"GIRLBO";"page4",#N/A,FALSE,"GIRLBO";"page5",#N/A,FALSE,"GIRLBO"}</definedName>
    <definedName name="summary2" localSheetId="30" hidden="1">{"Entire Spreadsheet",#N/A,FALSE,"ACCTLIST";"Invoices",#N/A,FALSE,"ACCTLIST"}</definedName>
    <definedName name="summary2" hidden="1">{"Entire Spreadsheet",#N/A,FALSE,"ACCTLIST";"Invoices",#N/A,FALSE,"ACCTLIST"}</definedName>
    <definedName name="summary3" localSheetId="30" hidden="1">{"Entire Spreadsheet",#N/A,FALSE,"ACCTLIST";"Invoices",#N/A,FALSE,"ACCTLIST"}</definedName>
    <definedName name="summary3" hidden="1">{"Entire Spreadsheet",#N/A,FALSE,"ACCTLIST";"Invoices",#N/A,FALSE,"ACCTLIST"}</definedName>
    <definedName name="summary4" localSheetId="30" hidden="1">{"Entire Spreadsheet",#N/A,FALSE,"ACCTLIST";"Invoices",#N/A,FALSE,"ACCTLIST"}</definedName>
    <definedName name="summary4" hidden="1">{"Entire Spreadsheet",#N/A,FALSE,"ACCTLIST";"Invoices",#N/A,FALSE,"ACCTLIST"}</definedName>
    <definedName name="summm" localSheetId="30" hidden="1">{"Units A",#N/A,FALSE,"FY95SLS";"Units B",#N/A,FALSE,"FY95SLS"}</definedName>
    <definedName name="summm" hidden="1">{"Units A",#N/A,FALSE,"FY95SLS";"Units B",#N/A,FALSE,"FY95SLS"}</definedName>
    <definedName name="sumval" localSheetId="30" hidden="1">{#N/A,#N/A,FALSE,"CONSOLIDATED";#N/A,#N/A,FALSE,"OCEAN";#N/A,#N/A,FALSE,"UNDERWATER";#N/A,#N/A,FALSE,"ELEC. WARFARE";#N/A,#N/A,FALSE,"POLARIS";#N/A,#N/A,FALSE,"CORPORATE";#N/A,#N/A,FALSE,"ELIMINATING";#N/A,#N/A,FALSE,"By Quarters"}</definedName>
    <definedName name="sumval" hidden="1">{#N/A,#N/A,FALSE,"CONSOLIDATED";#N/A,#N/A,FALSE,"OCEAN";#N/A,#N/A,FALSE,"UNDERWATER";#N/A,#N/A,FALSE,"ELEC. WARFARE";#N/A,#N/A,FALSE,"POLARIS";#N/A,#N/A,FALSE,"CORPORATE";#N/A,#N/A,FALSE,"ELIMINATING";#N/A,#N/A,FALSE,"By Quarters"}</definedName>
    <definedName name="Suppliers" localSheetId="30" hidden="1">{#N/A,#N/A,FALSE,"HMF";#N/A,#N/A,FALSE,"FACIL";#N/A,#N/A,FALSE,"HMFINANCE";#N/A,#N/A,FALSE,"HMEUROPE";#N/A,#N/A,FALSE,"HHAB CONSO";#N/A,#N/A,FALSE,"PAB";#N/A,#N/A,FALSE,"MMC";#N/A,#N/A,FALSE,"THAI";#N/A,#N/A,FALSE,"SINPA";#N/A,#N/A,FALSE,"POLAND"}</definedName>
    <definedName name="Suppliers" hidden="1">{#N/A,#N/A,FALSE,"HMF";#N/A,#N/A,FALSE,"FACIL";#N/A,#N/A,FALSE,"HMFINANCE";#N/A,#N/A,FALSE,"HMEUROPE";#N/A,#N/A,FALSE,"HHAB CONSO";#N/A,#N/A,FALSE,"PAB";#N/A,#N/A,FALSE,"MMC";#N/A,#N/A,FALSE,"THAI";#N/A,#N/A,FALSE,"SINPA";#N/A,#N/A,FALSE,"POLAND"}</definedName>
    <definedName name="suub"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uub"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V_AUTO_CONN_CATALOG" hidden="1">"EPI"</definedName>
    <definedName name="SV_AUTO_CONN_SERVER" hidden="1">"P:/MAS90"</definedName>
    <definedName name="SV_ENCPT_AUTO_CONN_PASSWORD" hidden="1">"083096084083070072112117118108105117050"</definedName>
    <definedName name="SV_ENCPT_AUTO_CONN_USER" hidden="1">"095094088070084112101116"</definedName>
    <definedName name="SV_ENCPT_LOGON_PWD" hidden="1">"078104085088070"</definedName>
    <definedName name="SV_ENCPT_LOGON_USER" hidden="1">"095094088070084084080096087083073084"</definedName>
    <definedName name="sw" localSheetId="30" hidden="1">{"bs",#N/A,FALSE,"SCF"}</definedName>
    <definedName name="sw" hidden="1">{"bs",#N/A,FALSE,"SCF"}</definedName>
    <definedName name="swjgtj"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wjgt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wju" localSheetId="30" hidden="1">{"Pound Sterling",#N/A,TRUE,"PPD";"Pound Sterling",#N/A,TRUE,"Anaquest";"Pound Sterling",#N/A,TRUE,"Delta";"Pound Sterling",#N/A,TRUE,"INO"}</definedName>
    <definedName name="swju" hidden="1">{"Pound Sterling",#N/A,TRUE,"PPD";"Pound Sterling",#N/A,TRUE,"Anaquest";"Pound Sterling",#N/A,TRUE,"Delta";"Pound Sterling",#N/A,TRUE,"INO"}</definedName>
    <definedName name="Swvu.CapersView." hidden="1">[231]MASTER!#REF!</definedName>
    <definedName name="Swvu.Japan_Capers_Ed_Pub." hidden="1">'[216]THREE VARIABLES'!$N$1:$V$165</definedName>
    <definedName name="Swvu.KJP_CC." hidden="1">'[216]THREE VARIABLES'!$N$4:$U$165</definedName>
    <definedName name="Swvu.summary1." hidden="1">[232]Comps!$A$1:$AA$49</definedName>
    <definedName name="Swvu.summary2." hidden="1">[232]Comps!$A$147:$AA$192</definedName>
    <definedName name="Swvu.summary3." hidden="1">[232]Comps!$A$103:$AA$146</definedName>
    <definedName name="swyrjryjtr" localSheetId="30" hidden="1">{"Sum WW A",#N/A,FALSE,"FY95SLS";"Sum WW B",#N/A,FALSE,"FY95SLS";"Sum US A",#N/A,FALSE,"FY95SLS";"Sum US B",#N/A,FALSE,"FY95SLS";"Sum US Bocg",#N/A,FALSE,"FY95SLS";"Sum Can A",#N/A,FALSE,"FY95SLS";"Sum Can B",#N/A,FALSE,"FY95SLS";"Sum Europe",#N/A,FALSE,"FY95SLS";"Sum Row",#N/A,FALSE,"FY95SLS"}</definedName>
    <definedName name="swyrjryjtr" hidden="1">{"Sum WW A",#N/A,FALSE,"FY95SLS";"Sum WW B",#N/A,FALSE,"FY95SLS";"Sum US A",#N/A,FALSE,"FY95SLS";"Sum US B",#N/A,FALSE,"FY95SLS";"Sum US Bocg",#N/A,FALSE,"FY95SLS";"Sum Can A",#N/A,FALSE,"FY95SLS";"Sum Can B",#N/A,FALSE,"FY95SLS";"Sum Europe",#N/A,FALSE,"FY95SLS";"Sum Row",#N/A,FALSE,"FY95SLS"}</definedName>
    <definedName name="SX" localSheetId="30"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YDQR">#REF!</definedName>
    <definedName name="t" localSheetId="30" hidden="1">{"Base7",#N/A,FALSE,"ITT Consol.";"Base6",#N/A,FALSE,"ITT Segments";"Base5",#N/A,FALSE,"ITT Cap.";"Base3",#N/A,FALSE,"Ten Consol.";"Base4",#N/A,FALSE,"NewCo Segments";"Base1",#N/A,FALSE,"Ten Segments";"Base2",#N/A,FALSE,"Ten Cap.";"Base8",#N/A,FALSE,"Auto Stock";"Base9",#N/A,FALSE,"Comb. Segments";"Base12",#N/A,FALSE,"All Segments";"Base14",#N/A,FALSE,"Tax Comb."}</definedName>
    <definedName name="t" hidden="1">{"Base7",#N/A,FALSE,"ITT Consol.";"Base6",#N/A,FALSE,"ITT Segments";"Base5",#N/A,FALSE,"ITT Cap.";"Base3",#N/A,FALSE,"Ten Consol.";"Base4",#N/A,FALSE,"NewCo Segments";"Base1",#N/A,FALSE,"Ten Segments";"Base2",#N/A,FALSE,"Ten Cap.";"Base8",#N/A,FALSE,"Auto Stock";"Base9",#N/A,FALSE,"Comb. Segments";"Base12",#N/A,FALSE,"All Segments";"Base14",#N/A,FALSE,"Tax Comb."}</definedName>
    <definedName name="T_12" localSheetId="30" hidden="1">#REF!</definedName>
    <definedName name="T_12" hidden="1">#REF!</definedName>
    <definedName name="T_UnitMeasure">[204]Parameter!$G$134:$I$135</definedName>
    <definedName name="T101n" localSheetId="30">#REF!</definedName>
    <definedName name="T101n">#REF!</definedName>
    <definedName name="T3_10_6P">#REF!</definedName>
    <definedName name="T3_10_6T">#REF!</definedName>
    <definedName name="T3_10_6Z">#REF!</definedName>
    <definedName name="T3_9P">#REF!</definedName>
    <definedName name="T3_9T">#REF!</definedName>
    <definedName name="T3_9Z">#REF!</definedName>
    <definedName name="T5_1_1PJ">#REF!</definedName>
    <definedName name="T5_1_1PY">#REF!</definedName>
    <definedName name="T5_1_1TJ">#REF!</definedName>
    <definedName name="T5_1_1TY">#REF!</definedName>
    <definedName name="T5_1_1ZJ">#REF!</definedName>
    <definedName name="T5_1_1ZY">#REF!</definedName>
    <definedName name="T5_1_2PJ">#REF!</definedName>
    <definedName name="T5_1_2PY">#REF!</definedName>
    <definedName name="T5_1_2TJ">#REF!</definedName>
    <definedName name="T5_1_2TY">#REF!</definedName>
    <definedName name="T5_1_2ZJ">#REF!</definedName>
    <definedName name="T5_1_2ZY">#REF!</definedName>
    <definedName name="T5_2_1PJ">#REF!</definedName>
    <definedName name="T5_2_1PY">#REF!</definedName>
    <definedName name="T5_2_1TJ">#REF!</definedName>
    <definedName name="T5_2_1TY">#REF!</definedName>
    <definedName name="T5_2_1ZJ">#REF!</definedName>
    <definedName name="T5_2_1ZY">#REF!</definedName>
    <definedName name="T5_2_2PJ">#REF!</definedName>
    <definedName name="T5_2_2PY">#REF!</definedName>
    <definedName name="T5_2_2TJ">#REF!</definedName>
    <definedName name="T5_2_2TY">#REF!</definedName>
    <definedName name="T5_2_2ZJ">#REF!</definedName>
    <definedName name="T5_2_2ZY">#REF!</definedName>
    <definedName name="T5_2_3PJ">#REF!</definedName>
    <definedName name="T5_2_3PY">#REF!</definedName>
    <definedName name="T5_2_3TJ">#REF!</definedName>
    <definedName name="T5_2_3TY">#REF!</definedName>
    <definedName name="T5_2_3ZJ">#REF!</definedName>
    <definedName name="T5_2_3ZY">#REF!</definedName>
    <definedName name="T5_4_2P">#REF!</definedName>
    <definedName name="T5_4_2T">#REF!</definedName>
    <definedName name="T5_4_2Z">#REF!</definedName>
    <definedName name="Table" hidden="1">'[233]OTHFA-1'!#REF!</definedName>
    <definedName name="TARGET">'[128]Pro-Forma'!#REF!</definedName>
    <definedName name="tax" localSheetId="30" hidden="1">{#N/A,#N/A,TRUE,"constb"}</definedName>
    <definedName name="tax" hidden="1">{#N/A,#N/A,TRUE,"constb"}</definedName>
    <definedName name="TAX_BS">'[157]P&amp;L'!#REF!</definedName>
    <definedName name="taxol" localSheetId="30" hidden="1">{#N/A,#N/A,FALSE,"Pharm";#N/A,#N/A,FALSE,"WWCM"}</definedName>
    <definedName name="taxol" hidden="1">{#N/A,#N/A,FALSE,"Pharm";#N/A,#N/A,FALSE,"WWCM"}</definedName>
    <definedName name="TaxPeriod" localSheetId="30">#REF!</definedName>
    <definedName name="TaxPeriod">#REF!</definedName>
    <definedName name="TaxPerp">#REF!</definedName>
    <definedName name="TaxProj">#REF!</definedName>
    <definedName name="taxrate">#REF!</definedName>
    <definedName name="TaxRatePer">[234]WACC!$D$24</definedName>
    <definedName name="tb" localSheetId="30" hidden="1">{#N/A,#N/A,FALSE,"Value Fcst";#N/A,#N/A,FALSE,"R Stock -Base";#N/A,#N/A,FALSE,"R Stock-Upside";#N/A,#N/A,FALSE,"Options-Base";#N/A,#N/A,FALSE,"Options- Upside";#N/A,#N/A,FALSE,"NonQual";#N/A,#N/A,FALSE,"Totals"}</definedName>
    <definedName name="tb" hidden="1">{#N/A,#N/A,FALSE,"Value Fcst";#N/A,#N/A,FALSE,"R Stock -Base";#N/A,#N/A,FALSE,"R Stock-Upside";#N/A,#N/A,FALSE,"Options-Base";#N/A,#N/A,FALSE,"Options- Upside";#N/A,#N/A,FALSE,"NonQual";#N/A,#N/A,FALSE,"Totals"}</definedName>
    <definedName name="TB_4" localSheetId="30">#REF!</definedName>
    <definedName name="TB_4">#REF!</definedName>
    <definedName name="TB_7">#REF!</definedName>
    <definedName name="TB_母公司" hidden="1">[235]母公司TB!$D$6:$M$739</definedName>
    <definedName name="TB006822be_31f0_4993_9831_67b6634fc9c3" localSheetId="30" hidden="1">'[236]2019.12.31 合并报表（调整后）'!#REF!</definedName>
    <definedName name="TB006822be_31f0_4993_9831_67b6634fc9c3" hidden="1">'[236]2019.12.31 合并报表（调整后）'!#REF!</definedName>
    <definedName name="TB00c4127e_a980_44f2_9c5a_e2647912eaed" localSheetId="30" hidden="1">#REF!</definedName>
    <definedName name="TB00c4127e_a980_44f2_9c5a_e2647912eaed" hidden="1">#REF!</definedName>
    <definedName name="TB02771a64_324e_47e2_b2a2_4ede457d72b8" localSheetId="30" hidden="1">#REF!</definedName>
    <definedName name="TB02771a64_324e_47e2_b2a2_4ede457d72b8" hidden="1">#REF!</definedName>
    <definedName name="TB030ee26a_7fab_46b7_aab0_b11fcabab307" localSheetId="30" hidden="1">#REF!</definedName>
    <definedName name="TB030ee26a_7fab_46b7_aab0_b11fcabab307" hidden="1">#REF!</definedName>
    <definedName name="TB0361f2df_2f2e_4c7a_93a1_e3564b6dd34d" localSheetId="30" hidden="1">附件六:'[237]营业成本'!$J$196</definedName>
    <definedName name="TB0361f2df_2f2e_4c7a_93a1_e3564b6dd34d" hidden="1">附件六:'[237]营业成本'!$J$196</definedName>
    <definedName name="TB03658937_7d11_44f4_87ee_6a6993d1221a" localSheetId="30" hidden="1">'[236]2019.12.31 合并报表（调整后）'!#REF!</definedName>
    <definedName name="TB03658937_7d11_44f4_87ee_6a6993d1221a" hidden="1">'[236]2019.12.31 合并报表（调整后）'!#REF!</definedName>
    <definedName name="TB038c5957_66c6_432b_a1ef_1b8649970739" localSheetId="30" hidden="1">#REF!</definedName>
    <definedName name="TB038c5957_66c6_432b_a1ef_1b8649970739" hidden="1">#REF!</definedName>
    <definedName name="TB041ca1c6_391b_4942_a90f_4af5144688be" localSheetId="30" hidden="1">'[236]2019.12.31 合并报表（调整后）'!#REF!</definedName>
    <definedName name="TB041ca1c6_391b_4942_a90f_4af5144688be" hidden="1">'[236]2019.12.31 合并报表（调整后）'!#REF!</definedName>
    <definedName name="TB05ec350b_63da_4b21_aca9_af2cd72f1cfa" localSheetId="30" hidden="1">#REF!</definedName>
    <definedName name="TB05ec350b_63da_4b21_aca9_af2cd72f1cfa" hidden="1">#REF!</definedName>
    <definedName name="TB065c6832_1695_491b_9384_2ea257e67c47" localSheetId="30" hidden="1">#REF!</definedName>
    <definedName name="TB065c6832_1695_491b_9384_2ea257e67c47" hidden="1">#REF!</definedName>
    <definedName name="TB08917ecf_9375_40ee_a398_82f9b1d01825" localSheetId="30" hidden="1">#REF!</definedName>
    <definedName name="TB08917ecf_9375_40ee_a398_82f9b1d01825" hidden="1">#REF!</definedName>
    <definedName name="TB0c891486_5405_41ba_8837_6214f3b390fb" localSheetId="30" hidden="1">'[236]2019.12.31 合并报表（调整后）'!#REF!</definedName>
    <definedName name="TB0c891486_5405_41ba_8837_6214f3b390fb" hidden="1">'[236]2019.12.31 合并报表（调整后）'!#REF!</definedName>
    <definedName name="TB0cc09288_6535_4ba1_954b_b1148219fe03" localSheetId="30" hidden="1">'[236]2019.12.31 合并报表（调整后）'!#REF!</definedName>
    <definedName name="TB0cc09288_6535_4ba1_954b_b1148219fe03" hidden="1">'[236]2019.12.31 合并报表（调整后）'!#REF!</definedName>
    <definedName name="TB0d17a0ef_c6d7_43be_aaf6_8e4da921fa88" localSheetId="30" hidden="1">#REF!</definedName>
    <definedName name="TB0d17a0ef_c6d7_43be_aaf6_8e4da921fa88" hidden="1">#REF!</definedName>
    <definedName name="TB1302cb7d_75b7_46b9_884d_84d489402b83" localSheetId="30" hidden="1">#REF!</definedName>
    <definedName name="TB1302cb7d_75b7_46b9_884d_84d489402b83" hidden="1">#REF!</definedName>
    <definedName name="TB1499c512_b19a_4878_8ff8_0ed6d17d652e" localSheetId="30" hidden="1">'[236]2019.12.31 合并报表（调整后）'!#REF!</definedName>
    <definedName name="TB1499c512_b19a_4878_8ff8_0ed6d17d652e" hidden="1">'[236]2019.12.31 合并报表（调整后）'!#REF!</definedName>
    <definedName name="TB1cf46574_9487_4924_8103_9cfb4094e165" localSheetId="30" hidden="1">'[236]2019.12.31 合并报表（调整后）'!#REF!</definedName>
    <definedName name="TB1cf46574_9487_4924_8103_9cfb4094e165" hidden="1">'[236]2019.12.31 合并报表（调整后）'!#REF!</definedName>
    <definedName name="TB1df018d5_55ca_4de5_b77f_c03fc17e7fd5" localSheetId="30" hidden="1">#REF!</definedName>
    <definedName name="TB1df018d5_55ca_4de5_b77f_c03fc17e7fd5" hidden="1">#REF!</definedName>
    <definedName name="TB20ee937a_b538_4037_a318_88cd750ffee5" localSheetId="30" hidden="1">#REF!</definedName>
    <definedName name="TB20ee937a_b538_4037_a318_88cd750ffee5" hidden="1">#REF!</definedName>
    <definedName name="TB21b524c6_1761_483c_85b5_bddc7287d79d" localSheetId="30" hidden="1">#REF!</definedName>
    <definedName name="TB21b524c6_1761_483c_85b5_bddc7287d79d" hidden="1">#REF!</definedName>
    <definedName name="TB21ed5d83_4d7d_45b9_a8be_13fa24b87388" localSheetId="30" hidden="1">'[236]2019.12.31 合并报表（调整后）'!#REF!</definedName>
    <definedName name="TB21ed5d83_4d7d_45b9_a8be_13fa24b87388" hidden="1">'[236]2019.12.31 合并报表（调整后）'!#REF!</definedName>
    <definedName name="TB27496a60_5b02_42a1_88c8_4116fdd7392f" localSheetId="30" hidden="1">'[236]2019.12.31 合并报表（调整后）'!#REF!</definedName>
    <definedName name="TB27496a60_5b02_42a1_88c8_4116fdd7392f" hidden="1">'[236]2019.12.31 合并报表（调整后）'!#REF!</definedName>
    <definedName name="TB28ce1fa0_dd97_42b3_8c71_cab0c61cf252" localSheetId="30" hidden="1">#REF!</definedName>
    <definedName name="TB28ce1fa0_dd97_42b3_8c71_cab0c61cf252" hidden="1">#REF!</definedName>
    <definedName name="TB2919dd5c_d25e_457e_89cc_6d3f34212684" localSheetId="30" hidden="1">'[236]2019.12.31 合并报表（调整后）'!#REF!</definedName>
    <definedName name="TB2919dd5c_d25e_457e_89cc_6d3f34212684" hidden="1">'[236]2019.12.31 合并报表（调整后）'!#REF!</definedName>
    <definedName name="TB2c06f0ae_1bcf_41ef_887a_4b508c24a812" localSheetId="30" hidden="1">#REF!</definedName>
    <definedName name="TB2c06f0ae_1bcf_41ef_887a_4b508c24a812" hidden="1">#REF!</definedName>
    <definedName name="TB31aef591_2bbc_4021_ac1b_0afa465f35ba" localSheetId="30" hidden="1">#REF!</definedName>
    <definedName name="TB31aef591_2bbc_4021_ac1b_0afa465f35ba" hidden="1">#REF!</definedName>
    <definedName name="TB372ff55c_68f1_498a_a5af_edec5331a819" localSheetId="30" hidden="1">'[236]2019.12.31 合并报表（调整后）'!#REF!</definedName>
    <definedName name="TB372ff55c_68f1_498a_a5af_edec5331a819" hidden="1">'[236]2019.12.31 合并报表（调整后）'!#REF!</definedName>
    <definedName name="TB3d4eabdb_8354_4d4c_8505_31fd0a7e05af" localSheetId="30" hidden="1">#REF!</definedName>
    <definedName name="TB3d4eabdb_8354_4d4c_8505_31fd0a7e05af" hidden="1">#REF!</definedName>
    <definedName name="TB3f81d671_e450_4264_adc7_51dcb9dfe86e" localSheetId="30" hidden="1">#REF!</definedName>
    <definedName name="TB3f81d671_e450_4264_adc7_51dcb9dfe86e" hidden="1">#REF!</definedName>
    <definedName name="TB4121e735_7725_436b_897e_26df7080ceaf" localSheetId="30" hidden="1">#REF!</definedName>
    <definedName name="TB4121e735_7725_436b_897e_26df7080ceaf" hidden="1">#REF!</definedName>
    <definedName name="TB414beaf9_ee20_4f97_8dce_33440a4961cc" hidden="1">#REF!</definedName>
    <definedName name="TB442483b0_02e4_4520_910e_ce2dcc0680a3" hidden="1">#REF!</definedName>
    <definedName name="TB47dc3348_0ca2_4b30_96bd_c96549efdb72" localSheetId="30" hidden="1">'[236]2019.12.31 合并报表（调整后）'!#REF!</definedName>
    <definedName name="TB47dc3348_0ca2_4b30_96bd_c96549efdb72" hidden="1">'[236]2019.12.31 合并报表（调整后）'!#REF!</definedName>
    <definedName name="TB4dec6723_8027_4108_8065_311e9744a9b1" localSheetId="30" hidden="1">#REF!</definedName>
    <definedName name="TB4dec6723_8027_4108_8065_311e9744a9b1" hidden="1">#REF!</definedName>
    <definedName name="TB4e63f879_2129_4003_aae0_20d45f6d2d25" localSheetId="30" hidden="1">'[236]2019.12.31 合并报表（调整后）'!#REF!</definedName>
    <definedName name="TB4e63f879_2129_4003_aae0_20d45f6d2d25" hidden="1">'[236]2019.12.31 合并报表（调整后）'!#REF!</definedName>
    <definedName name="TB4ffce7f1_a32e_4c55_aa7d_6e2f25238933" localSheetId="30" hidden="1">#REF!</definedName>
    <definedName name="TB4ffce7f1_a32e_4c55_aa7d_6e2f25238933" hidden="1">#REF!</definedName>
    <definedName name="TB5002ac13_7c74_4bcc_b92a_60eed4cc18fe" localSheetId="30" hidden="1">#REF!</definedName>
    <definedName name="TB5002ac13_7c74_4bcc_b92a_60eed4cc18fe" hidden="1">#REF!</definedName>
    <definedName name="TB51f7a0ec_a9b4_45a9_ba93_2e7f218e653e" localSheetId="30" hidden="1">附件六:'[237]营业成本'!$G$196</definedName>
    <definedName name="TB51f7a0ec_a9b4_45a9_ba93_2e7f218e653e" hidden="1">附件六:'[237]营业成本'!$G$196</definedName>
    <definedName name="TB54d3f31c_2609_446f_83ad_6423a2a1a0ff" localSheetId="30" hidden="1">#REF!</definedName>
    <definedName name="TB54d3f31c_2609_446f_83ad_6423a2a1a0ff" hidden="1">#REF!</definedName>
    <definedName name="TB5d9308ad_f5b6_4ed1_ba80_e489ec79eee9" localSheetId="30" hidden="1">#REF!</definedName>
    <definedName name="TB5d9308ad_f5b6_4ed1_ba80_e489ec79eee9" hidden="1">#REF!</definedName>
    <definedName name="TB5fb8dd43_1671_4f51_9fd5_f560984342e6" localSheetId="30" hidden="1">'[236]2019.12.31 合并报表（调整后）'!#REF!</definedName>
    <definedName name="TB5fb8dd43_1671_4f51_9fd5_f560984342e6" hidden="1">'[236]2019.12.31 合并报表（调整后）'!#REF!</definedName>
    <definedName name="TB5fc09d41_9fc2_4b43_a4e7_117aa35a24bd" localSheetId="30" hidden="1">#REF!</definedName>
    <definedName name="TB5fc09d41_9fc2_4b43_a4e7_117aa35a24bd" hidden="1">#REF!</definedName>
    <definedName name="TB655569f3_4cec_4cfe_a0fa_cd199a971b04" localSheetId="30" hidden="1">'[236]2019.12.31 合并报表（调整后）'!#REF!</definedName>
    <definedName name="TB655569f3_4cec_4cfe_a0fa_cd199a971b04" hidden="1">'[236]2019.12.31 合并报表（调整后）'!#REF!</definedName>
    <definedName name="TB66d6adad_67af_4496_875c_4d6d72c023c7" localSheetId="30" hidden="1">'[236]2019.12.31 合并报表（调整后）'!#REF!</definedName>
    <definedName name="TB66d6adad_67af_4496_875c_4d6d72c023c7" hidden="1">'[236]2019.12.31 合并报表（调整后）'!#REF!</definedName>
    <definedName name="TB66e72797_69f0_4c7c_b5f2_81a341acb6b0" localSheetId="30" hidden="1">'[236]2019.12.31 合并报表（调整后）'!#REF!</definedName>
    <definedName name="TB66e72797_69f0_4c7c_b5f2_81a341acb6b0" hidden="1">'[236]2019.12.31 合并报表（调整后）'!#REF!</definedName>
    <definedName name="TB67cf7ece_3ef4_4a35_9009_55c229327f33" localSheetId="30" hidden="1">'[236]2019.12.31 合并报表（调整后）'!#REF!</definedName>
    <definedName name="TB67cf7ece_3ef4_4a35_9009_55c229327f33" hidden="1">'[236]2019.12.31 合并报表（调整后）'!#REF!</definedName>
    <definedName name="TB689b4f3a_84f1_4eef_b6a2_3ca57244a6b2" localSheetId="30" hidden="1">'[236]2019.12.31 合并报表（调整后）'!#REF!</definedName>
    <definedName name="TB689b4f3a_84f1_4eef_b6a2_3ca57244a6b2" hidden="1">'[236]2019.12.31 合并报表（调整后）'!#REF!</definedName>
    <definedName name="TB6db9b088_d26b_4437_8b0b_dca018497dbd" localSheetId="30" hidden="1">'[236]2019.12.31 合并报表（调整后）'!#REF!</definedName>
    <definedName name="TB6db9b088_d26b_4437_8b0b_dca018497dbd" hidden="1">'[236]2019.12.31 合并报表（调整后）'!#REF!</definedName>
    <definedName name="TB6ef66757_2f1e_477f_9a39_309d88752d58" localSheetId="30" hidden="1">'[236]2019.12.31 合并报表（调整后）'!#REF!</definedName>
    <definedName name="TB6ef66757_2f1e_477f_9a39_309d88752d58" hidden="1">'[236]2019.12.31 合并报表（调整后）'!#REF!</definedName>
    <definedName name="TB72cccb7d_bdc0_42f6_9769_044a6a5a09db" localSheetId="30" hidden="1">#REF!</definedName>
    <definedName name="TB72cccb7d_bdc0_42f6_9769_044a6a5a09db" hidden="1">#REF!</definedName>
    <definedName name="TB73211a7f_e748_4a4e_b2d5_1b092a150e06" localSheetId="30" hidden="1">#REF!</definedName>
    <definedName name="TB73211a7f_e748_4a4e_b2d5_1b092a150e06" hidden="1">#REF!</definedName>
    <definedName name="TB73bc953c_ed15_43d6_825a_b14ab2f0d6f4" localSheetId="30" hidden="1">'[236]2019.12.31 合并报表（调整后）'!#REF!</definedName>
    <definedName name="TB73bc953c_ed15_43d6_825a_b14ab2f0d6f4" hidden="1">'[236]2019.12.31 合并报表（调整后）'!#REF!</definedName>
    <definedName name="TB748b9885_4eab_47e9_8325_6a0ff8a58765" localSheetId="30" hidden="1">#REF!</definedName>
    <definedName name="TB748b9885_4eab_47e9_8325_6a0ff8a58765" hidden="1">#REF!</definedName>
    <definedName name="TB750455e4_83aa_4620_80f5_913900f10e82" localSheetId="30" hidden="1">'[236]2019.12.31 合并报表（调整后）'!#REF!</definedName>
    <definedName name="TB750455e4_83aa_4620_80f5_913900f10e82" hidden="1">'[236]2019.12.31 合并报表（调整后）'!#REF!</definedName>
    <definedName name="TB7c47f7b9_7b5f_4e6c_8d1b_288290d87c4c" localSheetId="30" hidden="1">#REF!</definedName>
    <definedName name="TB7c47f7b9_7b5f_4e6c_8d1b_288290d87c4c" hidden="1">#REF!</definedName>
    <definedName name="TB7f25dc31_274f_47a8_8ef5_4d2c27091b58" localSheetId="30" hidden="1">#REF!</definedName>
    <definedName name="TB7f25dc31_274f_47a8_8ef5_4d2c27091b58" hidden="1">#REF!</definedName>
    <definedName name="TB849beb8b_0264_49a9_82ac_bab97eabe234" localSheetId="30" hidden="1">#REF!</definedName>
    <definedName name="TB849beb8b_0264_49a9_82ac_bab97eabe234" hidden="1">#REF!</definedName>
    <definedName name="TB86eb3ba8_94d3_4fdf_920f_582b178e242a" hidden="1">#REF!</definedName>
    <definedName name="TB8748048a_3adc_406c_95ee_4145d4858b4f" hidden="1">#REF!</definedName>
    <definedName name="TB875a9394_3694_4294_aeb2_900bc4951467" localSheetId="30" hidden="1">'[236]2019.12.31 合并报表（调整后）'!#REF!</definedName>
    <definedName name="TB875a9394_3694_4294_aeb2_900bc4951467" hidden="1">'[236]2019.12.31 合并报表（调整后）'!#REF!</definedName>
    <definedName name="TB8972e412_0978_4507_9800_a77843113c6e" localSheetId="30" hidden="1">#REF!</definedName>
    <definedName name="TB8972e412_0978_4507_9800_a77843113c6e" hidden="1">#REF!</definedName>
    <definedName name="TB89e5903d_0821_4265_9c30_221ad64fe948" localSheetId="30" hidden="1">'[236]2019.12.31 合并报表（调整后）'!#REF!</definedName>
    <definedName name="TB89e5903d_0821_4265_9c30_221ad64fe948" hidden="1">'[236]2019.12.31 合并报表（调整后）'!#REF!</definedName>
    <definedName name="TB8ac4d93e_4c02_41e1_9e2f_52bd5bcb9d6e" localSheetId="30" hidden="1">#REF!</definedName>
    <definedName name="TB8ac4d93e_4c02_41e1_9e2f_52bd5bcb9d6e" hidden="1">#REF!</definedName>
    <definedName name="TB8ea95b7a_5935_4145_8a35_082a2ccae878" localSheetId="30" hidden="1">'[236]2019.12.31 合并报表（调整后）'!#REF!</definedName>
    <definedName name="TB8ea95b7a_5935_4145_8a35_082a2ccae878" hidden="1">'[236]2019.12.31 合并报表（调整后）'!#REF!</definedName>
    <definedName name="TB91d4bdd5_2b49_466e_a319_33597f06d21c" localSheetId="30" hidden="1">'[236]2019.12.31 合并报表（调整后）'!#REF!</definedName>
    <definedName name="TB91d4bdd5_2b49_466e_a319_33597f06d21c" hidden="1">'[236]2019.12.31 合并报表（调整后）'!#REF!</definedName>
    <definedName name="TB93fa89a9_7cde_4788_b873_b1335ffb5d03" localSheetId="30" hidden="1">#REF!</definedName>
    <definedName name="TB93fa89a9_7cde_4788_b873_b1335ffb5d03" hidden="1">#REF!</definedName>
    <definedName name="TB981bd982_38ca_4971_9aae_281b86edd2d0" localSheetId="30" hidden="1">#REF!</definedName>
    <definedName name="TB981bd982_38ca_4971_9aae_281b86edd2d0" hidden="1">#REF!</definedName>
    <definedName name="TB9aca534b_dbad_46f1_929e_00279bcf27c3" localSheetId="30" hidden="1">#REF!</definedName>
    <definedName name="TB9aca534b_dbad_46f1_929e_00279bcf27c3" hidden="1">#REF!</definedName>
    <definedName name="TB9b36c753_81b3_4693_9488_32f1fb3fa6be" hidden="1">#REF!</definedName>
    <definedName name="TB9c380e89_2f62_4a49_af2a_ac8c4f0a7a07" localSheetId="30" hidden="1">'[236]2019.12.31 合并报表（调整后）'!#REF!</definedName>
    <definedName name="TB9c380e89_2f62_4a49_af2a_ac8c4f0a7a07" hidden="1">'[236]2019.12.31 合并报表（调整后）'!#REF!</definedName>
    <definedName name="TB9d9b1fbf_c10d_47a2_84ab_a8a24ec22d78" localSheetId="30" hidden="1">#REF!</definedName>
    <definedName name="TB9d9b1fbf_c10d_47a2_84ab_a8a24ec22d78" hidden="1">#REF!</definedName>
    <definedName name="TB9efa85c8_8e52_4bbe_98ca_3b9a96e8c0d6" localSheetId="30" hidden="1">#REF!</definedName>
    <definedName name="TB9efa85c8_8e52_4bbe_98ca_3b9a96e8c0d6" hidden="1">#REF!</definedName>
    <definedName name="TBa1ca8da2_f892_4167_ac5b_9905b15951cc" localSheetId="30" hidden="1">#REF!</definedName>
    <definedName name="TBa1ca8da2_f892_4167_ac5b_9905b15951cc" hidden="1">#REF!</definedName>
    <definedName name="TBa4eed004_1f39_43d3_a8f7_f8cb538e3013" hidden="1">#REF!</definedName>
    <definedName name="TBa92cec35_3117_4975_9c4a_a31c1b2e45c7" localSheetId="30" hidden="1">'[236]2019.12.31 合并报表（调整后）'!#REF!</definedName>
    <definedName name="TBa92cec35_3117_4975_9c4a_a31c1b2e45c7" hidden="1">'[236]2019.12.31 合并报表（调整后）'!#REF!</definedName>
    <definedName name="TBa9e33f8a_74d4_4b85_b37f_1a48ef40246b" localSheetId="30" hidden="1">#REF!</definedName>
    <definedName name="TBa9e33f8a_74d4_4b85_b37f_1a48ef40246b" hidden="1">#REF!</definedName>
    <definedName name="TBac653f02_15c3_4441_806f_2448f918d474" localSheetId="30" hidden="1">'[236]2019.12.31 合并报表（调整后）'!#REF!</definedName>
    <definedName name="TBac653f02_15c3_4441_806f_2448f918d474" hidden="1">'[236]2019.12.31 合并报表（调整后）'!#REF!</definedName>
    <definedName name="TBad68de8c_75e8_488a_9c9d_0bf0aefd7227" localSheetId="30" hidden="1">'[236]2019.12.31 合并报表（调整后）'!#REF!</definedName>
    <definedName name="TBad68de8c_75e8_488a_9c9d_0bf0aefd7227" hidden="1">'[236]2019.12.31 合并报表（调整后）'!#REF!</definedName>
    <definedName name="TBaf902b0e_0a9e_4c8f_b69a_8b2835fd9c36" localSheetId="30" hidden="1">'[236]2019.12.31 合并报表（调整后）'!#REF!</definedName>
    <definedName name="TBaf902b0e_0a9e_4c8f_b69a_8b2835fd9c36" hidden="1">'[236]2019.12.31 合并报表（调整后）'!#REF!</definedName>
    <definedName name="TBB" localSheetId="30">#REF!</definedName>
    <definedName name="TBB">#REF!</definedName>
    <definedName name="TBb1add682_0d6c_4135_8e6f_e5e9dcaf2cb3" localSheetId="30" hidden="1">'[236]2019.12.31 合并报表（调整后）'!#REF!</definedName>
    <definedName name="TBb1add682_0d6c_4135_8e6f_e5e9dcaf2cb3" hidden="1">'[236]2019.12.31 合并报表（调整后）'!#REF!</definedName>
    <definedName name="TBb4664da1_a76f_4eb2_ba66_db53d853bd12" localSheetId="30" hidden="1">#REF!</definedName>
    <definedName name="TBb4664da1_a76f_4eb2_ba66_db53d853bd12" hidden="1">#REF!</definedName>
    <definedName name="TBba2916c4_0413_4eac_8ac7_5697daf7e5c0" localSheetId="30" hidden="1">#REF!</definedName>
    <definedName name="TBba2916c4_0413_4eac_8ac7_5697daf7e5c0" hidden="1">#REF!</definedName>
    <definedName name="TBba563217_487b_436b_a801_5ab0c0f392e8" localSheetId="30" hidden="1">'[236]2019.12.31 合并报表（调整后）'!#REF!</definedName>
    <definedName name="TBba563217_487b_436b_a801_5ab0c0f392e8" hidden="1">'[236]2019.12.31 合并报表（调整后）'!#REF!</definedName>
    <definedName name="TBbb8c5a46_e55c_4318_8dfe_5439b56ee79e" localSheetId="30" hidden="1">#REF!</definedName>
    <definedName name="TBbb8c5a46_e55c_4318_8dfe_5439b56ee79e" hidden="1">#REF!</definedName>
    <definedName name="TBbc0a04ac_fa2e_4a8e_bd0b_9aa079464ee1" localSheetId="30" hidden="1">#REF!</definedName>
    <definedName name="TBbc0a04ac_fa2e_4a8e_bd0b_9aa079464ee1" hidden="1">#REF!</definedName>
    <definedName name="TBbd003e4f_f252_4219_82ae_15c1c05424d3" localSheetId="30" hidden="1">'[236]2019.12.31 合并报表（调整后）'!#REF!</definedName>
    <definedName name="TBbd003e4f_f252_4219_82ae_15c1c05424d3" hidden="1">'[236]2019.12.31 合并报表（调整后）'!#REF!</definedName>
    <definedName name="TBbd0f49ac_1b5f_4290_845a_c1bc5d592cf1" localSheetId="30" hidden="1">#REF!</definedName>
    <definedName name="TBbd0f49ac_1b5f_4290_845a_c1bc5d592cf1" hidden="1">#REF!</definedName>
    <definedName name="TBbd7481e9_f45f_47e8_832b_b1f292d5b08e" localSheetId="30" hidden="1">#REF!</definedName>
    <definedName name="TBbd7481e9_f45f_47e8_832b_b1f292d5b08e" hidden="1">#REF!</definedName>
    <definedName name="TBbe3d6b9f_fdd9_48e5_ab2a_37d8e3b5c202" localSheetId="30" hidden="1">#REF!</definedName>
    <definedName name="TBbe3d6b9f_fdd9_48e5_ab2a_37d8e3b5c202" hidden="1">#REF!</definedName>
    <definedName name="TBc055c02f_ef83_494b_abf2_84de2dad8f1f" localSheetId="30" hidden="1">'[236]2019.12.31 合并报表（调整后）'!#REF!</definedName>
    <definedName name="TBc055c02f_ef83_494b_abf2_84de2dad8f1f" hidden="1">'[236]2019.12.31 合并报表（调整后）'!#REF!</definedName>
    <definedName name="TBc0c73765_1d81_49ed_8f57_f95a7a8bbcca" localSheetId="30" hidden="1">#REF!</definedName>
    <definedName name="TBc0c73765_1d81_49ed_8f57_f95a7a8bbcca" hidden="1">#REF!</definedName>
    <definedName name="TBc40307c9_2456_4e52_bc43_82959d2831fc" localSheetId="30" hidden="1">#REF!</definedName>
    <definedName name="TBc40307c9_2456_4e52_bc43_82959d2831fc" hidden="1">#REF!</definedName>
    <definedName name="TBc5452c86_254c_4cd6_bc5e_8bed0e802bb3" localSheetId="30" hidden="1">'[236]2019.12.31 合并报表（调整后）'!#REF!</definedName>
    <definedName name="TBc5452c86_254c_4cd6_bc5e_8bed0e802bb3" hidden="1">'[236]2019.12.31 合并报表（调整后）'!#REF!</definedName>
    <definedName name="TBc761cfbd_fbe1_46ff_8c6e_0db50b0309bc" localSheetId="30" hidden="1">#REF!</definedName>
    <definedName name="TBc761cfbd_fbe1_46ff_8c6e_0db50b0309bc" hidden="1">#REF!</definedName>
    <definedName name="TBc8575cd7_1b38_4b24_b6b8_456f4e692975" localSheetId="30" hidden="1">#REF!</definedName>
    <definedName name="TBc8575cd7_1b38_4b24_b6b8_456f4e692975" hidden="1">#REF!</definedName>
    <definedName name="TBcb6d338a_aa38_4bf4_9633_df14918b2391" localSheetId="30" hidden="1">#REF!</definedName>
    <definedName name="TBcb6d338a_aa38_4bf4_9633_df14918b2391" hidden="1">#REF!</definedName>
    <definedName name="TBcc4db965_5ffd_4925_b913_1ae117fcfdc7" localSheetId="30" hidden="1">'[236]2019.12.31 合并报表（调整后）'!#REF!</definedName>
    <definedName name="TBcc4db965_5ffd_4925_b913_1ae117fcfdc7" hidden="1">'[236]2019.12.31 合并报表（调整后）'!#REF!</definedName>
    <definedName name="TBd097c819_19ba_433c_be5b_38d0c0dfc42d" localSheetId="30" hidden="1">#REF!</definedName>
    <definedName name="TBd097c819_19ba_433c_be5b_38d0c0dfc42d" hidden="1">#REF!</definedName>
    <definedName name="TBd162f697_27c8_4b92_9b9f_cafcd4509cfd" localSheetId="30" hidden="1">'[236]2019.12.31 合并报表（调整后）'!#REF!</definedName>
    <definedName name="TBd162f697_27c8_4b92_9b9f_cafcd4509cfd" hidden="1">'[236]2019.12.31 合并报表（调整后）'!#REF!</definedName>
    <definedName name="TBd2f795b3_c1e8_4c15_86ee_aeea24d4a1c7" localSheetId="30" hidden="1">#REF!</definedName>
    <definedName name="TBd2f795b3_c1e8_4c15_86ee_aeea24d4a1c7" hidden="1">#REF!</definedName>
    <definedName name="TBd3aa2588_1a67_42e6_8339_060f1a428c9b" localSheetId="30" hidden="1">#REF!</definedName>
    <definedName name="TBd3aa2588_1a67_42e6_8339_060f1a428c9b" hidden="1">#REF!</definedName>
    <definedName name="TBd8354a93_c4f9_4561_989e_f6474555767d" localSheetId="30" hidden="1">#REF!</definedName>
    <definedName name="TBd8354a93_c4f9_4561_989e_f6474555767d" hidden="1">#REF!</definedName>
    <definedName name="TBd90d3bc1_6e03_4e60_a544_328f1030c4c8" hidden="1">#REF!</definedName>
    <definedName name="TBda3b2460_df25_4f7c_80ec_8592a62f2b48" localSheetId="30" hidden="1">'[236]2019.12.31 合并报表（调整后）'!#REF!</definedName>
    <definedName name="TBda3b2460_df25_4f7c_80ec_8592a62f2b48" hidden="1">'[236]2019.12.31 合并报表（调整后）'!#REF!</definedName>
    <definedName name="TBda7be9c6_6a93_4791_8159_27bf45361447" localSheetId="30" hidden="1">#REF!</definedName>
    <definedName name="TBda7be9c6_6a93_4791_8159_27bf45361447" hidden="1">#REF!</definedName>
    <definedName name="TBdbf91af4_b29c_45f2_a781_293cc47c49a5" localSheetId="30" hidden="1">#REF!</definedName>
    <definedName name="TBdbf91af4_b29c_45f2_a781_293cc47c49a5" hidden="1">#REF!</definedName>
    <definedName name="TBdd3187ed_e1aa_4e19_a15c_f7e0c009ddf9" localSheetId="30" hidden="1">'[236]2019.12.31 合并报表（调整后）'!#REF!</definedName>
    <definedName name="TBdd3187ed_e1aa_4e19_a15c_f7e0c009ddf9" hidden="1">'[236]2019.12.31 合并报表（调整后）'!#REF!</definedName>
    <definedName name="TBe05a822d_cd1f_49fb_9698_3699cd5b5947" localSheetId="30" hidden="1">'[236]2019.12.31 合并报表（调整后）'!#REF!</definedName>
    <definedName name="TBe05a822d_cd1f_49fb_9698_3699cd5b5947" hidden="1">'[236]2019.12.31 合并报表（调整后）'!#REF!</definedName>
    <definedName name="TBe06dcc7c_a242_4cac_975d_76ee49daa6e7" localSheetId="30" hidden="1">#REF!</definedName>
    <definedName name="TBe06dcc7c_a242_4cac_975d_76ee49daa6e7" hidden="1">#REF!</definedName>
    <definedName name="TBe4f3cc31_9679_4576_b0c4_9fd0e9629293" localSheetId="30" hidden="1">#REF!</definedName>
    <definedName name="TBe4f3cc31_9679_4576_b0c4_9fd0e9629293" hidden="1">#REF!</definedName>
    <definedName name="TBe83006a1_8659_4118_9390_375c25cc7e6f" localSheetId="30" hidden="1">#REF!</definedName>
    <definedName name="TBe83006a1_8659_4118_9390_375c25cc7e6f" hidden="1">#REF!</definedName>
    <definedName name="TBee7e4d47_e080_404b_a454_588d785c9b8e" hidden="1">#REF!</definedName>
    <definedName name="TBef2d27ba_08ad_4af2_a2ff_a3a5f95fbb3d" localSheetId="30" hidden="1">'[236]2019.12.31 合并报表（调整后）'!#REF!</definedName>
    <definedName name="TBef2d27ba_08ad_4af2_a2ff_a3a5f95fbb3d" hidden="1">'[236]2019.12.31 合并报表（调整后）'!#REF!</definedName>
    <definedName name="TBef58bdb2_234c_48d7_a70d_5a02ffa072ac" localSheetId="30" hidden="1">#REF!</definedName>
    <definedName name="TBef58bdb2_234c_48d7_a70d_5a02ffa072ac" hidden="1">#REF!</definedName>
    <definedName name="TBf30f5eae_76c6_41c2_8871_661f27bcfb4a" localSheetId="30" hidden="1">#REF!</definedName>
    <definedName name="TBf30f5eae_76c6_41c2_8871_661f27bcfb4a" hidden="1">#REF!</definedName>
    <definedName name="TBf9dbd490_f013_4ef8_bbd3_fdc24e01cd01" localSheetId="30" hidden="1">'[236]2019.12.31 合并报表（调整后）'!#REF!</definedName>
    <definedName name="TBf9dbd490_f013_4ef8_bbd3_fdc24e01cd01" hidden="1">'[236]2019.12.31 合并报表（调整后）'!#REF!</definedName>
    <definedName name="TBfd1a5ffc_939e_42f7_bd4c_997fc7204b30" localSheetId="30" hidden="1">#REF!</definedName>
    <definedName name="TBfd1a5ffc_939e_42f7_bd4c_997fc7204b30" hidden="1">#REF!</definedName>
    <definedName name="tbl_ProdInfo" localSheetId="30" hidden="1">#REF!</definedName>
    <definedName name="tbl_ProdInfo" hidden="1">#REF!</definedName>
    <definedName name="TBTOP">#REF!</definedName>
    <definedName name="tel" localSheetId="30" hidden="1">{"DCF",#N/A,FALSE,"CF"}</definedName>
    <definedName name="tel" hidden="1">{"DCF",#N/A,FALSE,"CF"}</definedName>
    <definedName name="tel_1" localSheetId="30" hidden="1">{"DCF",#N/A,FALSE,"CF"}</definedName>
    <definedName name="tel_1" hidden="1">{"DCF",#N/A,FALSE,"CF"}</definedName>
    <definedName name="tel_2" localSheetId="30" hidden="1">{"DCF",#N/A,FALSE,"CF"}</definedName>
    <definedName name="tel_2" hidden="1">{"DCF",#N/A,FALSE,"CF"}</definedName>
    <definedName name="tel_3" localSheetId="30" hidden="1">{"DCF",#N/A,FALSE,"CF"}</definedName>
    <definedName name="tel_3" hidden="1">{"DCF",#N/A,FALSE,"CF"}</definedName>
    <definedName name="tel_4" localSheetId="30" hidden="1">{"DCF",#N/A,FALSE,"CF"}</definedName>
    <definedName name="tel_4" hidden="1">{"DCF",#N/A,FALSE,"CF"}</definedName>
    <definedName name="tel_5" localSheetId="30" hidden="1">{"DCF",#N/A,FALSE,"CF"}</definedName>
    <definedName name="tel_5" hidden="1">{"DCF",#N/A,FALSE,"CF"}</definedName>
    <definedName name="Tem" localSheetId="30" hidden="1">{#N/A,#N/A,FALSE,"Pharm";#N/A,#N/A,FALSE,"WWCM"}</definedName>
    <definedName name="Tem" hidden="1">{#N/A,#N/A,FALSE,"Pharm";#N/A,#N/A,FALSE,"WWCM"}</definedName>
    <definedName name="temp" localSheetId="30" hidden="1">{#N/A,#N/A,FALSE,"Op_Stmt";#N/A,#N/A,FALSE,"Consol_Op_Stmt";#N/A,#N/A,FALSE,"rev_summ";#N/A,#N/A,FALSE,"Unit_Summ";#N/A,#N/A,FALSE,"EBIT_summ";#N/A,#N/A,FALSE,"RONA_NetAssets"}</definedName>
    <definedName name="temp" hidden="1">{#N/A,#N/A,FALSE,"Op_Stmt";#N/A,#N/A,FALSE,"Consol_Op_Stmt";#N/A,#N/A,FALSE,"rev_summ";#N/A,#N/A,FALSE,"Unit_Summ";#N/A,#N/A,FALSE,"EBIT_summ";#N/A,#N/A,FALSE,"RONA_NetAssets"}</definedName>
    <definedName name="Temp1" localSheetId="30" hidden="1">{"quarterly",#N/A,FALSE,"Income Statement";#N/A,#N/A,FALSE,"print segment";#N/A,#N/A,FALSE,"Balance Sheet";#N/A,#N/A,FALSE,"Annl Inc";#N/A,#N/A,FALSE,"Cash Flow"}</definedName>
    <definedName name="Temp1" hidden="1">{"quarterly",#N/A,FALSE,"Income Statement";#N/A,#N/A,FALSE,"print segment";#N/A,#N/A,FALSE,"Balance Sheet";#N/A,#N/A,FALSE,"Annl Inc";#N/A,#N/A,FALSE,"Cash Flow"}</definedName>
    <definedName name="temp2" localSheetId="30" hidden="1">{#N/A,#N/A,FALSE,"Op_Stmt";#N/A,#N/A,FALSE,"Consol_Op_Stmt";#N/A,#N/A,FALSE,"rev_summ";#N/A,#N/A,FALSE,"Unit_Summ";#N/A,#N/A,FALSE,"EBIT_summ";#N/A,#N/A,FALSE,"RONA_NetAssets"}</definedName>
    <definedName name="temp2" hidden="1">{#N/A,#N/A,FALSE,"Op_Stmt";#N/A,#N/A,FALSE,"Consol_Op_Stmt";#N/A,#N/A,FALSE,"rev_summ";#N/A,#N/A,FALSE,"Unit_Summ";#N/A,#N/A,FALSE,"EBIT_summ";#N/A,#N/A,FALSE,"RONA_NetAssets"}</definedName>
    <definedName name="temp3" localSheetId="30" hidden="1">{#N/A,#N/A,FALSE,"Op_Stmt";#N/A,#N/A,FALSE,"Consol_Op_Stmt";#N/A,#N/A,FALSE,"rev_summ";#N/A,#N/A,FALSE,"Unit_Summ";#N/A,#N/A,FALSE,"EBIT_summ";#N/A,#N/A,FALSE,"RONA_NetAssets"}</definedName>
    <definedName name="temp3" hidden="1">{#N/A,#N/A,FALSE,"Op_Stmt";#N/A,#N/A,FALSE,"Consol_Op_Stmt";#N/A,#N/A,FALSE,"rev_summ";#N/A,#N/A,FALSE,"Unit_Summ";#N/A,#N/A,FALSE,"EBIT_summ";#N/A,#N/A,FALSE,"RONA_NetAssets"}</definedName>
    <definedName name="Template"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emplat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emplate2" localSheetId="30" hidden="1">{"by_month",#N/A,TRUE,"template";"destec_month",#N/A,TRUE,"template";"by_quarter",#N/A,TRUE,"template";"destec_quarter",#N/A,TRUE,"template";"by_year",#N/A,TRUE,"template";"destec_annual",#N/A,TRUE,"template"}</definedName>
    <definedName name="template2" hidden="1">{"by_month",#N/A,TRUE,"template";"destec_month",#N/A,TRUE,"template";"by_quarter",#N/A,TRUE,"template";"destec_quarter",#N/A,TRUE,"template";"by_year",#N/A,TRUE,"template";"destec_annual",#N/A,TRUE,"template"}</definedName>
    <definedName name="Tenant_Type">[238]Configuration!$A$3:$A$20</definedName>
    <definedName name="teq" localSheetId="30" hidden="1">{#N/A,#N/A,FALSE,"Pharm";#N/A,#N/A,FALSE,"WWCM"}</definedName>
    <definedName name="teq" hidden="1">{#N/A,#N/A,FALSE,"Pharm";#N/A,#N/A,FALSE,"WWCM"}</definedName>
    <definedName name="Tequin" localSheetId="30" hidden="1">{#N/A,#N/A,FALSE,"Pharm";#N/A,#N/A,FALSE,"WWCM"}</definedName>
    <definedName name="Tequin" hidden="1">{#N/A,#N/A,FALSE,"Pharm";#N/A,#N/A,FALSE,"WWCM"}</definedName>
    <definedName name="tequinol" localSheetId="30" hidden="1">{#N/A,#N/A,FALSE,"REPORT"}</definedName>
    <definedName name="tequinol" hidden="1">{#N/A,#N/A,FALSE,"REPORT"}</definedName>
    <definedName name="terghrtjrt" localSheetId="30" hidden="1">{"Units A",#N/A,FALSE,"FY95SLS";"Units B",#N/A,FALSE,"FY95SLS"}</definedName>
    <definedName name="terghrtjrt" hidden="1">{"Units A",#N/A,FALSE,"FY95SLS";"Units B",#N/A,FALSE,"FY95SLS"}</definedName>
    <definedName name="TERM_C8" localSheetId="30">#REF!</definedName>
    <definedName name="TERM_C8">#REF!</definedName>
    <definedName name="Term_in_years">#REF!</definedName>
    <definedName name="TERM_PB">#REF!</definedName>
    <definedName name="terms">#REF!</definedName>
    <definedName name="terywer" localSheetId="30" hidden="1">{"Pound Sterling",#N/A,TRUE,"PPD";"Pound Sterling",#N/A,TRUE,"Anaquest";"Pound Sterling",#N/A,TRUE,"Delta";"Pound Sterling",#N/A,TRUE,"INO"}</definedName>
    <definedName name="terywer" hidden="1">{"Pound Sterling",#N/A,TRUE,"PPD";"Pound Sterling",#N/A,TRUE,"Anaquest";"Pound Sterling",#N/A,TRUE,"Delta";"Pound Sterling",#N/A,TRUE,"INO"}</definedName>
    <definedName name="test" localSheetId="30" hidden="1">{"Assumpt BS",#N/A,TRUE,"BS Assumpt"}</definedName>
    <definedName name="test" hidden="1">{"Assumpt BS",#N/A,TRUE,"BS Assumpt"}</definedName>
    <definedName name="test1" localSheetId="30" hidden="1">{"Assumpt BS",#N/A,TRUE,"BS Assumpt"}</definedName>
    <definedName name="test1" hidden="1">{"Assumpt BS",#N/A,TRUE,"BS Assumpt"}</definedName>
    <definedName name="test2" localSheetId="30" hidden="1">{"compallo",#N/A,FALSE,"Allocation";"plallo",#N/A,FALSE,"Allocation"}</definedName>
    <definedName name="test2" hidden="1">{"compallo",#N/A,FALSE,"Allocation";"plallo",#N/A,FALSE,"Allocation"}</definedName>
    <definedName name="test3" localSheetId="30" hidden="1">{"compallo",#N/A,FALSE,"Allocation";"plallo",#N/A,FALSE,"Allocation"}</definedName>
    <definedName name="test3" hidden="1">{"compallo",#N/A,FALSE,"Allocation";"plallo",#N/A,FALSE,"Allocation"}</definedName>
    <definedName name="test4" localSheetId="30" hidden="1">{"compallo",#N/A,FALSE,"Allocation";"plallo",#N/A,FALSE,"Allocation"}</definedName>
    <definedName name="test4" hidden="1">{"compallo",#N/A,FALSE,"Allocation";"plallo",#N/A,FALSE,"Allocation"}</definedName>
    <definedName name="test5" localSheetId="30" hidden="1">{"compallo",#N/A,FALSE,"Allocation";"plallo",#N/A,FALSE,"Allocation"}</definedName>
    <definedName name="test5" hidden="1">{"compallo",#N/A,FALSE,"Allocation";"plallo",#N/A,FALSE,"Allocation"}</definedName>
    <definedName name="teste" localSheetId="30" hidden="1">{#N/A,#N/A,FALSE,"Pharm";#N/A,#N/A,FALSE,"WWCM"}</definedName>
    <definedName name="teste" hidden="1">{#N/A,#N/A,FALSE,"Pharm";#N/A,#N/A,FALSE,"WWCM"}</definedName>
    <definedName name="tete" localSheetId="30" hidden="1">{#N/A,#N/A,FALSE,"Calc";#N/A,#N/A,FALSE,"Sensitivity";#N/A,#N/A,FALSE,"LT Earn.Dil.";#N/A,#N/A,FALSE,"Dil. AVP"}</definedName>
    <definedName name="tete" hidden="1">{#N/A,#N/A,FALSE,"Calc";#N/A,#N/A,FALSE,"Sensitivity";#N/A,#N/A,FALSE,"LT Earn.Dil.";#N/A,#N/A,FALSE,"Dil. AVP"}</definedName>
    <definedName name="TextCopy2A">'[239]Consol adj'!#REF!</definedName>
    <definedName name="TextCopy2AA">'[239]Consol adj'!#REF!</definedName>
    <definedName name="TextRefCopy1" localSheetId="30">#REF!</definedName>
    <definedName name="TextRefCopy1">#REF!</definedName>
    <definedName name="TextRefCopy10">#REF!</definedName>
    <definedName name="TextRefCopy100">#REF!</definedName>
    <definedName name="TextRefCopy101">#REF!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#REF!</definedName>
    <definedName name="TextRefCopy113">#REF!</definedName>
    <definedName name="TextRefCopy114">#REF!</definedName>
    <definedName name="TextRefCopy115">#REF!</definedName>
    <definedName name="TextRefCopy116">#REF!</definedName>
    <definedName name="TextRefCopy117">#REF!</definedName>
    <definedName name="TextRefCopy118">#REF!</definedName>
    <definedName name="TextRefCopy119">#REF!</definedName>
    <definedName name="TextRefCopy12">'[240]Aging analysis (&gt; 180 days)'!$F$371</definedName>
    <definedName name="TextRefCopy120" localSheetId="30">#REF!</definedName>
    <definedName name="TextRefCopy120">#REF!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#REF!</definedName>
    <definedName name="TextRefCopy133">#REF!</definedName>
    <definedName name="TextRefCopy134">#REF!</definedName>
    <definedName name="TextRefCopy135">#REF!</definedName>
    <definedName name="TextRefCopy136">#REF!</definedName>
    <definedName name="TextRefCopy137">#REF!</definedName>
    <definedName name="TextRefCopy138">#REF!</definedName>
    <definedName name="TextRefCopy139">#REF!</definedName>
    <definedName name="TextRefCopy14">'[240]Aging analysis (&gt; 180 days)'!$E$371</definedName>
    <definedName name="TextRefCopy140" localSheetId="30">#REF!</definedName>
    <definedName name="TextRefCopy140">#REF!</definedName>
    <definedName name="TextRefCopy141">#REF!</definedName>
    <definedName name="TextRefCopy142">#REF!</definedName>
    <definedName name="TextRefCopy143">#REF!</definedName>
    <definedName name="TextRefCopy144">#REF!</definedName>
    <definedName name="TextRefCopy145">'[241]08.03 Consol Bal Sheet'!#REF!</definedName>
    <definedName name="TextRefCopy146" localSheetId="30">'[241]08.03 Consol Bal Sheet'!#REF!</definedName>
    <definedName name="TextRefCopy146">'[241]08.03 Consol Bal Sheet'!#REF!</definedName>
    <definedName name="TextRefCopy147" localSheetId="30">#REF!</definedName>
    <definedName name="TextRefCopy147">#REF!</definedName>
    <definedName name="TextRefCopy148" localSheetId="30">'[241]08.03 Consol Bal Sheet'!#REF!</definedName>
    <definedName name="TextRefCopy148">'[241]08.03 Consol Bal Sheet'!#REF!</definedName>
    <definedName name="TextRefCopy149" localSheetId="30">'[241]08.03 Consol Bal Sheet'!#REF!</definedName>
    <definedName name="TextRefCopy149">'[241]08.03 Consol Bal Sheet'!#REF!</definedName>
    <definedName name="TextRefCopy15">'[240]Aging analysis (&gt; 180 days)'!$D$371</definedName>
    <definedName name="TextRefCopy150" localSheetId="30">'[241]08.03 Consol Bal Sheet'!#REF!</definedName>
    <definedName name="TextRefCopy150">'[241]08.03 Consol Bal Sheet'!#REF!</definedName>
    <definedName name="TextRefCopy151" localSheetId="30">'[241]08.03 Consol Bal Sheet'!#REF!</definedName>
    <definedName name="TextRefCopy151">'[241]08.03 Consol Bal Sheet'!#REF!</definedName>
    <definedName name="TextRefCopy152" localSheetId="30">'[241]08.03 Consol Bal Sheet'!#REF!</definedName>
    <definedName name="TextRefCopy152">'[241]08.03 Consol Bal Sheet'!#REF!</definedName>
    <definedName name="TextRefCopy153" localSheetId="30">'[241]08.03 Consol Bal Sheet'!#REF!</definedName>
    <definedName name="TextRefCopy153">'[241]08.03 Consol Bal Sheet'!#REF!</definedName>
    <definedName name="TextRefCopy154" localSheetId="30">'[241]08.03 Consol Bal Sheet'!#REF!</definedName>
    <definedName name="TextRefCopy154">'[241]08.03 Consol Bal Sheet'!#REF!</definedName>
    <definedName name="TextRefCopy155" localSheetId="30">'[241]08.03 Consol Bal Sheet'!#REF!</definedName>
    <definedName name="TextRefCopy155">'[241]08.03 Consol Bal Sheet'!#REF!</definedName>
    <definedName name="TextRefCopy156" localSheetId="30">'[241]08.03 Consol Bal Sheet'!#REF!</definedName>
    <definedName name="TextRefCopy156">'[241]08.03 Consol Bal Sheet'!#REF!</definedName>
    <definedName name="TextRefCopy157" localSheetId="30">'[241]08.03 Consol Bal Sheet'!#REF!</definedName>
    <definedName name="TextRefCopy157">'[241]08.03 Consol Bal Sheet'!#REF!</definedName>
    <definedName name="TextRefCopy158" localSheetId="30">'[241]08.03 Consol Bal Sheet'!#REF!</definedName>
    <definedName name="TextRefCopy158">'[241]08.03 Consol Bal Sheet'!#REF!</definedName>
    <definedName name="TextRefCopy159" localSheetId="30">'[241]08.03 Consol Bal Sheet'!#REF!</definedName>
    <definedName name="TextRefCopy159">'[241]08.03 Consol Bal Sheet'!#REF!</definedName>
    <definedName name="TextRefCopy16" localSheetId="30">#REF!</definedName>
    <definedName name="TextRefCopy16">#REF!</definedName>
    <definedName name="TextRefCopy160" localSheetId="30">'[241]08.03 Consol Bal Sheet'!#REF!</definedName>
    <definedName name="TextRefCopy160">'[241]08.03 Consol Bal Sheet'!#REF!</definedName>
    <definedName name="TextRefCopy161" localSheetId="30">'[241]08.03 Consol Bal Sheet'!#REF!</definedName>
    <definedName name="TextRefCopy161">'[241]08.03 Consol Bal Sheet'!#REF!</definedName>
    <definedName name="TextRefCopy162" localSheetId="30">'[241]08.03 Consol Bal Sheet'!#REF!</definedName>
    <definedName name="TextRefCopy162">'[241]08.03 Consol Bal Sheet'!#REF!</definedName>
    <definedName name="TextRefCopy163" localSheetId="30">'[241]08.03 Consol Bal Sheet'!#REF!</definedName>
    <definedName name="TextRefCopy163">'[241]08.03 Consol Bal Sheet'!#REF!</definedName>
    <definedName name="TextRefCopy164" localSheetId="30">#REF!</definedName>
    <definedName name="TextRefCopy164">#REF!</definedName>
    <definedName name="TextRefCopy165" localSheetId="30">'[241]08.03 Consol Income Stat'!#REF!</definedName>
    <definedName name="TextRefCopy165">'[241]08.03 Consol Income Stat'!#REF!</definedName>
    <definedName name="TextRefCopy166" localSheetId="30">'[241]08.03 Consol Income Stat'!#REF!</definedName>
    <definedName name="TextRefCopy166">'[241]08.03 Consol Income Stat'!#REF!</definedName>
    <definedName name="TextRefCopy167" localSheetId="30">'[241]08.03 Consol Income Stat'!#REF!</definedName>
    <definedName name="TextRefCopy167">'[241]08.03 Consol Income Stat'!#REF!</definedName>
    <definedName name="TextRefCopy168" localSheetId="30">'[241]08.03 Consol Income Stat'!#REF!</definedName>
    <definedName name="TextRefCopy168">'[241]08.03 Consol Income Stat'!#REF!</definedName>
    <definedName name="TextRefCopy169" localSheetId="30">'[241]08.03 Consol Bal Sheet'!#REF!</definedName>
    <definedName name="TextRefCopy169">'[241]08.03 Consol Bal Sheet'!#REF!</definedName>
    <definedName name="TextRefCopy17" localSheetId="30">#REF!</definedName>
    <definedName name="TextRefCopy17">#REF!</definedName>
    <definedName name="TextRefCopy170" localSheetId="30">'[241]08.03 Consol Bal Sheet'!#REF!</definedName>
    <definedName name="TextRefCopy170">'[241]08.03 Consol Bal Sheet'!#REF!</definedName>
    <definedName name="TextRefCopy171" localSheetId="30">'[241]08.03 Consol Bal Sheet'!#REF!</definedName>
    <definedName name="TextRefCopy171">'[241]08.03 Consol Bal Sheet'!#REF!</definedName>
    <definedName name="TextRefCopy172" localSheetId="30">'[241]08.03 Consol Bal Sheet'!#REF!</definedName>
    <definedName name="TextRefCopy172">'[241]08.03 Consol Bal Sheet'!#REF!</definedName>
    <definedName name="TextRefCopy173" localSheetId="30">'[241]08.03 Consol Income Stat'!#REF!</definedName>
    <definedName name="TextRefCopy173">'[241]08.03 Consol Income Stat'!#REF!</definedName>
    <definedName name="TextRefCopy174" localSheetId="30">'[241]08.03 Consol Bal Sheet'!#REF!</definedName>
    <definedName name="TextRefCopy174">'[241]08.03 Consol Bal Sheet'!#REF!</definedName>
    <definedName name="TextRefCopy175" localSheetId="30">'[241]08.03 Consol Bal Sheet'!#REF!</definedName>
    <definedName name="TextRefCopy175">'[241]08.03 Consol Bal Sheet'!#REF!</definedName>
    <definedName name="TextRefCopy176" localSheetId="30">'[241]08.03 Consol Bal Sheet'!#REF!</definedName>
    <definedName name="TextRefCopy176">'[241]08.03 Consol Bal Sheet'!#REF!</definedName>
    <definedName name="TextRefCopy177" localSheetId="30">'[241]08.03 Consol Bal Sheet'!#REF!</definedName>
    <definedName name="TextRefCopy177">'[241]08.03 Consol Bal Sheet'!#REF!</definedName>
    <definedName name="TextRefCopy178" localSheetId="30">'[241]08.03 Consol Bal Sheet'!#REF!</definedName>
    <definedName name="TextRefCopy178">'[241]08.03 Consol Bal Sheet'!#REF!</definedName>
    <definedName name="TextRefCopy179" localSheetId="30">'[241]08.03 Consol Bal Sheet'!#REF!</definedName>
    <definedName name="TextRefCopy179">'[241]08.03 Consol Bal Sheet'!#REF!</definedName>
    <definedName name="TextRefCopy18" localSheetId="30">#REF!</definedName>
    <definedName name="TextRefCopy18">#REF!</definedName>
    <definedName name="TextRefCopy180" localSheetId="30">'[241]08.03 Consol Income Stat'!#REF!</definedName>
    <definedName name="TextRefCopy180">'[241]08.03 Consol Income Stat'!#REF!</definedName>
    <definedName name="TextRefCopy181" localSheetId="30">#REF!</definedName>
    <definedName name="TextRefCopy181">#REF!</definedName>
    <definedName name="TextRefCopy182" localSheetId="30">'[241]08.03 Consol Bal Sheet'!#REF!</definedName>
    <definedName name="TextRefCopy182">'[241]08.03 Consol Bal Sheet'!#REF!</definedName>
    <definedName name="TextRefCopy183" localSheetId="30">'[241]08.03 Consol Bal Sheet'!#REF!</definedName>
    <definedName name="TextRefCopy183">'[241]08.03 Consol Bal Sheet'!#REF!</definedName>
    <definedName name="TextRefCopy184" localSheetId="30">'[184]Consol adj'!#REF!</definedName>
    <definedName name="TextRefCopy184">'[184]Consol adj'!#REF!</definedName>
    <definedName name="TextRefCopy185" localSheetId="30">'[184]Consol adj'!#REF!</definedName>
    <definedName name="TextRefCopy185">'[184]Consol adj'!#REF!</definedName>
    <definedName name="TextRefCopy187">'[184]Consol adj'!$E$83</definedName>
    <definedName name="TextRefCopy188" localSheetId="30">'[241]08.03 Consol Bal Sheet'!#REF!</definedName>
    <definedName name="TextRefCopy188">'[241]08.03 Consol Bal Sheet'!#REF!</definedName>
    <definedName name="TextRefCopy189" localSheetId="30">'[241]08.03 Consol Bal Sheet'!#REF!</definedName>
    <definedName name="TextRefCopy189">'[241]08.03 Consol Bal Sheet'!#REF!</definedName>
    <definedName name="TextRefCopy19" localSheetId="30">#REF!</definedName>
    <definedName name="TextRefCopy19">#REF!</definedName>
    <definedName name="TextRefCopy190" localSheetId="30">[184]Bank!#REF!</definedName>
    <definedName name="TextRefCopy190">[184]Bank!#REF!</definedName>
    <definedName name="TextRefCopy191" localSheetId="30">[184]Bank!#REF!</definedName>
    <definedName name="TextRefCopy191">[184]Bank!#REF!</definedName>
    <definedName name="TextRefCopy192" localSheetId="30">[184]Bank!#REF!</definedName>
    <definedName name="TextRefCopy192">[184]Bank!#REF!</definedName>
    <definedName name="TextRefCopy193">[184]Bank!#REF!</definedName>
    <definedName name="TextRefCopy194">[184]Bank!#REF!</definedName>
    <definedName name="TextRefCopy195">[184]Bank!#REF!</definedName>
    <definedName name="TextRefCopy196">[184]Bank!#REF!</definedName>
    <definedName name="TextRefCopy197">'[241]08.03 Consol Bal Sheet'!#REF!</definedName>
    <definedName name="TextRefCopy198">[184]Bank!#REF!</definedName>
    <definedName name="TextRefCopy2" localSheetId="30">'[239]Consol adj'!#REF!</definedName>
    <definedName name="TextRefCopy2">'[239]Consol adj'!#REF!</definedName>
    <definedName name="TextRefCopy20">'[239]Consol adj'!$G$152</definedName>
    <definedName name="TextRefCopy200" localSheetId="30">'[184]Consol adj'!#REF!</definedName>
    <definedName name="TextRefCopy200">'[184]Consol adj'!#REF!</definedName>
    <definedName name="TextRefCopy201" localSheetId="30">[184]Bank!#REF!</definedName>
    <definedName name="TextRefCopy201">[184]Bank!#REF!</definedName>
    <definedName name="TextRefCopy202" localSheetId="30">[184]Bank!#REF!</definedName>
    <definedName name="TextRefCopy202">[184]Bank!#REF!</definedName>
    <definedName name="TextRefCopy203" localSheetId="30">[184]Bank!#REF!</definedName>
    <definedName name="TextRefCopy203">[184]Bank!#REF!</definedName>
    <definedName name="TextRefCopy204">[184]Bank!#REF!</definedName>
    <definedName name="TextRefCopy205">[184]Bank!#REF!</definedName>
    <definedName name="TextRefCopy206">'[184]Consol adj'!#REF!</definedName>
    <definedName name="TextRefCopy207">[184]Bank!#REF!</definedName>
    <definedName name="TextRefCopy208">'[184]Consol adj'!#REF!</definedName>
    <definedName name="TextRefCopy209">'[184]Consol adj'!#REF!</definedName>
    <definedName name="TextRefCopy21" localSheetId="30">#REF!</definedName>
    <definedName name="TextRefCopy21">#REF!</definedName>
    <definedName name="TextRefCopy210" localSheetId="30">[184]Bank!#REF!</definedName>
    <definedName name="TextRefCopy210">[184]Bank!#REF!</definedName>
    <definedName name="TextRefCopy211" localSheetId="30">[184]Bank!#REF!</definedName>
    <definedName name="TextRefCopy211">[184]Bank!#REF!</definedName>
    <definedName name="TextRefCopy212" localSheetId="30">[184]Bank!#REF!</definedName>
    <definedName name="TextRefCopy212">[184]Bank!#REF!</definedName>
    <definedName name="TextRefCopy213">[184]Bank!#REF!</definedName>
    <definedName name="TextRefCopy214">[184]Bank!#REF!</definedName>
    <definedName name="TextRefCopy215">[184]Bank!#REF!</definedName>
    <definedName name="TextRefCopy216">[184]Bank!#REF!</definedName>
    <definedName name="TextRefCopy219" localSheetId="30">#REF!</definedName>
    <definedName name="TextRefCopy219">#REF!</definedName>
    <definedName name="TextRefCopy22" localSheetId="30">#REF!</definedName>
    <definedName name="TextRefCopy22">#REF!</definedName>
    <definedName name="TextRefCopy220" localSheetId="30">[184]Bank!#REF!</definedName>
    <definedName name="TextRefCopy220">[184]Bank!#REF!</definedName>
    <definedName name="TextRefCopy221" localSheetId="30">'[184]Consol adj'!#REF!</definedName>
    <definedName name="TextRefCopy221">'[184]Consol adj'!#REF!</definedName>
    <definedName name="TextRefCopy222" localSheetId="30">[184]Bank!#REF!</definedName>
    <definedName name="TextRefCopy222">[184]Bank!#REF!</definedName>
    <definedName name="TextRefCopy225" localSheetId="30">[184]Bank!#REF!</definedName>
    <definedName name="TextRefCopy225">[184]Bank!#REF!</definedName>
    <definedName name="TextRefCopy227" localSheetId="30">[184]Bank!#REF!</definedName>
    <definedName name="TextRefCopy227">[184]Bank!#REF!</definedName>
    <definedName name="TextRefCopy229">[184]Bank!#REF!</definedName>
    <definedName name="TextRefCopy23" localSheetId="30">'[242]Summary of 2006'!#REF!</definedName>
    <definedName name="TextRefCopy23">'[242]Summary of 2006'!#REF!</definedName>
    <definedName name="TextRefCopy232">[184]Bank!#REF!</definedName>
    <definedName name="TextRefCopy234">[184]Bank!#REF!</definedName>
    <definedName name="TextRefCopy235" localSheetId="30">#REF!</definedName>
    <definedName name="TextRefCopy235">#REF!</definedName>
    <definedName name="TextRefCopy236" localSheetId="30">#REF!</definedName>
    <definedName name="TextRefCopy236">#REF!</definedName>
    <definedName name="TextRefCopy237" localSheetId="30">#REF!</definedName>
    <definedName name="TextRefCopy237">#REF!</definedName>
    <definedName name="TextRefCopy238">#REF!</definedName>
    <definedName name="TextRefCopy24">'[242]Summary of 2006'!#REF!</definedName>
    <definedName name="TextRefCopy240" localSheetId="30">#REF!</definedName>
    <definedName name="TextRefCopy240">#REF!</definedName>
    <definedName name="TextRefCopy241" localSheetId="30">[184]Bank!#REF!</definedName>
    <definedName name="TextRefCopy241">[184]Bank!#REF!</definedName>
    <definedName name="TextRefCopy242" localSheetId="30">#REF!</definedName>
    <definedName name="TextRefCopy242">#REF!</definedName>
    <definedName name="TextRefCopy243" localSheetId="30">#REF!</definedName>
    <definedName name="TextRefCopy243">#REF!</definedName>
    <definedName name="TextRefCopy244" localSheetId="30">#REF!</definedName>
    <definedName name="TextRefCopy244">#REF!</definedName>
    <definedName name="TextRefCopy245" localSheetId="30">[184]Bank!#REF!</definedName>
    <definedName name="TextRefCopy245">[184]Bank!#REF!</definedName>
    <definedName name="TextRefCopy246" localSheetId="30">[184]Bank!#REF!</definedName>
    <definedName name="TextRefCopy246">[184]Bank!#REF!</definedName>
    <definedName name="TextRefCopy247" localSheetId="30">#REF!</definedName>
    <definedName name="TextRefCopy247">#REF!</definedName>
    <definedName name="TextRefCopy248" localSheetId="30">[184]Bank!#REF!</definedName>
    <definedName name="TextRefCopy248">[184]Bank!#REF!</definedName>
    <definedName name="TextRefCopy249" localSheetId="30">[184]Bank!#REF!</definedName>
    <definedName name="TextRefCopy249">[184]Bank!#REF!</definedName>
    <definedName name="TextRefCopy24A" localSheetId="30">'[242]Summary of 2006'!#REF!</definedName>
    <definedName name="TextRefCopy24A">'[242]Summary of 2006'!#REF!</definedName>
    <definedName name="TextRefCopy25" localSheetId="30">'[242]Summary of 2006'!#REF!</definedName>
    <definedName name="TextRefCopy25">'[242]Summary of 2006'!#REF!</definedName>
    <definedName name="TextRefCopy250" localSheetId="30">[184]Bank!#REF!</definedName>
    <definedName name="TextRefCopy250">[184]Bank!#REF!</definedName>
    <definedName name="TextRefCopy251">'[184]Consol adj'!$F$75</definedName>
    <definedName name="TextRefCopy252" localSheetId="30">[184]Bank!#REF!</definedName>
    <definedName name="TextRefCopy252">[184]Bank!#REF!</definedName>
    <definedName name="TextRefCopy253" localSheetId="30">[184]Bank!#REF!</definedName>
    <definedName name="TextRefCopy253">[184]Bank!#REF!</definedName>
    <definedName name="TextRefCopy254" localSheetId="30">#REF!</definedName>
    <definedName name="TextRefCopy254">#REF!</definedName>
    <definedName name="TextRefCopy255" localSheetId="30">[184]Bank!#REF!</definedName>
    <definedName name="TextRefCopy255">[184]Bank!#REF!</definedName>
    <definedName name="TextRefCopy256" localSheetId="30">[184]Bank!#REF!</definedName>
    <definedName name="TextRefCopy256">[184]Bank!#REF!</definedName>
    <definedName name="TextRefCopy257" localSheetId="30">[184]Bank!#REF!</definedName>
    <definedName name="TextRefCopy257">[184]Bank!#REF!</definedName>
    <definedName name="TextRefCopy258" localSheetId="30">[184]Bank!#REF!</definedName>
    <definedName name="TextRefCopy258">[184]Bank!#REF!</definedName>
    <definedName name="TextRefCopy259">[184]Bank!#REF!</definedName>
    <definedName name="TextRefCopy26" localSheetId="30">'[242]Summary of 2006'!#REF!</definedName>
    <definedName name="TextRefCopy26">'[242]Summary of 2006'!#REF!</definedName>
    <definedName name="TextRefCopy260">[184]Bank!#REF!</definedName>
    <definedName name="TextRefCopy261">[184]Bank!#REF!</definedName>
    <definedName name="TextRefCopy262">[184]Bank!#REF!</definedName>
    <definedName name="TextRefCopy263">[184]Bank!#REF!</definedName>
    <definedName name="TextRefCopy264">[184]Bank!#REF!</definedName>
    <definedName name="TextRefCopy265">[184]Bank!#REF!</definedName>
    <definedName name="TextRefCopy266">[184]Bank!#REF!</definedName>
    <definedName name="TextRefCopy267">'[184]Consol adj'!#REF!</definedName>
    <definedName name="TextRefCopy268">'[184]Consol adj'!#REF!</definedName>
    <definedName name="TextRefCopy269">[184]Bank!#REF!</definedName>
    <definedName name="TextRefCopy27" localSheetId="30">'[242]Summary of 2006'!#REF!</definedName>
    <definedName name="TextRefCopy27">'[242]Summary of 2006'!#REF!</definedName>
    <definedName name="TextRefCopy270">[184]Bank!#REF!</definedName>
    <definedName name="TextRefCopy271">[184]Bank!#REF!</definedName>
    <definedName name="TextRefCopy272">[184]Bank!#REF!</definedName>
    <definedName name="TextRefCopy273">[184]Bank!#REF!</definedName>
    <definedName name="TextRefCopy274">'[184]Consol adj'!#REF!</definedName>
    <definedName name="TextRefCopy275">[184]Bank!#REF!</definedName>
    <definedName name="TextRefCopy276">[184]Bank!#REF!</definedName>
    <definedName name="TextRefCopy277">[184]Bank!#REF!</definedName>
    <definedName name="TextRefCopy278">[184]Bank!#REF!</definedName>
    <definedName name="TextRefCopy279">[184]Bank!#REF!</definedName>
    <definedName name="TextRefCopy28" localSheetId="30">'[242]Summary of 2006'!#REF!</definedName>
    <definedName name="TextRefCopy28">'[242]Summary of 2006'!#REF!</definedName>
    <definedName name="TextRefCopy280">[184]Bank!#REF!</definedName>
    <definedName name="TextRefCopy281">[184]Bank!#REF!</definedName>
    <definedName name="TextRefCopy282">[184]Bank!#REF!</definedName>
    <definedName name="TextRefCopy283">[184]Bank!#REF!</definedName>
    <definedName name="TextRefCopy284">[184]Bank!#REF!</definedName>
    <definedName name="TextRefCopy285">[184]Bank!#REF!</definedName>
    <definedName name="TextRefCopy286">[184]Bank!#REF!</definedName>
    <definedName name="TextRefCopy287">[184]Bank!#REF!</definedName>
    <definedName name="TextRefCopy288">[184]Bank!#REF!</definedName>
    <definedName name="TextRefCopy29" localSheetId="30">'[242]Summary of 2006'!#REF!</definedName>
    <definedName name="TextRefCopy29">'[242]Summary of 2006'!#REF!</definedName>
    <definedName name="TextRefCopy290">'[184]Consol adj'!#REF!</definedName>
    <definedName name="TextRefCopy291">'[184]Consol adj'!#REF!</definedName>
    <definedName name="TextRefCopy292">'[184]Consol adj'!#REF!</definedName>
    <definedName name="TextRefCopy293">'[184]Consol adj'!#REF!</definedName>
    <definedName name="TextRefCopy294">[184]Bank!#REF!</definedName>
    <definedName name="TextRefCopy295">[184]Bank!#REF!</definedName>
    <definedName name="TextRefCopy296">'[184]Consol adj'!#REF!</definedName>
    <definedName name="TextRefCopy297">'[184]Consol adj'!#REF!</definedName>
    <definedName name="TextRefCopy298">[184]Bank!#REF!</definedName>
    <definedName name="TextRefCopy299">[184]Bank!#REF!</definedName>
    <definedName name="TextRefCopy29A">'[242]Summary of 2006'!#REF!</definedName>
    <definedName name="TextRefCopy3" localSheetId="30">#REF!</definedName>
    <definedName name="TextRefCopy3">#REF!</definedName>
    <definedName name="TextRefCopy30">#REF!</definedName>
    <definedName name="TextRefCopy300">[184]Bank!#REF!</definedName>
    <definedName name="TextRefCopy301">[184]Bank!#REF!</definedName>
    <definedName name="TextRefCopy302">[184]Bank!#REF!</definedName>
    <definedName name="TextRefCopy303">[184]Bank!#REF!</definedName>
    <definedName name="TextRefCopy304">[184]Bank!#REF!</definedName>
    <definedName name="TextRefCopy305">[184]Bank!#REF!</definedName>
    <definedName name="TextRefCopy306">[184]Bank!#REF!</definedName>
    <definedName name="TextRefCopy307">[184]Bank!#REF!</definedName>
    <definedName name="TextRefCopy308">[184]Bank!#REF!</definedName>
    <definedName name="TextRefCopy309">[184]Bank!#REF!</definedName>
    <definedName name="TextRefCopy31" localSheetId="30">#REF!</definedName>
    <definedName name="TextRefCopy31">#REF!</definedName>
    <definedName name="TextRefCopy310" localSheetId="30">[184]Bank!#REF!</definedName>
    <definedName name="TextRefCopy310">[184]Bank!#REF!</definedName>
    <definedName name="TextRefCopy311" localSheetId="30">[184]Bank!#REF!</definedName>
    <definedName name="TextRefCopy311">[184]Bank!#REF!</definedName>
    <definedName name="TextRefCopy312" localSheetId="30">[184]Bank!#REF!</definedName>
    <definedName name="TextRefCopy312">[184]Bank!#REF!</definedName>
    <definedName name="TextRefCopy313">[184]Bank!#REF!</definedName>
    <definedName name="TextRefCopy314">[184]Bank!#REF!</definedName>
    <definedName name="TextRefCopy315">[184]Bank!#REF!</definedName>
    <definedName name="TextRefCopy316">[184]Bank!#REF!</definedName>
    <definedName name="TextRefCopy317">[184]Bank!#REF!</definedName>
    <definedName name="TextRefCopy318">[184]Bank!#REF!</definedName>
    <definedName name="TextRefCopy319">[184]Bank!#REF!</definedName>
    <definedName name="TextRefCopy32" localSheetId="30">#REF!</definedName>
    <definedName name="TextRefCopy32">#REF!</definedName>
    <definedName name="TextRefCopy320" localSheetId="30">[184]Bank!#REF!</definedName>
    <definedName name="TextRefCopy320">[184]Bank!#REF!</definedName>
    <definedName name="TextRefCopy321" localSheetId="30">[184]Bank!#REF!</definedName>
    <definedName name="TextRefCopy321">[184]Bank!#REF!</definedName>
    <definedName name="TextRefCopy322" localSheetId="30">[184]Bank!#REF!</definedName>
    <definedName name="TextRefCopy322">[184]Bank!#REF!</definedName>
    <definedName name="TextRefCopy323">[184]Bank!#REF!</definedName>
    <definedName name="TextRefCopy324">[184]Bank!#REF!</definedName>
    <definedName name="TextRefCopy325">[184]Bank!#REF!</definedName>
    <definedName name="TextRefCopy326">[184]Bank!#REF!</definedName>
    <definedName name="TextRefCopy327">[184]Bank!#REF!</definedName>
    <definedName name="TextRefCopy328">[184]Bank!#REF!</definedName>
    <definedName name="TextRefCopy329">[184]Bank!#REF!</definedName>
    <definedName name="TextRefCopy33" localSheetId="30">#REF!</definedName>
    <definedName name="TextRefCopy33">#REF!</definedName>
    <definedName name="TextRefCopy330" localSheetId="30">[184]Bank!#REF!</definedName>
    <definedName name="TextRefCopy330">[184]Bank!#REF!</definedName>
    <definedName name="TextRefCopy331" localSheetId="30">#REF!</definedName>
    <definedName name="TextRefCopy331">#REF!</definedName>
    <definedName name="TextRefCopy334" localSheetId="30">[184]Bank!#REF!</definedName>
    <definedName name="TextRefCopy334">[184]Bank!#REF!</definedName>
    <definedName name="TextRefCopy337" localSheetId="30">[184]Bank!#REF!</definedName>
    <definedName name="TextRefCopy337">[184]Bank!#REF!</definedName>
    <definedName name="TextRefCopy338" localSheetId="30">#REF!</definedName>
    <definedName name="TextRefCopy338">#REF!</definedName>
    <definedName name="TextRefCopy339" localSheetId="30">#REF!</definedName>
    <definedName name="TextRefCopy339">#REF!</definedName>
    <definedName name="TextRefCopy34">#REF!</definedName>
    <definedName name="TextRefCopy344">'[184]Consol adj'!$F$149</definedName>
    <definedName name="TextRefCopy345" localSheetId="30">#REF!</definedName>
    <definedName name="TextRefCopy345">#REF!</definedName>
    <definedName name="TextRefCopy346" localSheetId="30">#REF!</definedName>
    <definedName name="TextRefCopy346">#REF!</definedName>
    <definedName name="TextRefCopy347" localSheetId="30">#REF!</definedName>
    <definedName name="TextRefCopy347">#REF!</definedName>
    <definedName name="TextRefCopy348" localSheetId="30">[184]Bank!#REF!</definedName>
    <definedName name="TextRefCopy348">[184]Bank!#REF!</definedName>
    <definedName name="TextRefCopy349" localSheetId="30">[184]Bank!#REF!</definedName>
    <definedName name="TextRefCopy349">[184]Bank!#REF!</definedName>
    <definedName name="TextRefCopy35" localSheetId="30">#REF!</definedName>
    <definedName name="TextRefCopy35">#REF!</definedName>
    <definedName name="TextRefCopy350">'[184]Consol adj'!$E$161</definedName>
    <definedName name="TextRefCopy351" localSheetId="30">[184]Bank!#REF!</definedName>
    <definedName name="TextRefCopy351">[184]Bank!#REF!</definedName>
    <definedName name="TextRefCopy352" localSheetId="30">[184]Bank!#REF!</definedName>
    <definedName name="TextRefCopy352">[184]Bank!#REF!</definedName>
    <definedName name="TextRefCopy353" localSheetId="30">[184]Bank!#REF!</definedName>
    <definedName name="TextRefCopy353">[184]Bank!#REF!</definedName>
    <definedName name="TextRefCopy354" localSheetId="30">[184]Bank!#REF!</definedName>
    <definedName name="TextRefCopy354">[184]Bank!#REF!</definedName>
    <definedName name="TextRefCopy355">[184]Bank!#REF!</definedName>
    <definedName name="TextRefCopy356">[184]Bank!#REF!</definedName>
    <definedName name="TextRefCopy359">[184]Bank!#REF!</definedName>
    <definedName name="TextRefCopy36" localSheetId="30">#REF!</definedName>
    <definedName name="TextRefCopy36">#REF!</definedName>
    <definedName name="TextRefCopy360" localSheetId="30">[184]Bank!#REF!</definedName>
    <definedName name="TextRefCopy360">[184]Bank!#REF!</definedName>
    <definedName name="TextRefCopy361" localSheetId="30">[184]Bank!#REF!</definedName>
    <definedName name="TextRefCopy361">[184]Bank!#REF!</definedName>
    <definedName name="TextRefCopy362" localSheetId="30">[184]Bank!#REF!</definedName>
    <definedName name="TextRefCopy362">[184]Bank!#REF!</definedName>
    <definedName name="TextRefCopy363">[184]Bank!#REF!</definedName>
    <definedName name="TextRefCopy364">[184]Bank!#REF!</definedName>
    <definedName name="TextRefCopy365">[184]Bank!#REF!</definedName>
    <definedName name="TextRefCopy366">[184]Bank!#REF!</definedName>
    <definedName name="TextRefCopy367">[184]Bank!#REF!</definedName>
    <definedName name="TextRefCopy37" localSheetId="30">#REF!</definedName>
    <definedName name="TextRefCopy37">#REF!</definedName>
    <definedName name="TextRefCopy371" localSheetId="30">[184]Bank!#REF!</definedName>
    <definedName name="TextRefCopy371">[184]Bank!#REF!</definedName>
    <definedName name="TextRefCopy372" localSheetId="30">[184]Bank!#REF!</definedName>
    <definedName name="TextRefCopy372">[184]Bank!#REF!</definedName>
    <definedName name="TextRefCopy373" localSheetId="30">[184]Bank!#REF!</definedName>
    <definedName name="TextRefCopy373">[184]Bank!#REF!</definedName>
    <definedName name="TextRefCopy374">[184]Bank!#REF!</definedName>
    <definedName name="TextRefCopy375">[184]Bank!#REF!</definedName>
    <definedName name="TextRefCopy379">[184]Bank!#REF!</definedName>
    <definedName name="TextRefCopy38" localSheetId="30">#REF!</definedName>
    <definedName name="TextRefCopy38">#REF!</definedName>
    <definedName name="TextRefCopy381" localSheetId="30">[184]Bank!#REF!</definedName>
    <definedName name="TextRefCopy381">[184]Bank!#REF!</definedName>
    <definedName name="TextRefCopy382" localSheetId="30">[184]Bank!#REF!</definedName>
    <definedName name="TextRefCopy382">[184]Bank!#REF!</definedName>
    <definedName name="TextRefCopy383" localSheetId="30">[184]Bank!#REF!</definedName>
    <definedName name="TextRefCopy383">[184]Bank!#REF!</definedName>
    <definedName name="TextRefCopy384">[184]Bank!#REF!</definedName>
    <definedName name="TextRefCopy385">[184]Bank!#REF!</definedName>
    <definedName name="TextRefCopy386">[184]Bank!#REF!</definedName>
    <definedName name="TextRefCopy387">[184]Bank!#REF!</definedName>
    <definedName name="TextRefCopy388">[184]Bank!#REF!</definedName>
    <definedName name="TextRefCopy389">[184]Bank!#REF!</definedName>
    <definedName name="TextRefCopy39" localSheetId="30">#REF!</definedName>
    <definedName name="TextRefCopy39">#REF!</definedName>
    <definedName name="TextRefCopy390" localSheetId="30">[184]Bank!#REF!</definedName>
    <definedName name="TextRefCopy390">[184]Bank!#REF!</definedName>
    <definedName name="TextRefCopy391" localSheetId="30">[184]Bank!#REF!</definedName>
    <definedName name="TextRefCopy391">[184]Bank!#REF!</definedName>
    <definedName name="TextRefCopy392" localSheetId="30">[184]Bank!#REF!</definedName>
    <definedName name="TextRefCopy392">[184]Bank!#REF!</definedName>
    <definedName name="TextRefCopy393">[184]Bank!#REF!</definedName>
    <definedName name="TextRefCopy394">[184]Bank!#REF!</definedName>
    <definedName name="TextRefCopy395">[184]Bank!#REF!</definedName>
    <definedName name="TextRefCopy396">[184]Bank!#REF!</definedName>
    <definedName name="TextRefCopy397">[184]Bank!#REF!</definedName>
    <definedName name="TextRefCopy398">[184]Bank!#REF!</definedName>
    <definedName name="TextRefCopy399">[184]Bank!#REF!</definedName>
    <definedName name="TextRefCopy4">'[239]Consol adj'!$G$132</definedName>
    <definedName name="TextRefCopy40">'[242]Summary of 2007'!$F$9</definedName>
    <definedName name="TextRefCopy400" localSheetId="30">[184]Bank!#REF!</definedName>
    <definedName name="TextRefCopy400">[184]Bank!#REF!</definedName>
    <definedName name="TextRefCopy401" localSheetId="30">[184]Bank!#REF!</definedName>
    <definedName name="TextRefCopy401">[184]Bank!#REF!</definedName>
    <definedName name="TextRefCopy41" localSheetId="30">'[242]Summary of 2007'!#REF!</definedName>
    <definedName name="TextRefCopy41">'[242]Summary of 2007'!#REF!</definedName>
    <definedName name="TextRefCopy416" localSheetId="30">[184]Bank!#REF!</definedName>
    <definedName name="TextRefCopy416">[184]Bank!#REF!</definedName>
    <definedName name="TextRefCopy417" localSheetId="30">[184]Bank!#REF!</definedName>
    <definedName name="TextRefCopy417">[184]Bank!#REF!</definedName>
    <definedName name="TextRefCopy418" localSheetId="30">[184]Bank!#REF!</definedName>
    <definedName name="TextRefCopy418">[184]Bank!#REF!</definedName>
    <definedName name="TextRefCopy419">[184]Bank!#REF!</definedName>
    <definedName name="TextRefCopy41A">'[242]Summary of 2007'!#REF!</definedName>
    <definedName name="TextRefCopy42" localSheetId="30">'[242]Summary of 2007'!#REF!</definedName>
    <definedName name="TextRefCopy42">'[242]Summary of 2007'!#REF!</definedName>
    <definedName name="TextRefCopy420">[184]Bank!#REF!</definedName>
    <definedName name="TextRefCopy421">[184]Bank!#REF!</definedName>
    <definedName name="TextRefCopy422">[184]Bank!#REF!</definedName>
    <definedName name="TextRefCopy423">[184]Bank!#REF!</definedName>
    <definedName name="TextRefCopy424">[184]Bank!#REF!</definedName>
    <definedName name="TextRefCopy425">[184]Bank!#REF!</definedName>
    <definedName name="TextRefCopy426">[184]Bank!#REF!</definedName>
    <definedName name="TextRefCopy427">[184]Bank!#REF!</definedName>
    <definedName name="TextRefCopy428">[184]Bank!#REF!</definedName>
    <definedName name="TextRefCopy429">[184]Bank!#REF!</definedName>
    <definedName name="TextRefCopy43" localSheetId="30">'[242]Summary of 2007'!#REF!</definedName>
    <definedName name="TextRefCopy43">'[242]Summary of 2007'!#REF!</definedName>
    <definedName name="TextRefCopy430">[184]Bank!#REF!</definedName>
    <definedName name="TextRefCopy431">[184]Bank!#REF!</definedName>
    <definedName name="TextRefCopy432">[184]Bank!#REF!</definedName>
    <definedName name="TextRefCopy433">[184]Bank!#REF!</definedName>
    <definedName name="TextRefCopy434">[184]Bank!#REF!</definedName>
    <definedName name="TextRefCopy435">[184]Bank!#REF!</definedName>
    <definedName name="TextRefCopy436">[184]Bank!#REF!</definedName>
    <definedName name="TextRefCopy437">[184]Bank!#REF!</definedName>
    <definedName name="TextRefCopy438">[184]Bank!#REF!</definedName>
    <definedName name="TextRefCopy439">[184]Bank!#REF!</definedName>
    <definedName name="TextRefCopy44" localSheetId="30">'[242]Summary of 2007'!#REF!</definedName>
    <definedName name="TextRefCopy44">'[242]Summary of 2007'!#REF!</definedName>
    <definedName name="TextRefCopy440">[184]Bank!#REF!</definedName>
    <definedName name="TextRefCopy441">[184]Bank!#REF!</definedName>
    <definedName name="TextRefCopy442">[184]Bank!#REF!</definedName>
    <definedName name="TextRefCopy443">[184]Bank!#REF!</definedName>
    <definedName name="TextRefCopy444">[184]Bank!#REF!</definedName>
    <definedName name="TextRefCopy448">[184]Bank!#REF!</definedName>
    <definedName name="TextRefCopy449">[184]Bank!#REF!</definedName>
    <definedName name="TextRefCopy45" localSheetId="30">'[242]Summary of 2007'!#REF!</definedName>
    <definedName name="TextRefCopy45">'[242]Summary of 2007'!#REF!</definedName>
    <definedName name="TextRefCopy450">[184]Bank!#REF!</definedName>
    <definedName name="TextRefCopy451">[184]Bank!#REF!</definedName>
    <definedName name="TextRefCopy452">[184]Bank!#REF!</definedName>
    <definedName name="TextRefCopy453">[184]Bank!#REF!</definedName>
    <definedName name="TextRefCopy454">[184]Bank!#REF!</definedName>
    <definedName name="TextRefCopy455">[184]Bank!#REF!</definedName>
    <definedName name="TextRefCopy456">[184]Bank!#REF!</definedName>
    <definedName name="TextRefCopy457">[184]Bank!#REF!</definedName>
    <definedName name="TextRefCopy458">[184]Bank!#REF!</definedName>
    <definedName name="TextRefCopy459">[184]Bank!#REF!</definedName>
    <definedName name="TextRefCopy46" localSheetId="30">'[242]Summary of 2007'!#REF!</definedName>
    <definedName name="TextRefCopy46">'[242]Summary of 2007'!#REF!</definedName>
    <definedName name="TextRefCopy460">[184]Bank!#REF!</definedName>
    <definedName name="TextRefCopy461">[184]Bank!#REF!</definedName>
    <definedName name="TextRefCopy462">[184]Bank!#REF!</definedName>
    <definedName name="TextRefCopy463">[184]Bank!#REF!</definedName>
    <definedName name="TextRefCopy464">[184]Bank!#REF!</definedName>
    <definedName name="TextRefCopy465">[184]Bank!#REF!</definedName>
    <definedName name="TextRefCopy466">[184]Bank!#REF!</definedName>
    <definedName name="TextRefCopy467">[184]Bank!#REF!</definedName>
    <definedName name="TextRefCopy468">[184]Bank!#REF!</definedName>
    <definedName name="TextRefCopy469">[184]Bank!#REF!</definedName>
    <definedName name="TextRefCopy47" localSheetId="30">'[242]Summary of 2007'!#REF!</definedName>
    <definedName name="TextRefCopy47">'[242]Summary of 2007'!#REF!</definedName>
    <definedName name="TextRefCopy470">[184]Bank!#REF!</definedName>
    <definedName name="TextRefCopy471">[184]Bank!#REF!</definedName>
    <definedName name="TextRefCopy472">[184]Bank!#REF!</definedName>
    <definedName name="TextRefCopy473">[184]Bank!#REF!</definedName>
    <definedName name="TextRefCopy474">[184]Bank!#REF!</definedName>
    <definedName name="TextRefCopy475">[184]Bank!#REF!</definedName>
    <definedName name="TextRefCopy476">[184]Bank!#REF!</definedName>
    <definedName name="TextRefCopy477">[184]Bank!#REF!</definedName>
    <definedName name="TextRefCopy478">[184]Bank!#REF!</definedName>
    <definedName name="TextRefCopy479">[184]Bank!#REF!</definedName>
    <definedName name="TextRefCopy48" localSheetId="30">'[242]Summary of 2007'!#REF!</definedName>
    <definedName name="TextRefCopy48">'[242]Summary of 2007'!#REF!</definedName>
    <definedName name="TextRefCopy480">[184]Bank!#REF!</definedName>
    <definedName name="TextRefCopy481">[184]Bank!#REF!</definedName>
    <definedName name="TextRefCopy482">[184]Bank!#REF!</definedName>
    <definedName name="TextRefCopy483">[184]Bank!#REF!</definedName>
    <definedName name="TextRefCopy484">[184]Bank!#REF!</definedName>
    <definedName name="TextRefCopy485">[184]Bank!#REF!</definedName>
    <definedName name="TextRefCopy486">[184]Bank!#REF!</definedName>
    <definedName name="TextRefCopy487">[184]Bank!#REF!</definedName>
    <definedName name="TextRefCopy488">[184]Bank!#REF!</definedName>
    <definedName name="TextRefCopy489">[184]Bank!#REF!</definedName>
    <definedName name="TextRefCopy49" localSheetId="30">'[242]Summary of 2007'!#REF!</definedName>
    <definedName name="TextRefCopy49">'[242]Summary of 2007'!#REF!</definedName>
    <definedName name="TextRefCopy490">[184]Bank!#REF!</definedName>
    <definedName name="TextRefCopy491">[184]Bank!#REF!</definedName>
    <definedName name="TextRefCopy492">[184]Bank!#REF!</definedName>
    <definedName name="TextRefCopy493">[184]Bank!#REF!</definedName>
    <definedName name="TextRefCopy494">[184]Bank!#REF!</definedName>
    <definedName name="TextRefCopy495">[184]Bank!#REF!</definedName>
    <definedName name="TextRefCopy496">[184]Bank!#REF!</definedName>
    <definedName name="TextRefCopy497">[184]Bank!#REF!</definedName>
    <definedName name="TextRefCopy498">[184]Bank!#REF!</definedName>
    <definedName name="TextRefCopy499">[184]Bank!#REF!</definedName>
    <definedName name="TextRefCopy5">'[239]Consol adj'!$G$123</definedName>
    <definedName name="TextRefCopy50">'[242]Summary of 2007'!$F$10</definedName>
    <definedName name="TextRefCopy500" localSheetId="30">[184]Bank!#REF!</definedName>
    <definedName name="TextRefCopy500">[184]Bank!#REF!</definedName>
    <definedName name="TextRefCopy501" localSheetId="30">[184]Bank!#REF!</definedName>
    <definedName name="TextRefCopy501">[184]Bank!#REF!</definedName>
    <definedName name="TextRefCopy502" localSheetId="30">[184]Bank!#REF!</definedName>
    <definedName name="TextRefCopy502">[184]Bank!#REF!</definedName>
    <definedName name="TextRefCopy503" localSheetId="30">[184]Bank!#REF!</definedName>
    <definedName name="TextRefCopy503">[184]Bank!#REF!</definedName>
    <definedName name="TextRefCopy504">[184]Bank!#REF!</definedName>
    <definedName name="TextRefCopy505">[184]Bank!#REF!</definedName>
    <definedName name="TextRefCopy506">[184]Bank!#REF!</definedName>
    <definedName name="TextRefCopy507">[184]Bank!#REF!</definedName>
    <definedName name="TextRefCopy508">[184]Bank!#REF!</definedName>
    <definedName name="TextRefCopy509">[184]Bank!#REF!</definedName>
    <definedName name="TextRefCopy51">'[242]Summary of 2007'!$F$11</definedName>
    <definedName name="TextRefCopy510" localSheetId="30">[184]Bank!#REF!</definedName>
    <definedName name="TextRefCopy510">[184]Bank!#REF!</definedName>
    <definedName name="TextRefCopy511" localSheetId="30">[184]Bank!#REF!</definedName>
    <definedName name="TextRefCopy511">[184]Bank!#REF!</definedName>
    <definedName name="TextRefCopy512" localSheetId="30">[184]Bank!#REF!</definedName>
    <definedName name="TextRefCopy512">[184]Bank!#REF!</definedName>
    <definedName name="TextRefCopy513" localSheetId="30">[184]Bank!#REF!</definedName>
    <definedName name="TextRefCopy513">[184]Bank!#REF!</definedName>
    <definedName name="TextRefCopy514">[184]Bank!#REF!</definedName>
    <definedName name="TextRefCopy515">[184]Bank!#REF!</definedName>
    <definedName name="TextRefCopy516">[184]Bank!#REF!</definedName>
    <definedName name="TextRefCopy517">[184]Bank!#REF!</definedName>
    <definedName name="TextRefCopy52">'[242]Summary of 2007'!$F$12</definedName>
    <definedName name="TextRefCopy521" localSheetId="30">[184]Bank!#REF!</definedName>
    <definedName name="TextRefCopy521">[184]Bank!#REF!</definedName>
    <definedName name="TextRefCopy524" localSheetId="30">[184]Bank!#REF!</definedName>
    <definedName name="TextRefCopy524">[184]Bank!#REF!</definedName>
    <definedName name="TextRefCopy525" localSheetId="30">[184]Bank!#REF!</definedName>
    <definedName name="TextRefCopy525">[184]Bank!#REF!</definedName>
    <definedName name="TextRefCopy526" localSheetId="30">[184]Bank!#REF!</definedName>
    <definedName name="TextRefCopy526">[184]Bank!#REF!</definedName>
    <definedName name="TextRefCopy527">[184]Bank!#REF!</definedName>
    <definedName name="TextRefCopy528">[184]Bank!#REF!</definedName>
    <definedName name="TextRefCopy529">[184]Bank!#REF!</definedName>
    <definedName name="TextRefCopy53">'[242]Summary of 2007'!$F$13</definedName>
    <definedName name="TextRefCopy530" localSheetId="30">[184]Bank!#REF!</definedName>
    <definedName name="TextRefCopy530">[184]Bank!#REF!</definedName>
    <definedName name="TextRefCopy531" localSheetId="30">[184]Bank!#REF!</definedName>
    <definedName name="TextRefCopy531">[184]Bank!#REF!</definedName>
    <definedName name="TextRefCopy532" localSheetId="30">[184]Bank!#REF!</definedName>
    <definedName name="TextRefCopy532">[184]Bank!#REF!</definedName>
    <definedName name="TextRefCopy533" localSheetId="30">[184]Bank!#REF!</definedName>
    <definedName name="TextRefCopy533">[184]Bank!#REF!</definedName>
    <definedName name="TextRefCopy534">[184]Bank!#REF!</definedName>
    <definedName name="TextRefCopy535">[184]Bank!#REF!</definedName>
    <definedName name="TextRefCopy536">[184]Bank!#REF!</definedName>
    <definedName name="TextRefCopy537">[184]Bank!#REF!</definedName>
    <definedName name="TextRefCopy538">[184]Bank!#REF!</definedName>
    <definedName name="TextRefCopy539">[184]Bank!#REF!</definedName>
    <definedName name="TextRefCopy54">'[242]Summary of 2007'!$F$14</definedName>
    <definedName name="TextRefCopy540" localSheetId="30">[184]Bank!#REF!</definedName>
    <definedName name="TextRefCopy540">[184]Bank!#REF!</definedName>
    <definedName name="TextRefCopy541" localSheetId="30">[184]Bank!#REF!</definedName>
    <definedName name="TextRefCopy541">[184]Bank!#REF!</definedName>
    <definedName name="TextRefCopy542" localSheetId="30">[184]Bank!#REF!</definedName>
    <definedName name="TextRefCopy542">[184]Bank!#REF!</definedName>
    <definedName name="TextRefCopy543" localSheetId="30">[184]Bank!#REF!</definedName>
    <definedName name="TextRefCopy543">[184]Bank!#REF!</definedName>
    <definedName name="TextRefCopy544">[184]Bank!#REF!</definedName>
    <definedName name="TextRefCopy547">[184]Bank!#REF!</definedName>
    <definedName name="TextRefCopy548">[184]Bank!#REF!</definedName>
    <definedName name="TextRefCopy549">[184]Bank!#REF!</definedName>
    <definedName name="TextRefCopy55">'[242]Summary of 2007'!$F$15</definedName>
    <definedName name="TextRefCopy550" localSheetId="30">[184]Bank!#REF!</definedName>
    <definedName name="TextRefCopy550">[184]Bank!#REF!</definedName>
    <definedName name="TextRefCopy551" localSheetId="30">[184]Bank!#REF!</definedName>
    <definedName name="TextRefCopy551">[184]Bank!#REF!</definedName>
    <definedName name="TextRefCopy552" localSheetId="30">[184]Bank!#REF!</definedName>
    <definedName name="TextRefCopy552">[184]Bank!#REF!</definedName>
    <definedName name="TextRefCopy553" localSheetId="30">[184]Bank!#REF!</definedName>
    <definedName name="TextRefCopy553">[184]Bank!#REF!</definedName>
    <definedName name="TextRefCopy554">[184]Bank!#REF!</definedName>
    <definedName name="TextRefCopy555">[184]Bank!#REF!</definedName>
    <definedName name="TextRefCopy556">[184]Bank!#REF!</definedName>
    <definedName name="TextRefCopy557">[184]Bank!#REF!</definedName>
    <definedName name="TextRefCopy558">[184]Bank!#REF!</definedName>
    <definedName name="TextRefCopy559">[184]Bank!#REF!</definedName>
    <definedName name="TextRefCopy56" localSheetId="30">#REF!</definedName>
    <definedName name="TextRefCopy56">#REF!</definedName>
    <definedName name="TextRefCopy560" localSheetId="30">[184]Bank!#REF!</definedName>
    <definedName name="TextRefCopy560">[184]Bank!#REF!</definedName>
    <definedName name="TextRefCopy561" localSheetId="30">[184]Bank!#REF!</definedName>
    <definedName name="TextRefCopy561">[184]Bank!#REF!</definedName>
    <definedName name="TextRefCopy562" localSheetId="30">[184]Bank!#REF!</definedName>
    <definedName name="TextRefCopy562">[184]Bank!#REF!</definedName>
    <definedName name="TextRefCopy563">[184]Bank!#REF!</definedName>
    <definedName name="TextRefCopy564">[184]Bank!#REF!</definedName>
    <definedName name="TextRefCopy565">[184]Bank!#REF!</definedName>
    <definedName name="TextRefCopy566">[184]Bank!#REF!</definedName>
    <definedName name="TextRefCopy567">[184]Bank!#REF!</definedName>
    <definedName name="TextRefCopy568">[184]Bank!#REF!</definedName>
    <definedName name="TextRefCopy569">[184]Bank!#REF!</definedName>
    <definedName name="TextRefCopy57">'[242]Summary of 2007'!$F$17</definedName>
    <definedName name="TextRefCopy570" localSheetId="30">[184]Bank!#REF!</definedName>
    <definedName name="TextRefCopy570">[184]Bank!#REF!</definedName>
    <definedName name="TextRefCopy571" localSheetId="30">[184]Bank!#REF!</definedName>
    <definedName name="TextRefCopy571">[184]Bank!#REF!</definedName>
    <definedName name="TextRefCopy572" localSheetId="30">[184]Bank!#REF!</definedName>
    <definedName name="TextRefCopy572">[184]Bank!#REF!</definedName>
    <definedName name="TextRefCopy573" localSheetId="30">[184]Bank!#REF!</definedName>
    <definedName name="TextRefCopy573">[184]Bank!#REF!</definedName>
    <definedName name="TextRefCopy574">[184]Bank!#REF!</definedName>
    <definedName name="TextRefCopy575">[184]Bank!#REF!</definedName>
    <definedName name="TextRefCopy576">[184]Bank!#REF!</definedName>
    <definedName name="TextRefCopy58" localSheetId="30">'[242]Summary of 2007'!#REF!</definedName>
    <definedName name="TextRefCopy58">'[242]Summary of 2007'!#REF!</definedName>
    <definedName name="TextRefCopy580">[184]Bank!#REF!</definedName>
    <definedName name="TextRefCopy582">[184]Bank!#REF!</definedName>
    <definedName name="TextRefCopy58A">'[242]Summary of 2007'!#REF!</definedName>
    <definedName name="TextRefCopy59" localSheetId="30">#REF!</definedName>
    <definedName name="TextRefCopy59">#REF!</definedName>
    <definedName name="TextRefCopy594" localSheetId="30">[184]Bank!#REF!</definedName>
    <definedName name="TextRefCopy594">[184]Bank!#REF!</definedName>
    <definedName name="TextRefCopy597" localSheetId="30">'[184]Bank loan'!#REF!</definedName>
    <definedName name="TextRefCopy597">'[184]Bank loan'!#REF!</definedName>
    <definedName name="TextRefCopy598" localSheetId="30">[184]Bank!#REF!</definedName>
    <definedName name="TextRefCopy598">[184]Bank!#REF!</definedName>
    <definedName name="TextRefCopy599">[184]Bank!#REF!</definedName>
    <definedName name="TextRefCopy6" localSheetId="30">#REF!</definedName>
    <definedName name="TextRefCopy6">#REF!</definedName>
    <definedName name="TextRefCopy60">#REF!</definedName>
    <definedName name="TextRefCopy600">[184]Bank!#REF!</definedName>
    <definedName name="TextRefCopy601">[184]Bank!#REF!</definedName>
    <definedName name="TextRefCopy602">[184]Bank!#REF!</definedName>
    <definedName name="TextRefCopy61" localSheetId="30">'[242]Summary of 2007'!#REF!</definedName>
    <definedName name="TextRefCopy61">'[242]Summary of 2007'!#REF!</definedName>
    <definedName name="TextRefCopy615" localSheetId="30">#REF!</definedName>
    <definedName name="TextRefCopy615">#REF!</definedName>
    <definedName name="TextRefCopy61A" localSheetId="30">'[242]Summary of 2007'!#REF!</definedName>
    <definedName name="TextRefCopy61A">'[242]Summary of 2007'!#REF!</definedName>
    <definedName name="TextRefCopy62" localSheetId="30">'[242]Summary of 2007'!#REF!</definedName>
    <definedName name="TextRefCopy62">'[242]Summary of 2007'!#REF!</definedName>
    <definedName name="TextRefCopy63" localSheetId="30">'[242]Summary of 2007'!#REF!</definedName>
    <definedName name="TextRefCopy63">'[242]Summary of 2007'!#REF!</definedName>
    <definedName name="TextRefCopy64" localSheetId="30">#REF!</definedName>
    <definedName name="TextRefCopy64">#REF!</definedName>
    <definedName name="TextRefCopy65" localSheetId="30">'[242]Consol adj 07'!#REF!</definedName>
    <definedName name="TextRefCopy65">'[242]Consol adj 07'!#REF!</definedName>
    <definedName name="TextRefCopy66" localSheetId="30">#REF!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0">#REF!</definedName>
    <definedName name="TextRefCopy91">#REF!</definedName>
    <definedName name="TextRefCopy92">#REF!</definedName>
    <definedName name="TextRefCopy93">#REF!</definedName>
    <definedName name="TextRefCopy94">#REF!</definedName>
    <definedName name="TextRefCopy95">#REF!</definedName>
    <definedName name="TextRefCopy96">#REF!</definedName>
    <definedName name="TextRefCopy97">#REF!</definedName>
    <definedName name="TextRefCopy98">#REF!</definedName>
    <definedName name="TextRefCopy99">#REF!</definedName>
    <definedName name="TextRefCopyRangeCount" hidden="1">65</definedName>
    <definedName name="TextRefCopyRangeCount1" hidden="1">3</definedName>
    <definedName name="teytr" localSheetId="30" hidden="1">{#N/A,#N/A,FALSE,"Brad_DCFM";#N/A,#N/A,FALSE,"Nick_DCFM";#N/A,#N/A,FALSE,"Mobile_DCFM"}</definedName>
    <definedName name="teytr" hidden="1">{#N/A,#N/A,FALSE,"Brad_DCFM";#N/A,#N/A,FALSE,"Nick_DCFM";#N/A,#N/A,FALSE,"Mobile_DCFM"}</definedName>
    <definedName name="tg" localSheetId="30" hidden="1">{"YTDONLY",#N/A,FALSE,"09-SUM  ";"REGULAR1",#N/A,FALSE,"09-SUM  "}</definedName>
    <definedName name="tg" hidden="1">{"YTDONLY",#N/A,FALSE,"09-SUM  ";"REGULAR1",#N/A,FALSE,"09-SUM  "}</definedName>
    <definedName name="tg_2" localSheetId="30" hidden="1">{"YTDONLY",#N/A,FALSE,"09-SUM  ";"REGULAR1",#N/A,FALSE,"09-SUM  "}</definedName>
    <definedName name="tg_2" hidden="1">{"YTDONLY",#N/A,FALSE,"09-SUM  ";"REGULAR1",#N/A,FALSE,"09-SUM  "}</definedName>
    <definedName name="tgf" localSheetId="30" hidden="1">{"TRSONLY",#N/A,FALSE,"08-SUM ";"MISCUNITS",#N/A,FALSE,"08-SUM "}</definedName>
    <definedName name="tgf" hidden="1">{"TRSONLY",#N/A,FALSE,"08-SUM ";"MISCUNITS",#N/A,FALSE,"08-SUM "}</definedName>
    <definedName name="tgf_2" localSheetId="30" hidden="1">{"TRSONLY",#N/A,FALSE,"08-SUM ";"MISCUNITS",#N/A,FALSE,"08-SUM "}</definedName>
    <definedName name="tgf_2" hidden="1">{"TRSONLY",#N/A,FALSE,"08-SUM ";"MISCUNITS",#N/A,FALSE,"08-SUM "}</definedName>
    <definedName name="tgrsssssssssssssss" localSheetId="30">#REF!</definedName>
    <definedName name="tgrsssssssssssssss">#REF!</definedName>
    <definedName name="thgbj" localSheetId="30" hidden="1">{"adj95mult",#N/A,FALSE,"COMPCO";"adj95est",#N/A,FALSE,"COMPCO"}</definedName>
    <definedName name="thgbj" hidden="1">{"adj95mult",#N/A,FALSE,"COMPCO";"adj95est",#N/A,FALSE,"COMPCO"}</definedName>
    <definedName name="thierry" localSheetId="30" hidden="1">{"Totax",#N/A,FALSE,"Sheet1";#N/A,#N/A,FALSE,"Law Output"}</definedName>
    <definedName name="thierry" hidden="1">{"Totax",#N/A,FALSE,"Sheet1";#N/A,#N/A,FALSE,"Law Output"}</definedName>
    <definedName name="thierry_1" localSheetId="30" hidden="1">{"Totax",#N/A,FALSE,"Sheet1";#N/A,#N/A,FALSE,"Law Output"}</definedName>
    <definedName name="thierry_1" hidden="1">{"Totax",#N/A,FALSE,"Sheet1";#N/A,#N/A,FALSE,"Law Output"}</definedName>
    <definedName name="thierry_2" localSheetId="30" hidden="1">{"Totax",#N/A,FALSE,"Sheet1";#N/A,#N/A,FALSE,"Law Output"}</definedName>
    <definedName name="thierry_2" hidden="1">{"Totax",#N/A,FALSE,"Sheet1";#N/A,#N/A,FALSE,"Law Output"}</definedName>
    <definedName name="thierry_3" localSheetId="30" hidden="1">{"Totax",#N/A,FALSE,"Sheet1";#N/A,#N/A,FALSE,"Law Output"}</definedName>
    <definedName name="thierry_3" hidden="1">{"Totax",#N/A,FALSE,"Sheet1";#N/A,#N/A,FALSE,"Law Output"}</definedName>
    <definedName name="thierry_4" localSheetId="30" hidden="1">{"Totax",#N/A,FALSE,"Sheet1";#N/A,#N/A,FALSE,"Law Output"}</definedName>
    <definedName name="thierry_4" hidden="1">{"Totax",#N/A,FALSE,"Sheet1";#N/A,#N/A,FALSE,"Law Output"}</definedName>
    <definedName name="thierry_5" localSheetId="30" hidden="1">{"Totax",#N/A,FALSE,"Sheet1";#N/A,#N/A,FALSE,"Law Output"}</definedName>
    <definedName name="thierry_5" hidden="1">{"Totax",#N/A,FALSE,"Sheet1";#N/A,#N/A,FALSE,"Law Output"}</definedName>
    <definedName name="thj" localSheetId="30" hidden="1">{#N/A,#N/A,FALSE,"Combo-Ass ";#N/A,#N/A,FALSE,"Combo-IS";#N/A,#N/A,FALSE,"Combo-BS";#N/A,#N/A,FALSE,"Combo-CF"}</definedName>
    <definedName name="thj" hidden="1">{#N/A,#N/A,FALSE,"Combo-Ass ";#N/A,#N/A,FALSE,"Combo-IS";#N/A,#N/A,FALSE,"Combo-BS";#N/A,#N/A,FALSE,"Combo-CF"}</definedName>
    <definedName name="thth" localSheetId="30" hidden="1">{#N/A,#N/A,FALSE,"Calc";#N/A,#N/A,FALSE,"Sensitivity";#N/A,#N/A,FALSE,"LT Earn.Dil.";#N/A,#N/A,FALSE,"Dil. AVP"}</definedName>
    <definedName name="thth" hidden="1">{#N/A,#N/A,FALSE,"Calc";#N/A,#N/A,FALSE,"Sensitivity";#N/A,#N/A,FALSE,"LT Earn.Dil.";#N/A,#N/A,FALSE,"Dil. AVP"}</definedName>
    <definedName name="thtrhtrh" localSheetId="30" hidden="1">{"Sum WW A",#N/A,FALSE,"FY95SLS";"Sum WW B",#N/A,FALSE,"FY95SLS";"Sum US A",#N/A,FALSE,"FY95SLS";"Sum US B",#N/A,FALSE,"FY95SLS";"Sum US Bocg",#N/A,FALSE,"FY95SLS";"Sum Can A",#N/A,FALSE,"FY95SLS";"Sum Can B",#N/A,FALSE,"FY95SLS";"Sum Europe",#N/A,FALSE,"FY95SLS";"Sum Row",#N/A,FALSE,"FY95SLS"}</definedName>
    <definedName name="thtrhtrh" hidden="1">{"Sum WW A",#N/A,FALSE,"FY95SLS";"Sum WW B",#N/A,FALSE,"FY95SLS";"Sum US A",#N/A,FALSE,"FY95SLS";"Sum US B",#N/A,FALSE,"FY95SLS";"Sum US Bocg",#N/A,FALSE,"FY95SLS";"Sum Can A",#N/A,FALSE,"FY95SLS";"Sum Can B",#N/A,FALSE,"FY95SLS";"Sum Europe",#N/A,FALSE,"FY95SLS";"Sum Row",#N/A,FALSE,"FY95SLS"}</definedName>
    <definedName name="thwrthw"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hwrthw"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i" localSheetId="30" hidden="1">{"bs",#N/A,FALSE,"SCF"}</definedName>
    <definedName name="ti" hidden="1">{"bs",#N/A,FALSE,"SCF"}</definedName>
    <definedName name="Tiger" localSheetId="30" hidden="1">{#N/A,#N/A,FALSE,"TS";#N/A,#N/A,FALSE,"Combo";#N/A,#N/A,FALSE,"FAIR";#N/A,#N/A,FALSE,"RBC";#N/A,#N/A,FALSE,"xxxx";#N/A,#N/A,FALSE,"A_D";#N/A,#N/A,FALSE,"WACC";#N/A,#N/A,FALSE,"DCF";#N/A,#N/A,FALSE,"LBO";#N/A,#N/A,FALSE,"AcqMults";#N/A,#N/A,FALSE,"CompMults"}</definedName>
    <definedName name="Tiger" hidden="1">{#N/A,#N/A,FALSE,"TS";#N/A,#N/A,FALSE,"Combo";#N/A,#N/A,FALSE,"FAIR";#N/A,#N/A,FALSE,"RBC";#N/A,#N/A,FALSE,"xxxx";#N/A,#N/A,FALSE,"A_D";#N/A,#N/A,FALSE,"WACC";#N/A,#N/A,FALSE,"DCF";#N/A,#N/A,FALSE,"LBO";#N/A,#N/A,FALSE,"AcqMults";#N/A,#N/A,FALSE,"CompMults"}</definedName>
    <definedName name="Time" hidden="1">"b1"</definedName>
    <definedName name="tjd" localSheetId="30" hidden="1">{"Sum WW A",#N/A,FALSE,"FY95SLS";"Sum WW B",#N/A,FALSE,"FY95SLS";"Sum US A",#N/A,FALSE,"FY95SLS";"Sum US B",#N/A,FALSE,"FY95SLS";"Sum US Bocg",#N/A,FALSE,"FY95SLS";"Sum Can A",#N/A,FALSE,"FY95SLS";"Sum Can B",#N/A,FALSE,"FY95SLS";"Sum Europe",#N/A,FALSE,"FY95SLS";"Sum Row",#N/A,FALSE,"FY95SLS"}</definedName>
    <definedName name="tjd" hidden="1">{"Sum WW A",#N/A,FALSE,"FY95SLS";"Sum WW B",#N/A,FALSE,"FY95SLS";"Sum US A",#N/A,FALSE,"FY95SLS";"Sum US B",#N/A,FALSE,"FY95SLS";"Sum US Bocg",#N/A,FALSE,"FY95SLS";"Sum Can A",#N/A,FALSE,"FY95SLS";"Sum Can B",#N/A,FALSE,"FY95SLS";"Sum Europe",#N/A,FALSE,"FY95SLS";"Sum Row",#N/A,FALSE,"FY95SLS"}</definedName>
    <definedName name="tjrjtrj"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jrjtr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l" localSheetId="30" hidden="1">{"bs",#N/A,FALSE,"SCF"}</definedName>
    <definedName name="tl" hidden="1">{"bs",#N/A,FALSE,"SCF"}</definedName>
    <definedName name="TLA.035" localSheetId="30" hidden="1">#REF!</definedName>
    <definedName name="TLA.035" hidden="1">#REF!</definedName>
    <definedName name="TM1REBUILDOPTION">0</definedName>
    <definedName name="tmp" localSheetId="30" hidden="1">{#N/A,#N/A,FALSE,"Op_Stmt";#N/A,#N/A,FALSE,"Consol_Op_Stmt";#N/A,#N/A,FALSE,"rev_summ";#N/A,#N/A,FALSE,"Unit_Summ";#N/A,#N/A,FALSE,"EBIT_summ";#N/A,#N/A,FALSE,"RONA_NetAssets"}</definedName>
    <definedName name="tmp" hidden="1">{#N/A,#N/A,FALSE,"Op_Stmt";#N/A,#N/A,FALSE,"Consol_Op_Stmt";#N/A,#N/A,FALSE,"rev_summ";#N/A,#N/A,FALSE,"Unit_Summ";#N/A,#N/A,FALSE,"EBIT_summ";#N/A,#N/A,FALSE,"RONA_NetAssets"}</definedName>
    <definedName name="TO">[199]MasterList!$E$4:$E$107</definedName>
    <definedName name="TOC_Hdg_3" hidden="1">[243]Checks_BO!$B$7</definedName>
    <definedName name="TOC_Hdg_4" hidden="1">[243]Checks_BO!$B$27</definedName>
    <definedName name="TOC_Hdg_5" hidden="1">[243]Checks_BO!$B$43</definedName>
    <definedName name="TODAY">[200]Assumption!$B$1</definedName>
    <definedName name="TOJan06" localSheetId="30" hidden="1">#REF!</definedName>
    <definedName name="TOJan06" hidden="1">#REF!</definedName>
    <definedName name="tony" localSheetId="30" hidden="1">{"Summary analysis",#N/A,FALSE,"Total";"OCPH analysis",#N/A,FALSE,"Total";"detail analysis",#N/A,FALSE,"Total"}</definedName>
    <definedName name="tony" hidden="1">{"Summary analysis",#N/A,FALSE,"Total";"OCPH analysis",#N/A,FALSE,"Total";"detail analysis",#N/A,FALSE,"Total"}</definedName>
    <definedName name="TOTAL_ASSETS" hidden="1">"TOTAL_ASSETS"</definedName>
    <definedName name="total_by_afe" localSheetId="30">#REF!</definedName>
    <definedName name="total_by_afe">#REF!</definedName>
    <definedName name="TOTAL_CASH_DIVID" hidden="1">"TOTAL_CASH_DIVID"</definedName>
    <definedName name="TOTAL_CASH_FINAN" hidden="1">"TOTAL_CASH_FINAN"</definedName>
    <definedName name="TOTAL_CASH_INVEST" hidden="1">"TOTAL_CASH_INVEST"</definedName>
    <definedName name="TOTAL_CASH_OPER" hidden="1">"TOTAL_CASH_OPER"</definedName>
    <definedName name="TOTAL_COMMON" hidden="1">"TOTAL_COMMON"</definedName>
    <definedName name="TOTAL_CURRENT_ASSETS" hidden="1">"TOTAL_CURRENT_ASSETS"</definedName>
    <definedName name="TOTAL_CURRENT_LIAB" hidden="1">"TOTAL_CURRENT_LIAB"</definedName>
    <definedName name="TOTAL_DEBT" hidden="1">"TOTAL_DEBT"</definedName>
    <definedName name="TOTAL_DEBT_OVER_EBITDA" hidden="1">"TOTAL_DEBT_OVER_EBITDA"</definedName>
    <definedName name="TOTAL_DEBT_OVER_TOTAL_BV" hidden="1">"TOTAL_DEBT_OVER_TOTAL_BV"</definedName>
    <definedName name="TOTAL_DEBT_OVER_TOTAL_CAP" hidden="1">"TOTAL_DEBT_OVER_TOTAL_CAP"</definedName>
    <definedName name="TOTAL_EQUITY" hidden="1">"TOTAL_EQUITY"</definedName>
    <definedName name="Total_Interest" localSheetId="30">#REF!</definedName>
    <definedName name="Total_Interest">#REF!</definedName>
    <definedName name="TOTAL_INTEREST_EXP" hidden="1">"TOTAL_INTEREST_EXP"</definedName>
    <definedName name="TOTAL_INVENTORY" hidden="1">"TOTAL_INVENTORY"</definedName>
    <definedName name="TOTAL_LIAB" hidden="1">"TOTAL_LIAB"</definedName>
    <definedName name="TOTAL_LIAB_SHAREHOLD" hidden="1">"TOTAL_LIAB_SHAREHOLD"</definedName>
    <definedName name="TOTAL_LONG_DEBT" hidden="1">"TOTAL_LONG_DEBT"</definedName>
    <definedName name="TOTAL_OPER_EXPEN" hidden="1">"TOTAL_OPER_EXPEN"</definedName>
    <definedName name="Total_Pay" localSheetId="30">#REF!</definedName>
    <definedName name="Total_Pay">#REF!</definedName>
    <definedName name="Total_Payment" localSheetId="30">Scheduled_Payment+Extra_Payment</definedName>
    <definedName name="Total_Payment">Scheduled_Payment+Extra_Payment</definedName>
    <definedName name="Total_payments">#N/A</definedName>
    <definedName name="TOTAL_RECEIV" hidden="1">"TOTAL_RECEIV"</definedName>
    <definedName name="TOTAL_REVENUE" hidden="1">"TOTAL_REVENUE"</definedName>
    <definedName name="TOTAL_SPECIAL" hidden="1">"TOTAL_SPECIAL"</definedName>
    <definedName name="TotalCMTGearing2003" localSheetId="30">#REF!</definedName>
    <definedName name="TotalCMTGearing2003">#REF!</definedName>
    <definedName name="TP_Footer_Path" hidden="1">"C:\Clients\Bombardier\BRP\"</definedName>
    <definedName name="TP_Footer_User" hidden="1">"damoure"</definedName>
    <definedName name="TP_Footer_Version" hidden="1">"v3.00"</definedName>
    <definedName name="TPL" localSheetId="30">#REF!</definedName>
    <definedName name="TPL">#REF!</definedName>
    <definedName name="tr"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r"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RADE_AR" hidden="1">"TRADE_AR"</definedName>
    <definedName name="Trade_Debtor_Current" localSheetId="30">[244]F101!#REF!</definedName>
    <definedName name="Trade_Debtor_Current">[244]F101!#REF!</definedName>
    <definedName name="Trade_Debtor_Prior" localSheetId="30">[244]F101!#REF!</definedName>
    <definedName name="Trade_Debtor_Prior">[244]F101!#REF!</definedName>
    <definedName name="TRANS_B_F" localSheetId="30">'[157]P&amp;L'!#REF!</definedName>
    <definedName name="TRANS_B_F">'[157]P&amp;L'!#REF!</definedName>
    <definedName name="TRANS_CY">'[157]P&amp;L'!#REF!</definedName>
    <definedName name="TREASURY_STOCK" hidden="1">"TREASURY_STOCK"</definedName>
    <definedName name="trhtrhy" localSheetId="30" hidden="1">{"Units A",#N/A,FALSE,"FY95SLS";"Units B",#N/A,FALSE,"FY95SLS"}</definedName>
    <definedName name="trhtrhy" hidden="1">{"Units A",#N/A,FALSE,"FY95SLS";"Units B",#N/A,FALSE,"FY95SLS"}</definedName>
    <definedName name="trhy"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trh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triyuri" localSheetId="30" hidden="1">{"Pound Sterling",#N/A,TRUE,"PPD";"Pound Sterling",#N/A,TRUE,"Anaquest";"Pound Sterling",#N/A,TRUE,"Delta";"Pound Sterling",#N/A,TRUE,"INO"}</definedName>
    <definedName name="triyuri" hidden="1">{"Pound Sterling",#N/A,TRUE,"PPD";"Pound Sterling",#N/A,TRUE,"Anaquest";"Pound Sterling",#N/A,TRUE,"Delta";"Pound Sterling",#N/A,TRUE,"INO"}</definedName>
    <definedName name="trjhtrhbtr" localSheetId="30" hidden="1">{#N/A,#N/A,TRUE,"HarryGam-Ass";#N/A,#N/A,TRUE,"HarryGam-BS";#N/A,#N/A,TRUE,"HarryGam-IS";#N/A,#N/A,TRUE,"HarryGam-CF";#N/A,#N/A,TRUE,"HarryGam-CapEx";#N/A,#N/A,TRUE,"HarryGam-Int";#N/A,#N/A,TRUE,"HarryGam-Debt";#N/A,#N/A,TRUE,"HarryGam-Val";#N/A,#N/A,TRUE,"HarryGam-Mult Val";#N/A,#N/A,TRUE,"HarryGam-Credit"}</definedName>
    <definedName name="trjhtrhbtr" hidden="1">{#N/A,#N/A,TRUE,"HarryGam-Ass";#N/A,#N/A,TRUE,"HarryGam-BS";#N/A,#N/A,TRUE,"HarryGam-IS";#N/A,#N/A,TRUE,"HarryGam-CF";#N/A,#N/A,TRUE,"HarryGam-CapEx";#N/A,#N/A,TRUE,"HarryGam-Int";#N/A,#N/A,TRUE,"HarryGam-Debt";#N/A,#N/A,TRUE,"HarryGam-Val";#N/A,#N/A,TRUE,"HarryGam-Mult Val";#N/A,#N/A,TRUE,"HarryGam-Credit"}</definedName>
    <definedName name="trjwjtr" localSheetId="30" hidden="1">{"Units A",#N/A,FALSE,"FY95SLS";"Units B",#N/A,FALSE,"FY95SLS"}</definedName>
    <definedName name="trjwjtr" hidden="1">{"Units A",#N/A,FALSE,"FY95SLS";"Units B",#N/A,FALSE,"FY95SLS"}</definedName>
    <definedName name="trout" localSheetId="30"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ou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uhydtrhdrth" localSheetId="30" hidden="1">{#N/A,#N/A,FALSE,"Brad_DCFM";#N/A,#N/A,FALSE,"Nick_DCFM";#N/A,#N/A,FALSE,"Mobile_DCFM"}</definedName>
    <definedName name="truhydtrhdrth" hidden="1">{#N/A,#N/A,FALSE,"Brad_DCFM";#N/A,#N/A,FALSE,"Nick_DCFM";#N/A,#N/A,FALSE,"Mobile_DCFM"}</definedName>
    <definedName name="truir" localSheetId="30" hidden="1">{"Pound Sterling",#N/A,TRUE,"PPD";"Pound Sterling",#N/A,TRUE,"Anaquest";"Pound Sterling",#N/A,TRUE,"Delta";"Pound Sterling",#N/A,TRUE,"INO"}</definedName>
    <definedName name="truir" hidden="1">{"Pound Sterling",#N/A,TRUE,"PPD";"Pound Sterling",#N/A,TRUE,"Anaquest";"Pound Sterling",#N/A,TRUE,"Delta";"Pound Sterling",#N/A,TRUE,"INO"}</definedName>
    <definedName name="tryeuyit" localSheetId="30" hidden="1">{#N/A,#N/A,FALSE,"Pharm";#N/A,#N/A,FALSE,"WWCM"}</definedName>
    <definedName name="tryeuyit" hidden="1">{#N/A,#N/A,FALSE,"Pharm";#N/A,#N/A,FALSE,"WWCM"}</definedName>
    <definedName name="trygf" localSheetId="30" hidden="1">{"adj95mult",#N/A,FALSE,"COMPCO";"adj95est",#N/A,FALSE,"COMPCO"}</definedName>
    <definedName name="trygf" hidden="1">{"adj95mult",#N/A,FALSE,"COMPCO";"adj95est",#N/A,FALSE,"COMPCO"}</definedName>
    <definedName name="tryu" localSheetId="30" hidden="1">{#N/A,#N/A,TRUE,"Monthly w|o Wireless";#N/A,#N/A,TRUE,"Qrt w|o Wireless";#N/A,#N/A,TRUE,"FY w|o Wireless";#N/A,#N/A,TRUE,"1Q w|o Wireless";#N/A,#N/A,TRUE,"2Q w|o Wireless";#N/A,#N/A,TRUE,"3Q w|o Wireless";#N/A,#N/A,TRUE,"4Q w|o Wireless"}</definedName>
    <definedName name="tryu" hidden="1">{#N/A,#N/A,TRUE,"Monthly w|o Wireless";#N/A,#N/A,TRUE,"Qrt w|o Wireless";#N/A,#N/A,TRUE,"FY w|o Wireless";#N/A,#N/A,TRUE,"1Q w|o Wireless";#N/A,#N/A,TRUE,"2Q w|o Wireless";#N/A,#N/A,TRUE,"3Q w|o Wireless";#N/A,#N/A,TRUE,"4Q w|o Wireless"}</definedName>
    <definedName name="trywty" localSheetId="30" hidden="1">{"Sum WW A",#N/A,FALSE,"FY95SLS";"Sum WW B",#N/A,FALSE,"FY95SLS";"Sum US A",#N/A,FALSE,"FY95SLS";"Sum US B",#N/A,FALSE,"FY95SLS";"Sum US Bocg",#N/A,FALSE,"FY95SLS";"Sum Can A",#N/A,FALSE,"FY95SLS";"Sum Can B",#N/A,FALSE,"FY95SLS";"Sum Europe",#N/A,FALSE,"FY95SLS";"Sum Row",#N/A,FALSE,"FY95SLS"}</definedName>
    <definedName name="trywty" hidden="1">{"Sum WW A",#N/A,FALSE,"FY95SLS";"Sum WW B",#N/A,FALSE,"FY95SLS";"Sum US A",#N/A,FALSE,"FY95SLS";"Sum US B",#N/A,FALSE,"FY95SLS";"Sum US Bocg",#N/A,FALSE,"FY95SLS";"Sum Can A",#N/A,FALSE,"FY95SLS";"Sum Can B",#N/A,FALSE,"FY95SLS";"Sum Europe",#N/A,FALSE,"FY95SLS";"Sum Row",#N/A,FALSE,"FY95SLS"}</definedName>
    <definedName name="TSum" localSheetId="30" hidden="1">{#N/A,#N/A,FALSE,"COVER PAGE";#N/A,#N/A,FALSE,"Page 2";#N/A,#N/A,FALSE,"Page 2";#N/A,#N/A,FALSE,"Page 4";#N/A,#N/A,FALSE,"Page5";#N/A,#N/A,FALSE,"Page 6";#N/A,#N/A,FALSE,"Page 7";#N/A,#N/A,FALSE,"Page 8";#N/A,#N/A,FALSE,"Page 10";#N/A,#N/A,FALSE,"Long-Term OCF Mult.";#N/A,#N/A,FALSE,"PCS Comp";#N/A,#N/A,FALSE,"OCS-CAPEX";#N/A,#N/A,FALSE,"Blank"}</definedName>
    <definedName name="TSum" hidden="1">{#N/A,#N/A,FALSE,"COVER PAGE";#N/A,#N/A,FALSE,"Page 2";#N/A,#N/A,FALSE,"Page 2";#N/A,#N/A,FALSE,"Page 4";#N/A,#N/A,FALSE,"Page5";#N/A,#N/A,FALSE,"Page 6";#N/A,#N/A,FALSE,"Page 7";#N/A,#N/A,FALSE,"Page 8";#N/A,#N/A,FALSE,"Page 10";#N/A,#N/A,FALSE,"Long-Term OCF Mult.";#N/A,#N/A,FALSE,"PCS Comp";#N/A,#N/A,FALSE,"OCS-CAPEX";#N/A,#N/A,FALSE,"Blank"}</definedName>
    <definedName name="tt" localSheetId="30" hidden="1">{"bs",#N/A,FALSE,"SCF"}</definedName>
    <definedName name="tt" hidden="1">{"bs",#N/A,FALSE,"SCF"}</definedName>
    <definedName name="TTL_COS">#N/A</definedName>
    <definedName name="TTL_SALE">#N/A</definedName>
    <definedName name="TTL_UC">#N/A</definedName>
    <definedName name="TTLSALE">#N/A</definedName>
    <definedName name="ttt" localSheetId="30" hidden="1">{#N/A,#N/A,TRUE,"Total";#N/A,#N/A,TRUE,"U.S. Devl.";#N/A,#N/A,TRUE,"U.S. Headcount"}</definedName>
    <definedName name="ttt" hidden="1">{#N/A,#N/A,TRUE,"Total";#N/A,#N/A,TRUE,"U.S. Devl.";#N/A,#N/A,TRUE,"U.S. Headcount"}</definedName>
    <definedName name="tttssssssssss" localSheetId="30">#REF!</definedName>
    <definedName name="tttssssssssss">#REF!</definedName>
    <definedName name="tttt" localSheetId="30" hidden="1">{#N/A,#N/A,FALSE,"COVER";#N/A,#N/A,FALSE,"Key Fin Performance";#N/A,#N/A,FALSE,"Ratios";#N/A,#N/A,FALSE,"Trended";#N/A,#N/A,FALSE,"Trended Op Ex";#N/A,#N/A,FALSE,"P&amp;L Act vs Plan";#N/A,#N/A,FALSE,"P&amp;L Fcst";#N/A,#N/A,FALSE,"Top Customers";#N/A,#N/A,FALSE,"Backlog";#N/A,#N/A,FALSE,"Design Win Summary";#N/A,#N/A,FALSE,"Key Wins and Losses";#N/A,#N/A,FALSE,"Dev Program Summary - King"}</definedName>
    <definedName name="tttt" hidden="1">{#N/A,#N/A,FALSE,"COVER";#N/A,#N/A,FALSE,"Key Fin Performance";#N/A,#N/A,FALSE,"Ratios";#N/A,#N/A,FALSE,"Trended";#N/A,#N/A,FALSE,"Trended Op Ex";#N/A,#N/A,FALSE,"P&amp;L Act vs Plan";#N/A,#N/A,FALSE,"P&amp;L Fcst";#N/A,#N/A,FALSE,"Top Customers";#N/A,#N/A,FALSE,"Backlog";#N/A,#N/A,FALSE,"Design Win Summary";#N/A,#N/A,FALSE,"Key Wins and Losses";#N/A,#N/A,FALSE,"Dev Program Summary - King"}</definedName>
    <definedName name="ttttttttttttttttttttttttttttttt" localSheetId="30">#REF!</definedName>
    <definedName name="ttttttttttttttttttttttttttttttt">#REF!</definedName>
    <definedName name="tttttttttttttwwwwwwwwwwwww">#REF!</definedName>
    <definedName name="tu" localSheetId="30" hidden="1">{"bs",#N/A,FALSE,"SCF"}</definedName>
    <definedName name="tu" hidden="1">{"bs",#N/A,FALSE,"SCF"}</definedName>
    <definedName name="Tuas">[245]LISTS!$B$1:$B$1</definedName>
    <definedName name="TVLAT" localSheetId="30">#REF!</definedName>
    <definedName name="TVLAT">#REF!</definedName>
    <definedName name="twassaa">#REF!</definedName>
    <definedName name="TWD">#REF!</definedName>
    <definedName name="twergsdf" localSheetId="30" hidden="1">{"Pound Sterling",#N/A,TRUE,"PPD";"Pound Sterling",#N/A,TRUE,"Anaquest";"Pound Sterling",#N/A,TRUE,"Delta";"Pound Sterling",#N/A,TRUE,"INO"}</definedName>
    <definedName name="twergsdf" hidden="1">{"Pound Sterling",#N/A,TRUE,"PPD";"Pound Sterling",#N/A,TRUE,"Anaquest";"Pound Sterling",#N/A,TRUE,"Delta";"Pound Sterling",#N/A,TRUE,"INO"}</definedName>
    <definedName name="twert" localSheetId="30" hidden="1">{"by_month",#N/A,TRUE,"template";"destec_month",#N/A,TRUE,"template";"by_quarter",#N/A,TRUE,"template";"destec_quarter",#N/A,TRUE,"template";"by_year",#N/A,TRUE,"template";"destec_annual",#N/A,TRUE,"template"}</definedName>
    <definedName name="twert" hidden="1">{"by_month",#N/A,TRUE,"template";"destec_month",#N/A,TRUE,"template";"by_quarter",#N/A,TRUE,"template";"destec_quarter",#N/A,TRUE,"template";"by_year",#N/A,TRUE,"template";"destec_annual",#N/A,TRUE,"template"}</definedName>
    <definedName name="twn" localSheetId="30" hidden="1">{"Analysis of Non Group Investments",#N/A,TRUE,"Support";"Income And Gains",#N/A,TRUE,"Support";"Inter Coy Interest and Divs",#N/A,TRUE,"Support";"Divs paid and payable",#N/A,TRUE,"Support";"Amounts due to Group Coys",#N/A,TRUE,"Support";"Amounts due from Group Coys.",#N/A,TRUE,"Support";"Holdings In Group Coys",#N/A,TRUE,"Support";"Cash Flow",#N/A,TRUE,"Support";"Staff Nos.",#N/A,TRUE,"Support"}</definedName>
    <definedName name="twn" hidden="1">{"Analysis of Non Group Investments",#N/A,TRUE,"Support";"Income And Gains",#N/A,TRUE,"Support";"Inter Coy Interest and Divs",#N/A,TRUE,"Support";"Divs paid and payable",#N/A,TRUE,"Support";"Amounts due to Group Coys",#N/A,TRUE,"Support";"Amounts due from Group Coys.",#N/A,TRUE,"Support";"Holdings In Group Coys",#N/A,TRUE,"Support";"Cash Flow",#N/A,TRUE,"Support";"Staff Nos.",#N/A,TRUE,"Support"}</definedName>
    <definedName name="two.print" localSheetId="30" hidden="1">{"month",#N/A,FALSE,"LOPL594";"ytd",#N/A,FALSE,"LOPL594"}</definedName>
    <definedName name="two.print" hidden="1">{"month",#N/A,FALSE,"LOPL594";"ytd",#N/A,FALSE,"LOPL594"}</definedName>
    <definedName name="tyertqergt" localSheetId="30" hidden="1">{"US Dollars",#N/A,TRUE,"PPD";"US Dollar",#N/A,TRUE,"Anaquest";"US Dollar",#N/A,TRUE,"Delta";"US Dollar",#N/A,TRUE,"INO"}</definedName>
    <definedName name="tyertqergt" hidden="1">{"US Dollars",#N/A,TRUE,"PPD";"US Dollar",#N/A,TRUE,"Anaquest";"US Dollar",#N/A,TRUE,"Delta";"US Dollar",#N/A,TRUE,"INO"}</definedName>
    <definedName name="tyj" localSheetId="30" hidden="1">{#N/A,#N/A,TRUE,"Tar-Ass";#N/A,#N/A,TRUE,"Tar-Ass LBO";#N/A,#N/A,TRUE,"LBO Ret";#N/A,#N/A,TRUE,"Tar-BS LBO";#N/A,#N/A,TRUE,"Tar-IS LBO";#N/A,#N/A,TRUE,"Tar-CF LBO";#N/A,#N/A,TRUE,"Tar-Debt LBO";#N/A,#N/A,TRUE,"Tar-Int LBO";#N/A,#N/A,TRUE,"Tar-Taxes LBO";#N/A,#N/A,TRUE,"Tar-Val LBO"}</definedName>
    <definedName name="tyj" hidden="1">{#N/A,#N/A,TRUE,"Tar-Ass";#N/A,#N/A,TRUE,"Tar-Ass LBO";#N/A,#N/A,TRUE,"LBO Ret";#N/A,#N/A,TRUE,"Tar-BS LBO";#N/A,#N/A,TRUE,"Tar-IS LBO";#N/A,#N/A,TRUE,"Tar-CF LBO";#N/A,#N/A,TRUE,"Tar-Debt LBO";#N/A,#N/A,TRUE,"Tar-Int LBO";#N/A,#N/A,TRUE,"Tar-Taxes LBO";#N/A,#N/A,TRUE,"Tar-Val LBO"}</definedName>
    <definedName name="TYPE">[151]KEY!$A$1:$A$22</definedName>
    <definedName name="tyr"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yr"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yufg" localSheetId="30" hidden="1">{"AQUIRORDCF",#N/A,FALSE,"Merger consequences";"Acquirorassns",#N/A,FALSE,"Merger consequences"}</definedName>
    <definedName name="tyufg" hidden="1">{"AQUIRORDCF",#N/A,FALSE,"Merger consequences";"Acquirorassns",#N/A,FALSE,"Merger consequences"}</definedName>
    <definedName name="tyuiktyu" localSheetId="30" hidden="1">{#N/A,#N/A,FALSE,"COVER";#N/A,#N/A,FALSE,"Index";#N/A,#N/A,FALSE,"Non-Earning";#N/A,#N/A,FALSE,"Mortgage_Legal";#N/A,#N/A,FALSE,"Mortgages"}</definedName>
    <definedName name="tyuiktyu" hidden="1">{#N/A,#N/A,FALSE,"COVER";#N/A,#N/A,FALSE,"Index";#N/A,#N/A,FALSE,"Non-Earning";#N/A,#N/A,FALSE,"Mortgage_Legal";#N/A,#N/A,FALSE,"Mortgages"}</definedName>
    <definedName name="tyutytyi" localSheetId="30" hidden="1">{#N/A,#N/A,FALSE,"Pharm";#N/A,#N/A,FALSE,"WWCM"}</definedName>
    <definedName name="tyutytyi" hidden="1">{#N/A,#N/A,FALSE,"Pharm";#N/A,#N/A,FALSE,"WWCM"}</definedName>
    <definedName name="tyyufkjkhjd" localSheetId="30" hidden="1">{#N/A,#N/A,FALSE,"Pharm";#N/A,#N/A,FALSE,"WWCM"}</definedName>
    <definedName name="tyyufkjkhjd" hidden="1">{#N/A,#N/A,FALSE,"Pharm";#N/A,#N/A,FALSE,"WWCM"}</definedName>
    <definedName name="u" localSheetId="30" hidden="1">{#N/A,#N/A,TRUE,"0 Deckbl.";#N/A,#N/A,TRUE,"S 1 Komm";#N/A,#N/A,TRUE,"S 1a Komm";#N/A,#N/A,TRUE,"S 1b Komm";#N/A,#N/A,TRUE,"S  2 DBR";#N/A,#N/A,TRUE,"S  3 Sparten";#N/A,#N/A,TRUE,"S 4  Betr. K.";#N/A,#N/A,TRUE,"6 Bilanz";#N/A,#N/A,TRUE,"6a Bilanz ";#N/A,#N/A,TRUE,"6b Bilanz ";#N/A,#N/A,TRUE,"7 GS I";#N/A,#N/A,TRUE,"S 8 EQ-GuV"}</definedName>
    <definedName name="u" hidden="1">{#N/A,#N/A,TRUE,"0 Deckbl.";#N/A,#N/A,TRUE,"S 1 Komm";#N/A,#N/A,TRUE,"S 1a Komm";#N/A,#N/A,TRUE,"S 1b Komm";#N/A,#N/A,TRUE,"S  2 DBR";#N/A,#N/A,TRUE,"S  3 Sparten";#N/A,#N/A,TRUE,"S 4  Betr. K.";#N/A,#N/A,TRUE,"6 Bilanz";#N/A,#N/A,TRUE,"6a Bilanz ";#N/A,#N/A,TRUE,"6b Bilanz ";#N/A,#N/A,TRUE,"7 GS I";#N/A,#N/A,TRUE,"S 8 EQ-GuV"}</definedName>
    <definedName name="uen" localSheetId="30" hidden="1">{#N/A,#N/A,TRUE,"base case";#N/A,#N/A,TRUE,"valuation";#N/A,#N/A,TRUE,"sources and uses";#N/A,#N/A,TRUE,"recapitalization";#N/A,#N/A,TRUE,"flowchart";#N/A,#N/A,TRUE,"summary";#N/A,#N/A,TRUE,"sensitivities";#N/A,#N/A,TRUE,"pro forma";#N/A,#N/A,TRUE,"PAC shares"}</definedName>
    <definedName name="uen" hidden="1">{#N/A,#N/A,TRUE,"base case";#N/A,#N/A,TRUE,"valuation";#N/A,#N/A,TRUE,"sources and uses";#N/A,#N/A,TRUE,"recapitalization";#N/A,#N/A,TRUE,"flowchart";#N/A,#N/A,TRUE,"summary";#N/A,#N/A,TRUE,"sensitivities";#N/A,#N/A,TRUE,"pro forma";#N/A,#N/A,TRUE,"PAC shares"}</definedName>
    <definedName name="ueytu" localSheetId="30" hidden="1">{"Pound Sterling",#N/A,TRUE,"PPD";"Pound Sterling",#N/A,TRUE,"Anaquest";"Pound Sterling",#N/A,TRUE,"Delta";"Pound Sterling",#N/A,TRUE,"INO"}</definedName>
    <definedName name="ueytu" hidden="1">{"Pound Sterling",#N/A,TRUE,"PPD";"Pound Sterling",#N/A,TRUE,"Anaquest";"Pound Sterling",#N/A,TRUE,"Delta";"Pound Sterling",#N/A,TRUE,"INO"}</definedName>
    <definedName name="uffa" localSheetId="30" hidden="1">{#N/A,#N/A,FALSE,"Week 2002";#N/A,#N/A,FALSE,"YTD 2002";#N/A,#N/A,FALSE,"Quarterly Trend(Q3)"}</definedName>
    <definedName name="uffa" hidden="1">{#N/A,#N/A,FALSE,"Week 2002";#N/A,#N/A,FALSE,"YTD 2002";#N/A,#N/A,FALSE,"Quarterly Trend(Q3)"}</definedName>
    <definedName name="uffaancora" localSheetId="30" hidden="1">{#N/A,#N/A,FALSE,"Week 2002";#N/A,#N/A,FALSE,"YTD 2002";#N/A,#N/A,FALSE,"Quarterly Trend(Q3)"}</definedName>
    <definedName name="uffaancora" hidden="1">{#N/A,#N/A,FALSE,"Week 2002";#N/A,#N/A,FALSE,"YTD 2002";#N/A,#N/A,FALSE,"Quarterly Trend(Q3)"}</definedName>
    <definedName name="uffi" localSheetId="30" hidden="1">{"F3 Presentation",#N/A,FALSE,"F3 ";"F3 detail",#N/A,FALSE,"F3 "}</definedName>
    <definedName name="uffi" hidden="1">{"F3 Presentation",#N/A,FALSE,"F3 ";"F3 detail",#N/A,FALSE,"F3 "}</definedName>
    <definedName name="UFPrn19991231165647" localSheetId="30">#REF!</definedName>
    <definedName name="UFPrn19991231165647">#REF!</definedName>
    <definedName name="UFPrn20000309112818">#REF!</definedName>
    <definedName name="UFPrn20001127150923">#REF!</definedName>
    <definedName name="UFPrn20010301092424">#REF!</definedName>
    <definedName name="UFPrn20010329162024">#REF!</definedName>
    <definedName name="UFPrn20010427131525">#REF!</definedName>
    <definedName name="UFPrn20010627140408">#REF!</definedName>
    <definedName name="UFPrn20010731125819">#REF!</definedName>
    <definedName name="UFPrn20020124090938">#REF!</definedName>
    <definedName name="UFPrn20020129135956">#REF!</definedName>
    <definedName name="UFPrn20020129140103">#REF!</definedName>
    <definedName name="UFPrn20020129140202">#REF!</definedName>
    <definedName name="UFPrn20020129140404">#REF!</definedName>
    <definedName name="UFPrn20020129140614">#REF!</definedName>
    <definedName name="UFPrn20020129140653">#REF!</definedName>
    <definedName name="UFPrn20020129140730">#REF!</definedName>
    <definedName name="UFPrn20020301105444">#REF!</definedName>
    <definedName name="UFPrn20020302105521">#REF!</definedName>
    <definedName name="UFPrn20020302105727">#REF!</definedName>
    <definedName name="UFPrn20020302141827">#REF!</definedName>
    <definedName name="UFPrn20020302141857">#REF!</definedName>
    <definedName name="UFPrn20020302141928">#REF!</definedName>
    <definedName name="UFPrn20020302142027">#REF!</definedName>
    <definedName name="UFPrn20020302142059">#REF!</definedName>
    <definedName name="UFPrn20020302142134">#REF!</definedName>
    <definedName name="UFPrn20020302142201">#REF!</definedName>
    <definedName name="UFPrn20020302142228">#REF!</definedName>
    <definedName name="UFPrn20020303093924">#REF!</definedName>
    <definedName name="UFPrn20020303094009">#REF!</definedName>
    <definedName name="UFPrn20020303094056">#REF!</definedName>
    <definedName name="UFPrn20020303094209">#REF!</definedName>
    <definedName name="UFPrn20020303094311">#REF!</definedName>
    <definedName name="UFPrn20020303094400">#REF!</definedName>
    <definedName name="UFPrn20020309161349">#REF!</definedName>
    <definedName name="UFPrn20020310141243">#REF!</definedName>
    <definedName name="UFPrn20020310141327">#REF!</definedName>
    <definedName name="UFPrn20020310141355">#REF!</definedName>
    <definedName name="UFPrn20020310141456">#REF!</definedName>
    <definedName name="UFPrn20020310141539">#REF!</definedName>
    <definedName name="UFPrn20020310141619">#REF!</definedName>
    <definedName name="UFPrn20020310141651">#REF!</definedName>
    <definedName name="UFPrn20020310142531">#REF!</definedName>
    <definedName name="UFPrn20020310142744">#REF!</definedName>
    <definedName name="UFPrn20020310142844">#REF!</definedName>
    <definedName name="UFPrn20020310143105">#REF!</definedName>
    <definedName name="UFPrn20020310143151">#REF!</definedName>
    <definedName name="UFPrn20020317170200">#REF!</definedName>
    <definedName name="UFPrn20020402074959">#REF!</definedName>
    <definedName name="UFPrn20020529171544">#REF!</definedName>
    <definedName name="UFPrn20020615203025">#REF!</definedName>
    <definedName name="UFPrn20020620095146">#REF!</definedName>
    <definedName name="UFPrn20020629113817">#REF!</definedName>
    <definedName name="UFPrn20020711084913">#REF!</definedName>
    <definedName name="UFPrn20020711091035">[246]附表6!#REF!</definedName>
    <definedName name="UFPrn20020711105251" localSheetId="30">#REF!</definedName>
    <definedName name="UFPrn20020711105251">#REF!</definedName>
    <definedName name="UFPrn20020715105421">#REF!</definedName>
    <definedName name="UFPrn20020715105542">#REF!</definedName>
    <definedName name="UFPrn20020930104006">#REF!</definedName>
    <definedName name="UFPrn20021030155941">#REF!</definedName>
    <definedName name="UFPrn20021031143345">#REF!</definedName>
    <definedName name="UFPrn20030107130737">#REF!</definedName>
    <definedName name="UFPrn20030108134622">#REF!</definedName>
    <definedName name="UFPrn20030109101146">'[247]总公司2002.12.31'!#REF!</definedName>
    <definedName name="UFPrn20030109101756">'[247]总公司2002.12.31'!#REF!</definedName>
    <definedName name="UFPrn20030110164906" localSheetId="30">#REF!</definedName>
    <definedName name="UFPrn20030110164906">#REF!</definedName>
    <definedName name="UFPrn20030110210433">#REF!</definedName>
    <definedName name="UFPrn20030114121335">#REF!</definedName>
    <definedName name="UFPrn20030128110610">#REF!</definedName>
    <definedName name="UFPrn20030210104434">#REF!</definedName>
    <definedName name="UFPrn20030210171426">#REF!</definedName>
    <definedName name="UFPrn20030213130449">#REF!</definedName>
    <definedName name="UFPrn20030213130521">#REF!</definedName>
    <definedName name="UFPrn20030213130557">#REF!</definedName>
    <definedName name="UFPrn20030213130624">#REF!</definedName>
    <definedName name="UFPrn20030213162138">#REF!</definedName>
    <definedName name="UFPrn20030214102001">#REF!</definedName>
    <definedName name="UFPrn20030325175425">#REF!</definedName>
    <definedName name="UFPrn20030325175950">#REF!</definedName>
    <definedName name="UFPrn20030407143454">'[248]17应付票据明细表'!#REF!</definedName>
    <definedName name="UFPrn20030410105601" localSheetId="30">#REF!</definedName>
    <definedName name="UFPrn20030410105601">#REF!</definedName>
    <definedName name="UFPrn20030411100632">#REF!</definedName>
    <definedName name="UFPrn20030411142404">#REF!</definedName>
    <definedName name="UFPrn20030505131153">#REF!</definedName>
    <definedName name="UFPrn20030506143846">#REF!</definedName>
    <definedName name="UFPrn20030506144119">#REF!</definedName>
    <definedName name="UFPrn20030604083415">#REF!</definedName>
    <definedName name="UFPrn20030625090333">#REF!</definedName>
    <definedName name="UFPrn20030816114443">'[249]for retest'!$A$1:$K$362</definedName>
    <definedName name="UFPrn20030902170221" localSheetId="30">#REF!</definedName>
    <definedName name="UFPrn20030902170221">#REF!</definedName>
    <definedName name="UFPrn20031003084050">#REF!</definedName>
    <definedName name="UFPrn20031102095528">#REF!</definedName>
    <definedName name="UFPrn20031113151715">#REF!</definedName>
    <definedName name="UFPrn20031121105227">#REF!</definedName>
    <definedName name="UFPrn20031121105541">#REF!</definedName>
    <definedName name="UFPrn20031121110720">#REF!</definedName>
    <definedName name="UFPrn20031121110758">#REF!</definedName>
    <definedName name="UFPrn20031121110820">#REF!</definedName>
    <definedName name="UFPrn20031121110845">#REF!</definedName>
    <definedName name="UFPrn20031121110903">#REF!</definedName>
    <definedName name="UFPrn20031121110924">#REF!</definedName>
    <definedName name="UFPrn20031121112839">#REF!</definedName>
    <definedName name="UFPrn20031121112913">#REF!</definedName>
    <definedName name="UFPrn20031121112930">#REF!</definedName>
    <definedName name="UFPrn20031121112952">#REF!</definedName>
    <definedName name="UFPrn20031126104105">#REF!</definedName>
    <definedName name="UFPrn20031126104632">#REF!</definedName>
    <definedName name="UFPrn20031130112143">'[250]VAT Payable01'!$A$1:$O$238</definedName>
    <definedName name="UFPrn20031130112305">'[250]VAT Payable 02'!$A$1:$O$266</definedName>
    <definedName name="UFPrn20031130112402">'[250]VAT Payable 03'!$A$1:$O$228</definedName>
    <definedName name="UFPrn20031130115216">'[251]BT 03'!$A$1:$I$65</definedName>
    <definedName name="UFPrn20031130115327">'[251]BT 02'!$A$1:$I$73</definedName>
    <definedName name="UFPrn20031130115527">'[251]BT 01'!$A$1:$I$8</definedName>
    <definedName name="UFPrn20031201093057" localSheetId="30">#REF!</definedName>
    <definedName name="UFPrn20031201093057">#REF!</definedName>
    <definedName name="UFPrn20031202140915">#REF!</definedName>
    <definedName name="UFPrn20031202201945">#REF!</definedName>
    <definedName name="UFPrn20031203171241">#REF!</definedName>
    <definedName name="UFPrn20031222114007">#REF!</definedName>
    <definedName name="UFPrn20031222183929">#REF!</definedName>
    <definedName name="UFPrn20031222184014">#REF!</definedName>
    <definedName name="UFPrn20031222184043">#REF!</definedName>
    <definedName name="UFPrn20031228094355">#REF!</definedName>
    <definedName name="UFPrn20040106205602">#REF!</definedName>
    <definedName name="UFPrn20040107143952">#REF!</definedName>
    <definedName name="UFPrn20040112101950">#REF!</definedName>
    <definedName name="UFPrn20040112175425">#REF!</definedName>
    <definedName name="UFPrn20040131134258">#REF!</definedName>
    <definedName name="UFPrn20040202144932">#REF!</definedName>
    <definedName name="UFPrn20040203181809">#REF!</definedName>
    <definedName name="UFPrn20040205112123">#REF!</definedName>
    <definedName name="UFPrn20040205112153">#REF!</definedName>
    <definedName name="UFPrn20040209155741">[252]K420!$A$9:$T$1884</definedName>
    <definedName name="UFPrn20040225201321" localSheetId="30">#REF!</definedName>
    <definedName name="UFPrn20040225201321">#REF!</definedName>
    <definedName name="UFPrn20040227143103">#REF!</definedName>
    <definedName name="UFPrn20040227143715">#REF!</definedName>
    <definedName name="UFPrn20040227144018">#REF!</definedName>
    <definedName name="UFPrn20040303185058">#REF!</definedName>
    <definedName name="UFPrn20040304160738">#REF!</definedName>
    <definedName name="UFPrn20040430112914">#REF!</definedName>
    <definedName name="UFPrn20040430131857">#REF!</definedName>
    <definedName name="UFPrn20040430142505">#REF!</definedName>
    <definedName name="UFPrn20040528190441">#REF!</definedName>
    <definedName name="UFPrn20040617154236">#REF!</definedName>
    <definedName name="UFPrn20040629174126">#REF!</definedName>
    <definedName name="UFPrn20040630102925">#REF!</definedName>
    <definedName name="UFPrn20040630183330">#REF!</definedName>
    <definedName name="UFPrn20040630194220">#REF!</definedName>
    <definedName name="UFPrn20071013103647">#REF!</definedName>
    <definedName name="UFPrn20071013103803">#REF!</definedName>
    <definedName name="UFPrn20071013103948">#REF!</definedName>
    <definedName name="UFPrn20071013104109">#REF!</definedName>
    <definedName name="UFPrn20071013104314">#REF!</definedName>
    <definedName name="UFPrn20071112084619">#REF!</definedName>
    <definedName name="UFPrn20080412143711">'[253]船代宁波-资产负债表'!$A$1:$K$30</definedName>
    <definedName name="UFPrn20081226173346" localSheetId="30">#REF!</definedName>
    <definedName name="UFPrn20081226173346">#REF!</definedName>
    <definedName name="UFPrn20130704151409" localSheetId="30">#REF!</definedName>
    <definedName name="UFPrn20130704151409">#REF!</definedName>
    <definedName name="UFPrn20130704162355" localSheetId="30">#REF!</definedName>
    <definedName name="UFPrn20130704162355">#REF!</definedName>
    <definedName name="UFPrn20140515092057">#REF!</definedName>
    <definedName name="UFPrn20140607160153">#REF!</definedName>
    <definedName name="UFPrn20140708112536">'[254]9月份科目余额表'!$A$1:$K$22</definedName>
    <definedName name="UFPrn20140808104626" localSheetId="30">#REF!</definedName>
    <definedName name="UFPrn20140808104626">#REF!</definedName>
    <definedName name="UFPrn20140911135225">#REF!</definedName>
    <definedName name="UFPrn20150410131112">#REF!</definedName>
    <definedName name="UFPrn20150923141729">#REF!</definedName>
    <definedName name="UFPrn20150923141841">#REF!</definedName>
    <definedName name="UFPrn20150923141902">#REF!</definedName>
    <definedName name="UFPrn20150923142003">#REF!</definedName>
    <definedName name="UFPrn20150923142026">'[254]9月份科目余额表(明细)'!$A$1:$K$38</definedName>
    <definedName name="UFPrn20170509154341" localSheetId="30">#REF!</definedName>
    <definedName name="UFPrn20170509154341">#REF!</definedName>
    <definedName name="UFPrn20170904142439">#REF!</definedName>
    <definedName name="UFPrn20170904142808">#REF!</definedName>
    <definedName name="UFPrn20170904150304">#REF!</definedName>
    <definedName name="UFPrn20180601174920">#REF!</definedName>
    <definedName name="UFPrn20180618150256">'[255]2017'!$A$1:$K$60</definedName>
    <definedName name="UFPrn20180618150446">[255]固定资产2017!$A$1:$H$6</definedName>
    <definedName name="UFPrn20180618150504">'[255]固定资产-厂房2017'!$A$1:$H$2</definedName>
    <definedName name="UFPrn20180618150646">'[255]固定资产-电脑2017'!$A$1:$H$2</definedName>
    <definedName name="UFPrn20180618150819">[255]在建工程2017!$A$1:$H$61</definedName>
    <definedName name="UFPrn20180618150858" localSheetId="30">#REF!</definedName>
    <definedName name="UFPrn20180618150858">#REF!</definedName>
    <definedName name="UFPrn20180618150918">[255]主营业务成本2017!$A$1:$H$19</definedName>
    <definedName name="UFPrn20180618150952">[255]管理费用2017!$A$1:$H$155</definedName>
    <definedName name="UFPrn20180618151042">'[255]固定资产-厂房设备2017'!$A$1:$H$6</definedName>
    <definedName name="UFPrn20180618151157" localSheetId="30">#REF!</definedName>
    <definedName name="UFPrn20180618151157">#REF!</definedName>
    <definedName name="UFPrn20180618151331">[255]银行日记账2017!$A$1:$J$388</definedName>
    <definedName name="UFPrn20180618151423">[255]现金日记账2017!$A$1:$I$35</definedName>
    <definedName name="UFPrn20180618152111">[255]UFPrn20180618152111!$A$1:$H$38</definedName>
    <definedName name="UFPrn20180618152348">[256]UFPrn20180618152348!$A$1:$K$56</definedName>
    <definedName name="UFPrn20180618152732">[256]现金日记账!$A$5:$H$35</definedName>
    <definedName name="UFPrn20180618152747">[256]银行日记账!$A$1:$H$175</definedName>
    <definedName name="UFPrn20180618152807">[256]UFPrn20180618152807!$A$1:$H$2</definedName>
    <definedName name="UFPrn20180618152824">[256]UFPrn20180618152824!$A$1:$H$2</definedName>
    <definedName name="UFPrn20180618152840">[256]UFPrn20180618152840!$A$1:$H$2</definedName>
    <definedName name="UFPrn20180618152857">[256]UFPrn20180618152857!$A$1:$H$2</definedName>
    <definedName name="UFPrn20180618152919">[256]UFPrn20180618152919!$A$1:$H$38</definedName>
    <definedName name="UFPrn20180618152950" localSheetId="30">#REF!</definedName>
    <definedName name="UFPrn20180618152950">#REF!</definedName>
    <definedName name="UFPrn20180618153013">[256]主营业务成本2016!$A$1:$H$11</definedName>
    <definedName name="UFPrn20180618153036">[256]管理费用!$A$1:$H$130</definedName>
    <definedName name="UFPrn20180618153613">[255]UFPrn20180618153613!$A$1:$H$38</definedName>
    <definedName name="UFPrn20180618170505">[255]UFPrn20180618170505!$A$1:$J$388</definedName>
    <definedName name="UFPrn20180618171409">[256]在建工程!$A$1:$H$23</definedName>
    <definedName name="UFPrn20180620161639">[257]UFPrn20180620161639!$A$1:$J$20</definedName>
    <definedName name="UFPrn20180622132045" localSheetId="30">#REF!</definedName>
    <definedName name="UFPrn20180622132045">#REF!</definedName>
    <definedName name="UFPrn20180622132724">#REF!</definedName>
    <definedName name="UFPrn20180622133339">#REF!</definedName>
    <definedName name="UFPrn20180622160533">#REF!</definedName>
    <definedName name="UFPrn20180622160627">#REF!</definedName>
    <definedName name="UFPrn20180622160944">#REF!</definedName>
    <definedName name="UFPrn20180622173900">#REF!</definedName>
    <definedName name="UFPrn20180628101100">#REF!</definedName>
    <definedName name="UFPrn20180628101907">#REF!</definedName>
    <definedName name="UFPrn20180628102135">#REF!</definedName>
    <definedName name="UFPrn20180628104056">#REF!</definedName>
    <definedName name="UFPrn20180709161359">#REF!</definedName>
    <definedName name="UFPrn20180712151826">#REF!</definedName>
    <definedName name="UFPrn20180712153145">#REF!</definedName>
    <definedName name="UFPrn20180712153324">#REF!</definedName>
    <definedName name="UFPrn20180822145449">#REF!</definedName>
    <definedName name="UFPrn20180921122848">#REF!</definedName>
    <definedName name="UFPrn20180921123842">#REF!</definedName>
    <definedName name="UFPrn20180921124144">#REF!</definedName>
    <definedName name="UFPrn20181012165246">#REF!</definedName>
    <definedName name="UFPrn20181012170103">#REF!</definedName>
    <definedName name="UFPrn20181012170138">#REF!</definedName>
    <definedName name="UFPrn20181012172438">#REF!</definedName>
    <definedName name="UFPrn20181013095726">#REF!</definedName>
    <definedName name="uidrtyue" localSheetId="30" hidden="1">{"Units A",#N/A,FALSE,"FY95SLS";"Units B",#N/A,FALSE,"FY95SLS"}</definedName>
    <definedName name="uidrtyue" hidden="1">{"Units A",#N/A,FALSE,"FY95SLS";"Units B",#N/A,FALSE,"FY95SLS"}</definedName>
    <definedName name="uiknu" localSheetId="30"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uiknu"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uio" localSheetId="30" hidden="1">{"mgmt forecast",#N/A,FALSE,"Mgmt Forecast";"dcf table",#N/A,FALSE,"Mgmt Forecast";"sensitivity",#N/A,FALSE,"Mgmt Forecast";"table inputs",#N/A,FALSE,"Mgmt Forecast";"calculations",#N/A,FALSE,"Mgmt Forecast"}</definedName>
    <definedName name="uio" hidden="1">{"mgmt forecast",#N/A,FALSE,"Mgmt Forecast";"dcf table",#N/A,FALSE,"Mgmt Forecast";"sensitivity",#N/A,FALSE,"Mgmt Forecast";"table inputs",#N/A,FALSE,"Mgmt Forecast";"calculations",#N/A,FALSE,"Mgmt Forecast"}</definedName>
    <definedName name="uiryuo" localSheetId="30" hidden="1">{"US Dollars",#N/A,TRUE,"PPD";"US Dollar",#N/A,TRUE,"Anaquest";"US Dollar",#N/A,TRUE,"Delta";"US Dollar",#N/A,TRUE,"INO"}</definedName>
    <definedName name="uiryuo" hidden="1">{"US Dollars",#N/A,TRUE,"PPD";"US Dollar",#N/A,TRUE,"Anaquest";"US Dollar",#N/A,TRUE,"Delta";"US Dollar",#N/A,TRUE,"INO"}</definedName>
    <definedName name="uiuriiuyjk" localSheetId="30" hidden="1">{"Pound Sterling",#N/A,TRUE,"PPD";"Pound Sterling",#N/A,TRUE,"Anaquest";"Pound Sterling",#N/A,TRUE,"Delta";"Pound Sterling",#N/A,TRUE,"INO"}</definedName>
    <definedName name="uiuriiuyjk" hidden="1">{"Pound Sterling",#N/A,TRUE,"PPD";"Pound Sterling",#N/A,TRUE,"Anaquest";"Pound Sterling",#N/A,TRUE,"Delta";"Pound Sterling",#N/A,TRUE,"INO"}</definedName>
    <definedName name="uiuyo" localSheetId="30" hidden="1">{"Sum WW A",#N/A,FALSE,"FY95SLS";"Sum WW B",#N/A,FALSE,"FY95SLS";"Sum US A",#N/A,FALSE,"FY95SLS";"Sum US B",#N/A,FALSE,"FY95SLS";"Sum US Bocg",#N/A,FALSE,"FY95SLS";"Sum Can A",#N/A,FALSE,"FY95SLS";"Sum Can B",#N/A,FALSE,"FY95SLS";"Sum Europe",#N/A,FALSE,"FY95SLS";"Sum Row",#N/A,FALSE,"FY95SLS"}</definedName>
    <definedName name="uiuyo" hidden="1">{"Sum WW A",#N/A,FALSE,"FY95SLS";"Sum WW B",#N/A,FALSE,"FY95SLS";"Sum US A",#N/A,FALSE,"FY95SLS";"Sum US B",#N/A,FALSE,"FY95SLS";"Sum US Bocg",#N/A,FALSE,"FY95SLS";"Sum Can A",#N/A,FALSE,"FY95SLS";"Sum Can B",#N/A,FALSE,"FY95SLS";"Sum Europe",#N/A,FALSE,"FY95SLS";"Sum Row",#N/A,FALSE,"FY95SLS"}</definedName>
    <definedName name="uk" localSheetId="30" hidden="1">{"Sum WW A",#N/A,FALSE,"FY95SLS";"Sum WW B",#N/A,FALSE,"FY95SLS";"Sum US A",#N/A,FALSE,"FY95SLS";"Sum US B",#N/A,FALSE,"FY95SLS";"Sum US Bocg",#N/A,FALSE,"FY95SLS";"Sum Can A",#N/A,FALSE,"FY95SLS";"Sum Can B",#N/A,FALSE,"FY95SLS";"Sum Europe",#N/A,FALSE,"FY95SLS";"Sum Row",#N/A,FALSE,"FY95SLS"}</definedName>
    <definedName name="uk" hidden="1">{"Sum WW A",#N/A,FALSE,"FY95SLS";"Sum WW B",#N/A,FALSE,"FY95SLS";"Sum US A",#N/A,FALSE,"FY95SLS";"Sum US B",#N/A,FALSE,"FY95SLS";"Sum US Bocg",#N/A,FALSE,"FY95SLS";"Sum Can A",#N/A,FALSE,"FY95SLS";"Sum Can B",#N/A,FALSE,"FY95SLS";"Sum Europe",#N/A,FALSE,"FY95SLS";"Sum Row",#N/A,FALSE,"FY95SLS"}</definedName>
    <definedName name="ukdkghj"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ukdkgh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ukyukluy" localSheetId="30" hidden="1">{"Pound Sterling",#N/A,TRUE,"PPD";"Pound Sterling",#N/A,TRUE,"Anaquest";"Pound Sterling",#N/A,TRUE,"Delta";"Pound Sterling",#N/A,TRUE,"INO"}</definedName>
    <definedName name="ukyukluy" hidden="1">{"Pound Sterling",#N/A,TRUE,"PPD";"Pound Sterling",#N/A,TRUE,"Anaquest";"Pound Sterling",#N/A,TRUE,"Delta";"Pound Sterling",#N/A,TRUE,"INO"}</definedName>
    <definedName name="Unit" localSheetId="30" hidden="1">{#N/A,#N/A,FALSE,"Pharm";#N/A,#N/A,FALSE,"WWCM"}</definedName>
    <definedName name="Unit" hidden="1">{#N/A,#N/A,FALSE,"Pharm";#N/A,#N/A,FALSE,"WWCM"}</definedName>
    <definedName name="Unknown" localSheetId="30" hidden="1">#REF!</definedName>
    <definedName name="Unknown" hidden="1">#REF!</definedName>
    <definedName name="UNREALIZED_GAIN" hidden="1">"UNREALIZED_GAIN"</definedName>
    <definedName name="UNUSUAL_EXP" hidden="1">"UNUSUAL_EXP"</definedName>
    <definedName name="uoroy"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uoro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UPDATESUMMARY" localSheetId="30" hidden="1">{#N/A,#N/A,FALSE,"FACTSHEETS";#N/A,#N/A,FALSE,"pump";#N/A,#N/A,FALSE,"filter"}</definedName>
    <definedName name="UPDATESUMMARY" hidden="1">{#N/A,#N/A,FALSE,"FACTSHEETS";#N/A,#N/A,FALSE,"pump";#N/A,#N/A,FALSE,"filter"}</definedName>
    <definedName name="URGENT" localSheetId="30" hidden="1">{#N/A,#N/A,FALSE,"AHF"}</definedName>
    <definedName name="URGENT" hidden="1">{#N/A,#N/A,FALSE,"AHF"}</definedName>
    <definedName name="US_GAAP" hidden="1">"US_GAAP"</definedName>
    <definedName name="USA" localSheetId="30" hidden="1">{#N/A,#N/A,FALSE,"Est97";#N/A,#N/A,FALSE,"Plan98";#N/A,#N/A,FALSE,"Graphs";#N/A,#N/A,FALSE,"5Yr"}</definedName>
    <definedName name="USA" hidden="1">{#N/A,#N/A,FALSE,"Est97";#N/A,#N/A,FALSE,"Plan98";#N/A,#N/A,FALSE,"Graphs";#N/A,#N/A,FALSE,"5Yr"}</definedName>
    <definedName name="usbs" localSheetId="30" hidden="1">{#N/A,#N/A,TRUE,"Total Allocation";#N/A,#N/A,TRUE,"Capital Software";#N/A,#N/A,TRUE,"Misc";#N/A,#N/A,TRUE,"NAOG"}</definedName>
    <definedName name="usbs" hidden="1">{#N/A,#N/A,TRUE,"Total Allocation";#N/A,#N/A,TRUE,"Capital Software";#N/A,#N/A,TRUE,"Misc";#N/A,#N/A,TRUE,"NAOG"}</definedName>
    <definedName name="USD">[258]computation!$F$106</definedName>
    <definedName name="uuuuuuuuuuuuu" localSheetId="30">#REF!</definedName>
    <definedName name="uuuuuuuuuuuuu">#REF!</definedName>
    <definedName name="uuuuuuuuuuuuuuuuusssssss">#REF!</definedName>
    <definedName name="uyirui"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uyirui"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uyr"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uy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uytry" localSheetId="30" hidden="1">{"mgmt forecast",#N/A,FALSE,"Mgmt Forecast";"dcf table",#N/A,FALSE,"Mgmt Forecast";"sensitivity",#N/A,FALSE,"Mgmt Forecast";"table inputs",#N/A,FALSE,"Mgmt Forecast";"calculations",#N/A,FALSE,"Mgmt Forecast"}</definedName>
    <definedName name="uytry" hidden="1">{"mgmt forecast",#N/A,FALSE,"Mgmt Forecast";"dcf table",#N/A,FALSE,"Mgmt Forecast";"sensitivity",#N/A,FALSE,"Mgmt Forecast";"table inputs",#N/A,FALSE,"Mgmt Forecast";"calculations",#N/A,FALSE,"Mgmt Forecast"}</definedName>
    <definedName name="v" localSheetId="30" hidden="1">{"actrev",#N/A,FALSE,"1999 BUD AUM"}</definedName>
    <definedName name="v" hidden="1">{"actrev",#N/A,FALSE,"1999 BUD AUM"}</definedName>
    <definedName name="VA" localSheetId="30">#REF!</definedName>
    <definedName name="VA">#REF!</definedName>
    <definedName name="val" localSheetId="30" hidden="1">{#N/A,#N/A,FALSE,"Valuation Assumptions";#N/A,#N/A,FALSE,"Summary";#N/A,#N/A,FALSE,"DCF";#N/A,#N/A,FALSE,"Valuation";#N/A,#N/A,FALSE,"WACC";#N/A,#N/A,FALSE,"UBVH";#N/A,#N/A,FALSE,"Free Cash Flow"}</definedName>
    <definedName name="val" hidden="1">{#N/A,#N/A,FALSE,"Valuation Assumptions";#N/A,#N/A,FALSE,"Summary";#N/A,#N/A,FALSE,"DCF";#N/A,#N/A,FALSE,"Valuation";#N/A,#N/A,FALSE,"WACC";#N/A,#N/A,FALSE,"UBVH";#N/A,#N/A,FALSE,"Free Cash Flow"}</definedName>
    <definedName name="ValuationOffset" localSheetId="30">#REF!</definedName>
    <definedName name="ValuationOffset">#REF!</definedName>
    <definedName name="Values_Entered" localSheetId="30">IF(Rentroll!Loan_Amount*Rentroll!Interest_Rate*Loan_Years*Rentroll!Loan_Start&gt;0,1,0)</definedName>
    <definedName name="Values_Entered">IF(Loan_Amount*Interest_Rate*Loan_Years*Loan_Start&gt;0,1,0)</definedName>
    <definedName name="vamt" localSheetId="30">#REF!</definedName>
    <definedName name="vamt">#REF!</definedName>
    <definedName name="vapr">#REF!</definedName>
    <definedName name="VARAMT">#N/A</definedName>
    <definedName name="Varanalysis2001" localSheetId="30" hidden="1">{#N/A,#N/A,FALSE,"BalSheet 0899";#N/A,#N/A,FALSE,"ytdpl899";#N/A,#N/A,FALSE,"Aug PL";#N/A,#N/A,FALSE,"Minority Int";#N/A,#N/A,FALSE,"Equity Roll Forward";#N/A,#N/A,FALSE,"Book Equity Test"}</definedName>
    <definedName name="Varanalysis2001" hidden="1">{#N/A,#N/A,FALSE,"BalSheet 0899";#N/A,#N/A,FALSE,"ytdpl899";#N/A,#N/A,FALSE,"Aug PL";#N/A,#N/A,FALSE,"Minority Int";#N/A,#N/A,FALSE,"Equity Roll Forward";#N/A,#N/A,FALSE,"Book Equity Test"}</definedName>
    <definedName name="VAREOH">#N/A</definedName>
    <definedName name="VATa">[200]Assumption!$B$18</definedName>
    <definedName name="vatb">[200]Assumption!$B$19</definedName>
    <definedName name="vaug" localSheetId="30">#REF!</definedName>
    <definedName name="vaug">#REF!</definedName>
    <definedName name="vavle">#REF!</definedName>
    <definedName name="vbadfga"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vbadfga"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VCU">[135]table!$B$4:$B$9</definedName>
    <definedName name="vdec" localSheetId="30">#REF!</definedName>
    <definedName name="vdec">#REF!</definedName>
    <definedName name="vdzxc" localSheetId="30" hidden="1">[213]synthgraph!#REF!</definedName>
    <definedName name="vdzxc" hidden="1">[213]synthgraph!#REF!</definedName>
    <definedName name="Version" hidden="1">"a1"</definedName>
    <definedName name="vfeb" localSheetId="30">#REF!</definedName>
    <definedName name="vfeb">#REF!</definedName>
    <definedName name="vhvhvhvhvhvh"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vhvhvhvhvhv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virus?" localSheetId="30" hidden="1">{#N/A,#N/A,FALSE,"Market Share";#N/A,#N/A,FALSE,"dcf";#N/A,#N/A,FALSE,"Base"}</definedName>
    <definedName name="virus?" hidden="1">{#N/A,#N/A,FALSE,"Market Share";#N/A,#N/A,FALSE,"dcf";#N/A,#N/A,FALSE,"Base"}</definedName>
    <definedName name="Virus2" localSheetId="30" hidden="1">{#N/A,#N/A,FALSE,"Market Share";#N/A,#N/A,FALSE,"dcf";#N/A,#N/A,FALSE,"Base"}</definedName>
    <definedName name="Virus2" hidden="1">{#N/A,#N/A,FALSE,"Market Share";#N/A,#N/A,FALSE,"dcf";#N/A,#N/A,FALSE,"Base"}</definedName>
    <definedName name="virus3" localSheetId="30" hidden="1">{#N/A,#N/A,FALSE,"Market Share";#N/A,#N/A,FALSE,"dcf";#N/A,#N/A,FALSE,"Base"}</definedName>
    <definedName name="virus3" hidden="1">{#N/A,#N/A,FALSE,"Market Share";#N/A,#N/A,FALSE,"dcf";#N/A,#N/A,FALSE,"Base"}</definedName>
    <definedName name="virus4" localSheetId="30" hidden="1">{#N/A,#N/A,FALSE,"Market Share";#N/A,#N/A,FALSE,"dcf";#N/A,#N/A,FALSE,"Base"}</definedName>
    <definedName name="virus4" hidden="1">{#N/A,#N/A,FALSE,"Market Share";#N/A,#N/A,FALSE,"dcf";#N/A,#N/A,FALSE,"Base"}</definedName>
    <definedName name="virus5" localSheetId="30" hidden="1">{#N/A,#N/A,FALSE,"Market Share";#N/A,#N/A,FALSE,"dcf";#N/A,#N/A,FALSE,"Base"}</definedName>
    <definedName name="virus5" hidden="1">{#N/A,#N/A,FALSE,"Market Share";#N/A,#N/A,FALSE,"dcf";#N/A,#N/A,FALSE,"Base"}</definedName>
    <definedName name="virus6" localSheetId="30" hidden="1">{#N/A,#N/A,FALSE,"Market Share";#N/A,#N/A,FALSE,"dcf";#N/A,#N/A,FALSE,"Base"}</definedName>
    <definedName name="virus6" hidden="1">{#N/A,#N/A,FALSE,"Market Share";#N/A,#N/A,FALSE,"dcf";#N/A,#N/A,FALSE,"Base"}</definedName>
    <definedName name="vjan" localSheetId="30">#REF!</definedName>
    <definedName name="vjan">#REF!</definedName>
    <definedName name="vjul">#REF!</definedName>
    <definedName name="vjun">#REF!</definedName>
    <definedName name="vk" localSheetId="30" hidden="1">{"bs",#N/A,FALSE,"SCF"}</definedName>
    <definedName name="vk" hidden="1">{"bs",#N/A,FALSE,"SCF"}</definedName>
    <definedName name="vl" localSheetId="30" hidden="1">{"bs",#N/A,FALSE,"SCF"}</definedName>
    <definedName name="vl" hidden="1">{"bs",#N/A,FALSE,"SCF"}</definedName>
    <definedName name="vloc" localSheetId="30">#REF!</definedName>
    <definedName name="vloc">#REF!</definedName>
    <definedName name="vmar">#REF!</definedName>
    <definedName name="VMAR.">#REF!</definedName>
    <definedName name="vmay">#REF!</definedName>
    <definedName name="vnov">#REF!</definedName>
    <definedName name="vo" localSheetId="30" hidden="1">{"consolidated",#N/A,FALSE,"Sheet1";"cms",#N/A,FALSE,"Sheet1";"fse",#N/A,FALSE,"Sheet1"}</definedName>
    <definedName name="vo" hidden="1">{"consolidated",#N/A,FALSE,"Sheet1";"cms",#N/A,FALSE,"Sheet1";"fse",#N/A,FALSE,"Sheet1"}</definedName>
    <definedName name="voct" localSheetId="30">#REF!</definedName>
    <definedName name="voct">#REF!</definedName>
    <definedName name="VOLUME" hidden="1">"VOLUME"</definedName>
    <definedName name="VPYS" localSheetId="30">#REF!</definedName>
    <definedName name="VPYS">#REF!</definedName>
    <definedName name="vpys.">#REF!</definedName>
    <definedName name="vqefge" localSheetId="30" hidden="1">{"Units A",#N/A,FALSE,"FY95SLS";"Units B",#N/A,FALSE,"FY95SLS"}</definedName>
    <definedName name="vqefge" hidden="1">{"Units A",#N/A,FALSE,"FY95SLS";"Units B",#N/A,FALSE,"FY95SLS"}</definedName>
    <definedName name="vqzgeqb" localSheetId="30" hidden="1">{#N/A,#N/A,FALSE,"600606";#N/A,#N/A,FALSE,"600604";#N/A,#N/A,FALSE,"601302";#N/A,#N/A,FALSE,"346B0001046";#N/A,#N/A,FALSE,"231B0000146";#N/A,#N/A,FALSE,"221B0001040";#N/A,#N/A,FALSE,"3081300";#N/A,#N/A,FALSE,"813B0000546";#N/A,#N/A,FALSE,"3082800";#N/A,#N/A,FALSE,"828B0000546";#N/A,#N/A,FALSE,"838B0000544";#N/A,#N/A,FALSE,"714A0000206";#N/A,#N/A,FALSE,"3071400";#N/A,#N/A,FALSE,"3071500";#N/A,#N/A,FALSE,"715A0000206";#N/A,#N/A,FALSE,"3074100";#N/A,#N/A,FALSE,"3074150";#N/A,#N/A,FALSE,"741A0000346";#N/A,#N/A,FALSE,"3056030";#N/A,#N/A,FALSE,"3156058";#N/A,#N/A,FALSE,"356058";#N/A,#N/A,FALSE,"351201";#N/A,#N/A,FALSE,"351115"}</definedName>
    <definedName name="vqzgeqb" hidden="1">{#N/A,#N/A,FALSE,"600606";#N/A,#N/A,FALSE,"600604";#N/A,#N/A,FALSE,"601302";#N/A,#N/A,FALSE,"346B0001046";#N/A,#N/A,FALSE,"231B0000146";#N/A,#N/A,FALSE,"221B0001040";#N/A,#N/A,FALSE,"3081300";#N/A,#N/A,FALSE,"813B0000546";#N/A,#N/A,FALSE,"3082800";#N/A,#N/A,FALSE,"828B0000546";#N/A,#N/A,FALSE,"838B0000544";#N/A,#N/A,FALSE,"714A0000206";#N/A,#N/A,FALSE,"3071400";#N/A,#N/A,FALSE,"3071500";#N/A,#N/A,FALSE,"715A0000206";#N/A,#N/A,FALSE,"3074100";#N/A,#N/A,FALSE,"3074150";#N/A,#N/A,FALSE,"741A0000346";#N/A,#N/A,FALSE,"3056030";#N/A,#N/A,FALSE,"3156058";#N/A,#N/A,FALSE,"356058";#N/A,#N/A,FALSE,"351201";#N/A,#N/A,FALSE,"351115"}</definedName>
    <definedName name="vsd" localSheetId="30" hidden="1">#REF!</definedName>
    <definedName name="vsd" hidden="1">#REF!</definedName>
    <definedName name="vsdkfj" localSheetId="30" hidden="1">{"bs",#N/A,FALSE,"SCF"}</definedName>
    <definedName name="vsdkfj" hidden="1">{"bs",#N/A,FALSE,"SCF"}</definedName>
    <definedName name="vsep" localSheetId="30">#REF!</definedName>
    <definedName name="vsep">#REF!</definedName>
    <definedName name="vslv" localSheetId="30" hidden="1">{"bs",#N/A,FALSE,"SCF"}</definedName>
    <definedName name="vslv" hidden="1">{"bs",#N/A,FALSE,"SCF"}</definedName>
    <definedName name="vv" localSheetId="30" hidden="1">{"orixcsc",#N/A,FALSE,"ORIX CSC";"orixcsc2",#N/A,FALSE,"ORIX CSC"}</definedName>
    <definedName name="vv" hidden="1">{"orixcsc",#N/A,FALSE,"ORIX CSC";"orixcsc2",#N/A,FALSE,"ORIX CSC"}</definedName>
    <definedName name="vvv" localSheetId="30" hidden="1">{"1998",#N/A,FALSE,"1998"}</definedName>
    <definedName name="vvv" hidden="1">{"1998",#N/A,FALSE,"1998"}</definedName>
    <definedName name="vwew32" localSheetId="30" hidden="1">{"Assumptions",#N/A,TRUE,"Assumptions";"Income",#N/A,TRUE,"Income";"Balance",#N/A,TRUE,"Balance"}</definedName>
    <definedName name="vwew32" hidden="1">{"Assumptions",#N/A,TRUE,"Assumptions";"Income",#N/A,TRUE,"Income";"Balance",#N/A,TRUE,"Balance"}</definedName>
    <definedName name="VZDX" localSheetId="30"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VZDX"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vzssw" localSheetId="30" hidden="1">{#N/A,#N/A,FALSE,"Projections";#N/A,#N/A,FALSE,"Acq Mult";#N/A,#N/A,FALSE,"TWER Mult";#N/A,#N/A,FALSE,"DCF EBITDA";#N/A,#N/A,FALSE,"DCF EBIT";#N/A,#N/A,FALSE,"Debt Accr";#N/A,#N/A,FALSE,"Stock Accr";#N/A,#N/A,FALSE,"Debt Stock Accr";#N/A,#N/A,FALSE,"Accr Dil Sensi"}</definedName>
    <definedName name="vzssw" hidden="1">{#N/A,#N/A,FALSE,"Projections";#N/A,#N/A,FALSE,"Acq Mult";#N/A,#N/A,FALSE,"TWER Mult";#N/A,#N/A,FALSE,"DCF EBITDA";#N/A,#N/A,FALSE,"DCF EBIT";#N/A,#N/A,FALSE,"Debt Accr";#N/A,#N/A,FALSE,"Stock Accr";#N/A,#N/A,FALSE,"Debt Stock Accr";#N/A,#N/A,FALSE,"Accr Dil Sensi"}</definedName>
    <definedName name="W" localSheetId="30" hidden="1">{#N/A,#N/A,FALSE,"SUMMARY";#N/A,#N/A,FALSE,"TECHNOLOGY";#N/A,#N/A,FALSE,"YEAR2000";#N/A,#N/A,FALSE,"GENERAL SERVICES";#N/A,#N/A,FALSE,"PROD MANAGE";#N/A,#N/A,FALSE,"BOG";#N/A,#N/A,FALSE,"PROT CONT";#N/A,#N/A,FALSE,"INVEST COMP"}</definedName>
    <definedName name="W" hidden="1">{#N/A,#N/A,FALSE,"SUMMARY";#N/A,#N/A,FALSE,"TECHNOLOGY";#N/A,#N/A,FALSE,"YEAR2000";#N/A,#N/A,FALSE,"GENERAL SERVICES";#N/A,#N/A,FALSE,"PROD MANAGE";#N/A,#N/A,FALSE,"BOG";#N/A,#N/A,FALSE,"PROT CONT";#N/A,#N/A,FALSE,"INVEST COMP"}</definedName>
    <definedName name="w45yu45hyh" localSheetId="30" hidden="1">{#N/A,#N/A,TRUE,"Acq-Ass";#N/A,#N/A,TRUE,"Acq-IS";#N/A,#N/A,TRUE,"Acq-BS";#N/A,#N/A,TRUE,"Acq-CF"}</definedName>
    <definedName name="w45yu45hyh" hidden="1">{#N/A,#N/A,TRUE,"Acq-Ass";#N/A,#N/A,TRUE,"Acq-IS";#N/A,#N/A,TRUE,"Acq-BS";#N/A,#N/A,TRUE,"Acq-CF"}</definedName>
    <definedName name="wacc1" localSheetId="30"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ACCHoldCo" localSheetId="30">#REF!</definedName>
    <definedName name="WACCHoldCo">#REF!</definedName>
    <definedName name="WACCHualongqiao">#REF!</definedName>
    <definedName name="WACCIncHoldCo">#REF!</definedName>
    <definedName name="WACCIncHualongqiao">#REF!</definedName>
    <definedName name="WACCProj">#REF!</definedName>
    <definedName name="WalkYTDBudNEW" localSheetId="30" hidden="1">{"FIXVARIANCE",#N/A,FALSE,"COSTPHSE";"SOURCING",#N/A,FALSE,"COSTPHSE"}</definedName>
    <definedName name="WalkYTDBudNEW" hidden="1">{"FIXVARIANCE",#N/A,FALSE,"COSTPHSE";"SOURCING",#N/A,FALSE,"COSTPHSE"}</definedName>
    <definedName name="wan" localSheetId="30" hidden="1">{"COMBINED",#N/A,FALSE,"BALANCE SHEET 2";"KRONE",#N/A,FALSE,"BALANCE SHEET 2";"INTERSYSTEMS",#N/A,FALSE,"BALANCE SHEET 2"}</definedName>
    <definedName name="wan" hidden="1">{"COMBINED",#N/A,FALSE,"BALANCE SHEET 2";"KRONE",#N/A,FALSE,"BALANCE SHEET 2";"INTERSYSTEMS",#N/A,FALSE,"BALANCE SHEET 2"}</definedName>
    <definedName name="WarehseRentalGrowth_evy2yr" localSheetId="30">#REF!</definedName>
    <definedName name="WarehseRentalGrowth_evy2yr">#REF!</definedName>
    <definedName name="waresd" localSheetId="30" hidden="1">{#N/A,#N/A,FALSE,"Aging Summary";#N/A,#N/A,FALSE,"Ratio Analysis";#N/A,#N/A,FALSE,"Test 120 Day Accts";#N/A,#N/A,FALSE,"Tickmarks"}</definedName>
    <definedName name="waresd" hidden="1">{#N/A,#N/A,FALSE,"Aging Summary";#N/A,#N/A,FALSE,"Ratio Analysis";#N/A,#N/A,FALSE,"Test 120 Day Accts";#N/A,#N/A,FALSE,"Tickmarks"}</definedName>
    <definedName name="was" localSheetId="30" hidden="1">{#N/A,#N/A,FALSE,"Sales Graph";#N/A,#N/A,FALSE,"BUC Graph";#N/A,#N/A,FALSE,"P&amp;L - YTD"}</definedName>
    <definedName name="was" hidden="1">{#N/A,#N/A,FALSE,"Sales Graph";#N/A,#N/A,FALSE,"BUC Graph";#N/A,#N/A,FALSE,"P&amp;L - YTD"}</definedName>
    <definedName name="washer" localSheetId="30">#REF!</definedName>
    <definedName name="washer">#REF!</definedName>
    <definedName name="washer1">#REF!</definedName>
    <definedName name="wb" localSheetId="30" hidden="1">{#N/A,#N/A,FALSE,"Pharm";#N/A,#N/A,FALSE,"WWCM"}</definedName>
    <definedName name="wb" hidden="1">{#N/A,#N/A,FALSE,"Pharm";#N/A,#N/A,FALSE,"WWCM"}</definedName>
    <definedName name="wc" localSheetId="30" hidden="1">{#N/A,#N/A,FALSE,"Pharm";#N/A,#N/A,FALSE,"WWCM"}</definedName>
    <definedName name="wc" hidden="1">{#N/A,#N/A,FALSE,"Pharm";#N/A,#N/A,FALSE,"WWCM"}</definedName>
    <definedName name="WE" localSheetId="30" hidden="1">{#N/A,#N/A,FALSE,"COVER";#N/A,#N/A,FALSE,"Index";#N/A,#N/A,FALSE,"Non-Earning";#N/A,#N/A,FALSE,"Commercial";#N/A,#N/A,FALSE,"Detailed"}</definedName>
    <definedName name="WE" hidden="1">{#N/A,#N/A,FALSE,"COVER";#N/A,#N/A,FALSE,"Index";#N/A,#N/A,FALSE,"Non-Earning";#N/A,#N/A,FALSE,"Commercial";#N/A,#N/A,FALSE,"Detailed"}</definedName>
    <definedName name="wed" localSheetId="30" hidden="1">{"orixcsc",#N/A,FALSE,"ORIX CSC";"orixcsc2",#N/A,FALSE,"ORIX CSC"}</definedName>
    <definedName name="wed" hidden="1">{"orixcsc",#N/A,FALSE,"ORIX CSC";"orixcsc2",#N/A,FALSE,"ORIX CSC"}</definedName>
    <definedName name="WEE" localSheetId="30" hidden="1">{#N/A,#N/A,FALSE,"SUMMARY"}</definedName>
    <definedName name="WEE" hidden="1">{#N/A,#N/A,FALSE,"SUMMARY"}</definedName>
    <definedName name="wegji" localSheetId="30" hidden="1">{"Sum WW A",#N/A,FALSE,"FY95SLS";"Sum WW B",#N/A,FALSE,"FY95SLS";"Sum US A",#N/A,FALSE,"FY95SLS";"Sum US B",#N/A,FALSE,"FY95SLS";"Sum US Bocg",#N/A,FALSE,"FY95SLS";"Sum Can A",#N/A,FALSE,"FY95SLS";"Sum Can B",#N/A,FALSE,"FY95SLS";"Sum Europe",#N/A,FALSE,"FY95SLS";"Sum Row",#N/A,FALSE,"FY95SLS"}</definedName>
    <definedName name="wegji" hidden="1">{"Sum WW A",#N/A,FALSE,"FY95SLS";"Sum WW B",#N/A,FALSE,"FY95SLS";"Sum US A",#N/A,FALSE,"FY95SLS";"Sum US B",#N/A,FALSE,"FY95SLS";"Sum US Bocg",#N/A,FALSE,"FY95SLS";"Sum Can A",#N/A,FALSE,"FY95SLS";"Sum Can B",#N/A,FALSE,"FY95SLS";"Sum Europe",#N/A,FALSE,"FY95SLS";"Sum Row",#N/A,FALSE,"FY95SLS"}</definedName>
    <definedName name="wei.units" localSheetId="30" hidden="1">{"Units A",#N/A,FALSE,"FY95SLS";"Units B",#N/A,FALSE,"FY95SLS"}</definedName>
    <definedName name="wei.units" hidden="1">{"Units A",#N/A,FALSE,"FY95SLS";"Units B",#N/A,FALSE,"FY95SLS"}</definedName>
    <definedName name="weiiiiiiiiiiiiiiiii" localSheetId="30">#REF!</definedName>
    <definedName name="weiiiiiiiiiiiiiiiii">#REF!</definedName>
    <definedName name="wen" localSheetId="30" hidden="1">{"Assumptions",#N/A,FALSE,"input page"}</definedName>
    <definedName name="wen" hidden="1">{"Assumptions",#N/A,FALSE,"input page"}</definedName>
    <definedName name="wenchangmmmmmmm" localSheetId="30">#REF!</definedName>
    <definedName name="wenchangmmmmmmm">#REF!</definedName>
    <definedName name="wendy"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end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eqwe"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qw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r" localSheetId="30" hidden="1">{"Pound Sterling",#N/A,TRUE,"PPD";"Pound Sterling",#N/A,TRUE,"Anaquest";"Pound Sterling",#N/A,TRUE,"Delta";"Pound Sterling",#N/A,TRUE,"INO"}</definedName>
    <definedName name="wer" hidden="1">{"Pound Sterling",#N/A,TRUE,"PPD";"Pound Sterling",#N/A,TRUE,"Anaquest";"Pound Sterling",#N/A,TRUE,"Delta";"Pound Sterling",#N/A,TRUE,"INO"}</definedName>
    <definedName name="weraw" localSheetId="30" hidden="1">{"mgmt forecast",#N/A,FALSE,"Mgmt Forecast";"dcf table",#N/A,FALSE,"Mgmt Forecast";"sensitivity",#N/A,FALSE,"Mgmt Forecast";"table inputs",#N/A,FALSE,"Mgmt Forecast";"calculations",#N/A,FALSE,"Mgmt Forecast"}</definedName>
    <definedName name="weraw" hidden="1">{"mgmt forecast",#N/A,FALSE,"Mgmt Forecast";"dcf table",#N/A,FALSE,"Mgmt Forecast";"sensitivity",#N/A,FALSE,"Mgmt Forecast";"table inputs",#N/A,FALSE,"Mgmt Forecast";"calculations",#N/A,FALSE,"Mgmt Forecast"}</definedName>
    <definedName name="were" localSheetId="30" hidden="1">{"mgmt forecast",#N/A,FALSE,"Mgmt Forecast";"dcf table",#N/A,FALSE,"Mgmt Forecast";"sensitivity",#N/A,FALSE,"Mgmt Forecast";"table inputs",#N/A,FALSE,"Mgmt Forecast";"calculations",#N/A,FALSE,"Mgmt Forecast"}</definedName>
    <definedName name="were" hidden="1">{"mgmt forecast",#N/A,FALSE,"Mgmt Forecast";"dcf table",#N/A,FALSE,"Mgmt Forecast";"sensitivity",#N/A,FALSE,"Mgmt Forecast";"table inputs",#N/A,FALSE,"Mgmt Forecast";"calculations",#N/A,FALSE,"Mgmt Forecast"}</definedName>
    <definedName name="werewtrt" localSheetId="30" hidden="1">{#N/A,#N/A,FALSE,"FREEMAN";#N/A,#N/A,FALSE,"STEPHEN";#N/A,#N/A,FALSE,"VICTOR"}</definedName>
    <definedName name="werewtrt" hidden="1">{#N/A,#N/A,FALSE,"FREEMAN";#N/A,#N/A,FALSE,"STEPHEN";#N/A,#N/A,FALSE,"VICTOR"}</definedName>
    <definedName name="werqwerq" localSheetId="30" hidden="1">{"histincome",#N/A,FALSE,"hyfins";"closing balance",#N/A,FALSE,"hyfins"}</definedName>
    <definedName name="werqwerq" hidden="1">{"histincome",#N/A,FALSE,"hyfins";"closing balance",#N/A,FALSE,"hyfins"}</definedName>
    <definedName name="werrr" localSheetId="30" hidden="1">{#N/A,#N/A,FALSE,"Adj Proj";#N/A,#N/A,FALSE,"Sheet1";#N/A,#N/A,FALSE,"LBO";#N/A,#N/A,FALSE,"LBOMER";#N/A,#N/A,FALSE,"WACC";#N/A,#N/A,FALSE,"DCF";#N/A,#N/A,FALSE,"DCFMER";#N/A,#N/A,FALSE,"Pooling";#N/A,#N/A,FALSE,"income";#N/A,#N/A,FALSE,"Offer"}</definedName>
    <definedName name="werrr" hidden="1">{#N/A,#N/A,FALSE,"Adj Proj";#N/A,#N/A,FALSE,"Sheet1";#N/A,#N/A,FALSE,"LBO";#N/A,#N/A,FALSE,"LBOMER";#N/A,#N/A,FALSE,"WACC";#N/A,#N/A,FALSE,"DCF";#N/A,#N/A,FALSE,"DCFMER";#N/A,#N/A,FALSE,"Pooling";#N/A,#N/A,FALSE,"income";#N/A,#N/A,FALSE,"Offer"}</definedName>
    <definedName name="wert" localSheetId="30" hidden="1">{#N/A,#N/A,TRUE,"1Q BCG";#N/A,#N/A,TRUE,"1Q w|o Wireless";#N/A,#N/A,TRUE,"1Q Wireless"}</definedName>
    <definedName name="wert" hidden="1">{#N/A,#N/A,TRUE,"1Q BCG";#N/A,#N/A,TRUE,"1Q w|o Wireless";#N/A,#N/A,TRUE,"1Q Wireless"}</definedName>
    <definedName name="werwe" localSheetId="30" hidden="1">{#N/A,#N/A,FALSE,"Projections";#N/A,#N/A,FALSE,"AccrDil";#N/A,#N/A,FALSE,"PurchPriMult";#N/A,#N/A,FALSE,"Mults7_13";#N/A,#N/A,FALSE,"Mkt Mults";#N/A,#N/A,FALSE,"Acq Mults";#N/A,#N/A,FALSE,"StockPrices";#N/A,#N/A,FALSE,"Prem Paid";#N/A,#N/A,FALSE,"DCF";#N/A,#N/A,FALSE,"AUTO";#N/A,#N/A,FALSE,"Relative Trading";#N/A,#N/A,FALSE,"Mkt Val";#N/A,#N/A,FALSE,"Acq Val"}</definedName>
    <definedName name="werwe" hidden="1">{#N/A,#N/A,FALSE,"Projections";#N/A,#N/A,FALSE,"AccrDil";#N/A,#N/A,FALSE,"PurchPriMult";#N/A,#N/A,FALSE,"Mults7_13";#N/A,#N/A,FALSE,"Mkt Mults";#N/A,#N/A,FALSE,"Acq Mults";#N/A,#N/A,FALSE,"StockPrices";#N/A,#N/A,FALSE,"Prem Paid";#N/A,#N/A,FALSE,"DCF";#N/A,#N/A,FALSE,"AUTO";#N/A,#N/A,FALSE,"Relative Trading";#N/A,#N/A,FALSE,"Mkt Val";#N/A,#N/A,FALSE,"Acq Val"}</definedName>
    <definedName name="werwef" localSheetId="30" hidden="1">#REF!</definedName>
    <definedName name="werwef" hidden="1">#REF!</definedName>
    <definedName name="wes" localSheetId="30" hidden="1">{"TRSONLY",#N/A,FALSE,"08-SUM ";"MISCUNITS",#N/A,FALSE,"08-SUM "}</definedName>
    <definedName name="wes" hidden="1">{"TRSONLY",#N/A,FALSE,"08-SUM ";"MISCUNITS",#N/A,FALSE,"08-SUM "}</definedName>
    <definedName name="wes_2" localSheetId="30" hidden="1">{"TRSONLY",#N/A,FALSE,"08-SUM ";"MISCUNITS",#N/A,FALSE,"08-SUM "}</definedName>
    <definedName name="wes_2" hidden="1">{"TRSONLY",#N/A,FALSE,"08-SUM ";"MISCUNITS",#N/A,FALSE,"08-SUM "}</definedName>
    <definedName name="Westburne" localSheetId="30" hidden="1">{#N/A,#N/A,FALSE,"Projections";#N/A,#N/A,FALSE,"Multiples Valuation";#N/A,#N/A,FALSE,"LBO";#N/A,#N/A,FALSE,"Multiples_Sensitivity";#N/A,#N/A,FALSE,"Summary"}</definedName>
    <definedName name="Westburne" hidden="1">{#N/A,#N/A,FALSE,"Projections";#N/A,#N/A,FALSE,"Multiples Valuation";#N/A,#N/A,FALSE,"LBO";#N/A,#N/A,FALSE,"Multiples_Sensitivity";#N/A,#N/A,FALSE,"Summary"}</definedName>
    <definedName name="wetqey"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etqe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ewqesdasdaads" localSheetId="30">#REF!</definedName>
    <definedName name="wewqesdasdaads">#REF!</definedName>
    <definedName name="WEZHPR" localSheetId="30">#REF!</definedName>
    <definedName name="WEZHPR">#REF!</definedName>
    <definedName name="what" localSheetId="30" hidden="1">{#N/A,#N/A,FALSE,"Summary";#N/A,#N/A,FALSE,"IS";#N/A,#N/A,FALSE,"Bal Sheet";#N/A,#N/A,FALSE,"DCF2";#N/A,#N/A,FALSE,"DCF2_wComm";#N/A,#N/A,FALSE,"Relief Fr Royalty";#N/A,#N/A,FALSE,"Asset Charges";#N/A,#N/A,FALSE,"Royalty_Rate";#N/A,#N/A,FALSE,"Workforce";#N/A,#N/A,FALSE,"Attrition Rate";#N/A,#N/A,FALSE,"Adj_WACC";#N/A,#N/A,FALSE,"WACC"}</definedName>
    <definedName name="what" hidden="1">{#N/A,#N/A,FALSE,"Summary";#N/A,#N/A,FALSE,"IS";#N/A,#N/A,FALSE,"Bal Sheet";#N/A,#N/A,FALSE,"DCF2";#N/A,#N/A,FALSE,"DCF2_wComm";#N/A,#N/A,FALSE,"Relief Fr Royalty";#N/A,#N/A,FALSE,"Asset Charges";#N/A,#N/A,FALSE,"Royalty_Rate";#N/A,#N/A,FALSE,"Workforce";#N/A,#N/A,FALSE,"Attrition Rate";#N/A,#N/A,FALSE,"Adj_WACC";#N/A,#N/A,FALSE,"WACC"}</definedName>
    <definedName name="whatever" localSheetId="30" hidden="1">{#N/A,#N/A,FALSE,"DCF comm";#N/A,#N/A,FALSE,"DCF2";#N/A,#N/A,FALSE,"Relief Fr Royalty";#N/A,#N/A,FALSE,"Asset Charges";#N/A,#N/A,FALSE,"Workforce";#N/A,#N/A,FALSE,"WACC Recon"}</definedName>
    <definedName name="whatever" hidden="1">{#N/A,#N/A,FALSE,"DCF comm";#N/A,#N/A,FALSE,"DCF2";#N/A,#N/A,FALSE,"Relief Fr Royalty";#N/A,#N/A,FALSE,"Asset Charges";#N/A,#N/A,FALSE,"Workforce";#N/A,#N/A,FALSE,"WACC Recon"}</definedName>
    <definedName name="whatisthis" localSheetId="30" hidden="1">{#N/A,#N/A,FALSE,"Summary";#N/A,#N/A,FALSE,"Projections";#N/A,#N/A,FALSE,"Mkt Mults";#N/A,#N/A,FALSE,"DCF";#N/A,#N/A,FALSE,"Accr Dil";#N/A,#N/A,FALSE,"PIC LBO";#N/A,#N/A,FALSE,"MULT10_4";#N/A,#N/A,FALSE,"CBI LBO"}</definedName>
    <definedName name="whatisthis" hidden="1">{#N/A,#N/A,FALSE,"Summary";#N/A,#N/A,FALSE,"Projections";#N/A,#N/A,FALSE,"Mkt Mults";#N/A,#N/A,FALSE,"DCF";#N/A,#N/A,FALSE,"Accr Dil";#N/A,#N/A,FALSE,"PIC LBO";#N/A,#N/A,FALSE,"MULT10_4";#N/A,#N/A,FALSE,"CBI LBO"}</definedName>
    <definedName name="whatisthissss" localSheetId="30" hidden="1">{#N/A,#N/A,FALSE,"IPO";#N/A,#N/A,FALSE,"DCF";#N/A,#N/A,FALSE,"LBO";#N/A,#N/A,FALSE,"MULT_VAL";#N/A,#N/A,FALSE,"Status Quo";#N/A,#N/A,FALSE,"Recap"}</definedName>
    <definedName name="whatisthissss" hidden="1">{#N/A,#N/A,FALSE,"IPO";#N/A,#N/A,FALSE,"DCF";#N/A,#N/A,FALSE,"LBO";#N/A,#N/A,FALSE,"MULT_VAL";#N/A,#N/A,FALSE,"Status Quo";#N/A,#N/A,FALSE,"Recap"}</definedName>
    <definedName name="whatisthisssss" localSheetId="30" hidden="1">{#N/A,#N/A,FALSE,"Summary";#N/A,#N/A,FALSE,"Projections";#N/A,#N/A,FALSE,"Mkt Mults";#N/A,#N/A,FALSE,"DCF";#N/A,#N/A,FALSE,"Accr Dil";#N/A,#N/A,FALSE,"PIC LBO";#N/A,#N/A,FALSE,"MULT10_4";#N/A,#N/A,FALSE,"CBI LBO"}</definedName>
    <definedName name="whatisthisssss" hidden="1">{#N/A,#N/A,FALSE,"Summary";#N/A,#N/A,FALSE,"Projections";#N/A,#N/A,FALSE,"Mkt Mults";#N/A,#N/A,FALSE,"DCF";#N/A,#N/A,FALSE,"Accr Dil";#N/A,#N/A,FALSE,"PIC LBO";#N/A,#N/A,FALSE,"MULT10_4";#N/A,#N/A,FALSE,"CBI LBO"}</definedName>
    <definedName name="whocares" localSheetId="30" hidden="1">#REF!</definedName>
    <definedName name="whocares" hidden="1">#REF!</definedName>
    <definedName name="william" localSheetId="30" hidden="1">{#N/A,#N/A,FALSE,"Projections";#N/A,#N/A,FALSE,"AccrDil";#N/A,#N/A,FALSE,"PurchPriMult";#N/A,#N/A,FALSE,"Mults7_13";#N/A,#N/A,FALSE,"Mkt Mults";#N/A,#N/A,FALSE,"Acq Mults";#N/A,#N/A,FALSE,"StockPrices";#N/A,#N/A,FALSE,"Prem Paid";#N/A,#N/A,FALSE,"DCF";#N/A,#N/A,FALSE,"AUTO";#N/A,#N/A,FALSE,"Relative Trading";#N/A,#N/A,FALSE,"Mkt Val";#N/A,#N/A,FALSE,"Acq Val"}</definedName>
    <definedName name="william" hidden="1">{#N/A,#N/A,FALSE,"Projections";#N/A,#N/A,FALSE,"AccrDil";#N/A,#N/A,FALSE,"PurchPriMult";#N/A,#N/A,FALSE,"Mults7_13";#N/A,#N/A,FALSE,"Mkt Mults";#N/A,#N/A,FALSE,"Acq Mults";#N/A,#N/A,FALSE,"StockPrices";#N/A,#N/A,FALSE,"Prem Paid";#N/A,#N/A,FALSE,"DCF";#N/A,#N/A,FALSE,"AUTO";#N/A,#N/A,FALSE,"Relative Trading";#N/A,#N/A,FALSE,"Mkt Val";#N/A,#N/A,FALSE,"Acq Val"}</definedName>
    <definedName name="windingfoot" localSheetId="30">#REF!</definedName>
    <definedName name="windingfoot">#REF!</definedName>
    <definedName name="wjtrujtr"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jtrujt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K" localSheetId="30">#REF!</definedName>
    <definedName name="WK">#REF!</definedName>
    <definedName name="wke" localSheetId="30" hidden="1">{#N/A,#N/A,FALSE,"FRANCE MONTH DETAIL  FFR";#N/A,#N/A,FALSE,"FRANCE MONTH DETAIL  NLG";#N/A,#N/A,FALSE,"FRANCE YTD  DETAIL FFR";#N/A,#N/A,FALSE,"FRANCE YTD  DETAIL NLG"}</definedName>
    <definedName name="wke" hidden="1">{#N/A,#N/A,FALSE,"FRANCE MONTH DETAIL  FFR";#N/A,#N/A,FALSE,"FRANCE MONTH DETAIL  NLG";#N/A,#N/A,FALSE,"FRANCE YTD  DETAIL FFR";#N/A,#N/A,FALSE,"FRANCE YTD  DETAIL NLG"}</definedName>
    <definedName name="wlkednjfc" localSheetId="30" hidden="1">{#N/A,#N/A,FALSE,"Aging Summary";#N/A,#N/A,FALSE,"Ratio Analysis";#N/A,#N/A,FALSE,"Test 120 Day Accts";#N/A,#N/A,FALSE,"Tickmarks"}</definedName>
    <definedName name="wlkednjfc" hidden="1">{#N/A,#N/A,FALSE,"Aging Summary";#N/A,#N/A,FALSE,"Ratio Analysis";#N/A,#N/A,FALSE,"Test 120 Day Accts";#N/A,#N/A,FALSE,"Tickmarks"}</definedName>
    <definedName name="wlll" localSheetId="30" hidden="1">{"bs",#N/A,FALSE,"SCF"}</definedName>
    <definedName name="wlll" hidden="1">{"bs",#N/A,FALSE,"SCF"}</definedName>
    <definedName name="wnn.month." localSheetId="30" hidden="1">{#N/A,#N/A,FALSE,"Comp Balance";#N/A,#N/A,FALSE,"Sum Balance ";#N/A,#N/A,FALSE,"Balance Trend";#N/A,#N/A,FALSE,"Comp PL";#N/A,#N/A,FALSE,"PL";#N/A,#N/A,FALSE,"Sum PL";#N/A,#N/A,FALSE,"PL Trend";#N/A,#N/A,FALSE,"Change"}</definedName>
    <definedName name="wnn.month." hidden="1">{#N/A,#N/A,FALSE,"Comp Balance";#N/A,#N/A,FALSE,"Sum Balance ";#N/A,#N/A,FALSE,"Balance Trend";#N/A,#N/A,FALSE,"Comp PL";#N/A,#N/A,FALSE,"PL";#N/A,#N/A,FALSE,"Sum PL";#N/A,#N/A,FALSE,"PL Trend";#N/A,#N/A,FALSE,"Change"}</definedName>
    <definedName name="wnr" localSheetId="30" hidden="1">{"Sum WW A",#N/A,FALSE,"FY95SLS";"Sum WW B",#N/A,FALSE,"FY95SLS";"Sum US A",#N/A,FALSE,"FY95SLS";"Sum US B",#N/A,FALSE,"FY95SLS";"Sum US Bocg",#N/A,FALSE,"FY95SLS";"Sum Can A",#N/A,FALSE,"FY95SLS";"Sum Can B",#N/A,FALSE,"FY95SLS";"Sum Europe",#N/A,FALSE,"FY95SLS";"Sum Row",#N/A,FALSE,"FY95SLS"}</definedName>
    <definedName name="wnr" hidden="1">{"Sum WW A",#N/A,FALSE,"FY95SLS";"Sum WW B",#N/A,FALSE,"FY95SLS";"Sum US A",#N/A,FALSE,"FY95SLS";"Sum US B",#N/A,FALSE,"FY95SLS";"Sum US Bocg",#N/A,FALSE,"FY95SLS";"Sum Can A",#N/A,FALSE,"FY95SLS";"Sum Can B",#N/A,FALSE,"FY95SLS";"Sum Europe",#N/A,FALSE,"FY95SLS";"Sum Row",#N/A,FALSE,"FY95SLS"}</definedName>
    <definedName name="Woods" localSheetId="30" hidden="1">#REF!</definedName>
    <definedName name="Woods" hidden="1">#REF!</definedName>
    <definedName name="WORKING" localSheetId="30" hidden="1">{#N/A,#N/A,FALSE,"Proj Cost";#N/A,#N/A,FALSE,"Fair Scenario";#N/A,#N/A,FALSE,"Wonderful Scenario";#N/A,#N/A,FALSE,"Awful Scenario"}</definedName>
    <definedName name="WORKING" hidden="1">{#N/A,#N/A,FALSE,"Proj Cost";#N/A,#N/A,FALSE,"Fair Scenario";#N/A,#N/A,FALSE,"Wonderful Scenario";#N/A,#N/A,FALSE,"Awful Scenario"}</definedName>
    <definedName name="wp" localSheetId="30" hidden="1">{#N/A,#N/A,FALSE,"FRONTPG";#N/A,#N/A,FALSE,"STATUSREC";#N/A,#N/A,FALSE,"INELIG";#N/A,#N/A,FALSE,"ARACTIV";#N/A,#N/A,FALSE,"ARANAL";#N/A,#N/A,FALSE,"INVANAL";#N/A,#N/A,FALSE,"BALSHT";#N/A,#N/A,FALSE,"INCSTMT";#N/A,#N/A,FALSE,"CASHFLOW";#N/A,#N/A,FALSE,"TREND";#N/A,#N/A,FALSE,"LIAB"}</definedName>
    <definedName name="wp" hidden="1">{#N/A,#N/A,FALSE,"FRONTPG";#N/A,#N/A,FALSE,"STATUSREC";#N/A,#N/A,FALSE,"INELIG";#N/A,#N/A,FALSE,"ARACTIV";#N/A,#N/A,FALSE,"ARANAL";#N/A,#N/A,FALSE,"INVANAL";#N/A,#N/A,FALSE,"BALSHT";#N/A,#N/A,FALSE,"INCSTMT";#N/A,#N/A,FALSE,"CASHFLOW";#N/A,#N/A,FALSE,"TREND";#N/A,#N/A,FALSE,"LIAB"}</definedName>
    <definedName name="WPL" localSheetId="30">#REF!</definedName>
    <definedName name="WPL">#REF!</definedName>
    <definedName name="wqwt" localSheetId="30" hidden="1">{#N/A,#N/A,FALSE,"Projections";#N/A,#N/A,FALSE,"Contribution_Stock";#N/A,#N/A,FALSE,"PF_Combo_Stock";#N/A,#N/A,FALSE,"Projections";#N/A,#N/A,FALSE,"Contribution_Cash";#N/A,#N/A,FALSE,"PF_Combo_Cash";#N/A,#N/A,FALSE,"IPO_Cash"}</definedName>
    <definedName name="wqwt" hidden="1">{#N/A,#N/A,FALSE,"Projections";#N/A,#N/A,FALSE,"Contribution_Stock";#N/A,#N/A,FALSE,"PF_Combo_Stock";#N/A,#N/A,FALSE,"Projections";#N/A,#N/A,FALSE,"Contribution_Cash";#N/A,#N/A,FALSE,"PF_Combo_Cash";#N/A,#N/A,FALSE,"IPO_Cash"}</definedName>
    <definedName name="wrd" localSheetId="30" hidden="1">{#N/A,#N/A,FALSE,"INPUTS";#N/A,#N/A,FALSE,"PROFORMA BSHEET";#N/A,#N/A,FALSE,"COMBINED";#N/A,#N/A,FALSE,"HIGH YIELD";#N/A,#N/A,FALSE,"COMB_GRAPHS"}</definedName>
    <definedName name="wrd" hidden="1">{#N/A,#N/A,FALSE,"INPUTS";#N/A,#N/A,FALSE,"PROFORMA BSHEET";#N/A,#N/A,FALSE,"COMBINED";#N/A,#N/A,FALSE,"HIGH YIELD";#N/A,#N/A,FALSE,"COMB_GRAPHS"}</definedName>
    <definedName name="wrd.2._.pagers.3" localSheetId="30" hidden="1">{"Cover",#N/A,FALSE,"Cover";"Summary",#N/A,FALSE,"Summarpage"}</definedName>
    <definedName name="wrd.2._.pagers.3" hidden="1">{"Cover",#N/A,FALSE,"Cover";"Summary",#N/A,FALSE,"Summarpage"}</definedName>
    <definedName name="wrgerger" localSheetId="30" hidden="1">{#N/A,#N/A,TRUE,"Pivots-Employee";#N/A,"Scenario1",TRUE,"Assumptions Summary"}</definedName>
    <definedName name="wrgerger" hidden="1">{#N/A,#N/A,TRUE,"Pivots-Employee";#N/A,"Scenario1",TRUE,"Assumptions Summary"}</definedName>
    <definedName name="wrgr53gt3gtv" localSheetId="30"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gr53gt3gtv"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 localSheetId="30" hidden="1">{"compallo",#N/A,FALSE,"Allocation";"plallo",#N/A,FALSE,"Allocation"}</definedName>
    <definedName name="wrn" hidden="1">{"compallo",#N/A,FALSE,"Allocation";"plallo",#N/A,FALSE,"Allocation"}</definedName>
    <definedName name="wrn.09BASIC." localSheetId="30" hidden="1">{"YTDONLY",#N/A,FALSE,"09-SUM  ";"REGULAR1",#N/A,FALSE,"09-SUM  "}</definedName>
    <definedName name="wrn.09BASIC." hidden="1">{"YTDONLY",#N/A,FALSE,"09-SUM  ";"REGULAR1",#N/A,FALSE,"09-SUM  "}</definedName>
    <definedName name="wrn.1"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1." localSheetId="30" hidden="1">{#N/A,#N/A,FALSE,"Calc";#N/A,#N/A,FALSE,"Sensitivity";#N/A,#N/A,FALSE,"LT Earn.Dil.";#N/A,#N/A,FALSE,"Dil. AVP"}</definedName>
    <definedName name="wrn.1." hidden="1">{#N/A,#N/A,FALSE,"Calc";#N/A,#N/A,FALSE,"Sensitivity";#N/A,#N/A,FALSE,"LT Earn.Dil.";#N/A,#N/A,FALSE,"Dil. AVP"}</definedName>
    <definedName name="wrn.10." localSheetId="30" hidden="1">{"cover",#N/A,TRUE,"Cover";"toc3",#N/A,TRUE,"TOC";"over",#N/A,TRUE,"Overview";"ts2",#N/A,TRUE,"Det_Trans_Sum";"ei1c",#N/A,TRUE,"Earnings Impact";"ad1",#N/A,TRUE,"accretion dilution";"pfis1",#N/A,TRUE,"Pro Forma Income Statement";"acq1c",#N/A,TRUE,"Acquirer";"tar1c",#N/A,TRUE,"Target"}</definedName>
    <definedName name="wrn.10." hidden="1">{"cover",#N/A,TRUE,"Cover";"toc3",#N/A,TRUE,"TOC";"over",#N/A,TRUE,"Overview";"ts2",#N/A,TRUE,"Det_Trans_Sum";"ei1c",#N/A,TRUE,"Earnings Impact";"ad1",#N/A,TRUE,"accretion dilution";"pfis1",#N/A,TRUE,"Pro Forma Income Statement";"acq1c",#N/A,TRUE,"Acquirer";"tar1c",#N/A,TRUE,"Target"}</definedName>
    <definedName name="wrn.100._.Monthly._.Package." localSheetId="30" hidden="1">{#N/A,#N/A,FALSE,"0";#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56";#N/A,#N/A,FALSE,"57";#N/A,#N/A,FALSE,"58";#N/A,#N/A,FALSE,"59";#N/A,#N/A,FALSE,"60";#N/A,#N/A,FALSE,"61";#N/A,#N/A,FALSE,"62";#N/A,#N/A,FALSE,"63";#N/A,#N/A,FALSE,"64";#N/A,#N/A,FALSE,"65";#N/A,#N/A,FALSE,"66";#N/A,#N/A,FALSE,"67";#N/A,#N/A,FALSE,"68";#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N/A,#N/A,FALSE,"95";#N/A,#N/A,FALSE,"96";#N/A,#N/A,FALSE,"97";#N/A,#N/A,FALSE,"98";#N/A,#N/A,FALSE,"99";#N/A,#N/A,FALSE,"100";#N/A,#N/A,FALSE,"101";#N/A,#N/A,FALSE,"102";#N/A,#N/A,FALSE,"103";#N/A,#N/A,FALSE,"104";#N/A,#N/A,FALSE,"105";#N/A,#N/A,FALSE,"106";#N/A,#N/A,FALSE,"107";#N/A,#N/A,FALSE,"108";#N/A,#N/A,FALSE,"109";#N/A,#N/A,FALSE,"110";#N/A,#N/A,FALSE,"111";#N/A,#N/A,FALSE,"112";#N/A,#N/A,FALSE,"113";#N/A,#N/A,FALSE,"114";#N/A,#N/A,FALSE,"115"}</definedName>
    <definedName name="wrn.100._.Monthly._.Package." hidden="1">{#N/A,#N/A,FALSE,"0";#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56";#N/A,#N/A,FALSE,"57";#N/A,#N/A,FALSE,"58";#N/A,#N/A,FALSE,"59";#N/A,#N/A,FALSE,"60";#N/A,#N/A,FALSE,"61";#N/A,#N/A,FALSE,"62";#N/A,#N/A,FALSE,"63";#N/A,#N/A,FALSE,"64";#N/A,#N/A,FALSE,"65";#N/A,#N/A,FALSE,"66";#N/A,#N/A,FALSE,"67";#N/A,#N/A,FALSE,"68";#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N/A,#N/A,FALSE,"95";#N/A,#N/A,FALSE,"96";#N/A,#N/A,FALSE,"97";#N/A,#N/A,FALSE,"98";#N/A,#N/A,FALSE,"99";#N/A,#N/A,FALSE,"100";#N/A,#N/A,FALSE,"101";#N/A,#N/A,FALSE,"102";#N/A,#N/A,FALSE,"103";#N/A,#N/A,FALSE,"104";#N/A,#N/A,FALSE,"105";#N/A,#N/A,FALSE,"106";#N/A,#N/A,FALSE,"107";#N/A,#N/A,FALSE,"108";#N/A,#N/A,FALSE,"109";#N/A,#N/A,FALSE,"110";#N/A,#N/A,FALSE,"111";#N/A,#N/A,FALSE,"112";#N/A,#N/A,FALSE,"113";#N/A,#N/A,FALSE,"114";#N/A,#N/A,FALSE,"115"}</definedName>
    <definedName name="wrn.10K._.FS._.AND._.TABLES." localSheetId="30"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wrn.10K._.FS._.AND._.TABLES."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wrn.10Q._.FS._.AND._.TABLES." localSheetId="30" hidden="1">{#N/A,#N/A,FALSE,"BS";#N/A,#N/A,FALSE,"PL_10Q";#N/A,#N/A,FALSE,"SOE";#N/A,#N/A,FALSE,"SCF";#N/A,#N/A,FALSE,"Sel Fn Data QTD 10Q";#N/A,#N/A,FALSE,"Table 1 YTD 10Q";#N/A,#N/A,FALSE,"Table 1 QTD 10Q";#N/A,#N/A,FALSE,"Tables 2 to 3 PL";#N/A,#N/A,FALSE,"Tables 4 and 5ALLL";#N/A,#N/A,FALSE,"Tables 6 to 8 ALLL ";#N/A,#N/A,FALSE,"Table 9 to 12 - Balance Sheet"}</definedName>
    <definedName name="wrn.10Q._.FS._.AND._.TABLES." hidden="1">{#N/A,#N/A,FALSE,"BS";#N/A,#N/A,FALSE,"PL_10Q";#N/A,#N/A,FALSE,"SOE";#N/A,#N/A,FALSE,"SCF";#N/A,#N/A,FALSE,"Sel Fn Data QTD 10Q";#N/A,#N/A,FALSE,"Table 1 YTD 10Q";#N/A,#N/A,FALSE,"Table 1 QTD 10Q";#N/A,#N/A,FALSE,"Tables 2 to 3 PL";#N/A,#N/A,FALSE,"Tables 4 and 5ALLL";#N/A,#N/A,FALSE,"Tables 6 to 8 ALLL ";#N/A,#N/A,FALSE,"Table 9 to 12 - Balance Sheet"}</definedName>
    <definedName name="wrn.10Q._.TABLES." localSheetId="30" hidden="1">{#N/A,#N/A,FALSE,"TABLE_1 YTD";#N/A,#N/A,FALSE,"TABLE_1A QTD"}</definedName>
    <definedName name="wrn.10Q._.TABLES." hidden="1">{#N/A,#N/A,FALSE,"TABLE_1 YTD";#N/A,#N/A,FALSE,"TABLE_1A QTD"}</definedName>
    <definedName name="wrn.11." localSheetId="30" hidden="1">{"cover",#N/A,TRUE,"Cover";"toc3",#N/A,TRUE,"TOC";"over",#N/A,TRUE,"Overview";"ts2",#N/A,TRUE,"Det_Trans_Sum";"ei2c",#N/A,TRUE,"Earnings Impact";"ad2",#N/A,TRUE,"accretion dilution";"pfis2",#N/A,TRUE,"Pro Forma Income Statement";"acq2c",#N/A,TRUE,"Acquirer";"tar2c",#N/A,TRUE,"Target"}</definedName>
    <definedName name="wrn.11." hidden="1">{"cover",#N/A,TRUE,"Cover";"toc3",#N/A,TRUE,"TOC";"over",#N/A,TRUE,"Overview";"ts2",#N/A,TRUE,"Det_Trans_Sum";"ei2c",#N/A,TRUE,"Earnings Impact";"ad2",#N/A,TRUE,"accretion dilution";"pfis2",#N/A,TRUE,"Pro Forma Income Statement";"acq2c",#N/A,TRUE,"Acquirer";"tar2c",#N/A,TRUE,"Target"}</definedName>
    <definedName name="wrn.111111" localSheetId="30" hidden="1">{#N/A,#N/A,FALSE,"Pharm";#N/A,#N/A,FALSE,"WWCM"}</definedName>
    <definedName name="wrn.111111" hidden="1">{#N/A,#N/A,FALSE,"Pharm";#N/A,#N/A,FALSE,"WWCM"}</definedName>
    <definedName name="wrn.12." localSheetId="30" hidden="1">{"cover",#N/A,TRUE,"Cover";"toc3",#N/A,TRUE,"TOC";"over",#N/A,TRUE,"Overview";"ts2",#N/A,TRUE,"Det_Trans_Sum";"ei3c",#N/A,TRUE,"Earnings Impact";"ad3",#N/A,TRUE,"accretion dilution";"pfis3",#N/A,TRUE,"Pro Forma Income Statement";"acq3c",#N/A,TRUE,"Acquirer";"tar3c",#N/A,TRUE,"Target"}</definedName>
    <definedName name="wrn.12." hidden="1">{"cover",#N/A,TRUE,"Cover";"toc3",#N/A,TRUE,"TOC";"over",#N/A,TRUE,"Overview";"ts2",#N/A,TRUE,"Det_Trans_Sum";"ei3c",#N/A,TRUE,"Earnings Impact";"ad3",#N/A,TRUE,"accretion dilution";"pfis3",#N/A,TRUE,"Pro Forma Income Statement";"acq3c",#N/A,TRUE,"Acquirer";"tar3c",#N/A,TRUE,"Target"}</definedName>
    <definedName name="wrn.13." localSheetId="30" hidden="1">{"cover",#N/A,TRUE,"Cover";"toc4",#N/A,TRUE,"TOC";"over",#N/A,TRUE,"Overview";"ts2",#N/A,TRUE,"Det_Trans_Sum";"eic",#N/A,TRUE,"Earnings Impact";"ad",#N/A,TRUE,"accretion dilution";"tas",#N/A,TRUE,"TaintedShares";"hg",#N/A,TRUE,"Has-Gets";"pfis",#N/A,TRUE,"Pro Forma Income Statement";"ca",#N/A,TRUE,"Contribution_Analysis";"acqc",#N/A,TRUE,"Acquirer";"tarc",#N/A,TRUE,"Target"}</definedName>
    <definedName name="wrn.13." hidden="1">{"cover",#N/A,TRUE,"Cover";"toc4",#N/A,TRUE,"TOC";"over",#N/A,TRUE,"Overview";"ts2",#N/A,TRUE,"Det_Trans_Sum";"eic",#N/A,TRUE,"Earnings Impact";"ad",#N/A,TRUE,"accretion dilution";"tas",#N/A,TRUE,"TaintedShares";"hg",#N/A,TRUE,"Has-Gets";"pfis",#N/A,TRUE,"Pro Forma Income Statement";"ca",#N/A,TRUE,"Contribution_Analysis";"acqc",#N/A,TRUE,"Acquirer";"tarc",#N/A,TRUE,"Target"}</definedName>
    <definedName name="wrn.14." localSheetId="30" hidden="1">{"cover",#N/A,TRUE,"Cover";"toc4",#N/A,TRUE,"TOC";"over",#N/A,TRUE,"Overview";"ts2",#N/A,TRUE,"Det_Trans_Sum";"ei1c",#N/A,TRUE,"Earnings Impact";"ad1",#N/A,TRUE,"accretion dilution";"tas",#N/A,TRUE,"TaintedShares";"hg1",#N/A,TRUE,"Has-Gets";"pfis1",#N/A,TRUE,"Pro Forma Income Statement";"ca1",#N/A,TRUE,"Contribution_Analysis";"acq1c",#N/A,TRUE,"Acquirer";"tar1c",#N/A,TRUE,"Target"}</definedName>
    <definedName name="wrn.14." hidden="1">{"cover",#N/A,TRUE,"Cover";"toc4",#N/A,TRUE,"TOC";"over",#N/A,TRUE,"Overview";"ts2",#N/A,TRUE,"Det_Trans_Sum";"ei1c",#N/A,TRUE,"Earnings Impact";"ad1",#N/A,TRUE,"accretion dilution";"tas",#N/A,TRUE,"TaintedShares";"hg1",#N/A,TRUE,"Has-Gets";"pfis1",#N/A,TRUE,"Pro Forma Income Statement";"ca1",#N/A,TRUE,"Contribution_Analysis";"acq1c",#N/A,TRUE,"Acquirer";"tar1c",#N/A,TRUE,"Target"}</definedName>
    <definedName name="wrn.15." localSheetId="30" hidden="1">{"cover",#N/A,TRUE,"Cover";"toc4",#N/A,TRUE,"TOC";"over",#N/A,TRUE,"Overview";"ts2",#N/A,TRUE,"Det_Trans_Sum";"ei2c",#N/A,TRUE,"Earnings Impact";"ad2",#N/A,TRUE,"accretion dilution";"tas",#N/A,TRUE,"TaintedShares";"hg2",#N/A,TRUE,"Has-Gets";"pfis2",#N/A,TRUE,"Pro Forma Income Statement";"ca2",#N/A,TRUE,"Contribution_Analysis";"acq2c",#N/A,TRUE,"Acquirer";"tar2c",#N/A,TRUE,"Target"}</definedName>
    <definedName name="wrn.15." hidden="1">{"cover",#N/A,TRUE,"Cover";"toc4",#N/A,TRUE,"TOC";"over",#N/A,TRUE,"Overview";"ts2",#N/A,TRUE,"Det_Trans_Sum";"ei2c",#N/A,TRUE,"Earnings Impact";"ad2",#N/A,TRUE,"accretion dilution";"tas",#N/A,TRUE,"TaintedShares";"hg2",#N/A,TRUE,"Has-Gets";"pfis2",#N/A,TRUE,"Pro Forma Income Statement";"ca2",#N/A,TRUE,"Contribution_Analysis";"acq2c",#N/A,TRUE,"Acquirer";"tar2c",#N/A,TRUE,"Target"}</definedName>
    <definedName name="wrn.16." localSheetId="30" hidden="1">{"cover",#N/A,TRUE,"Cover";"toc4",#N/A,TRUE,"TOC";"over",#N/A,TRUE,"Overview";"ts2",#N/A,TRUE,"Det_Trans_Sum";"ei3c",#N/A,TRUE,"Earnings Impact";"ad3",#N/A,TRUE,"accretion dilution";"tas",#N/A,TRUE,"TaintedShares";"hg3",#N/A,TRUE,"Has-Gets";"pfis3",#N/A,TRUE,"Pro Forma Income Statement";"ca3",#N/A,TRUE,"Contribution_Analysis";"acq3c",#N/A,TRUE,"Acquirer";"tar3c",#N/A,TRUE,"Target"}</definedName>
    <definedName name="wrn.16." hidden="1">{"cover",#N/A,TRUE,"Cover";"toc4",#N/A,TRUE,"TOC";"over",#N/A,TRUE,"Overview";"ts2",#N/A,TRUE,"Det_Trans_Sum";"ei3c",#N/A,TRUE,"Earnings Impact";"ad3",#N/A,TRUE,"accretion dilution";"tas",#N/A,TRUE,"TaintedShares";"hg3",#N/A,TRUE,"Has-Gets";"pfis3",#N/A,TRUE,"Pro Forma Income Statement";"ca3",#N/A,TRUE,"Contribution_Analysis";"acq3c",#N/A,TRUE,"Acquirer";"tar3c",#N/A,TRUE,"Target"}</definedName>
    <definedName name="wrn.17." localSheetId="30" hidden="1">{"cover",#N/A,TRUE,"Cover";"toc5",#N/A,TRUE,"TOC";"over",#N/A,TRUE,"Overview";"ts2",#N/A,TRUE,"Det_Trans_Sum";"eic",#N/A,TRUE,"Earnings Impact";"ad",#N/A,TRUE,"accretion dilution";"pfis",#N/A,TRUE,"Pro Forma Income Statement";"ca",#N/A,TRUE,"Contribution_Analysis";"acqc",#N/A,TRUE,"Acquirer";"tarc",#N/A,TRUE,"Target"}</definedName>
    <definedName name="wrn.17." hidden="1">{"cover",#N/A,TRUE,"Cover";"toc5",#N/A,TRUE,"TOC";"over",#N/A,TRUE,"Overview";"ts2",#N/A,TRUE,"Det_Trans_Sum";"eic",#N/A,TRUE,"Earnings Impact";"ad",#N/A,TRUE,"accretion dilution";"pfis",#N/A,TRUE,"Pro Forma Income Statement";"ca",#N/A,TRUE,"Contribution_Analysis";"acqc",#N/A,TRUE,"Acquirer";"tarc",#N/A,TRUE,"Target"}</definedName>
    <definedName name="wrn.18." localSheetId="30" hidden="1">{"cover",#N/A,TRUE,"Cover";"toc5",#N/A,TRUE,"TOC";"over",#N/A,TRUE,"Overview";"ts2",#N/A,TRUE,"Det_Trans_Sum";"ei1c",#N/A,TRUE,"Earnings Impact";"ad1",#N/A,TRUE,"accretion dilution";"pfis1",#N/A,TRUE,"Pro Forma Income Statement";"ca1",#N/A,TRUE,"Contribution_Analysis";"acq1c",#N/A,TRUE,"Acquirer";"tar1c",#N/A,TRUE,"Target"}</definedName>
    <definedName name="wrn.18." hidden="1">{"cover",#N/A,TRUE,"Cover";"toc5",#N/A,TRUE,"TOC";"over",#N/A,TRUE,"Overview";"ts2",#N/A,TRUE,"Det_Trans_Sum";"ei1c",#N/A,TRUE,"Earnings Impact";"ad1",#N/A,TRUE,"accretion dilution";"pfis1",#N/A,TRUE,"Pro Forma Income Statement";"ca1",#N/A,TRUE,"Contribution_Analysis";"acq1c",#N/A,TRUE,"Acquirer";"tar1c",#N/A,TRUE,"Target"}</definedName>
    <definedName name="wrn.19." localSheetId="30" hidden="1">{"cover",#N/A,TRUE,"Cover";"toc5",#N/A,TRUE,"TOC";"ts2",#N/A,TRUE,"Det_Trans_Sum";"over",#N/A,TRUE,"Overview";"ei2c",#N/A,TRUE,"Earnings Impact";"ad2",#N/A,TRUE,"accretion dilution";"pfis2",#N/A,TRUE,"Pro Forma Income Statement";"ca2",#N/A,TRUE,"Contribution_Analysis";"acq2c",#N/A,TRUE,"Acquirer";"tar2c",#N/A,TRUE,"Target"}</definedName>
    <definedName name="wrn.19." hidden="1">{"cover",#N/A,TRUE,"Cover";"toc5",#N/A,TRUE,"TOC";"ts2",#N/A,TRUE,"Det_Trans_Sum";"over",#N/A,TRUE,"Overview";"ei2c",#N/A,TRUE,"Earnings Impact";"ad2",#N/A,TRUE,"accretion dilution";"pfis2",#N/A,TRUE,"Pro Forma Income Statement";"ca2",#N/A,TRUE,"Contribution_Analysis";"acq2c",#N/A,TRUE,"Acquirer";"tar2c",#N/A,TRUE,"Target"}</definedName>
    <definedName name="wrn.1996._.BUDGET." localSheetId="30" hidden="1">{"SUMMARY",#N/A,TRUE,"SUMMARY";"compare",#N/A,TRUE,"Vs. Bus Plan";"ratios",#N/A,TRUE,"Ratios";"REVENUE",#N/A,TRUE,"Revenue";"expenses",#N/A,TRUE,"1996 budget";"payroll",#N/A,TRUE,"Payroll"}</definedName>
    <definedName name="wrn.1996._.BUDGET." hidden="1">{"SUMMARY",#N/A,TRUE,"SUMMARY";"compare",#N/A,TRUE,"Vs. Bus Plan";"ratios",#N/A,TRUE,"Ratios";"REVENUE",#N/A,TRUE,"Revenue";"expenses",#N/A,TRUE,"1996 budget";"payroll",#N/A,TRUE,"Payroll"}</definedName>
    <definedName name="wrn.1996._.TO._.2004." localSheetId="30" hidden="1">{"ten year ratios",#N/A,TRUE,"PROFIT_LOSS";"ten year ratios",#N/A,TRUE,"Ratios";"ten yr opex and capex",#N/A,TRUE,"1996 budget";"ten year revenues",#N/A,TRUE,"Revenue_1996-2004";"ten year payroll",#N/A,TRUE,"Payroll"}</definedName>
    <definedName name="wrn.1996._.TO._.2004." hidden="1">{"ten year ratios",#N/A,TRUE,"PROFIT_LOSS";"ten year ratios",#N/A,TRUE,"Ratios";"ten yr opex and capex",#N/A,TRUE,"1996 budget";"ten year revenues",#N/A,TRUE,"Revenue_1996-2004";"ten year payroll",#N/A,TRUE,"Payroll"}</definedName>
    <definedName name="wrn.1998." localSheetId="30" hidden="1">{"1998",#N/A,FALSE,"1998"}</definedName>
    <definedName name="wrn.1998." hidden="1">{"1998",#N/A,FALSE,"1998"}</definedName>
    <definedName name="wrn.1998._.IPO._.Update." localSheetId="30" hidden="1">{#N/A,#N/A,FALSE,"Summary";#N/A,#N/A,FALSE,"Pending";#N/A,#N/A,FALSE,"Aug'98";#N/A,#N/A,FALSE,"July'98";#N/A,#N/A,FALSE,"June'98";#N/A,#N/A,FALSE,"May'98";#N/A,#N/A,FALSE,"Apr'98";#N/A,#N/A,FALSE,"Mar'98";#N/A,#N/A,FALSE,"Feb'98";#N/A,#N/A,FALSE,"Jan'98"}</definedName>
    <definedName name="wrn.1998._.IPO._.Update." hidden="1">{#N/A,#N/A,FALSE,"Summary";#N/A,#N/A,FALSE,"Pending";#N/A,#N/A,FALSE,"Aug'98";#N/A,#N/A,FALSE,"July'98";#N/A,#N/A,FALSE,"June'98";#N/A,#N/A,FALSE,"May'98";#N/A,#N/A,FALSE,"Apr'98";#N/A,#N/A,FALSE,"Mar'98";#N/A,#N/A,FALSE,"Feb'98";#N/A,#N/A,FALSE,"Jan'98"}</definedName>
    <definedName name="wrn.1999." localSheetId="30" hidden="1">{"1999",#N/A,FALSE,"1999"}</definedName>
    <definedName name="wrn.1999." hidden="1">{"1999",#N/A,FALSE,"1999"}</definedName>
    <definedName name="wrn.1st._.Quarter." localSheetId="30" hidden="1">{#N/A,#N/A,TRUE,"1Q BCG";#N/A,#N/A,TRUE,"1Q w|o Wireless";#N/A,#N/A,TRUE,"1Q Wireless"}</definedName>
    <definedName name="wrn.1st._.Quarter." hidden="1">{#N/A,#N/A,TRUE,"1Q BCG";#N/A,#N/A,TRUE,"1Q w|o Wireless";#N/A,#N/A,TRUE,"1Q Wireless"}</definedName>
    <definedName name="wrn.2" localSheetId="30" hidden="1">{"BalSht_byMonth",#N/A,FALSE,"Legal Entity Bal Sht";"BalSht_byMonth",#N/A,FALSE,"Lyon_Corp Bal Sht";"BalSht_byMonth",#N/A,FALSE,"Fabrics Bal Sht";"BalSht_byMonth",#N/A,FALSE,"Prepreg Bal Sht";"AR_byMonth",#N/A,FALSE,"Legal Entity AR";"AR_byMonth",#N/A,FALSE,"Fabrics AR";"AR_byMonth",#N/A,FALSE,"Prepreg AR";"PPE_byMonth",#N/A,FALSE,"Legal Entity PP&amp;E";"PPE_byMonth",#N/A,FALSE,"Fabrics PP&amp;E";"PPE_byMonth",#N/A,FALSE,"Prepreg PP&amp;E";"INV_byMonth",#N/A,FALSE,"Legal Entity Inventory";"INV_byMonth",#N/A,FALSE,"Fabrics Inventory";"INV_byMonth",#N/A,FALSE,"Prepreg Inventory";"WC_byMonth",#N/A,FALSE,"Legal Entity WC Reserves";"WC_byMonth",#N/A,FALSE,"Fabrics WC Reserves";"WC_byMonth",#N/A,FALSE,"Prepreg WC Reserves";"RESTR_byMonth",#N/A,FALSE,"Restr. Detail";"DEBT_byMonth",#N/A,FALSE,"Debt";"CF_byMonth",#N/A,FALSE,"Legal Entity Cashflow";"CF_byMonth",#N/A,FALSE,"Lyon_Corp Cashflow";"CF_byMonth",#N/A,FALSE,"Fabrics Cashflow";"CF_byMonth",#N/A,FALSE,"Prepreg Cashflow";"IS_byMonth",#N/A,FALSE,"Legal Entity Inc Stmt";"IS_byMonth",#N/A,FALSE,"Lyon_Corp Inc Stmt";"IS_byMonth",#N/A,FALSE,"Fabrics Total Inc Stmt";"IS_byMonth",#N/A,FALSE,"Architectural";"IS_byMonth",#N/A,FALSE,"Reinforcement for Composites";"IS_byMonth",#N/A,FALSE,"Ballistics";"IS_byMonth",#N/A,FALSE,"Electrical";"IS_byMonth",#N/A,FALSE,"Protection";"IS_byMonth",#N/A,FALSE,"General Industrial";"IS_byMonth",#N/A,FALSE,"Total Prepreg Inc Stmt"}</definedName>
    <definedName name="wrn.2" hidden="1">{"BalSht_byMonth",#N/A,FALSE,"Legal Entity Bal Sht";"BalSht_byMonth",#N/A,FALSE,"Lyon_Corp Bal Sht";"BalSht_byMonth",#N/A,FALSE,"Fabrics Bal Sht";"BalSht_byMonth",#N/A,FALSE,"Prepreg Bal Sht";"AR_byMonth",#N/A,FALSE,"Legal Entity AR";"AR_byMonth",#N/A,FALSE,"Fabrics AR";"AR_byMonth",#N/A,FALSE,"Prepreg AR";"PPE_byMonth",#N/A,FALSE,"Legal Entity PP&amp;E";"PPE_byMonth",#N/A,FALSE,"Fabrics PP&amp;E";"PPE_byMonth",#N/A,FALSE,"Prepreg PP&amp;E";"INV_byMonth",#N/A,FALSE,"Legal Entity Inventory";"INV_byMonth",#N/A,FALSE,"Fabrics Inventory";"INV_byMonth",#N/A,FALSE,"Prepreg Inventory";"WC_byMonth",#N/A,FALSE,"Legal Entity WC Reserves";"WC_byMonth",#N/A,FALSE,"Fabrics WC Reserves";"WC_byMonth",#N/A,FALSE,"Prepreg WC Reserves";"RESTR_byMonth",#N/A,FALSE,"Restr. Detail";"DEBT_byMonth",#N/A,FALSE,"Debt";"CF_byMonth",#N/A,FALSE,"Legal Entity Cashflow";"CF_byMonth",#N/A,FALSE,"Lyon_Corp Cashflow";"CF_byMonth",#N/A,FALSE,"Fabrics Cashflow";"CF_byMonth",#N/A,FALSE,"Prepreg Cashflow";"IS_byMonth",#N/A,FALSE,"Legal Entity Inc Stmt";"IS_byMonth",#N/A,FALSE,"Lyon_Corp Inc Stmt";"IS_byMonth",#N/A,FALSE,"Fabrics Total Inc Stmt";"IS_byMonth",#N/A,FALSE,"Architectural";"IS_byMonth",#N/A,FALSE,"Reinforcement for Composites";"IS_byMonth",#N/A,FALSE,"Ballistics";"IS_byMonth",#N/A,FALSE,"Electrical";"IS_byMonth",#N/A,FALSE,"Protection";"IS_byMonth",#N/A,FALSE,"General Industrial";"IS_byMonth",#N/A,FALSE,"Total Prepreg Inc Stmt"}</definedName>
    <definedName name="wrn.2." localSheetId="30" hidden="1">{"cover",#N/A,TRUE,"Cover";"toc1",#N/A,TRUE,"TOC";"ts1",#N/A,TRUE,"Transaction Summary";"ei1",#N/A,TRUE,"Earnings Impact";"ad1",#N/A,TRUE,"accretion dilution"}</definedName>
    <definedName name="wrn.2." hidden="1">{"cover",#N/A,TRUE,"Cover";"toc1",#N/A,TRUE,"TOC";"ts1",#N/A,TRUE,"Transaction Summary";"ei1",#N/A,TRUE,"Earnings Impact";"ad1",#N/A,TRUE,"accretion dilution"}</definedName>
    <definedName name="wrn.2._.pagers." localSheetId="30" hidden="1">{"Cover",#N/A,FALSE,"Cover";"Summary",#N/A,FALSE,"Summarpage"}</definedName>
    <definedName name="wrn.2._.pagers." hidden="1">{"Cover",#N/A,FALSE,"Cover";"Summary",#N/A,FALSE,"Summarpage"}</definedName>
    <definedName name="wrn.2._.pagers.2" localSheetId="30" hidden="1">{"Cover",#N/A,FALSE,"Cover";"Summary",#N/A,FALSE,"Summarpage"}</definedName>
    <definedName name="wrn.2._.pagers.2" hidden="1">{"Cover",#N/A,FALSE,"Cover";"Summary",#N/A,FALSE,"Summarpage"}</definedName>
    <definedName name="wrn.20." localSheetId="30" hidden="1">{"cover",#N/A,TRUE,"Cover";"toc5",#N/A,TRUE,"TOC";"over",#N/A,TRUE,"Overview";"ts2",#N/A,TRUE,"Det_Trans_Sum";"ei3c",#N/A,TRUE,"Earnings Impact";"ad3",#N/A,TRUE,"accretion dilution";"pfis3",#N/A,TRUE,"Pro Forma Income Statement";"ca3",#N/A,TRUE,"Contribution_Analysis";"acq3c",#N/A,TRUE,"Acquirer";"tar3c",#N/A,TRUE,"Target"}</definedName>
    <definedName name="wrn.20." hidden="1">{"cover",#N/A,TRUE,"Cover";"toc5",#N/A,TRUE,"TOC";"over",#N/A,TRUE,"Overview";"ts2",#N/A,TRUE,"Det_Trans_Sum";"ei3c",#N/A,TRUE,"Earnings Impact";"ad3",#N/A,TRUE,"accretion dilution";"pfis3",#N/A,TRUE,"Pro Forma Income Statement";"ca3",#N/A,TRUE,"Contribution_Analysis";"acq3c",#N/A,TRUE,"Acquirer";"tar3c",#N/A,TRUE,"Target"}</definedName>
    <definedName name="wrn.2000." localSheetId="30" hidden="1">{"2000",#N/A,FALSE,"2000"}</definedName>
    <definedName name="wrn.2000." hidden="1">{"2000",#N/A,FALSE,"2000"}</definedName>
    <definedName name="wrn.2000._.Package._.GOM." localSheetId="30" hidden="1">{"2000PPE",#N/A,FALSE,"PPE 2000";"2000DD",#N/A,FALSE,"DrydocksOther"}</definedName>
    <definedName name="wrn.2000._.Package._.GOM." hidden="1">{"2000PPE",#N/A,FALSE,"PPE 2000";"2000DD",#N/A,FALSE,"DrydocksOther"}</definedName>
    <definedName name="wrn.2001." localSheetId="30" hidden="1">{"2001",#N/A,FALSE,"2001"}</definedName>
    <definedName name="wrn.2001." hidden="1">{"2001",#N/A,FALSE,"2001"}</definedName>
    <definedName name="wrn.21." localSheetId="30" hidden="1">{"cover",#N/A,TRUE,"Cover";"toc6",#N/A,TRUE,"TOC";"over",#N/A,TRUE,"Overview";"ts2",#N/A,TRUE,"Det_Trans_Sum";"eic",#N/A,TRUE,"Earnings Impact";"ad",#N/A,TRUE,"accretion dilution";"hg",#N/A,TRUE,"Has-Gets";"pfis",#N/A,TRUE,"Pro Forma Income Statement";"ca",#N/A,TRUE,"Contribution_Analysis";"acqc",#N/A,TRUE,"Acquirer";"tarc",#N/A,TRUE,"Target"}</definedName>
    <definedName name="wrn.21." hidden="1">{"cover",#N/A,TRUE,"Cover";"toc6",#N/A,TRUE,"TOC";"over",#N/A,TRUE,"Overview";"ts2",#N/A,TRUE,"Det_Trans_Sum";"eic",#N/A,TRUE,"Earnings Impact";"ad",#N/A,TRUE,"accretion dilution";"hg",#N/A,TRUE,"Has-Gets";"pfis",#N/A,TRUE,"Pro Forma Income Statement";"ca",#N/A,TRUE,"Contribution_Analysis";"acqc",#N/A,TRUE,"Acquirer";"tarc",#N/A,TRUE,"Target"}</definedName>
    <definedName name="wrn.22." localSheetId="30" hidden="1">{"cover",#N/A,TRUE,"Cover";"toc6",#N/A,TRUE,"TOC";"over",#N/A,TRUE,"Overview";"ts2",#N/A,TRUE,"Det_Trans_Sum";"ei1c",#N/A,TRUE,"Earnings Impact";"ad1",#N/A,TRUE,"accretion dilution";"hg1",#N/A,TRUE,"Has-Gets";"pfis1",#N/A,TRUE,"Pro Forma Income Statement";"ca1",#N/A,TRUE,"Contribution_Analysis";"acq1c",#N/A,TRUE,"Acquirer";"tar1c",#N/A,TRUE,"Target"}</definedName>
    <definedName name="wrn.22." hidden="1">{"cover",#N/A,TRUE,"Cover";"toc6",#N/A,TRUE,"TOC";"over",#N/A,TRUE,"Overview";"ts2",#N/A,TRUE,"Det_Trans_Sum";"ei1c",#N/A,TRUE,"Earnings Impact";"ad1",#N/A,TRUE,"accretion dilution";"hg1",#N/A,TRUE,"Has-Gets";"pfis1",#N/A,TRUE,"Pro Forma Income Statement";"ca1",#N/A,TRUE,"Contribution_Analysis";"acq1c",#N/A,TRUE,"Acquirer";"tar1c",#N/A,TRUE,"Target"}</definedName>
    <definedName name="wrn.23." localSheetId="30" hidden="1">{"cover",#N/A,TRUE,"Cover";"toc6",#N/A,TRUE,"TOC";"pfis3",#N/A,TRUE,"Overview";"ts2",#N/A,TRUE,"Det_Trans_Sum";"ei2c",#N/A,TRUE,"Earnings Impact";"ad2",#N/A,TRUE,"accretion dilution";"hg2",#N/A,TRUE,"Has-Gets";"pfis2",#N/A,TRUE,"Pro Forma Income Statement";"ca2",#N/A,TRUE,"Contribution_Analysis";"acq2c",#N/A,TRUE,"Acquirer";"tar2c",#N/A,TRUE,"Target"}</definedName>
    <definedName name="wrn.23." hidden="1">{"cover",#N/A,TRUE,"Cover";"toc6",#N/A,TRUE,"TOC";"pfis3",#N/A,TRUE,"Overview";"ts2",#N/A,TRUE,"Det_Trans_Sum";"ei2c",#N/A,TRUE,"Earnings Impact";"ad2",#N/A,TRUE,"accretion dilution";"hg2",#N/A,TRUE,"Has-Gets";"pfis2",#N/A,TRUE,"Pro Forma Income Statement";"ca2",#N/A,TRUE,"Contribution_Analysis";"acq2c",#N/A,TRUE,"Acquirer";"tar2c",#N/A,TRUE,"Target"}</definedName>
    <definedName name="wrn.24." localSheetId="30" hidden="1">{"cover",#N/A,TRUE,"Cover";"toc6",#N/A,TRUE,"TOC";"over",#N/A,TRUE,"Overview";"ts2",#N/A,TRUE,"Det_Trans_Sum";"ei3c",#N/A,TRUE,"Earnings Impact";"ad3",#N/A,TRUE,"accretion dilution";"hg3",#N/A,TRUE,"Has-Gets";"pfis",#N/A,TRUE,"Pro Forma Income Statement";"ca3",#N/A,TRUE,"Contribution_Analysis";"acq3c",#N/A,TRUE,"Acquirer";"tar3c",#N/A,TRUE,"Target"}</definedName>
    <definedName name="wrn.24." hidden="1">{"cover",#N/A,TRUE,"Cover";"toc6",#N/A,TRUE,"TOC";"over",#N/A,TRUE,"Overview";"ts2",#N/A,TRUE,"Det_Trans_Sum";"ei3c",#N/A,TRUE,"Earnings Impact";"ad3",#N/A,TRUE,"accretion dilution";"hg3",#N/A,TRUE,"Has-Gets";"pfis",#N/A,TRUE,"Pro Forma Income Statement";"ca3",#N/A,TRUE,"Contribution_Analysis";"acq3c",#N/A,TRUE,"Acquirer";"tar3c",#N/A,TRUE,"Target"}</definedName>
    <definedName name="wrn.25." localSheetId="30" hidden="1">{"cover",#N/A,TRUE,"Cover";"toc3",#N/A,TRUE,"TOC";"over",#N/A,TRUE,"Overview";"ts2",#N/A,TRUE,"Det_Trans_Sum";"ei",#N/A,TRUE,"Earnings Impact";"ad",#N/A,TRUE,"accretion dilution";"pfis",#N/A,TRUE,"Pro Forma Income Statement";"acq",#N/A,TRUE,"Acquirer";"tar",#N/A,TRUE,"Target"}</definedName>
    <definedName name="wrn.25." hidden="1">{"cover",#N/A,TRUE,"Cover";"toc3",#N/A,TRUE,"TOC";"over",#N/A,TRUE,"Overview";"ts2",#N/A,TRUE,"Det_Trans_Sum";"ei",#N/A,TRUE,"Earnings Impact";"ad",#N/A,TRUE,"accretion dilution";"pfis",#N/A,TRUE,"Pro Forma Income Statement";"acq",#N/A,TRUE,"Acquirer";"tar",#N/A,TRUE,"Target"}</definedName>
    <definedName name="wrn.26." localSheetId="30" hidden="1">{"cover",#N/A,TRUE,"Cover";"toc3",#N/A,TRUE,"TOC";"over",#N/A,TRUE,"Overview";"ts2",#N/A,TRUE,"Det_Trans_Sum";"ei1",#N/A,TRUE,"Earnings Impact";"ad1",#N/A,TRUE,"accretion dilution";"pfis1",#N/A,TRUE,"Pro Forma Income Statement";"acq1",#N/A,TRUE,"Acquirer";"tar1",#N/A,TRUE,"Target"}</definedName>
    <definedName name="wrn.26." hidden="1">{"cover",#N/A,TRUE,"Cover";"toc3",#N/A,TRUE,"TOC";"over",#N/A,TRUE,"Overview";"ts2",#N/A,TRUE,"Det_Trans_Sum";"ei1",#N/A,TRUE,"Earnings Impact";"ad1",#N/A,TRUE,"accretion dilution";"pfis1",#N/A,TRUE,"Pro Forma Income Statement";"acq1",#N/A,TRUE,"Acquirer";"tar1",#N/A,TRUE,"Target"}</definedName>
    <definedName name="wrn.27." localSheetId="30" hidden="1">{"cover",#N/A,TRUE,"Cover";"toc3",#N/A,TRUE,"TOC";"over",#N/A,TRUE,"Overview";"ts2",#N/A,TRUE,"Det_Trans_Sum";"ei2",#N/A,TRUE,"Earnings Impact";"ad2",#N/A,TRUE,"accretion dilution";"pfis2",#N/A,TRUE,"Pro Forma Income Statement";"acq2",#N/A,TRUE,"Acquirer";"tar2",#N/A,TRUE,"Target"}</definedName>
    <definedName name="wrn.27." hidden="1">{"cover",#N/A,TRUE,"Cover";"toc3",#N/A,TRUE,"TOC";"over",#N/A,TRUE,"Overview";"ts2",#N/A,TRUE,"Det_Trans_Sum";"ei2",#N/A,TRUE,"Earnings Impact";"ad2",#N/A,TRUE,"accretion dilution";"pfis2",#N/A,TRUE,"Pro Forma Income Statement";"acq2",#N/A,TRUE,"Acquirer";"tar2",#N/A,TRUE,"Target"}</definedName>
    <definedName name="wrn.28." localSheetId="30" hidden="1">{"cover",#N/A,TRUE,"Cover";"toc3",#N/A,TRUE,"TOC";"over",#N/A,TRUE,"Overview";"ts2",#N/A,TRUE,"Det_Trans_Sum";"ei3",#N/A,TRUE,"Earnings Impact";"ad3",#N/A,TRUE,"accretion dilution";"pfis3",#N/A,TRUE,"Pro Forma Income Statement";"acq3",#N/A,TRUE,"Acquirer";"tar3",#N/A,TRUE,"Target"}</definedName>
    <definedName name="wrn.28." hidden="1">{"cover",#N/A,TRUE,"Cover";"toc3",#N/A,TRUE,"TOC";"over",#N/A,TRUE,"Overview";"ts2",#N/A,TRUE,"Det_Trans_Sum";"ei3",#N/A,TRUE,"Earnings Impact";"ad3",#N/A,TRUE,"accretion dilution";"pfis3",#N/A,TRUE,"Pro Forma Income Statement";"acq3",#N/A,TRUE,"Acquirer";"tar3",#N/A,TRUE,"Target"}</definedName>
    <definedName name="wrn.29." localSheetId="30" hidden="1">{"cover",#N/A,TRUE,"Cover";"toc4",#N/A,TRUE,"TOC";"over",#N/A,TRUE,"Overview";"ts2",#N/A,TRUE,"Det_Trans_Sum";"ei",#N/A,TRUE,"Earnings Impact";"ad",#N/A,TRUE,"accretion dilution";"tas",#N/A,TRUE,"TaintedShares";"hg",#N/A,TRUE,"Has-Gets";"pfis",#N/A,TRUE,"Pro Forma Income Statement";"ca",#N/A,TRUE,"Contribution_Analysis";"acq",#N/A,TRUE,"Acquirer";"tar",#N/A,TRUE,"Target"}</definedName>
    <definedName name="wrn.29." hidden="1">{"cover",#N/A,TRUE,"Cover";"toc4",#N/A,TRUE,"TOC";"over",#N/A,TRUE,"Overview";"ts2",#N/A,TRUE,"Det_Trans_Sum";"ei",#N/A,TRUE,"Earnings Impact";"ad",#N/A,TRUE,"accretion dilution";"tas",#N/A,TRUE,"TaintedShares";"hg",#N/A,TRUE,"Has-Gets";"pfis",#N/A,TRUE,"Pro Forma Income Statement";"ca",#N/A,TRUE,"Contribution_Analysis";"acq",#N/A,TRUE,"Acquirer";"tar",#N/A,TRUE,"Target"}</definedName>
    <definedName name="wrn.2nd._.Quarter." localSheetId="30" hidden="1">{#N/A,#N/A,TRUE,"2Q BCG";#N/A,#N/A,TRUE,"2Q w|o Wireless";#N/A,#N/A,TRUE,"2Q Wireless"}</definedName>
    <definedName name="wrn.2nd._.Quarter." hidden="1">{#N/A,#N/A,TRUE,"2Q BCG";#N/A,#N/A,TRUE,"2Q w|o Wireless";#N/A,#N/A,TRUE,"2Q Wireless"}</definedName>
    <definedName name="wrn.3." localSheetId="30" hidden="1">{"cover",#N/A,TRUE,"Cover";"toc1",#N/A,TRUE,"TOC";"ts1",#N/A,TRUE,"Transaction Summary";"ei2",#N/A,TRUE,"Earnings Impact";"ad2",#N/A,TRUE,"accretion dilution"}</definedName>
    <definedName name="wrn.3." hidden="1">{"cover",#N/A,TRUE,"Cover";"toc1",#N/A,TRUE,"TOC";"ts1",#N/A,TRUE,"Transaction Summary";"ei2",#N/A,TRUE,"Earnings Impact";"ad2",#N/A,TRUE,"accretion dilution"}</definedName>
    <definedName name="wrn.30." localSheetId="30" hidden="1">{"cover",#N/A,TRUE,"Cover";"toc4",#N/A,TRUE,"TOC";"over",#N/A,TRUE,"Overview";"ts2",#N/A,TRUE,"Det_Trans_Sum";"ei1",#N/A,TRUE,"Earnings Impact";"ad1",#N/A,TRUE,"accretion dilution";"tas",#N/A,TRUE,"TaintedShares";"hg1",#N/A,TRUE,"Has-Gets";"pfis1",#N/A,TRUE,"Pro Forma Income Statement";"ca1",#N/A,TRUE,"Contribution_Analysis";"acq1",#N/A,TRUE,"Acquirer";"tar1",#N/A,TRUE,"Target"}</definedName>
    <definedName name="wrn.30." hidden="1">{"cover",#N/A,TRUE,"Cover";"toc4",#N/A,TRUE,"TOC";"over",#N/A,TRUE,"Overview";"ts2",#N/A,TRUE,"Det_Trans_Sum";"ei1",#N/A,TRUE,"Earnings Impact";"ad1",#N/A,TRUE,"accretion dilution";"tas",#N/A,TRUE,"TaintedShares";"hg1",#N/A,TRUE,"Has-Gets";"pfis1",#N/A,TRUE,"Pro Forma Income Statement";"ca1",#N/A,TRUE,"Contribution_Analysis";"acq1",#N/A,TRUE,"Acquirer";"tar1",#N/A,TRUE,"Target"}</definedName>
    <definedName name="wrn.31." localSheetId="30" hidden="1">{"cover",#N/A,TRUE,"Cover";"toc4",#N/A,TRUE,"TOC";"over",#N/A,TRUE,"Overview";"ts2",#N/A,TRUE,"Det_Trans_Sum";"ei2",#N/A,TRUE,"Earnings Impact";"ad2",#N/A,TRUE,"accretion dilution";"tas",#N/A,TRUE,"TaintedShares";"hg2",#N/A,TRUE,"Has-Gets";"pfis2",#N/A,TRUE,"Pro Forma Income Statement";"ca2",#N/A,TRUE,"Contribution_Analysis";"acq2",#N/A,TRUE,"Acquirer";"tar2",#N/A,TRUE,"Target"}</definedName>
    <definedName name="wrn.31." hidden="1">{"cover",#N/A,TRUE,"Cover";"toc4",#N/A,TRUE,"TOC";"over",#N/A,TRUE,"Overview";"ts2",#N/A,TRUE,"Det_Trans_Sum";"ei2",#N/A,TRUE,"Earnings Impact";"ad2",#N/A,TRUE,"accretion dilution";"tas",#N/A,TRUE,"TaintedShares";"hg2",#N/A,TRUE,"Has-Gets";"pfis2",#N/A,TRUE,"Pro Forma Income Statement";"ca2",#N/A,TRUE,"Contribution_Analysis";"acq2",#N/A,TRUE,"Acquirer";"tar2",#N/A,TRUE,"Target"}</definedName>
    <definedName name="wrn.310._.rec.." localSheetId="30" hidden="1">{"rec. of 310",#N/A,FALSE,"Resanal"}</definedName>
    <definedName name="wrn.310._.rec.." hidden="1">{"rec. of 310",#N/A,FALSE,"Resanal"}</definedName>
    <definedName name="wrn.32." localSheetId="30" hidden="1">{"cover",#N/A,TRUE,"Cover";"toc4",#N/A,TRUE,"TOC";"over",#N/A,TRUE,"Overview";"ts2",#N/A,TRUE,"Det_Trans_Sum";"ei3",#N/A,TRUE,"Earnings Impact";"ad3",#N/A,TRUE,"accretion dilution";"tas",#N/A,TRUE,"TaintedShares";"hg3",#N/A,TRUE,"Has-Gets";"pfis3",#N/A,TRUE,"Pro Forma Income Statement";"ca3",#N/A,TRUE,"Contribution_Analysis";"acq3",#N/A,TRUE,"Acquirer";"tar3",#N/A,TRUE,"Target"}</definedName>
    <definedName name="wrn.32." hidden="1">{"cover",#N/A,TRUE,"Cover";"toc4",#N/A,TRUE,"TOC";"over",#N/A,TRUE,"Overview";"ts2",#N/A,TRUE,"Det_Trans_Sum";"ei3",#N/A,TRUE,"Earnings Impact";"ad3",#N/A,TRUE,"accretion dilution";"tas",#N/A,TRUE,"TaintedShares";"hg3",#N/A,TRUE,"Has-Gets";"pfis3",#N/A,TRUE,"Pro Forma Income Statement";"ca3",#N/A,TRUE,"Contribution_Analysis";"acq3",#N/A,TRUE,"Acquirer";"tar3",#N/A,TRUE,"Target"}</definedName>
    <definedName name="wrn.33." localSheetId="30" hidden="1">{"cover",#N/A,TRUE,"Cover";"toc5",#N/A,TRUE,"TOC";"over",#N/A,TRUE,"Overview";"ts2",#N/A,TRUE,"Det_Trans_Sum";"ei",#N/A,TRUE,"Earnings Impact";"ad",#N/A,TRUE,"accretion dilution";"pfis",#N/A,TRUE,"Pro Forma Income Statement";"ca",#N/A,TRUE,"Contribution_Analysis";"acq",#N/A,TRUE,"Acquirer";"tar",#N/A,TRUE,"Target"}</definedName>
    <definedName name="wrn.33." hidden="1">{"cover",#N/A,TRUE,"Cover";"toc5",#N/A,TRUE,"TOC";"over",#N/A,TRUE,"Overview";"ts2",#N/A,TRUE,"Det_Trans_Sum";"ei",#N/A,TRUE,"Earnings Impact";"ad",#N/A,TRUE,"accretion dilution";"pfis",#N/A,TRUE,"Pro Forma Income Statement";"ca",#N/A,TRUE,"Contribution_Analysis";"acq",#N/A,TRUE,"Acquirer";"tar",#N/A,TRUE,"Target"}</definedName>
    <definedName name="wrn.34." localSheetId="30" hidden="1">{"cover",#N/A,TRUE,"Cover";"toc5",#N/A,TRUE,"TOC";"over",#N/A,TRUE,"Overview";"ts2",#N/A,TRUE,"Det_Trans_Sum";"ei1",#N/A,TRUE,"Earnings Impact";"ad1",#N/A,TRUE,"accretion dilution";"pfis1",#N/A,TRUE,"Pro Forma Income Statement";"ca1",#N/A,TRUE,"Contribution_Analysis";"acq1",#N/A,TRUE,"Acquirer";"tar1",#N/A,TRUE,"Target"}</definedName>
    <definedName name="wrn.34." hidden="1">{"cover",#N/A,TRUE,"Cover";"toc5",#N/A,TRUE,"TOC";"over",#N/A,TRUE,"Overview";"ts2",#N/A,TRUE,"Det_Trans_Sum";"ei1",#N/A,TRUE,"Earnings Impact";"ad1",#N/A,TRUE,"accretion dilution";"pfis1",#N/A,TRUE,"Pro Forma Income Statement";"ca1",#N/A,TRUE,"Contribution_Analysis";"acq1",#N/A,TRUE,"Acquirer";"tar1",#N/A,TRUE,"Target"}</definedName>
    <definedName name="wrn.35." localSheetId="30" hidden="1">{"cover",#N/A,TRUE,"Cover";"toc5",#N/A,TRUE,"TOC";"over",#N/A,TRUE,"Overview";"ts2",#N/A,TRUE,"Det_Trans_Sum";"ei2",#N/A,TRUE,"Earnings Impact";"ad2",#N/A,TRUE,"accretion dilution";"pfis2",#N/A,TRUE,"Pro Forma Income Statement";"ca2",#N/A,TRUE,"Contribution_Analysis";"acq2",#N/A,TRUE,"Acquirer";"tar2",#N/A,TRUE,"Target"}</definedName>
    <definedName name="wrn.35." hidden="1">{"cover",#N/A,TRUE,"Cover";"toc5",#N/A,TRUE,"TOC";"over",#N/A,TRUE,"Overview";"ts2",#N/A,TRUE,"Det_Trans_Sum";"ei2",#N/A,TRUE,"Earnings Impact";"ad2",#N/A,TRUE,"accretion dilution";"pfis2",#N/A,TRUE,"Pro Forma Income Statement";"ca2",#N/A,TRUE,"Contribution_Analysis";"acq2",#N/A,TRUE,"Acquirer";"tar2",#N/A,TRUE,"Target"}</definedName>
    <definedName name="wrn.36." localSheetId="30" hidden="1">{"cover",#N/A,TRUE,"Cover";"toc5",#N/A,TRUE,"TOC";"over",#N/A,TRUE,"Overview";"ts2",#N/A,TRUE,"Det_Trans_Sum";"ei3",#N/A,TRUE,"Earnings Impact";"ad3",#N/A,TRUE,"accretion dilution";"pfis3",#N/A,TRUE,"Pro Forma Income Statement";"ca3",#N/A,TRUE,"Contribution_Analysis";"acq3",#N/A,TRUE,"Acquirer";"tar3",#N/A,TRUE,"Target"}</definedName>
    <definedName name="wrn.36." hidden="1">{"cover",#N/A,TRUE,"Cover";"toc5",#N/A,TRUE,"TOC";"over",#N/A,TRUE,"Overview";"ts2",#N/A,TRUE,"Det_Trans_Sum";"ei3",#N/A,TRUE,"Earnings Impact";"ad3",#N/A,TRUE,"accretion dilution";"pfis3",#N/A,TRUE,"Pro Forma Income Statement";"ca3",#N/A,TRUE,"Contribution_Analysis";"acq3",#N/A,TRUE,"Acquirer";"tar3",#N/A,TRUE,"Target"}</definedName>
    <definedName name="wrn.37." localSheetId="30" hidden="1">{"cover",#N/A,TRUE,"Cover";"toc6",#N/A,TRUE,"TOC";"over",#N/A,TRUE,"Overview";"ts2",#N/A,TRUE,"Det_Trans_Sum";"ei",#N/A,TRUE,"Earnings Impact";"ad",#N/A,TRUE,"accretion dilution";"hg",#N/A,TRUE,"Has-Gets";"pfis",#N/A,TRUE,"Pro Forma Income Statement";"ca",#N/A,TRUE,"Contribution_Analysis";"acq",#N/A,TRUE,"Acquirer";"tar",#N/A,TRUE,"Target"}</definedName>
    <definedName name="wrn.37." hidden="1">{"cover",#N/A,TRUE,"Cover";"toc6",#N/A,TRUE,"TOC";"over",#N/A,TRUE,"Overview";"ts2",#N/A,TRUE,"Det_Trans_Sum";"ei",#N/A,TRUE,"Earnings Impact";"ad",#N/A,TRUE,"accretion dilution";"hg",#N/A,TRUE,"Has-Gets";"pfis",#N/A,TRUE,"Pro Forma Income Statement";"ca",#N/A,TRUE,"Contribution_Analysis";"acq",#N/A,TRUE,"Acquirer";"tar",#N/A,TRUE,"Target"}</definedName>
    <definedName name="wrn.38." localSheetId="30" hidden="1">{"cover",#N/A,TRUE,"Cover";"toc6",#N/A,TRUE,"TOC";"over",#N/A,TRUE,"Overview";"ts2",#N/A,TRUE,"Det_Trans_Sum";"ei1",#N/A,TRUE,"Earnings Impact";"ad1",#N/A,TRUE,"accretion dilution";"hg1",#N/A,TRUE,"Has-Gets";"pfis1",#N/A,TRUE,"Pro Forma Income Statement";"ca1",#N/A,TRUE,"Contribution_Analysis";"acq1",#N/A,TRUE,"Acquirer";"tar1",#N/A,TRUE,"Target"}</definedName>
    <definedName name="wrn.38." hidden="1">{"cover",#N/A,TRUE,"Cover";"toc6",#N/A,TRUE,"TOC";"over",#N/A,TRUE,"Overview";"ts2",#N/A,TRUE,"Det_Trans_Sum";"ei1",#N/A,TRUE,"Earnings Impact";"ad1",#N/A,TRUE,"accretion dilution";"hg1",#N/A,TRUE,"Has-Gets";"pfis1",#N/A,TRUE,"Pro Forma Income Statement";"ca1",#N/A,TRUE,"Contribution_Analysis";"acq1",#N/A,TRUE,"Acquirer";"tar1",#N/A,TRUE,"Target"}</definedName>
    <definedName name="wrn.39." localSheetId="30" hidden="1">{"cover",#N/A,TRUE,"Cover";"toc6",#N/A,TRUE,"TOC";"over",#N/A,TRUE,"Overview";"ts2",#N/A,TRUE,"Det_Trans_Sum";"ei2",#N/A,TRUE,"Earnings Impact";"ad2",#N/A,TRUE,"accretion dilution";"hg2",#N/A,TRUE,"Has-Gets";"pfis2",#N/A,TRUE,"Pro Forma Income Statement";"ca2",#N/A,TRUE,"Contribution_Analysis";"acq2",#N/A,TRUE,"Acquirer";"tar2",#N/A,TRUE,"Target"}</definedName>
    <definedName name="wrn.39." hidden="1">{"cover",#N/A,TRUE,"Cover";"toc6",#N/A,TRUE,"TOC";"over",#N/A,TRUE,"Overview";"ts2",#N/A,TRUE,"Det_Trans_Sum";"ei2",#N/A,TRUE,"Earnings Impact";"ad2",#N/A,TRUE,"accretion dilution";"hg2",#N/A,TRUE,"Has-Gets";"pfis2",#N/A,TRUE,"Pro Forma Income Statement";"ca2",#N/A,TRUE,"Contribution_Analysis";"acq2",#N/A,TRUE,"Acquirer";"tar2",#N/A,TRUE,"Target"}</definedName>
    <definedName name="wrn.3rd._.Quarter." localSheetId="30" hidden="1">{#N/A,#N/A,TRUE,"3Q BCG";#N/A,#N/A,TRUE,"3Q w|o Wireless";#N/A,#N/A,TRUE,"3Q Wireless"}</definedName>
    <definedName name="wrn.3rd._.Quarter." hidden="1">{#N/A,#N/A,TRUE,"3Q BCG";#N/A,#N/A,TRUE,"3Q w|o Wireless";#N/A,#N/A,TRUE,"3Q Wireless"}</definedName>
    <definedName name="wrn.4." localSheetId="30" hidden="1">{"toc1",#N/A,FALSE,"TOC";"cover",#N/A,FALSE,"Cover";"ts1",#N/A,FALSE,"Transaction Summary";"ei3",#N/A,FALSE,"Earnings Impact";"ad3",#N/A,FALSE,"accretion dilution"}</definedName>
    <definedName name="wrn.4." hidden="1">{"toc1",#N/A,FALSE,"TOC";"cover",#N/A,FALSE,"Cover";"ts1",#N/A,FALSE,"Transaction Summary";"ei3",#N/A,FALSE,"Earnings Impact";"ad3",#N/A,FALSE,"accretion dilution"}</definedName>
    <definedName name="wrn.40." localSheetId="30" hidden="1">{"cover",#N/A,TRUE,"Cover";"toc6",#N/A,TRUE,"TOC";"over",#N/A,TRUE,"Overview";"ts2",#N/A,TRUE,"Det_Trans_Sum";"ei3",#N/A,TRUE,"Earnings Impact";"ad3",#N/A,TRUE,"accretion dilution";"hg3",#N/A,TRUE,"Has-Gets";"pfis3",#N/A,TRUE,"Pro Forma Income Statement";"ca3",#N/A,TRUE,"Contribution_Analysis";"acq3",#N/A,TRUE,"Acquirer";"tar3",#N/A,TRUE,"Target"}</definedName>
    <definedName name="wrn.40." hidden="1">{"cover",#N/A,TRUE,"Cover";"toc6",#N/A,TRUE,"TOC";"over",#N/A,TRUE,"Overview";"ts2",#N/A,TRUE,"Det_Trans_Sum";"ei3",#N/A,TRUE,"Earnings Impact";"ad3",#N/A,TRUE,"accretion dilution";"hg3",#N/A,TRUE,"Has-Gets";"pfis3",#N/A,TRUE,"Pro Forma Income Statement";"ca3",#N/A,TRUE,"Contribution_Analysis";"acq3",#N/A,TRUE,"Acquirer";"tar3",#N/A,TRUE,"Target"}</definedName>
    <definedName name="wrn.41." localSheetId="30" hidden="1">{"cover",#N/A,TRUE,"Cover";"toc7",#N/A,TRUE,"TOC";"over",#N/A,TRUE,"Overview";"ts2",#N/A,TRUE,"Det_Trans_Sum";"eic",#N/A,TRUE,"Earnings Impact";"ad",#N/A,TRUE,"accretion dilution";"pfis",#N/A,TRUE,"Pro Forma Income Statement";"profba",#N/A,TRUE,"Pro Forma Balance Sheet";"acqc",#N/A,TRUE,"Acquirer";"tarc",#N/A,TRUE,"Target"}</definedName>
    <definedName name="wrn.41." hidden="1">{"cover",#N/A,TRUE,"Cover";"toc7",#N/A,TRUE,"TOC";"over",#N/A,TRUE,"Overview";"ts2",#N/A,TRUE,"Det_Trans_Sum";"eic",#N/A,TRUE,"Earnings Impact";"ad",#N/A,TRUE,"accretion dilution";"pfis",#N/A,TRUE,"Pro Forma Income Statement";"profba",#N/A,TRUE,"Pro Forma Balance Sheet";"acqc",#N/A,TRUE,"Acquirer";"tarc",#N/A,TRUE,"Target"}</definedName>
    <definedName name="wrn.42." localSheetId="30" hidden="1">{"cover",#N/A,TRUE,"Cover";"toc7",#N/A,TRUE,"TOC";"over",#N/A,TRUE,"Overview";"ts2",#N/A,TRUE,"Det_Trans_Sum";"ei1c",#N/A,TRUE,"Earnings Impact";"ad1",#N/A,TRUE,"accretion dilution";"pfis1",#N/A,TRUE,"Pro Forma Income Statement";"profba",#N/A,TRUE,"Pro Forma Balance Sheet";"acq1c",#N/A,TRUE,"Acquirer";"tar1c",#N/A,TRUE,"Target"}</definedName>
    <definedName name="wrn.42." hidden="1">{"cover",#N/A,TRUE,"Cover";"toc7",#N/A,TRUE,"TOC";"over",#N/A,TRUE,"Overview";"ts2",#N/A,TRUE,"Det_Trans_Sum";"ei1c",#N/A,TRUE,"Earnings Impact";"ad1",#N/A,TRUE,"accretion dilution";"pfis1",#N/A,TRUE,"Pro Forma Income Statement";"profba",#N/A,TRUE,"Pro Forma Balance Sheet";"acq1c",#N/A,TRUE,"Acquirer";"tar1c",#N/A,TRUE,"Target"}</definedName>
    <definedName name="wrn.43." localSheetId="30" hidden="1">{"cover",#N/A,TRUE,"Cover";"toc7",#N/A,TRUE,"TOC";"over",#N/A,TRUE,"Overview";"ts2",#N/A,TRUE,"Det_Trans_Sum";"ei2c",#N/A,TRUE,"Earnings Impact";"ad2",#N/A,TRUE,"accretion dilution";"pfis2",#N/A,TRUE,"Pro Forma Income Statement";"profba",#N/A,TRUE,"Pro Forma Balance Sheet";"acq2c",#N/A,TRUE,"Acquirer";"tar2c",#N/A,TRUE,"Target"}</definedName>
    <definedName name="wrn.43." hidden="1">{"cover",#N/A,TRUE,"Cover";"toc7",#N/A,TRUE,"TOC";"over",#N/A,TRUE,"Overview";"ts2",#N/A,TRUE,"Det_Trans_Sum";"ei2c",#N/A,TRUE,"Earnings Impact";"ad2",#N/A,TRUE,"accretion dilution";"pfis2",#N/A,TRUE,"Pro Forma Income Statement";"profba",#N/A,TRUE,"Pro Forma Balance Sheet";"acq2c",#N/A,TRUE,"Acquirer";"tar2c",#N/A,TRUE,"Target"}</definedName>
    <definedName name="wrn.44." localSheetId="30" hidden="1">{"cover",#N/A,TRUE,"Cover";"toc7",#N/A,TRUE,"TOC";"over",#N/A,TRUE,"Overview";"ts2",#N/A,TRUE,"Det_Trans_Sum";"ei3c",#N/A,TRUE,"Earnings Impact";"ad3",#N/A,TRUE,"accretion dilution";"pfis3",#N/A,TRUE,"Pro Forma Income Statement";"profba",#N/A,TRUE,"Pro Forma Balance Sheet";"acq3c",#N/A,TRUE,"Acquirer";"tar3c",#N/A,TRUE,"Target"}</definedName>
    <definedName name="wrn.44." hidden="1">{"cover",#N/A,TRUE,"Cover";"toc7",#N/A,TRUE,"TOC";"over",#N/A,TRUE,"Overview";"ts2",#N/A,TRUE,"Det_Trans_Sum";"ei3c",#N/A,TRUE,"Earnings Impact";"ad3",#N/A,TRUE,"accretion dilution";"pfis3",#N/A,TRUE,"Pro Forma Income Statement";"profba",#N/A,TRUE,"Pro Forma Balance Sheet";"acq3c",#N/A,TRUE,"Acquirer";"tar3c",#N/A,TRUE,"Target"}</definedName>
    <definedName name="wrn.45." localSheetId="30" hidden="1">{"cover",#N/A,TRUE,"Cover";"toc8",#N/A,TRUE,"TOC";"over",#N/A,TRUE,"Overview";"ts2",#N/A,TRUE,"Det_Trans_Sum";"eic",#N/A,TRUE,"Earnings Impact";"ad",#N/A,TRUE,"accretion dilution";"pfis",#N/A,TRUE,"Pro Forma Income Statement";"ca",#N/A,TRUE,"Contribution_Analysis";"profba",#N/A,TRUE,"Pro Forma Balance Sheet";"acqc",#N/A,TRUE,"Acquirer";"tarc",#N/A,TRUE,"Target"}</definedName>
    <definedName name="wrn.45." hidden="1">{"cover",#N/A,TRUE,"Cover";"toc8",#N/A,TRUE,"TOC";"over",#N/A,TRUE,"Overview";"ts2",#N/A,TRUE,"Det_Trans_Sum";"eic",#N/A,TRUE,"Earnings Impact";"ad",#N/A,TRUE,"accretion dilution";"pfis",#N/A,TRUE,"Pro Forma Income Statement";"ca",#N/A,TRUE,"Contribution_Analysis";"profba",#N/A,TRUE,"Pro Forma Balance Sheet";"acqc",#N/A,TRUE,"Acquirer";"tarc",#N/A,TRUE,"Target"}</definedName>
    <definedName name="wrn.46." localSheetId="30" hidden="1">{"cover",#N/A,TRUE,"Cover";"toc8",#N/A,TRUE,"TOC";"over",#N/A,TRUE,"Overview";"ts2",#N/A,TRUE,"Det_Trans_Sum";"ei1c",#N/A,TRUE,"Earnings Impact";"ad1",#N/A,TRUE,"accretion dilution";"pfis1",#N/A,TRUE,"Pro Forma Income Statement";"ca1",#N/A,TRUE,"Contribution_Analysis";"profba",#N/A,TRUE,"Pro Forma Balance Sheet";"acq1c",#N/A,TRUE,"Acquirer";"tar1c",#N/A,TRUE,"Target"}</definedName>
    <definedName name="wrn.46." hidden="1">{"cover",#N/A,TRUE,"Cover";"toc8",#N/A,TRUE,"TOC";"over",#N/A,TRUE,"Overview";"ts2",#N/A,TRUE,"Det_Trans_Sum";"ei1c",#N/A,TRUE,"Earnings Impact";"ad1",#N/A,TRUE,"accretion dilution";"pfis1",#N/A,TRUE,"Pro Forma Income Statement";"ca1",#N/A,TRUE,"Contribution_Analysis";"profba",#N/A,TRUE,"Pro Forma Balance Sheet";"acq1c",#N/A,TRUE,"Acquirer";"tar1c",#N/A,TRUE,"Target"}</definedName>
    <definedName name="wrn.47." localSheetId="30" hidden="1">{"cover",#N/A,TRUE,"Cover";"toc8",#N/A,TRUE,"TOC";"over",#N/A,TRUE,"Overview";"ts2",#N/A,TRUE,"Det_Trans_Sum";"ei2c",#N/A,TRUE,"Earnings Impact";"ad2",#N/A,TRUE,"accretion dilution";"pfis2",#N/A,TRUE,"Pro Forma Income Statement";"ca2",#N/A,TRUE,"Contribution_Analysis";"profba",#N/A,TRUE,"Pro Forma Balance Sheet";"acq2c",#N/A,TRUE,"Acquirer";"tar2c",#N/A,TRUE,"Target"}</definedName>
    <definedName name="wrn.47." hidden="1">{"cover",#N/A,TRUE,"Cover";"toc8",#N/A,TRUE,"TOC";"over",#N/A,TRUE,"Overview";"ts2",#N/A,TRUE,"Det_Trans_Sum";"ei2c",#N/A,TRUE,"Earnings Impact";"ad2",#N/A,TRUE,"accretion dilution";"pfis2",#N/A,TRUE,"Pro Forma Income Statement";"ca2",#N/A,TRUE,"Contribution_Analysis";"profba",#N/A,TRUE,"Pro Forma Balance Sheet";"acq2c",#N/A,TRUE,"Acquirer";"tar2c",#N/A,TRUE,"Target"}</definedName>
    <definedName name="wrn.48." localSheetId="30" hidden="1">{"cover",#N/A,TRUE,"Cover";"toc8",#N/A,TRUE,"TOC";"over",#N/A,TRUE,"Overview";"ts2",#N/A,TRUE,"Det_Trans_Sum";"ei3c",#N/A,TRUE,"Earnings Impact";"ad3",#N/A,TRUE,"accretion dilution";"pfis3",#N/A,TRUE,"Pro Forma Income Statement";"ca3",#N/A,TRUE,"Contribution_Analysis";"profba",#N/A,TRUE,"Pro Forma Balance Sheet";"acq3c",#N/A,TRUE,"Acquirer";"tar3c",#N/A,TRUE,"Target"}</definedName>
    <definedName name="wrn.48." hidden="1">{"cover",#N/A,TRUE,"Cover";"toc8",#N/A,TRUE,"TOC";"over",#N/A,TRUE,"Overview";"ts2",#N/A,TRUE,"Det_Trans_Sum";"ei3c",#N/A,TRUE,"Earnings Impact";"ad3",#N/A,TRUE,"accretion dilution";"pfis3",#N/A,TRUE,"Pro Forma Income Statement";"ca3",#N/A,TRUE,"Contribution_Analysis";"profba",#N/A,TRUE,"Pro Forma Balance Sheet";"acq3c",#N/A,TRUE,"Acquirer";"tar3c",#N/A,TRUE,"Target"}</definedName>
    <definedName name="wrn.49." localSheetId="30" hidden="1">{"cover",#N/A,TRUE,"Cover";"toc9",#N/A,TRUE,"TOC";"over",#N/A,TRUE,"Overview";"ts2",#N/A,TRUE,"Det_Trans_Sum";"eic",#N/A,TRUE,"Earnings Impact";"ad",#N/A,TRUE,"accretion dilution";"tas",#N/A,TRUE,"TaintedShares";"hg",#N/A,TRUE,"Has-Gets";"pfis",#N/A,TRUE,"Pro Forma Income Statement";"ca",#N/A,TRUE,"Contribution_Analysis";"profba",#N/A,TRUE,"Pro Forma Balance Sheet";"acqc",#N/A,TRUE,"Acquirer";"tarc",#N/A,TRUE,"Target"}</definedName>
    <definedName name="wrn.49." hidden="1">{"cover",#N/A,TRUE,"Cover";"toc9",#N/A,TRUE,"TOC";"over",#N/A,TRUE,"Overview";"ts2",#N/A,TRUE,"Det_Trans_Sum";"eic",#N/A,TRUE,"Earnings Impact";"ad",#N/A,TRUE,"accretion dilution";"tas",#N/A,TRUE,"TaintedShares";"hg",#N/A,TRUE,"Has-Gets";"pfis",#N/A,TRUE,"Pro Forma Income Statement";"ca",#N/A,TRUE,"Contribution_Analysis";"profba",#N/A,TRUE,"Pro Forma Balance Sheet";"acqc",#N/A,TRUE,"Acquirer";"tarc",#N/A,TRUE,"Target"}</definedName>
    <definedName name="wrn.4th._.Quarter." localSheetId="30" hidden="1">{#N/A,#N/A,TRUE,"4Q BCG";#N/A,#N/A,TRUE,"4Q w|o Wireless";#N/A,#N/A,TRUE,"4Q Wireless"}</definedName>
    <definedName name="wrn.4th._.Quarter." hidden="1">{#N/A,#N/A,TRUE,"4Q BCG";#N/A,#N/A,TRUE,"4Q w|o Wireless";#N/A,#N/A,TRUE,"4Q Wireless"}</definedName>
    <definedName name="wrn.5." localSheetId="30" hidden="1">{"cover",#N/A,TRUE,"Cover";"toc2",#N/A,TRUE,"TOC";"ts1",#N/A,TRUE,"Transaction Summary";"ei",#N/A,TRUE,"Earnings Impact";"ad",#N/A,TRUE,"accretion dilution";"hg",#N/A,TRUE,"Has-Gets"}</definedName>
    <definedName name="wrn.5." hidden="1">{"cover",#N/A,TRUE,"Cover";"toc2",#N/A,TRUE,"TOC";"ts1",#N/A,TRUE,"Transaction Summary";"ei",#N/A,TRUE,"Earnings Impact";"ad",#N/A,TRUE,"accretion dilution";"hg",#N/A,TRUE,"Has-Gets"}</definedName>
    <definedName name="wrn.50." localSheetId="30" hidden="1">{"cover",#N/A,TRUE,"Cover";"toc9",#N/A,TRUE,"TOC";"over",#N/A,TRUE,"Overview";"ts2",#N/A,TRUE,"Det_Trans_Sum";"ei1c",#N/A,TRUE,"Earnings Impact";"ad1",#N/A,TRUE,"accretion dilution";"tas",#N/A,TRUE,"TaintedShares";"hg1",#N/A,TRUE,"Has-Gets";"pfis1",#N/A,TRUE,"Pro Forma Income Statement";"ca1",#N/A,TRUE,"Contribution_Analysis";"profba",#N/A,TRUE,"Pro Forma Balance Sheet";"acq1c",#N/A,TRUE,"Acquirer";"tar1c",#N/A,TRUE,"Target"}</definedName>
    <definedName name="wrn.50." hidden="1">{"cover",#N/A,TRUE,"Cover";"toc9",#N/A,TRUE,"TOC";"over",#N/A,TRUE,"Overview";"ts2",#N/A,TRUE,"Det_Trans_Sum";"ei1c",#N/A,TRUE,"Earnings Impact";"ad1",#N/A,TRUE,"accretion dilution";"tas",#N/A,TRUE,"TaintedShares";"hg1",#N/A,TRUE,"Has-Gets";"pfis1",#N/A,TRUE,"Pro Forma Income Statement";"ca1",#N/A,TRUE,"Contribution_Analysis";"profba",#N/A,TRUE,"Pro Forma Balance Sheet";"acq1c",#N/A,TRUE,"Acquirer";"tar1c",#N/A,TRUE,"Target"}</definedName>
    <definedName name="wrn.51." localSheetId="30" hidden="1">{"cover",#N/A,TRUE,"Cover";"toc9",#N/A,TRUE,"TOC";"over",#N/A,TRUE,"Overview";"ei2c",#N/A,TRUE,"Earnings Impact";"ts2",#N/A,TRUE,"Det_Trans_Sum";"ad2",#N/A,TRUE,"accretion dilution";"tas",#N/A,TRUE,"TaintedShares";"hg2",#N/A,TRUE,"Has-Gets";"pfis2",#N/A,TRUE,"Pro Forma Income Statement";"ca2",#N/A,TRUE,"Contribution_Analysis";"profba",#N/A,TRUE,"Pro Forma Balance Sheet";"acq2c",#N/A,TRUE,"Acquirer";"tar2c",#N/A,TRUE,"Target"}</definedName>
    <definedName name="wrn.51." hidden="1">{"cover",#N/A,TRUE,"Cover";"toc9",#N/A,TRUE,"TOC";"over",#N/A,TRUE,"Overview";"ei2c",#N/A,TRUE,"Earnings Impact";"ts2",#N/A,TRUE,"Det_Trans_Sum";"ad2",#N/A,TRUE,"accretion dilution";"tas",#N/A,TRUE,"TaintedShares";"hg2",#N/A,TRUE,"Has-Gets";"pfis2",#N/A,TRUE,"Pro Forma Income Statement";"ca2",#N/A,TRUE,"Contribution_Analysis";"profba",#N/A,TRUE,"Pro Forma Balance Sheet";"acq2c",#N/A,TRUE,"Acquirer";"tar2c",#N/A,TRUE,"Target"}</definedName>
    <definedName name="wrn.52." localSheetId="30" hidden="1">{"cover",#N/A,TRUE,"Cover";"toc9",#N/A,TRUE,"TOC";"over",#N/A,TRUE,"Overview";"ts2",#N/A,TRUE,"Det_Trans_Sum";"ei3c",#N/A,TRUE,"Earnings Impact";"ad3",#N/A,TRUE,"accretion dilution";"tas",#N/A,TRUE,"TaintedShares";"hg3",#N/A,TRUE,"Has-Gets";"pfis3",#N/A,TRUE,"Pro Forma Income Statement";"ca3",#N/A,TRUE,"Contribution_Analysis";"profba",#N/A,TRUE,"Pro Forma Balance Sheet";"acq3c",#N/A,TRUE,"Acquirer";"tar3c",#N/A,TRUE,"Target"}</definedName>
    <definedName name="wrn.52." hidden="1">{"cover",#N/A,TRUE,"Cover";"toc9",#N/A,TRUE,"TOC";"over",#N/A,TRUE,"Overview";"ts2",#N/A,TRUE,"Det_Trans_Sum";"ei3c",#N/A,TRUE,"Earnings Impact";"ad3",#N/A,TRUE,"accretion dilution";"tas",#N/A,TRUE,"TaintedShares";"hg3",#N/A,TRUE,"Has-Gets";"pfis3",#N/A,TRUE,"Pro Forma Income Statement";"ca3",#N/A,TRUE,"Contribution_Analysis";"profba",#N/A,TRUE,"Pro Forma Balance Sheet";"acq3c",#N/A,TRUE,"Acquirer";"tar3c",#N/A,TRUE,"Target"}</definedName>
    <definedName name="wrn.53." localSheetId="30" hidden="1">{"cover",#N/A,TRUE,"Cover";"toc10",#N/A,TRUE,"TOC";"over",#N/A,TRUE,"Overview";"ts2",#N/A,TRUE,"Det_Trans_Sum";"eic",#N/A,TRUE,"Earnings Impact";"ad",#N/A,TRUE,"accretion dilution";"hg",#N/A,TRUE,"Has-Gets";"pfis",#N/A,TRUE,"Pro Forma Income Statement";"ca",#N/A,TRUE,"Contribution_Analysis";"profba",#N/A,TRUE,"Pro Forma Balance Sheet";"acqc",#N/A,TRUE,"Acquirer";"tarc",#N/A,TRUE,"Target"}</definedName>
    <definedName name="wrn.53." hidden="1">{"cover",#N/A,TRUE,"Cover";"toc10",#N/A,TRUE,"TOC";"over",#N/A,TRUE,"Overview";"ts2",#N/A,TRUE,"Det_Trans_Sum";"eic",#N/A,TRUE,"Earnings Impact";"ad",#N/A,TRUE,"accretion dilution";"hg",#N/A,TRUE,"Has-Gets";"pfis",#N/A,TRUE,"Pro Forma Income Statement";"ca",#N/A,TRUE,"Contribution_Analysis";"profba",#N/A,TRUE,"Pro Forma Balance Sheet";"acqc",#N/A,TRUE,"Acquirer";"tarc",#N/A,TRUE,"Target"}</definedName>
    <definedName name="wrn.54." localSheetId="30" hidden="1">{"cover",#N/A,TRUE,"Cover";"toc10",#N/A,TRUE,"TOC";"over",#N/A,TRUE,"Overview";"over",#N/A,TRUE,"Det_Trans_Sum";"ei1c",#N/A,TRUE,"Earnings Impact";"ad1",#N/A,TRUE,"accretion dilution";"hg1",#N/A,TRUE,"Has-Gets";"pfis1",#N/A,TRUE,"Pro Forma Income Statement";"ca1",#N/A,TRUE,"Contribution_Analysis";"profba",#N/A,TRUE,"Pro Forma Balance Sheet";"acq1c",#N/A,TRUE,"Acquirer";"tar1c",#N/A,TRUE,"Target"}</definedName>
    <definedName name="wrn.54." hidden="1">{"cover",#N/A,TRUE,"Cover";"toc10",#N/A,TRUE,"TOC";"over",#N/A,TRUE,"Overview";"over",#N/A,TRUE,"Det_Trans_Sum";"ei1c",#N/A,TRUE,"Earnings Impact";"ad1",#N/A,TRUE,"accretion dilution";"hg1",#N/A,TRUE,"Has-Gets";"pfis1",#N/A,TRUE,"Pro Forma Income Statement";"ca1",#N/A,TRUE,"Contribution_Analysis";"profba",#N/A,TRUE,"Pro Forma Balance Sheet";"acq1c",#N/A,TRUE,"Acquirer";"tar1c",#N/A,TRUE,"Target"}</definedName>
    <definedName name="wrn.55." localSheetId="30" hidden="1">{"cover",#N/A,TRUE,"Cover";"toc10",#N/A,TRUE,"TOC";"over",#N/A,TRUE,"Overview";"ts2",#N/A,TRUE,"Det_Trans_Sum";"ei2c",#N/A,TRUE,"Earnings Impact";"ad2",#N/A,TRUE,"accretion dilution";"hg2",#N/A,TRUE,"Has-Gets";"pfis2",#N/A,TRUE,"Pro Forma Income Statement";"ca2",#N/A,TRUE,"Contribution_Analysis";"profba",#N/A,TRUE,"Pro Forma Balance Sheet";"acq2c",#N/A,TRUE,"Acquirer";"tar2c",#N/A,TRUE,"Target"}</definedName>
    <definedName name="wrn.55." hidden="1">{"cover",#N/A,TRUE,"Cover";"toc10",#N/A,TRUE,"TOC";"over",#N/A,TRUE,"Overview";"ts2",#N/A,TRUE,"Det_Trans_Sum";"ei2c",#N/A,TRUE,"Earnings Impact";"ad2",#N/A,TRUE,"accretion dilution";"hg2",#N/A,TRUE,"Has-Gets";"pfis2",#N/A,TRUE,"Pro Forma Income Statement";"ca2",#N/A,TRUE,"Contribution_Analysis";"profba",#N/A,TRUE,"Pro Forma Balance Sheet";"acq2c",#N/A,TRUE,"Acquirer";"tar2c",#N/A,TRUE,"Target"}</definedName>
    <definedName name="wrn.56." localSheetId="30" hidden="1">{"cover",#N/A,TRUE,"Cover";"toc10",#N/A,TRUE,"TOC";"over",#N/A,TRUE,"Overview";"ts2",#N/A,TRUE,"Det_Trans_Sum";"ei3c",#N/A,TRUE,"Earnings Impact";"ad3",#N/A,TRUE,"accretion dilution";"hg3",#N/A,TRUE,"Has-Gets";"pfis3",#N/A,TRUE,"Pro Forma Income Statement";"ca3",#N/A,TRUE,"Contribution_Analysis";"profba",#N/A,TRUE,"Pro Forma Balance Sheet";"acq3c",#N/A,TRUE,"Acquirer";"tar3c",#N/A,TRUE,"Target"}</definedName>
    <definedName name="wrn.56." hidden="1">{"cover",#N/A,TRUE,"Cover";"toc10",#N/A,TRUE,"TOC";"over",#N/A,TRUE,"Overview";"ts2",#N/A,TRUE,"Det_Trans_Sum";"ei3c",#N/A,TRUE,"Earnings Impact";"ad3",#N/A,TRUE,"accretion dilution";"hg3",#N/A,TRUE,"Has-Gets";"pfis3",#N/A,TRUE,"Pro Forma Income Statement";"ca3",#N/A,TRUE,"Contribution_Analysis";"profba",#N/A,TRUE,"Pro Forma Balance Sheet";"acq3c",#N/A,TRUE,"Acquirer";"tar3c",#N/A,TRUE,"Target"}</definedName>
    <definedName name="wrn.57." localSheetId="30" hidden="1">{"cover",#N/A,TRUE,"Cover";"toc7",#N/A,TRUE,"TOC";"over",#N/A,TRUE,"Overview";"ts2",#N/A,TRUE,"Det_Trans_Sum";"ei",#N/A,TRUE,"Earnings Impact";"ad",#N/A,TRUE,"accretion dilution";"pfis",#N/A,TRUE,"Pro Forma Income Statement";"profba",#N/A,TRUE,"Pro Forma Balance Sheet";"acq",#N/A,TRUE,"Acquirer";"tar",#N/A,TRUE,"Target"}</definedName>
    <definedName name="wrn.57." hidden="1">{"cover",#N/A,TRUE,"Cover";"toc7",#N/A,TRUE,"TOC";"over",#N/A,TRUE,"Overview";"ts2",#N/A,TRUE,"Det_Trans_Sum";"ei",#N/A,TRUE,"Earnings Impact";"ad",#N/A,TRUE,"accretion dilution";"pfis",#N/A,TRUE,"Pro Forma Income Statement";"profba",#N/A,TRUE,"Pro Forma Balance Sheet";"acq",#N/A,TRUE,"Acquirer";"tar",#N/A,TRUE,"Target"}</definedName>
    <definedName name="wrn.58." localSheetId="30" hidden="1">{"cover",#N/A,TRUE,"Cover";"toc7",#N/A,TRUE,"TOC";"over",#N/A,TRUE,"Overview";"ts2",#N/A,TRUE,"Det_Trans_Sum";"ei1",#N/A,TRUE,"Earnings Impact";"ad1",#N/A,TRUE,"accretion dilution";"pfis1",#N/A,TRUE,"Pro Forma Income Statement";"profba",#N/A,TRUE,"Pro Forma Balance Sheet";"acq1",#N/A,TRUE,"Acquirer";"tar1",#N/A,TRUE,"Target"}</definedName>
    <definedName name="wrn.58." hidden="1">{"cover",#N/A,TRUE,"Cover";"toc7",#N/A,TRUE,"TOC";"over",#N/A,TRUE,"Overview";"ts2",#N/A,TRUE,"Det_Trans_Sum";"ei1",#N/A,TRUE,"Earnings Impact";"ad1",#N/A,TRUE,"accretion dilution";"pfis1",#N/A,TRUE,"Pro Forma Income Statement";"profba",#N/A,TRUE,"Pro Forma Balance Sheet";"acq1",#N/A,TRUE,"Acquirer";"tar1",#N/A,TRUE,"Target"}</definedName>
    <definedName name="wrn.59." localSheetId="30" hidden="1">{"cover",#N/A,TRUE,"Cover";"toc7",#N/A,TRUE,"TOC";"over",#N/A,TRUE,"Overview";"ts2",#N/A,TRUE,"Det_Trans_Sum";"ei2",#N/A,TRUE,"Earnings Impact";"ad2",#N/A,TRUE,"accretion dilution";"pfis2",#N/A,TRUE,"Pro Forma Income Statement";"profba",#N/A,TRUE,"Pro Forma Balance Sheet";"acq2",#N/A,TRUE,"Acquirer";"tar2",#N/A,TRUE,"Target"}</definedName>
    <definedName name="wrn.59." hidden="1">{"cover",#N/A,TRUE,"Cover";"toc7",#N/A,TRUE,"TOC";"over",#N/A,TRUE,"Overview";"ts2",#N/A,TRUE,"Det_Trans_Sum";"ei2",#N/A,TRUE,"Earnings Impact";"ad2",#N/A,TRUE,"accretion dilution";"pfis2",#N/A,TRUE,"Pro Forma Income Statement";"profba",#N/A,TRUE,"Pro Forma Balance Sheet";"acq2",#N/A,TRUE,"Acquirer";"tar2",#N/A,TRUE,"Target"}</definedName>
    <definedName name="wrn.6." localSheetId="30" hidden="1">{"cover",#N/A,TRUE,"Cover";"toc2",#N/A,TRUE,"TOC";"ts1",#N/A,TRUE,"Transaction Summary";"ei1",#N/A,TRUE,"Earnings Impact";"ad1",#N/A,TRUE,"accretion dilution";"hg1",#N/A,TRUE,"Has-Gets"}</definedName>
    <definedName name="wrn.6." hidden="1">{"cover",#N/A,TRUE,"Cover";"toc2",#N/A,TRUE,"TOC";"ts1",#N/A,TRUE,"Transaction Summary";"ei1",#N/A,TRUE,"Earnings Impact";"ad1",#N/A,TRUE,"accretion dilution";"hg1",#N/A,TRUE,"Has-Gets"}</definedName>
    <definedName name="wrn.60." localSheetId="30" hidden="1">{"cover",#N/A,TRUE,"Cover";"toc7",#N/A,TRUE,"TOC";"over",#N/A,TRUE,"Overview";"ts2",#N/A,TRUE,"Det_Trans_Sum";"ei3",#N/A,TRUE,"Earnings Impact";"ad3",#N/A,TRUE,"accretion dilution";"pfis3",#N/A,TRUE,"Pro Forma Income Statement";"profba",#N/A,TRUE,"Pro Forma Balance Sheet";"acq3",#N/A,TRUE,"Acquirer";"tar3",#N/A,TRUE,"Target"}</definedName>
    <definedName name="wrn.60." hidden="1">{"cover",#N/A,TRUE,"Cover";"toc7",#N/A,TRUE,"TOC";"over",#N/A,TRUE,"Overview";"ts2",#N/A,TRUE,"Det_Trans_Sum";"ei3",#N/A,TRUE,"Earnings Impact";"ad3",#N/A,TRUE,"accretion dilution";"pfis3",#N/A,TRUE,"Pro Forma Income Statement";"profba",#N/A,TRUE,"Pro Forma Balance Sheet";"acq3",#N/A,TRUE,"Acquirer";"tar3",#N/A,TRUE,"Target"}</definedName>
    <definedName name="wrn.61." localSheetId="30" hidden="1">{"cover",#N/A,TRUE,"Cover";"toc8",#N/A,TRUE,"TOC";"over",#N/A,TRUE,"Overview";"ts2",#N/A,TRUE,"Det_Trans_Sum";"ei",#N/A,TRUE,"Earnings Impact";"ad",#N/A,TRUE,"accretion dilution";"tas",#N/A,TRUE,"TaintedShares";"hg",#N/A,TRUE,"Has-Gets";"pfis",#N/A,TRUE,"Pro Forma Income Statement";"ca",#N/A,TRUE,"Contribution_Analysis";"profba",#N/A,TRUE,"Pro Forma Balance Sheet";"acq",#N/A,TRUE,"Acquirer";"tar",#N/A,TRUE,"Target"}</definedName>
    <definedName name="wrn.61." hidden="1">{"cover",#N/A,TRUE,"Cover";"toc8",#N/A,TRUE,"TOC";"over",#N/A,TRUE,"Overview";"ts2",#N/A,TRUE,"Det_Trans_Sum";"ei",#N/A,TRUE,"Earnings Impact";"ad",#N/A,TRUE,"accretion dilution";"tas",#N/A,TRUE,"TaintedShares";"hg",#N/A,TRUE,"Has-Gets";"pfis",#N/A,TRUE,"Pro Forma Income Statement";"ca",#N/A,TRUE,"Contribution_Analysis";"profba",#N/A,TRUE,"Pro Forma Balance Sheet";"acq",#N/A,TRUE,"Acquirer";"tar",#N/A,TRUE,"Target"}</definedName>
    <definedName name="wrn.62." localSheetId="30" hidden="1">{"cover",#N/A,TRUE,"Cover";"toc8",#N/A,TRUE,"TOC";"over",#N/A,TRUE,"Overview";"ts2",#N/A,TRUE,"Det_Trans_Sum";"ei1",#N/A,TRUE,"Earnings Impact";"ad1",#N/A,TRUE,"accretion dilution";"tas",#N/A,TRUE,"TaintedShares";"hg1",#N/A,TRUE,"Has-Gets";"pfis1",#N/A,TRUE,"Pro Forma Income Statement";"ca1",#N/A,TRUE,"Contribution_Analysis";"profba",#N/A,TRUE,"Pro Forma Balance Sheet";"acq1",#N/A,TRUE,"Acquirer";"tar1",#N/A,TRUE,"Target"}</definedName>
    <definedName name="wrn.62." hidden="1">{"cover",#N/A,TRUE,"Cover";"toc8",#N/A,TRUE,"TOC";"over",#N/A,TRUE,"Overview";"ts2",#N/A,TRUE,"Det_Trans_Sum";"ei1",#N/A,TRUE,"Earnings Impact";"ad1",#N/A,TRUE,"accretion dilution";"tas",#N/A,TRUE,"TaintedShares";"hg1",#N/A,TRUE,"Has-Gets";"pfis1",#N/A,TRUE,"Pro Forma Income Statement";"ca1",#N/A,TRUE,"Contribution_Analysis";"profba",#N/A,TRUE,"Pro Forma Balance Sheet";"acq1",#N/A,TRUE,"Acquirer";"tar1",#N/A,TRUE,"Target"}</definedName>
    <definedName name="wrn.63." localSheetId="30" hidden="1">{"cover",#N/A,TRUE,"Cover";"toc8",#N/A,TRUE,"TOC";"over",#N/A,TRUE,"Overview";"ts2",#N/A,TRUE,"Det_Trans_Sum";"ei2",#N/A,TRUE,"Earnings Impact";"ad2",#N/A,TRUE,"accretion dilution";"tas",#N/A,TRUE,"TaintedShares";"hg2",#N/A,TRUE,"Has-Gets";"pfis2",#N/A,TRUE,"Pro Forma Income Statement";"ca2",#N/A,TRUE,"Contribution_Analysis";"profba",#N/A,TRUE,"Pro Forma Balance Sheet";"acq2",#N/A,TRUE,"Acquirer";"tar2",#N/A,TRUE,"Target"}</definedName>
    <definedName name="wrn.63." hidden="1">{"cover",#N/A,TRUE,"Cover";"toc8",#N/A,TRUE,"TOC";"over",#N/A,TRUE,"Overview";"ts2",#N/A,TRUE,"Det_Trans_Sum";"ei2",#N/A,TRUE,"Earnings Impact";"ad2",#N/A,TRUE,"accretion dilution";"tas",#N/A,TRUE,"TaintedShares";"hg2",#N/A,TRUE,"Has-Gets";"pfis2",#N/A,TRUE,"Pro Forma Income Statement";"ca2",#N/A,TRUE,"Contribution_Analysis";"profba",#N/A,TRUE,"Pro Forma Balance Sheet";"acq2",#N/A,TRUE,"Acquirer";"tar2",#N/A,TRUE,"Target"}</definedName>
    <definedName name="wrn.64." localSheetId="30" hidden="1">{"cover",#N/A,TRUE,"Cover";"toc8",#N/A,TRUE,"TOC";"over",#N/A,TRUE,"Overview";"ts2",#N/A,TRUE,"Det_Trans_Sum";"ei3",#N/A,TRUE,"Earnings Impact";"ad3",#N/A,TRUE,"accretion dilution";"tas",#N/A,TRUE,"TaintedShares";"hg3",#N/A,TRUE,"Has-Gets";"pfis3",#N/A,TRUE,"Pro Forma Income Statement";"ca3",#N/A,TRUE,"Contribution_Analysis";"profba",#N/A,TRUE,"Pro Forma Balance Sheet";"acq3",#N/A,TRUE,"Acquirer";"tar3",#N/A,TRUE,"Target"}</definedName>
    <definedName name="wrn.64." hidden="1">{"cover",#N/A,TRUE,"Cover";"toc8",#N/A,TRUE,"TOC";"over",#N/A,TRUE,"Overview";"ts2",#N/A,TRUE,"Det_Trans_Sum";"ei3",#N/A,TRUE,"Earnings Impact";"ad3",#N/A,TRUE,"accretion dilution";"tas",#N/A,TRUE,"TaintedShares";"hg3",#N/A,TRUE,"Has-Gets";"pfis3",#N/A,TRUE,"Pro Forma Income Statement";"ca3",#N/A,TRUE,"Contribution_Analysis";"profba",#N/A,TRUE,"Pro Forma Balance Sheet";"acq3",#N/A,TRUE,"Acquirer";"tar3",#N/A,TRUE,"Target"}</definedName>
    <definedName name="wrn.65." localSheetId="30"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wrn.65."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wrn.66." localSheetId="30" hidden="1">{"cover",#N/A,TRUE,"Cover";"toc9",#N/A,TRUE,"TOC";"over",#N/A,TRUE,"Overview";"ts2",#N/A,TRUE,"Det_Trans_Sum";"ei1",#N/A,TRUE,"Earnings Impact";"ad1",#N/A,TRUE,"accretion dilution";"pfis1",#N/A,TRUE,"Pro Forma Income Statement";"ca1",#N/A,TRUE,"Contribution_Analysis";"profba",#N/A,TRUE,"Pro Forma Balance Sheet";"acq1",#N/A,TRUE,"Acquirer";"tar1",#N/A,TRUE,"Target"}</definedName>
    <definedName name="wrn.66." hidden="1">{"cover",#N/A,TRUE,"Cover";"toc9",#N/A,TRUE,"TOC";"over",#N/A,TRUE,"Overview";"ts2",#N/A,TRUE,"Det_Trans_Sum";"ei1",#N/A,TRUE,"Earnings Impact";"ad1",#N/A,TRUE,"accretion dilution";"pfis1",#N/A,TRUE,"Pro Forma Income Statement";"ca1",#N/A,TRUE,"Contribution_Analysis";"profba",#N/A,TRUE,"Pro Forma Balance Sheet";"acq1",#N/A,TRUE,"Acquirer";"tar1",#N/A,TRUE,"Target"}</definedName>
    <definedName name="wrn.67." localSheetId="30" hidden="1">{"cover",#N/A,TRUE,"Cover";"toc9",#N/A,TRUE,"TOC";"over",#N/A,TRUE,"Overview";"ts2",#N/A,TRUE,"Det_Trans_Sum";"ei2",#N/A,TRUE,"Earnings Impact";"ad2",#N/A,TRUE,"accretion dilution";"pfis2",#N/A,TRUE,"Pro Forma Income Statement";"ca2",#N/A,TRUE,"Contribution_Analysis";"profba",#N/A,TRUE,"Pro Forma Balance Sheet";"acq2",#N/A,TRUE,"Acquirer";"tar2",#N/A,TRUE,"Target"}</definedName>
    <definedName name="wrn.67." hidden="1">{"cover",#N/A,TRUE,"Cover";"toc9",#N/A,TRUE,"TOC";"over",#N/A,TRUE,"Overview";"ts2",#N/A,TRUE,"Det_Trans_Sum";"ei2",#N/A,TRUE,"Earnings Impact";"ad2",#N/A,TRUE,"accretion dilution";"pfis2",#N/A,TRUE,"Pro Forma Income Statement";"ca2",#N/A,TRUE,"Contribution_Analysis";"profba",#N/A,TRUE,"Pro Forma Balance Sheet";"acq2",#N/A,TRUE,"Acquirer";"tar2",#N/A,TRUE,"Target"}</definedName>
    <definedName name="wrn.68." localSheetId="30" hidden="1">{"cover",#N/A,TRUE,"Cover";"toc9",#N/A,TRUE,"TOC";"over",#N/A,TRUE,"Overview";"ts2",#N/A,TRUE,"Det_Trans_Sum";"ei3",#N/A,TRUE,"Earnings Impact";"ad3",#N/A,TRUE,"accretion dilution";"pfis3",#N/A,TRUE,"Pro Forma Income Statement";"ca3",#N/A,TRUE,"Contribution_Analysis";"profba",#N/A,TRUE,"Pro Forma Balance Sheet";"acq3",#N/A,TRUE,"Acquirer";"tar3",#N/A,TRUE,"Target"}</definedName>
    <definedName name="wrn.68." hidden="1">{"cover",#N/A,TRUE,"Cover";"toc9",#N/A,TRUE,"TOC";"over",#N/A,TRUE,"Overview";"ts2",#N/A,TRUE,"Det_Trans_Sum";"ei3",#N/A,TRUE,"Earnings Impact";"ad3",#N/A,TRUE,"accretion dilution";"pfis3",#N/A,TRUE,"Pro Forma Income Statement";"ca3",#N/A,TRUE,"Contribution_Analysis";"profba",#N/A,TRUE,"Pro Forma Balance Sheet";"acq3",#N/A,TRUE,"Acquirer";"tar3",#N/A,TRUE,"Target"}</definedName>
    <definedName name="wrn.69." localSheetId="30" hidden="1">{"cover",#N/A,TRUE,"Cover";"toc10",#N/A,TRUE,"TOC";"over",#N/A,TRUE,"Overview";"ts2",#N/A,TRUE,"Det_Trans_Sum";"ei",#N/A,TRUE,"Earnings Impact";"ad",#N/A,TRUE,"accretion dilution";"hg",#N/A,TRUE,"Has-Gets";"pfis",#N/A,TRUE,"Pro Forma Income Statement";"ca",#N/A,TRUE,"Contribution_Analysis";"profba",#N/A,TRUE,"Pro Forma Balance Sheet";"acq",#N/A,TRUE,"Acquirer";"tar",#N/A,TRUE,"Target"}</definedName>
    <definedName name="wrn.69." hidden="1">{"cover",#N/A,TRUE,"Cover";"toc10",#N/A,TRUE,"TOC";"over",#N/A,TRUE,"Overview";"ts2",#N/A,TRUE,"Det_Trans_Sum";"ei",#N/A,TRUE,"Earnings Impact";"ad",#N/A,TRUE,"accretion dilution";"hg",#N/A,TRUE,"Has-Gets";"pfis",#N/A,TRUE,"Pro Forma Income Statement";"ca",#N/A,TRUE,"Contribution_Analysis";"profba",#N/A,TRUE,"Pro Forma Balance Sheet";"acq",#N/A,TRUE,"Acquirer";"tar",#N/A,TRUE,"Target"}</definedName>
    <definedName name="wrn.7." localSheetId="30" hidden="1">{"cover",#N/A,TRUE,"Cover";"toc2",#N/A,TRUE,"TOC";"ts1",#N/A,TRUE,"Transaction Summary";"ei2c",#N/A,TRUE,"Earnings Impact";"ad2",#N/A,TRUE,"accretion dilution";"hg2",#N/A,TRUE,"Has-Gets"}</definedName>
    <definedName name="wrn.7." hidden="1">{"cover",#N/A,TRUE,"Cover";"toc2",#N/A,TRUE,"TOC";"ts1",#N/A,TRUE,"Transaction Summary";"ei2c",#N/A,TRUE,"Earnings Impact";"ad2",#N/A,TRUE,"accretion dilution";"hg2",#N/A,TRUE,"Has-Gets"}</definedName>
    <definedName name="wrn.70." localSheetId="30" hidden="1">{"cover",#N/A,TRUE,"Cover";"toc10",#N/A,TRUE,"TOC";"over",#N/A,TRUE,"Overview";"ts2",#N/A,TRUE,"Det_Trans_Sum";"ei1",#N/A,TRUE,"Earnings Impact";"ad1",#N/A,TRUE,"accretion dilution";"hg",#N/A,TRUE,"Has-Gets";"pfis1",#N/A,TRUE,"Pro Forma Income Statement";"ca1",#N/A,TRUE,"Contribution_Analysis";"profba",#N/A,TRUE,"Pro Forma Balance Sheet";"acq1",#N/A,TRUE,"Acquirer";"tar1",#N/A,TRUE,"Target"}</definedName>
    <definedName name="wrn.70." hidden="1">{"cover",#N/A,TRUE,"Cover";"toc10",#N/A,TRUE,"TOC";"over",#N/A,TRUE,"Overview";"ts2",#N/A,TRUE,"Det_Trans_Sum";"ei1",#N/A,TRUE,"Earnings Impact";"ad1",#N/A,TRUE,"accretion dilution";"hg",#N/A,TRUE,"Has-Gets";"pfis1",#N/A,TRUE,"Pro Forma Income Statement";"ca1",#N/A,TRUE,"Contribution_Analysis";"profba",#N/A,TRUE,"Pro Forma Balance Sheet";"acq1",#N/A,TRUE,"Acquirer";"tar1",#N/A,TRUE,"Target"}</definedName>
    <definedName name="wrn.71." localSheetId="30" hidden="1">{"cover",#N/A,TRUE,"Cover";"toc10",#N/A,TRUE,"TOC";"over",#N/A,TRUE,"Overview";"ts2",#N/A,TRUE,"Det_Trans_Sum";"ei2",#N/A,TRUE,"Earnings Impact";"ad2",#N/A,TRUE,"accretion dilution";"hg2",#N/A,TRUE,"Has-Gets";"pfis2",#N/A,TRUE,"Pro Forma Income Statement";"ca2",#N/A,TRUE,"Contribution_Analysis";"profba",#N/A,TRUE,"Pro Forma Balance Sheet";"acq2",#N/A,TRUE,"Acquirer";"tar2",#N/A,TRUE,"Target"}</definedName>
    <definedName name="wrn.71." hidden="1">{"cover",#N/A,TRUE,"Cover";"toc10",#N/A,TRUE,"TOC";"over",#N/A,TRUE,"Overview";"ts2",#N/A,TRUE,"Det_Trans_Sum";"ei2",#N/A,TRUE,"Earnings Impact";"ad2",#N/A,TRUE,"accretion dilution";"hg2",#N/A,TRUE,"Has-Gets";"pfis2",#N/A,TRUE,"Pro Forma Income Statement";"ca2",#N/A,TRUE,"Contribution_Analysis";"profba",#N/A,TRUE,"Pro Forma Balance Sheet";"acq2",#N/A,TRUE,"Acquirer";"tar2",#N/A,TRUE,"Target"}</definedName>
    <definedName name="wrn.72." localSheetId="30" hidden="1">{"cover",#N/A,TRUE,"Cover";"toc10",#N/A,TRUE,"TOC";"over",#N/A,TRUE,"Overview";"ts2",#N/A,TRUE,"Det_Trans_Sum";"ei3",#N/A,TRUE,"Earnings Impact";"ad3",#N/A,TRUE,"accretion dilution";"hg3",#N/A,TRUE,"Has-Gets";"pfis3",#N/A,TRUE,"Pro Forma Income Statement";"ca3",#N/A,TRUE,"Contribution_Analysis";"profba",#N/A,TRUE,"Pro Forma Balance Sheet";"acq3",#N/A,TRUE,"Acquirer";"tar3",#N/A,TRUE,"Target"}</definedName>
    <definedName name="wrn.72." hidden="1">{"cover",#N/A,TRUE,"Cover";"toc10",#N/A,TRUE,"TOC";"over",#N/A,TRUE,"Overview";"ts2",#N/A,TRUE,"Det_Trans_Sum";"ei3",#N/A,TRUE,"Earnings Impact";"ad3",#N/A,TRUE,"accretion dilution";"hg3",#N/A,TRUE,"Has-Gets";"pfis3",#N/A,TRUE,"Pro Forma Income Statement";"ca3",#N/A,TRUE,"Contribution_Analysis";"profba",#N/A,TRUE,"Pro Forma Balance Sheet";"acq3",#N/A,TRUE,"Acquirer";"tar3",#N/A,TRUE,"Target"}</definedName>
    <definedName name="wrn.730." localSheetId="30" hidden="1">{#N/A,#N/A,FALSE,"REPORT"}</definedName>
    <definedName name="wrn.730." hidden="1">{#N/A,#N/A,FALSE,"REPORT"}</definedName>
    <definedName name="wrn.731" localSheetId="30" hidden="1">{#N/A,#N/A,FALSE,"REPORT"}</definedName>
    <definedName name="wrn.731" hidden="1">{#N/A,#N/A,FALSE,"REPORT"}</definedName>
    <definedName name="wrn.750." localSheetId="30" hidden="1">{#N/A,#N/A,FALSE,"REPORT"}</definedName>
    <definedName name="wrn.750." hidden="1">{#N/A,#N/A,FALSE,"REPORT"}</definedName>
    <definedName name="wrn.7501" localSheetId="30" hidden="1">{#N/A,#N/A,FALSE,"REPORT"}</definedName>
    <definedName name="wrn.7501" hidden="1">{#N/A,#N/A,FALSE,"REPORT"}</definedName>
    <definedName name="wrn.760.16." localSheetId="30" hidden="1">{#N/A,#N/A,FALSE,"REPORT"}</definedName>
    <definedName name="wrn.760.16." hidden="1">{#N/A,#N/A,FALSE,"REPORT"}</definedName>
    <definedName name="wrn.7900" localSheetId="30" hidden="1">{#N/A,#N/A,FALSE,"REPORT"}</definedName>
    <definedName name="wrn.7900" hidden="1">{#N/A,#N/A,FALSE,"REPORT"}</definedName>
    <definedName name="wrn.8." localSheetId="30" hidden="1">{"cover",#N/A,TRUE,"Cover";"toc2",#N/A,TRUE,"TOC";"ts1",#N/A,TRUE,"Transaction Summary";"ei3",#N/A,TRUE,"Earnings Impact";"ad3",#N/A,TRUE,"accretion dilution";"hg3",#N/A,TRUE,"Has-Gets"}</definedName>
    <definedName name="wrn.8." hidden="1">{"cover",#N/A,TRUE,"Cover";"toc2",#N/A,TRUE,"TOC";"ts1",#N/A,TRUE,"Transaction Summary";"ei3",#N/A,TRUE,"Earnings Impact";"ad3",#N/A,TRUE,"accretion dilution";"hg3",#N/A,TRUE,"Has-Gets"}</definedName>
    <definedName name="wrn.8yearcomp." localSheetId="30" hidden="1">{"8yrcomp",#N/A,TRUE,"Pro Forma IS"}</definedName>
    <definedName name="wrn.8yearcomp." hidden="1">{"8yrcomp",#N/A,TRUE,"Pro Forma IS"}</definedName>
    <definedName name="wrn.8yrcomp." localSheetId="30" hidden="1">{"8yrcomp",#N/A,TRUE,"Pro Forma IS"}</definedName>
    <definedName name="wrn.8yrcomp." hidden="1">{"8yrcomp",#N/A,TRUE,"Pro Forma IS"}</definedName>
    <definedName name="wrn.9." localSheetId="30" hidden="1">{"cover",#N/A,TRUE,"Cover";"toc3",#N/A,TRUE,"TOC";"over",#N/A,TRUE,"Overview";"ts2",#N/A,TRUE,"Det_Trans_Sum";"eic",#N/A,TRUE,"Earnings Impact";"ad",#N/A,TRUE,"accretion dilution";"pfis",#N/A,TRUE,"Pro Forma Income Statement";"acqc",#N/A,TRUE,"Acquirer";"tarc",#N/A,TRUE,"Target"}</definedName>
    <definedName name="wrn.9." hidden="1">{"cover",#N/A,TRUE,"Cover";"toc3",#N/A,TRUE,"TOC";"over",#N/A,TRUE,"Overview";"ts2",#N/A,TRUE,"Det_Trans_Sum";"eic",#N/A,TRUE,"Earnings Impact";"ad",#N/A,TRUE,"accretion dilution";"pfis",#N/A,TRUE,"Pro Forma Income Statement";"acqc",#N/A,TRUE,"Acquirer";"tarc",#N/A,TRUE,"Target"}</definedName>
    <definedName name="wrn.905" localSheetId="30" hidden="1">{#N/A,#N/A,FALSE,"REPORT"}</definedName>
    <definedName name="wrn.905" hidden="1">{#N/A,#N/A,FALSE,"REPORT"}</definedName>
    <definedName name="wrn.94PV." localSheetId="30" hidden="1">{"Page1",#N/A,FALSE,"94PV";"Page2",#N/A,FALSE,"94PV"}</definedName>
    <definedName name="wrn.94PV." hidden="1">{"Page1",#N/A,FALSE,"94PV";"Page2",#N/A,FALSE,"94PV"}</definedName>
    <definedName name="wrn.96_563." localSheetId="30" hidden="1">{#N/A,#N/A,FALSE,"95-563";#N/A,#N/A,FALSE,"011";#N/A,#N/A,FALSE,"100";#N/A,#N/A,FALSE,"120";#N/A,#N/A,FALSE,"160";#N/A,#N/A,FALSE,"170";#N/A,#N/A,FALSE,"200003";#N/A,#N/A,FALSE,"200005";#N/A,#N/A,FALSE,"230";#N/A,#N/A,FALSE,"240";#N/A,#N/A,FALSE,"290";#N/A,#N/A,FALSE,"350";#N/A,#N/A,FALSE,"360";#N/A,#N/A,FALSE,"370";#N/A,#N/A,FALSE,"380";#N/A,#N/A,FALSE,"390";#N/A,#N/A,FALSE,"400";#N/A,#N/A,FALSE,"470020"}</definedName>
    <definedName name="wrn.96_563." hidden="1">{#N/A,#N/A,FALSE,"95-563";#N/A,#N/A,FALSE,"011";#N/A,#N/A,FALSE,"100";#N/A,#N/A,FALSE,"120";#N/A,#N/A,FALSE,"160";#N/A,#N/A,FALSE,"170";#N/A,#N/A,FALSE,"200003";#N/A,#N/A,FALSE,"200005";#N/A,#N/A,FALSE,"230";#N/A,#N/A,FALSE,"240";#N/A,#N/A,FALSE,"290";#N/A,#N/A,FALSE,"350";#N/A,#N/A,FALSE,"360";#N/A,#N/A,FALSE,"370";#N/A,#N/A,FALSE,"380";#N/A,#N/A,FALSE,"390";#N/A,#N/A,FALSE,"400";#N/A,#N/A,FALSE,"470020"}</definedName>
    <definedName name="wrn.97PLNS2.XLS." localSheetId="30" hidden="1">{#N/A,#N/A,TRUE,"97plnfpg"}</definedName>
    <definedName name="wrn.97PLNS2.XLS." hidden="1">{#N/A,#N/A,TRUE,"97plnfpg"}</definedName>
    <definedName name="wrn.99999" localSheetId="30" hidden="1">{#N/A,#N/A,FALSE,"REPORT"}</definedName>
    <definedName name="wrn.99999" hidden="1">{#N/A,#N/A,FALSE,"REPORT"}</definedName>
    <definedName name="wrn.A." localSheetId="30" hidden="1">{"Overview",#N/A,TRUE,"Trading Levels";"Overview",#N/A,TRUE,"Overview";"Overview",#N/A,TRUE,"Classic Qwest";"Overview",#N/A,TRUE,"US WEST";"Overview",#N/A,TRUE,"Wireless";"Overview",#N/A,TRUE,"DEX";"Overview",#N/A,TRUE,"Cash Flow";"Overview",#N/A,TRUE,"Debt and Interest";"Overview",#N/A,TRUE,"Coverage";"Overview",#N/A,TRUE,"Wk Cap"}</definedName>
    <definedName name="wrn.A." hidden="1">{"Overview",#N/A,TRUE,"Trading Levels";"Overview",#N/A,TRUE,"Overview";"Overview",#N/A,TRUE,"Classic Qwest";"Overview",#N/A,TRUE,"US WEST";"Overview",#N/A,TRUE,"Wireless";"Overview",#N/A,TRUE,"DEX";"Overview",#N/A,TRUE,"Cash Flow";"Overview",#N/A,TRUE,"Debt and Interest";"Overview",#N/A,TRUE,"Coverage";"Overview",#N/A,TRUE,"Wk Cap"}</definedName>
    <definedName name="wrn.A_VALUATION." localSheetId="30" hidden="1">{#N/A,#N/A,FALSE,"A_D";#N/A,#N/A,FALSE,"WACC";#N/A,#N/A,FALSE,"DCF";#N/A,#N/A,FALSE,"A";#N/A,#N/A,FALSE,"LBO";#N/A,#N/A,FALSE,"C";#N/A,#N/A,FALSE,"impd";#N/A,#N/A,FALSE,"comps"}</definedName>
    <definedName name="wrn.A_VALUATION." hidden="1">{#N/A,#N/A,FALSE,"A_D";#N/A,#N/A,FALSE,"WACC";#N/A,#N/A,FALSE,"DCF";#N/A,#N/A,FALSE,"A";#N/A,#N/A,FALSE,"LBO";#N/A,#N/A,FALSE,"C";#N/A,#N/A,FALSE,"impd";#N/A,#N/A,FALSE,"comps"}</definedName>
    <definedName name="wrn.aaa" localSheetId="30" hidden="1">{#N/A,#N/A,FALSE,"Pharm";#N/A,#N/A,FALSE,"WWCM"}</definedName>
    <definedName name="wrn.aaa" hidden="1">{#N/A,#N/A,FALSE,"Pharm";#N/A,#N/A,FALSE,"WWCM"}</definedName>
    <definedName name="wrn.aaaaaaa" localSheetId="30" hidden="1">{#N/A,#N/A,FALSE,"Pharm";#N/A,#N/A,FALSE,"WWCM"}</definedName>
    <definedName name="wrn.aaaaaaa" hidden="1">{#N/A,#N/A,FALSE,"Pharm";#N/A,#N/A,FALSE,"WWCM"}</definedName>
    <definedName name="wrn.Accounts." localSheetId="30" hidden="1">{"turnover",#N/A,FALSE;"profits",#N/A,FALSE;"cash",#N/A,FALSE}</definedName>
    <definedName name="wrn.Accounts." hidden="1">{"turnover",#N/A,FALSE;"profits",#N/A,FALSE;"cash",#N/A,FALSE}</definedName>
    <definedName name="wrn.Accr_Dil." localSheetId="30" hidden="1">{#N/A,#N/A,FALSE,"Debt Accr";#N/A,#N/A,FALSE,"Stock Accr";#N/A,#N/A,FALSE,"Debt Stock Accr"}</definedName>
    <definedName name="wrn.Accr_Dil." hidden="1">{#N/A,#N/A,FALSE,"Debt Accr";#N/A,#N/A,FALSE,"Stock Accr";#N/A,#N/A,FALSE,"Debt Stock Accr"}</definedName>
    <definedName name="wrn.Accretion." localSheetId="30" hidden="1">{"Accretion",#N/A,FALSE,"Assum"}</definedName>
    <definedName name="wrn.Accretion." hidden="1">{"Accretion",#N/A,FALSE,"Assum"}</definedName>
    <definedName name="wrn.ACCT._.PACKAGE._.REPORT." localSheetId="30" hidden="1">{#N/A,#N/A,TRUE,"Highlights";#N/A,#N/A,TRUE,"BS_Oriental International Bank";#N/A,#N/A,TRUE,"P&amp;L_Oriental International Bank";#N/A,#N/A,TRUE,"Revenues Report_OIB";#N/A,#N/A,TRUE,"Expenses OIB";#N/A,#N/A,TRUE,"Margin_ORIENTAL INTL BANK";#N/A,#N/A,TRUE,"PL Quarterly_OIB";#N/A,#N/A,TRUE,"COVER"}</definedName>
    <definedName name="wrn.ACCT._.PACKAGE._.REPORT." hidden="1">{#N/A,#N/A,TRUE,"Highlights";#N/A,#N/A,TRUE,"BS_Oriental International Bank";#N/A,#N/A,TRUE,"P&amp;L_Oriental International Bank";#N/A,#N/A,TRUE,"Revenues Report_OIB";#N/A,#N/A,TRUE,"Expenses OIB";#N/A,#N/A,TRUE,"Margin_ORIENTAL INTL BANK";#N/A,#N/A,TRUE,"PL Quarterly_OIB";#N/A,#N/A,TRUE,"COVER"}</definedName>
    <definedName name="wrn.AcqState." localSheetId="30" hidden="1">{#N/A,#N/A,TRUE,"Acq-Ass";#N/A,#N/A,TRUE,"Acq-IS";#N/A,#N/A,TRUE,"Acq-BS";#N/A,#N/A,TRUE,"Acq-CF"}</definedName>
    <definedName name="wrn.AcqState." hidden="1">{#N/A,#N/A,TRUE,"Acq-Ass";#N/A,#N/A,TRUE,"Acq-IS";#N/A,#N/A,TRUE,"Acq-BS";#N/A,#N/A,TRUE,"Acq-CF"}</definedName>
    <definedName name="wrn.Acquiror." localSheetId="30" hidden="1">{#N/A,#N/A,TRUE,"Acq-Ass";#N/A,#N/A,TRUE,"Acq-IS";#N/A,#N/A,TRUE,"Acq-BS";#N/A,#N/A,TRUE,"Acq-CF";#N/A,#N/A,TRUE,"Acq-Proj";#N/A,#N/A,TRUE,"Acq-CapEx";#N/A,#N/A,TRUE,"Acq-Debt";#N/A,#N/A,TRUE,"Acq-Int";#N/A,#N/A,TRUE,"Acq-BD";#N/A,#N/A,TRUE,"Acq-TD";#N/A,#N/A,TRUE,"Acq-Taxes";#N/A,#N/A,TRUE,"Acq-Credit";#N/A,#N/A,TRUE,"Acq-Val";#N/A,#N/A,TRUE,"Acq-Mult Val"}</definedName>
    <definedName name="wrn.Acquiror." hidden="1">{#N/A,#N/A,TRUE,"Acq-Ass";#N/A,#N/A,TRUE,"Acq-IS";#N/A,#N/A,TRUE,"Acq-BS";#N/A,#N/A,TRUE,"Acq-CF";#N/A,#N/A,TRUE,"Acq-Proj";#N/A,#N/A,TRUE,"Acq-CapEx";#N/A,#N/A,TRUE,"Acq-Debt";#N/A,#N/A,TRUE,"Acq-Int";#N/A,#N/A,TRUE,"Acq-BD";#N/A,#N/A,TRUE,"Acq-TD";#N/A,#N/A,TRUE,"Acq-Taxes";#N/A,#N/A,TRUE,"Acq-Credit";#N/A,#N/A,TRUE,"Acq-Val";#N/A,#N/A,TRUE,"Acq-Mult Val"}</definedName>
    <definedName name="wrn.Acquisition_matrix." localSheetId="30" hidden="1">{"Acq_matrix",#N/A,FALSE,"Acquisition Matrix"}</definedName>
    <definedName name="wrn.Acquisition_matrix." hidden="1">{"Acq_matrix",#N/A,FALSE,"Acquisition Matrix"}</definedName>
    <definedName name="wrn.Acquisition_matrix_from_DBAB" localSheetId="30" hidden="1">{"Acq_matrix",#N/A,FALSE,"Acquisition Matrix"}</definedName>
    <definedName name="wrn.Acquisition_matrix_from_DBAB" hidden="1">{"Acq_matrix",#N/A,FALSE,"Acquisition Matrix"}</definedName>
    <definedName name="wrn.Acquisition_matrix1" localSheetId="30" hidden="1">{"Acq_matrix",#N/A,FALSE,"Acquisition Matrix"}</definedName>
    <definedName name="wrn.Acquisition_matrix1" hidden="1">{"Acq_matrix",#N/A,FALSE,"Acquisition Matrix"}</definedName>
    <definedName name="wrn.AcqVal." localSheetId="30" hidden="1">{#N/A,#N/A,FALSE,"Acq-Val";#N/A,#N/A,FALSE,"Acq-Mult Val"}</definedName>
    <definedName name="wrn.AcqVal." hidden="1">{#N/A,#N/A,FALSE,"Acq-Val";#N/A,#N/A,FALSE,"Acq-Mult Val"}</definedName>
    <definedName name="wrn.ACTIF." localSheetId="30" hidden="1">{#N/A,#N/A,FALSE,"IMMO ET AMORT";#N/A,#N/A,FALSE,"DOTATIONS";#N/A,#N/A,FALSE,"FOND DE COMMERCE";#N/A,#N/A,FALSE,"AUTRES TITRES";#N/A,#N/A,FALSE,"DEPREC TITRES";#N/A,#N/A,FALSE,"IMMO FINANCIERES";#N/A,#N/A,FALSE,"AUTRES TITRES IMMOB";#N/A,#N/A,FALSE,"PRETS";#N/A,#N/A,FALSE,"STOCKS ET EC";#N/A,#N/A,FALSE,"RAPPROCHE GEN_ANA";#N/A,#N/A,FALSE,"DEPRECIATION STOCK";#N/A,#N/A,FALSE,"PROV DEP STOCK";#N/A,#N/A,FALSE,"FOUR AVANCE_ACOMPTE";#N/A,#N/A,FALSE,"CREANCE EXPLOIT";#N/A,#N/A,FALSE,"PROV DEP CLT DOUTEUX";#N/A,#N/A,FALSE,"CREANCE EXPLOIT AUTRES";#N/A,#N/A,FALSE,"DISPONIBILITES";#N/A,#N/A,FALSE,"C.C.A.";#N/A,#N/A,FALSE,"ECART CONVER ACTIF";#N/A,#N/A,FALSE,"RECLT DIFF INCORPO";#N/A,#N/A,FALSE,"BILAN ACTIF"}</definedName>
    <definedName name="wrn.ACTIF." hidden="1">{#N/A,#N/A,FALSE,"IMMO ET AMORT";#N/A,#N/A,FALSE,"DOTATIONS";#N/A,#N/A,FALSE,"FOND DE COMMERCE";#N/A,#N/A,FALSE,"AUTRES TITRES";#N/A,#N/A,FALSE,"DEPREC TITRES";#N/A,#N/A,FALSE,"IMMO FINANCIERES";#N/A,#N/A,FALSE,"AUTRES TITRES IMMOB";#N/A,#N/A,FALSE,"PRETS";#N/A,#N/A,FALSE,"STOCKS ET EC";#N/A,#N/A,FALSE,"RAPPROCHE GEN_ANA";#N/A,#N/A,FALSE,"DEPRECIATION STOCK";#N/A,#N/A,FALSE,"PROV DEP STOCK";#N/A,#N/A,FALSE,"FOUR AVANCE_ACOMPTE";#N/A,#N/A,FALSE,"CREANCE EXPLOIT";#N/A,#N/A,FALSE,"PROV DEP CLT DOUTEUX";#N/A,#N/A,FALSE,"CREANCE EXPLOIT AUTRES";#N/A,#N/A,FALSE,"DISPONIBILITES";#N/A,#N/A,FALSE,"C.C.A.";#N/A,#N/A,FALSE,"ECART CONVER ACTIF";#N/A,#N/A,FALSE,"RECLT DIFF INCORPO";#N/A,#N/A,FALSE,"BILAN ACTIF"}</definedName>
    <definedName name="wrn.ACTIFbis" localSheetId="30" hidden="1">{#N/A,#N/A,FALSE,"IMMO ET AMORT";#N/A,#N/A,FALSE,"DOTATIONS";#N/A,#N/A,FALSE,"FOND DE COMMERCE";#N/A,#N/A,FALSE,"AUTRES TITRES";#N/A,#N/A,FALSE,"DEPREC TITRES";#N/A,#N/A,FALSE,"IMMO FINANCIERES";#N/A,#N/A,FALSE,"AUTRES TITRES IMMOB";#N/A,#N/A,FALSE,"PRETS";#N/A,#N/A,FALSE,"STOCKS ET EC";#N/A,#N/A,FALSE,"RAPPROCHE GEN_ANA";#N/A,#N/A,FALSE,"DEPRECIATION STOCK";#N/A,#N/A,FALSE,"PROV DEP STOCK";#N/A,#N/A,FALSE,"FOUR AVANCE_ACOMPTE";#N/A,#N/A,FALSE,"CREANCE EXPLOIT";#N/A,#N/A,FALSE,"PROV DEP CLT DOUTEUX";#N/A,#N/A,FALSE,"CREANCE EXPLOIT AUTRES";#N/A,#N/A,FALSE,"DISPONIBILITES";#N/A,#N/A,FALSE,"C.C.A.";#N/A,#N/A,FALSE,"ECART CONVER ACTIF";#N/A,#N/A,FALSE,"RECLT DIFF INCORPO";#N/A,#N/A,FALSE,"BILAN ACTIF"}</definedName>
    <definedName name="wrn.ACTIFbis" hidden="1">{#N/A,#N/A,FALSE,"IMMO ET AMORT";#N/A,#N/A,FALSE,"DOTATIONS";#N/A,#N/A,FALSE,"FOND DE COMMERCE";#N/A,#N/A,FALSE,"AUTRES TITRES";#N/A,#N/A,FALSE,"DEPREC TITRES";#N/A,#N/A,FALSE,"IMMO FINANCIERES";#N/A,#N/A,FALSE,"AUTRES TITRES IMMOB";#N/A,#N/A,FALSE,"PRETS";#N/A,#N/A,FALSE,"STOCKS ET EC";#N/A,#N/A,FALSE,"RAPPROCHE GEN_ANA";#N/A,#N/A,FALSE,"DEPRECIATION STOCK";#N/A,#N/A,FALSE,"PROV DEP STOCK";#N/A,#N/A,FALSE,"FOUR AVANCE_ACOMPTE";#N/A,#N/A,FALSE,"CREANCE EXPLOIT";#N/A,#N/A,FALSE,"PROV DEP CLT DOUTEUX";#N/A,#N/A,FALSE,"CREANCE EXPLOIT AUTRES";#N/A,#N/A,FALSE,"DISPONIBILITES";#N/A,#N/A,FALSE,"C.C.A.";#N/A,#N/A,FALSE,"ECART CONVER ACTIF";#N/A,#N/A,FALSE,"RECLT DIFF INCORPO";#N/A,#N/A,FALSE,"BILAN ACTIF"}</definedName>
    <definedName name="wrn.Active._.Stores." localSheetId="30" hidden="1">{#N/A,#N/A,FALSE,"RH";#N/A,#N/A,FALSE,"SP";#N/A,#N/A,FALSE,"MB";#N/A,#N/A,FALSE,"WV";#N/A,#N/A,FALSE,"LB";#N/A,#N/A,FALSE,"NB";#N/A,#N/A,FALSE,"MV"}</definedName>
    <definedName name="wrn.Active._.Stores." hidden="1">{#N/A,#N/A,FALSE,"RH";#N/A,#N/A,FALSE,"SP";#N/A,#N/A,FALSE,"MB";#N/A,#N/A,FALSE,"WV";#N/A,#N/A,FALSE,"LB";#N/A,#N/A,FALSE,"NB";#N/A,#N/A,FALSE,"MV"}</definedName>
    <definedName name="wrn.actrev." localSheetId="30" hidden="1">{"actrev",#N/A,FALSE,"1999 BUD AUM"}</definedName>
    <definedName name="wrn.actrev." hidden="1">{"actrev",#N/A,FALSE,"1999 BUD AUM"}</definedName>
    <definedName name="wrn.actual"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rn.actual"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rn.actual_2"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rn.actual_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rn.adj95." localSheetId="30" hidden="1">{"adj95mult",#N/A,FALSE,"COMPCO";"adj95est",#N/A,FALSE,"COMPCO"}</definedName>
    <definedName name="wrn.adj95." hidden="1">{"adj95mult",#N/A,FALSE,"COMPCO";"adj95est",#N/A,FALSE,"COMPCO"}</definedName>
    <definedName name="wrn.adj95._from_DBAB" localSheetId="30" hidden="1">{"adj95mult",#N/A,FALSE,"COMPCO";"adj95est",#N/A,FALSE,"COMPCO"}</definedName>
    <definedName name="wrn.adj95._from_DBAB" hidden="1">{"adj95mult",#N/A,FALSE,"COMPCO";"adj95est",#N/A,FALSE,"COMPCO"}</definedName>
    <definedName name="wrn.Adjustments." localSheetId="30" hidden="1">{"Page1",#N/A,FALSE,"Matrix (1)";"Page2",#N/A,FALSE,"Pay-Out";"Page3",#N/A,FALSE,"Prems_Reserves";"Page4",#N/A,FALSE,"Adj. EPS";"Page5",#N/A,FALSE,"Acc_Dil"}</definedName>
    <definedName name="wrn.Adjustments." hidden="1">{"Page1",#N/A,FALSE,"Matrix (1)";"Page2",#N/A,FALSE,"Pay-Out";"Page3",#N/A,FALSE,"Prems_Reserves";"Page4",#N/A,FALSE,"Adj. EPS";"Page5",#N/A,FALSE,"Acc_Dil"}</definedName>
    <definedName name="wrn.Adjustments2" localSheetId="30" hidden="1">{"Page1",#N/A,FALSE,"Matrix (1)";"Page2",#N/A,FALSE,"Pay-Out";"Page3",#N/A,FALSE,"Prems_Reserves";"Page4",#N/A,FALSE,"Adj. EPS";"Page5",#N/A,FALSE,"Acc_Dil"}</definedName>
    <definedName name="wrn.Adjustments2" hidden="1">{"Page1",#N/A,FALSE,"Matrix (1)";"Page2",#N/A,FALSE,"Pay-Out";"Page3",#N/A,FALSE,"Prems_Reserves";"Page4",#N/A,FALSE,"Adj. EPS";"Page5",#N/A,FALSE,"Acc_Dil"}</definedName>
    <definedName name="wrn.Aging._.and._.Trend._.Analysis." localSheetId="3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30"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30"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30"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30"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30"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hfstep." localSheetId="30" hidden="1">{#N/A,#N/A,TRUE,"AHFSTEP"}</definedName>
    <definedName name="wrn.ahfstep." hidden="1">{#N/A,#N/A,TRUE,"AHFSTEP"}</definedName>
    <definedName name="wrn.AHFYLD." localSheetId="30" hidden="1">{#N/A,#N/A,FALSE,"AHF"}</definedName>
    <definedName name="wrn.AHFYLD." hidden="1">{#N/A,#N/A,FALSE,"AHF"}</definedName>
    <definedName name="wrn.ALL." localSheetId="30" hidden="1">{"Assumptions",#N/A,FALSE,"input page";"1998",#N/A,FALSE,"1998";"1999",#N/A,FALSE,"1999";"2000",#N/A,FALSE,"2000";"2001",#N/A,FALSE,"2001"}</definedName>
    <definedName name="wrn.ALL." hidden="1">{"Assumptions",#N/A,FALSE,"input page";"1998",#N/A,FALSE,"1998";"1999",#N/A,FALSE,"1999";"2000",#N/A,FALSE,"2000";"2001",#N/A,FALSE,"2001"}</definedName>
    <definedName name="wrn.ALL._....original." localSheetId="30" hidden="1">{#N/A,#N/A,FALSE,"Qrt Fcst";#N/A,#N/A,FALSE,"Qrt Fcst vs Plan &amp; PY";#N/A,#N/A,FALSE,"FY Fcst vs Plan &amp; PY";#N/A,#N/A,FALSE,"EVA CAP";#N/A,#N/A,FALSE,"EVA NOPAT"}</definedName>
    <definedName name="wrn.ALL._....original." hidden="1">{#N/A,#N/A,FALSE,"Qrt Fcst";#N/A,#N/A,FALSE,"Qrt Fcst vs Plan &amp; PY";#N/A,#N/A,FALSE,"FY Fcst vs Plan &amp; PY";#N/A,#N/A,FALSE,"EVA CAP";#N/A,#N/A,FALSE,"EVA NOPAT"}</definedName>
    <definedName name="wrn.All._.AR._.Schedules." localSheetId="30" hidden="1">{#N/A,#N/A,FALSE,"ARControl";#N/A,#N/A,FALSE,"CMsch";#N/A,#N/A,FALSE,"ARConcent";#N/A,#N/A,FALSE,"ARSalesBYCust";#N/A,#N/A,FALSE,"BacklogCONC";#N/A,#N/A,FALSE,"ARIneligble";#N/A,#N/A,FALSE,"ARieDetail";#N/A,#N/A,FALSE,"ARComp";#N/A,#N/A,FALSE,"PastDue";#N/A,#N/A,FALSE,"Pastduedet";#N/A,#N/A,FALSE,"AllowBD";#N/A,#N/A,FALSE,"Baddebt";#N/A,#N/A,FALSE,"ARRemitTest";#N/A,#N/A,FALSE,"LoanStatus";#N/A,#N/A,FALSE,"Reconciliations";#N/A,#N/A,FALSE,"CMTest";#N/A,#N/A,FALSE,"Shiptest";#N/A,#N/A,FALSE,"BankACCT";#N/A,#N/A,FALSE,"CASHrecon";#N/A,#N/A,FALSE,"LINEofCR";#N/A,#N/A,FALSE,"WHtaxes";#N/A,#N/A,FALSE,"UT&amp;miscTAX";#N/A,#N/A,FALSE,"OFFCR&amp;tax";#N/A,#N/A,FALSE,"CDreview";#N/A,#N/A,FALSE,"IncStat";#N/A,#N/A,FALSE,"BALsheet";#N/A,#N/A,FALSE,"OtherA&amp;L";#N/A,#N/A,FALSE,"TNW";#N/A,#N/A,FALSE,"SOURCEuse"}</definedName>
    <definedName name="wrn.All._.AR._.Schedules." hidden="1">{#N/A,#N/A,FALSE,"ARControl";#N/A,#N/A,FALSE,"CMsch";#N/A,#N/A,FALSE,"ARConcent";#N/A,#N/A,FALSE,"ARSalesBYCust";#N/A,#N/A,FALSE,"BacklogCONC";#N/A,#N/A,FALSE,"ARIneligble";#N/A,#N/A,FALSE,"ARieDetail";#N/A,#N/A,FALSE,"ARComp";#N/A,#N/A,FALSE,"PastDue";#N/A,#N/A,FALSE,"Pastduedet";#N/A,#N/A,FALSE,"AllowBD";#N/A,#N/A,FALSE,"Baddebt";#N/A,#N/A,FALSE,"ARRemitTest";#N/A,#N/A,FALSE,"LoanStatus";#N/A,#N/A,FALSE,"Reconciliations";#N/A,#N/A,FALSE,"CMTest";#N/A,#N/A,FALSE,"Shiptest";#N/A,#N/A,FALSE,"BankACCT";#N/A,#N/A,FALSE,"CASHrecon";#N/A,#N/A,FALSE,"LINEofCR";#N/A,#N/A,FALSE,"WHtaxes";#N/A,#N/A,FALSE,"UT&amp;miscTAX";#N/A,#N/A,FALSE,"OFFCR&amp;tax";#N/A,#N/A,FALSE,"CDreview";#N/A,#N/A,FALSE,"IncStat";#N/A,#N/A,FALSE,"BALsheet";#N/A,#N/A,FALSE,"OtherA&amp;L";#N/A,#N/A,FALSE,"TNW";#N/A,#N/A,FALSE,"SOURCEuse"}</definedName>
    <definedName name="wrn.All._.Audit." localSheetId="30" hidden="1">{#N/A,#N/A,FALSE,"Pg 1";#N/A,#N/A,FALSE,"Pg 2";#N/A,#N/A,FALSE,"Pg 4";#N/A,#N/A,FALSE,"AR MIS";#N/A,#N/A,FALSE,"AR sum";#N/A,#N/A,FALSE,"AR inel";#N/A,#N/A,FALSE,"AR con";#N/A,#N/A,FALSE,"AR dil";#N/A,#N/A,FALSE,"AR CM";#N/A,#N/A,FALSE,"AR miscel";#N/A,#N/A,FALSE,"AR ship";#N/A,#N/A,FALSE,"AR ver";#N/A,#N/A,FALSE,"Inv sum";#N/A,#N/A,FALSE,"Inv NP";#N/A,#N/A,FALSE,"Inv con";#N/A,#N/A,FALSE,"Inv MIS";#N/A,#N/A,FALSE,"Inv cnt";#N/A,#N/A,FALSE,"Inv cst";#N/A,#N/A,FALSE,"Sell thru";#N/A,#N/A,FALSE,"AP";#N/A,#N/A,FALSE,"APactivity";#N/A,#N/A,FALSE,"NPLease";#N/A,#N/A,FALSE,"FA Ins";#N/A,#N/A,FALSE,"Cash";#N/A,#N/A,FALSE,"Taxes";#N/A,#N/A,FALSE,"Trend";#N/A,#N/A,FALSE,"Fin stmt";#N/A,#N/A,FALSE,"BS detail";#N/A,#N/A,FALSE,"Update";#N/A,#N/A,FALSE,"ROFFLTR";#N/A,#N/A,FALSE,"MIS"}</definedName>
    <definedName name="wrn.All._.Audit." hidden="1">{#N/A,#N/A,FALSE,"Pg 1";#N/A,#N/A,FALSE,"Pg 2";#N/A,#N/A,FALSE,"Pg 4";#N/A,#N/A,FALSE,"AR MIS";#N/A,#N/A,FALSE,"AR sum";#N/A,#N/A,FALSE,"AR inel";#N/A,#N/A,FALSE,"AR con";#N/A,#N/A,FALSE,"AR dil";#N/A,#N/A,FALSE,"AR CM";#N/A,#N/A,FALSE,"AR miscel";#N/A,#N/A,FALSE,"AR ship";#N/A,#N/A,FALSE,"AR ver";#N/A,#N/A,FALSE,"Inv sum";#N/A,#N/A,FALSE,"Inv NP";#N/A,#N/A,FALSE,"Inv con";#N/A,#N/A,FALSE,"Inv MIS";#N/A,#N/A,FALSE,"Inv cnt";#N/A,#N/A,FALSE,"Inv cst";#N/A,#N/A,FALSE,"Sell thru";#N/A,#N/A,FALSE,"AP";#N/A,#N/A,FALSE,"APactivity";#N/A,#N/A,FALSE,"NPLease";#N/A,#N/A,FALSE,"FA Ins";#N/A,#N/A,FALSE,"Cash";#N/A,#N/A,FALSE,"Taxes";#N/A,#N/A,FALSE,"Trend";#N/A,#N/A,FALSE,"Fin stmt";#N/A,#N/A,FALSE,"BS detail";#N/A,#N/A,FALSE,"Update";#N/A,#N/A,FALSE,"ROFFLTR";#N/A,#N/A,FALSE,"MIS"}</definedName>
    <definedName name="wrn.ALL._.COGS." localSheetId="30" hidden="1">{"SAS-COGS",#N/A,FALSE,"COGS-Inventory";"UVD-COGS",#N/A,FALSE,"COGS-Inventory";"CMS-COGS",#N/A,FALSE,"COGS-Inventory";"POL-COGS",#N/A,FALSE,"COGS-Inventory"}</definedName>
    <definedName name="wrn.ALL._.COGS." hidden="1">{"SAS-COGS",#N/A,FALSE,"COGS-Inventory";"UVD-COGS",#N/A,FALSE,"COGS-Inventory";"CMS-COGS",#N/A,FALSE,"COGS-Inventory";"POL-COGS",#N/A,FALSE,"COGS-Inventory"}</definedName>
    <definedName name="wrn.All._.Financials." localSheetId="30" hidden="1">{#N/A,#N/A,TRUE,"Assumptions";#N/A,#N/A,TRUE,"Op Projection";#N/A,#N/A,TRUE,"Capital";#N/A,#N/A,TRUE,"Income";#N/A,#N/A,TRUE,"Balance";#N/A,#N/A,TRUE,"Sources&amp;Uses"}</definedName>
    <definedName name="wrn.All._.Financials." hidden="1">{#N/A,#N/A,TRUE,"Assumptions";#N/A,#N/A,TRUE,"Op Projection";#N/A,#N/A,TRUE,"Capital";#N/A,#N/A,TRUE,"Income";#N/A,#N/A,TRUE,"Balance";#N/A,#N/A,TRUE,"Sources&amp;Uses"}</definedName>
    <definedName name="wrn.all._.gulp._.sheets." localSheetId="30"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input." localSheetId="30"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non._.exec._.salary._.data." localSheetId="30" hidden="1">{"all non-exec salary data",#N/A,FALSE,"Salary"}</definedName>
    <definedName name="wrn.All._.non._.exec._.salary._.data." hidden="1">{"all non-exec salary data",#N/A,FALSE,"Salary"}</definedName>
    <definedName name="wrn.ALL._.PAGES." localSheetId="30" hidden="1">{#N/A,#N/A,FALSE,"puboff";#N/A,#N/A,FALSE,"financials";#N/A,#N/A,FALSE,"valuation";#N/A,#N/A,FALSE,"split"}</definedName>
    <definedName name="wrn.ALL._.PAGES." hidden="1">{#N/A,#N/A,FALSE,"puboff";#N/A,#N/A,FALSE,"financials";#N/A,#N/A,FALSE,"valuation";#N/A,#N/A,FALSE,"split"}</definedName>
    <definedName name="wrn.All._.Pages._1"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2"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3"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4"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5"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2" localSheetId="30" hidden="1">{"Page1",#N/A,FALSE,"CapitalSum";"Page2",#N/A,FALSE,"GAAP";"Page3",#N/A,FALSE,"GAAP";"Page4",#N/A,FALSE,"Earnings Multiple";"Page5",#N/A,FALSE,"Book Value &amp; ROE";"Page6",#N/A,FALSE,"Book Multiple";"Page7",#N/A,FALSE,"Book Value";"Page8",#N/A,FALSE,"Earnings";"Page9",#N/A,FALSE,"Comparison";"Page10",#N/A,FALSE,"Comparison (2)";"Page11",#N/A,FALSE,"Ownership"}</definedName>
    <definedName name="wrn.All._.Pages2" hidden="1">{"Page1",#N/A,FALSE,"CapitalSum";"Page2",#N/A,FALSE,"GAAP";"Page3",#N/A,FALSE,"GAAP";"Page4",#N/A,FALSE,"Earnings Multiple";"Page5",#N/A,FALSE,"Book Value &amp; ROE";"Page6",#N/A,FALSE,"Book Multiple";"Page7",#N/A,FALSE,"Book Value";"Page8",#N/A,FALSE,"Earnings";"Page9",#N/A,FALSE,"Comparison";"Page10",#N/A,FALSE,"Comparison (2)";"Page11",#N/A,FALSE,"Ownership"}</definedName>
    <definedName name="wrn.all._.print." localSheetId="30" hidden="1">{#N/A,#N/A,FALSE,"Summary";#N/A,#N/A,FALSE,"Edit";#N/A,#N/A,FALSE,"MedProf";#N/A,#N/A,FALSE,"Proj Mgt";#N/A,#N/A,FALSE,"Creat Svc";#N/A,#N/A,FALSE,"Meet Svc";#N/A,#N/A,FALSE,"Non-OCC";#N/A,#N/A,FALSE,"Client Svc";#N/A,#N/A,FALSE,"Bus Dev";#N/A,#N/A,FALSE,"Indirect"}</definedName>
    <definedName name="wrn.all._.print." hidden="1">{#N/A,#N/A,FALSE,"Summary";#N/A,#N/A,FALSE,"Edit";#N/A,#N/A,FALSE,"MedProf";#N/A,#N/A,FALSE,"Proj Mgt";#N/A,#N/A,FALSE,"Creat Svc";#N/A,#N/A,FALSE,"Meet Svc";#N/A,#N/A,FALSE,"Non-OCC";#N/A,#N/A,FALSE,"Client Svc";#N/A,#N/A,FALSE,"Bus Dev";#N/A,#N/A,FALSE,"Indirect"}</definedName>
    <definedName name="wrn.all._.reports." localSheetId="30" hidden="1">{"rollup",#N/A,FALSE,"SLT";"catsum",#N/A,FALSE,"02-00";"retsum",#N/A,FALSE,"RETAIL"}</definedName>
    <definedName name="wrn.all._.reports." hidden="1">{"rollup",#N/A,FALSE,"SLT";"catsum",#N/A,FALSE,"02-00";"retsum",#N/A,FALSE,"RETAIL"}</definedName>
    <definedName name="wrn.All._.Sections." localSheetId="30" hidden="1">{"Data Entry",#N/A,FALSE,"COMPTEMP";"Ratios",#N/A,FALSE,"COMPTEMP";"Aggregate Values",#N/A,FALSE,"COMPTEMP";"Equity Multiples",#N/A,FALSE,"COMPTEMP";"Summary Overview",#N/A,FALSE,"COMPTEMP"}</definedName>
    <definedName name="wrn.All._.Sections." hidden="1">{"Data Entry",#N/A,FALSE,"COMPTEMP";"Ratios",#N/A,FALSE,"COMPTEMP";"Aggregate Values",#N/A,FALSE,"COMPTEMP";"Equity Multiples",#N/A,FALSE,"COMPTEMP";"Summary Overview",#N/A,FALSE,"COMPTEMP"}</definedName>
    <definedName name="wrn.ALL._.SHEETS." localSheetId="30" hidden="1">{#N/A,#N/A,FALSE,"Adj Proj";#N/A,#N/A,FALSE,"Sheet1";#N/A,#N/A,FALSE,"LBO";#N/A,#N/A,FALSE,"LBOMER";#N/A,#N/A,FALSE,"WACC";#N/A,#N/A,FALSE,"DCF";#N/A,#N/A,FALSE,"DCFMER";#N/A,#N/A,FALSE,"Pooling";#N/A,#N/A,FALSE,"income";#N/A,#N/A,FALSE,"Offer"}</definedName>
    <definedName name="wrn.ALL._.SHEETS." hidden="1">{#N/A,#N/A,FALSE,"Adj Proj";#N/A,#N/A,FALSE,"Sheet1";#N/A,#N/A,FALSE,"LBO";#N/A,#N/A,FALSE,"LBOMER";#N/A,#N/A,FALSE,"WACC";#N/A,#N/A,FALSE,"DCF";#N/A,#N/A,FALSE,"DCFMER";#N/A,#N/A,FALSE,"Pooling";#N/A,#N/A,FALSE,"income";#N/A,#N/A,FALSE,"Offer"}</definedName>
    <definedName name="wrn.All._.Statements." localSheetId="30" hidden="1">{"Income Statement",#N/A,FALSE,"Income Statement";"Balance Sheet",#N/A,FALSE,"Balance Sheet";"Cash Flow",#N/A,FALSE,"Cash Flow";"Ratios",#N/A,FALSE,"Ratios"}</definedName>
    <definedName name="wrn.All._.Statements." hidden="1">{"Income Statement",#N/A,FALSE,"Income Statement";"Balance Sheet",#N/A,FALSE,"Balance Sheet";"Cash Flow",#N/A,FALSE,"Cash Flow";"Ratios",#N/A,FALSE,"Ratios"}</definedName>
    <definedName name="wrn.All._.Worksheets." localSheetId="30" hidden="1">{#N/A,#N/A,TRUE,"Cover Page";#N/A,#N/A,TRUE,"Summary Stats Annual";#N/A,#N/A,TRUE,"Unit Economics";#N/A,#N/A,TRUE,"Balance Sheet Annual";#N/A,#N/A,TRUE,"Cash Flow Annual";#N/A,#N/A,TRUE,"Income Statement Annual";#N/A,#N/A,TRUE,"CAPEX Annual";#N/A,#N/A,TRUE,"Headcount Summary Annual";#N/A,#N/A,TRUE,"Customer Build up";#N/A,#N/A,TRUE,"Cash Call";#N/A,#N/A,TRUE,"Summary Stats Month";#N/A,#N/A,TRUE,"Balance Sheet Month";#N/A,#N/A,TRUE,"Cash Flow Month";#N/A,#N/A,TRUE,"Income Statement Month";#N/A,#N/A,TRUE,"CAPEX Month";#N/A,#N/A,TRUE,"Headcount Summary Month";#N/A,#N/A,TRUE,"Assumptions";#N/A,#N/A,TRUE,"Headcount Inputs";#N/A,#N/A,TRUE,"Revenue &amp; Direct Expense";#N/A,#N/A,TRUE,"Indirect Expense";#N/A,#N/A,TRUE,"Markets";#N/A,#N/A,TRUE,"Colocation";#N/A,#N/A,TRUE,"Demographics";#N/A,#N/A,TRUE,"ILEC Rates";#N/A,#N/A,TRUE,"Amortization"}</definedName>
    <definedName name="wrn.All._.Worksheets." hidden="1">{#N/A,#N/A,TRUE,"Cover Page";#N/A,#N/A,TRUE,"Summary Stats Annual";#N/A,#N/A,TRUE,"Unit Economics";#N/A,#N/A,TRUE,"Balance Sheet Annual";#N/A,#N/A,TRUE,"Cash Flow Annual";#N/A,#N/A,TRUE,"Income Statement Annual";#N/A,#N/A,TRUE,"CAPEX Annual";#N/A,#N/A,TRUE,"Headcount Summary Annual";#N/A,#N/A,TRUE,"Customer Build up";#N/A,#N/A,TRUE,"Cash Call";#N/A,#N/A,TRUE,"Summary Stats Month";#N/A,#N/A,TRUE,"Balance Sheet Month";#N/A,#N/A,TRUE,"Cash Flow Month";#N/A,#N/A,TRUE,"Income Statement Month";#N/A,#N/A,TRUE,"CAPEX Month";#N/A,#N/A,TRUE,"Headcount Summary Month";#N/A,#N/A,TRUE,"Assumptions";#N/A,#N/A,TRUE,"Headcount Inputs";#N/A,#N/A,TRUE,"Revenue &amp; Direct Expense";#N/A,#N/A,TRUE,"Indirect Expense";#N/A,#N/A,TRUE,"Markets";#N/A,#N/A,TRUE,"Colocation";#N/A,#N/A,TRUE,"Demographics";#N/A,#N/A,TRUE,"ILEC Rates";#N/A,#N/A,TRUE,"Amortization"}</definedName>
    <definedName name="wrn.all.2" localSheetId="30"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_EXCL_SAL." localSheetId="30" hidden="1">{#N/A,#N/A,FALSE,"TOT G&amp;A";#N/A,#N/A,FALSE,"1";#N/A,#N/A,FALSE,"2";#N/A,#N/A,FALSE,"3";#N/A,#N/A,FALSE,"4";#N/A,#N/A,FALSE,"5";#N/A,#N/A,FALSE,"6";#N/A,#N/A,FALSE,"7";#N/A,#N/A,FALSE,"11";#N/A,#N/A,FALSE,"13";#N/A,#N/A,FALSE,"14";#N/A,#N/A,FALSE,"21"}</definedName>
    <definedName name="wrn.ALL_EXCL_SAL." hidden="1">{#N/A,#N/A,FALSE,"TOT G&amp;A";#N/A,#N/A,FALSE,"1";#N/A,#N/A,FALSE,"2";#N/A,#N/A,FALSE,"3";#N/A,#N/A,FALSE,"4";#N/A,#N/A,FALSE,"5";#N/A,#N/A,FALSE,"6";#N/A,#N/A,FALSE,"7";#N/A,#N/A,FALSE,"11";#N/A,#N/A,FALSE,"13";#N/A,#N/A,FALSE,"14";#N/A,#N/A,FALSE,"21"}</definedName>
    <definedName name="wrn.All_Models." localSheetId="30" hidden="1">{#N/A,#N/A,FALSE,"Summary";#N/A,#N/A,FALSE,"Projections";#N/A,#N/A,FALSE,"Mkt Mults";#N/A,#N/A,FALSE,"DCF";#N/A,#N/A,FALSE,"Accr Dil";#N/A,#N/A,FALSE,"PIC LBO";#N/A,#N/A,FALSE,"MULT10_4";#N/A,#N/A,FALSE,"CBI LBO"}</definedName>
    <definedName name="wrn.All_Models." hidden="1">{#N/A,#N/A,FALSE,"Summary";#N/A,#N/A,FALSE,"Projections";#N/A,#N/A,FALSE,"Mkt Mults";#N/A,#N/A,FALSE,"DCF";#N/A,#N/A,FALSE,"Accr Dil";#N/A,#N/A,FALSE,"PIC LBO";#N/A,#N/A,FALSE,"MULT10_4";#N/A,#N/A,FALSE,"CBI LBO"}</definedName>
    <definedName name="wrn.All_Models2" localSheetId="30" hidden="1">{#N/A,#N/A,FALSE,"Projections";#N/A,#N/A,FALSE,"Multiples Valuation";#N/A,#N/A,FALSE,"LBO";#N/A,#N/A,FALSE,"Multiples_Sensitivity";#N/A,#N/A,FALSE,"Summary"}</definedName>
    <definedName name="wrn.All_Models2" hidden="1">{#N/A,#N/A,FALSE,"Projections";#N/A,#N/A,FALSE,"Multiples Valuation";#N/A,#N/A,FALSE,"LBO";#N/A,#N/A,FALSE,"Multiples_Sensitivity";#N/A,#N/A,FALSE,"Summary"}</definedName>
    <definedName name="wrn.All_Sheets." localSheetId="30" hidden="1">{#N/A,#N/A,FALSE,"Projections";#N/A,#N/A,FALSE,"Contribution_Stock";#N/A,#N/A,FALSE,"PF_Combo_Stock";#N/A,#N/A,FALSE,"Projections";#N/A,#N/A,FALSE,"Contribution_Cash";#N/A,#N/A,FALSE,"PF_Combo_Cash";#N/A,#N/A,FALSE,"IPO_Cash"}</definedName>
    <definedName name="wrn.All_Sheets." hidden="1">{#N/A,#N/A,FALSE,"Projections";#N/A,#N/A,FALSE,"Contribution_Stock";#N/A,#N/A,FALSE,"PF_Combo_Stock";#N/A,#N/A,FALSE,"Projections";#N/A,#N/A,FALSE,"Contribution_Cash";#N/A,#N/A,FALSE,"PF_Combo_Cash";#N/A,#N/A,FALSE,"IPO_Cash"}</definedName>
    <definedName name="wrn.ALL2." localSheetId="30"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3" localSheetId="30" hidden="1">{#N/A,#N/A,FALSE,"assumptions";#N/A,#N/A,FALSE,"v_projcy";#N/A,#N/A,FALSE,"tar_proj";#N/A,#N/A,FALSE,"contrib_annual";#N/A,#N/A,FALSE,"Proforma";#N/A,#N/A,FALSE,"purc_97";#N/A,#N/A,FALSE,"syn_purc_97";#N/A,#N/A,FALSE,"pool_97";#N/A,#N/A,FALSE,"syn_pool_97";#N/A,#N/A,FALSE,"pool1_FY2"}</definedName>
    <definedName name="wrn.all3" hidden="1">{#N/A,#N/A,FALSE,"assumptions";#N/A,#N/A,FALSE,"v_projcy";#N/A,#N/A,FALSE,"tar_proj";#N/A,#N/A,FALSE,"contrib_annual";#N/A,#N/A,FALSE,"Proforma";#N/A,#N/A,FALSE,"purc_97";#N/A,#N/A,FALSE,"syn_purc_97";#N/A,#N/A,FALSE,"pool_97";#N/A,#N/A,FALSE,"syn_pool_97";#N/A,#N/A,FALSE,"pool1_FY2"}</definedName>
    <definedName name="wrn.ALL4" localSheetId="30" hidden="1">{#N/A,#N/A,FALSE,"ASSUMPTIONS";#N/A,#N/A,FALSE,"Valuation Summary";"page1",#N/A,FALSE,"PRESENTATION";"page2",#N/A,FALSE,"PRESENTATION";#N/A,#N/A,FALSE,"ORIGINAL_ROLLBACK"}</definedName>
    <definedName name="wrn.ALL4" hidden="1">{#N/A,#N/A,FALSE,"ASSUMPTIONS";#N/A,#N/A,FALSE,"Valuation Summary";"page1",#N/A,FALSE,"PRESENTATION";"page2",#N/A,FALSE,"PRESENTATION";#N/A,#N/A,FALSE,"ORIGINAL_ROLLBACK"}</definedName>
    <definedName name="wrn.ALL5" localSheetId="30" hidden="1">{#N/A,#N/A,FALSE,"ASSUMPTIONS";#N/A,#N/A,FALSE,"Valuation Summary";"page1",#N/A,FALSE,"PRESENTATION";"page2",#N/A,FALSE,"PRESENTATION";#N/A,#N/A,FALSE,"ORIGINAL_ROLLBACK"}</definedName>
    <definedName name="wrn.ALL5" hidden="1">{#N/A,#N/A,FALSE,"ASSUMPTIONS";#N/A,#N/A,FALSE,"Valuation Summary";"page1",#N/A,FALSE,"PRESENTATION";"page2",#N/A,FALSE,"PRESENTATION";#N/A,#N/A,FALSE,"ORIGINAL_ROLLBACK"}</definedName>
    <definedName name="wrn.ALL6" localSheetId="30" hidden="1">{#N/A,#N/A,FALSE,"ASSUMPTIONS";#N/A,#N/A,FALSE,"Valuation Summary";"page1",#N/A,FALSE,"PRESENTATION";"page2",#N/A,FALSE,"PRESENTATION";#N/A,#N/A,FALSE,"ORIGINAL_ROLLBACK"}</definedName>
    <definedName name="wrn.ALL6" hidden="1">{#N/A,#N/A,FALSE,"ASSUMPTIONS";#N/A,#N/A,FALSE,"Valuation Summary";"page1",#N/A,FALSE,"PRESENTATION";"page2",#N/A,FALSE,"PRESENTATION";#N/A,#N/A,FALSE,"ORIGINAL_ROLLBACK"}</definedName>
    <definedName name="wrn.ALL8" localSheetId="30" hidden="1">{#N/A,#N/A,FALSE,"ASSUMPTIONS";#N/A,#N/A,FALSE,"Valuation Summary";"page1",#N/A,FALSE,"PRESENTATION";"page2",#N/A,FALSE,"PRESENTATION";#N/A,#N/A,FALSE,"ORIGINAL_ROLLBACK"}</definedName>
    <definedName name="wrn.ALL8" hidden="1">{#N/A,#N/A,FALSE,"ASSUMPTIONS";#N/A,#N/A,FALSE,"Valuation Summary";"page1",#N/A,FALSE,"PRESENTATION";"page2",#N/A,FALSE,"PRESENTATION";#N/A,#N/A,FALSE,"ORIGINAL_ROLLBACK"}</definedName>
    <definedName name="wrn.ALL94." localSheetId="30" hidden="1">{"COMBINED94",#N/A,FALSE,"BALANCE SHEET";"KRONE94",#N/A,FALSE,"BALANCE SHEET";"PENNTECH94",#N/A,FALSE,"BALANCE SHEET";"INTERSYSTEMS94",#N/A,FALSE,"BALANCE SHEET";"COMBINED94",#N/A,FALSE,"USCASH";"KRONE94",#N/A,FALSE,"USCASH";"PENNTECH94",#N/A,FALSE,"USCASH";"INTERSYSTEMS94",#N/A,FALSE,"USCASH"}</definedName>
    <definedName name="wrn.ALL94." hidden="1">{"COMBINED94",#N/A,FALSE,"BALANCE SHEET";"KRONE94",#N/A,FALSE,"BALANCE SHEET";"PENNTECH94",#N/A,FALSE,"BALANCE SHEET";"INTERSYSTEMS94",#N/A,FALSE,"BALANCE SHEET";"COMBINED94",#N/A,FALSE,"USCASH";"KRONE94",#N/A,FALSE,"USCASH";"PENNTECH94",#N/A,FALSE,"USCASH";"INTERSYSTEMS94",#N/A,FALSE,"USCASH"}</definedName>
    <definedName name="wrn.ALLbutPREMIUM." localSheetId="30"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UIM2" localSheetId="30"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UIM2" hidden="1">{#N/A,#N/A,FALSE,"Projections";#N/A,#N/A,FALSE,"AccrDil";#N/A,#N/A,FALSE,"PurchPriMult";#N/A,#N/A,FALSE,"Mults7_13";#N/A,#N/A,FALSE,"Mkt Mults";#N/A,#N/A,FALSE,"Acq Mults";#N/A,#N/A,FALSE,"StockPrices";#N/A,#N/A,FALSE,"Prem Paid";#N/A,#N/A,FALSE,"DCF";#N/A,#N/A,FALSE,"AUTO";#N/A,#N/A,FALSE,"Relative Trading";#N/A,#N/A,FALSE,"Mkt Val";#N/A,#N/A,FALSE,"Acq Val"}</definedName>
    <definedName name="wrn.AllDataPages." localSheetId="30" hidden="1">{#N/A,#N/A,FALSE,"Balance Sheet";#N/A,#N/A,FALSE,"Income Statement";#N/A,#N/A,FALSE,"Changes in Financial Position"}</definedName>
    <definedName name="wrn.AllDataPages." hidden="1">{#N/A,#N/A,FALSE,"Balance Sheet";#N/A,#N/A,FALSE,"Income Statement";#N/A,#N/A,FALSE,"Changes in Financial Position"}</definedName>
    <definedName name="wrn.AllModels." localSheetId="30" hidden="1">{#N/A,#N/A,FALSE,"AD_Purchase";#N/A,#N/A,FALSE,"Credit";#N/A,#N/A,FALSE,"PF Acquisition";#N/A,#N/A,FALSE,"PF Offering"}</definedName>
    <definedName name="wrn.AllModels." hidden="1">{#N/A,#N/A,FALSE,"AD_Purchase";#N/A,#N/A,FALSE,"Credit";#N/A,#N/A,FALSE,"PF Acquisition";#N/A,#N/A,FALSE,"PF Offering"}</definedName>
    <definedName name="wrn.Allocation._.Report." localSheetId="30" hidden="1">{"compallo",#N/A,FALSE,"Allocation";"plallo",#N/A,FALSE,"Allocation"}</definedName>
    <definedName name="wrn.Allocation._.Report." hidden="1">{"compallo",#N/A,FALSE,"Allocation";"plallo",#N/A,FALSE,"Allocation"}</definedName>
    <definedName name="wrn.Alloutput." localSheetId="30" hidden="1">{#N/A,#N/A,TRUE,"Deal Summary";#N/A,#N/A,TRUE,"CGIC &amp;PLICO Results";#N/A,#N/A,TRUE,"Consolidated Results";#N/A,#N/A,TRUE,"Consolidated Sources_Uses";#N/A,#N/A,TRUE,"BS";#N/A,#N/A,TRUE,"Income Statement";#N/A,#N/A,TRUE,"Accretion_Dilution";#N/A,#N/A,TRUE,"Matrix";#N/A,#N/A,TRUE,"Purchase_sensitivity";#N/A,#N/A,TRUE,"TEMPLATE";#N/A,#N/A,TRUE,"NII Reconc";#N/A,#N/A,TRUE,"CG Rollup";#N/A,#N/A,TRUE,"PYR Rollup";#N/A,#N/A,TRUE,"CG New MS";#N/A,#N/A,TRUE,"CG &amp; PYR Stat Info ----&gt;";#N/A,#N/A,TRUE,"CG Med Sup";#N/A,#N/A,TRUE,"CG DI";#N/A,#N/A,TRUE,"CG A&amp;H";#N/A,#N/A,TRUE,"CG LT Care";#N/A,#N/A,TRUE,"CG Universal";#N/A,#N/A,TRUE,"CG Annuities";#N/A,#N/A,TRUE,"PYR MED SUP";#N/A,#N/A,TRUE,"PYR MED SEL";#N/A,#N/A,TRUE,"PYR LT Care";#N/A,#N/A,TRUE,"PYR Universal";#N/A,#N/A,TRUE,"PYR Universal";#N/A,#N/A,TRUE,"PYR Other A&amp;H";#N/A,#N/A,TRUE,"PYR Annuities";#N/A,#N/A,TRUE,"PYR Other Life";#N/A,#N/A,TRUE,"UHCO Statutory Info ----&gt;";#N/A,#N/A,TRUE,"UHCO Source_Use";#N/A,#N/A,TRUE,"UHCO_Debt Paydown";#N/A,#N/A,TRUE,"Union Bankers";#N/A,#N/A,TRUE,"Penn Life";#N/A,#N/A,TRUE,"Constitution"}</definedName>
    <definedName name="wrn.Alloutput." hidden="1">{#N/A,#N/A,TRUE,"Deal Summary";#N/A,#N/A,TRUE,"CGIC &amp;PLICO Results";#N/A,#N/A,TRUE,"Consolidated Results";#N/A,#N/A,TRUE,"Consolidated Sources_Uses";#N/A,#N/A,TRUE,"BS";#N/A,#N/A,TRUE,"Income Statement";#N/A,#N/A,TRUE,"Accretion_Dilution";#N/A,#N/A,TRUE,"Matrix";#N/A,#N/A,TRUE,"Purchase_sensitivity";#N/A,#N/A,TRUE,"TEMPLATE";#N/A,#N/A,TRUE,"NII Reconc";#N/A,#N/A,TRUE,"CG Rollup";#N/A,#N/A,TRUE,"PYR Rollup";#N/A,#N/A,TRUE,"CG New MS";#N/A,#N/A,TRUE,"CG &amp; PYR Stat Info ----&gt;";#N/A,#N/A,TRUE,"CG Med Sup";#N/A,#N/A,TRUE,"CG DI";#N/A,#N/A,TRUE,"CG A&amp;H";#N/A,#N/A,TRUE,"CG LT Care";#N/A,#N/A,TRUE,"CG Universal";#N/A,#N/A,TRUE,"CG Annuities";#N/A,#N/A,TRUE,"PYR MED SUP";#N/A,#N/A,TRUE,"PYR MED SEL";#N/A,#N/A,TRUE,"PYR LT Care";#N/A,#N/A,TRUE,"PYR Universal";#N/A,#N/A,TRUE,"PYR Universal";#N/A,#N/A,TRUE,"PYR Other A&amp;H";#N/A,#N/A,TRUE,"PYR Annuities";#N/A,#N/A,TRUE,"PYR Other Life";#N/A,#N/A,TRUE,"UHCO Statutory Info ----&gt;";#N/A,#N/A,TRUE,"UHCO Source_Use";#N/A,#N/A,TRUE,"UHCO_Debt Paydown";#N/A,#N/A,TRUE,"Union Bankers";#N/A,#N/A,TRUE,"Penn Life";#N/A,#N/A,TRUE,"Constitution"}</definedName>
    <definedName name="wrn.allpages." localSheetId="30" hidden="1">{#N/A,#N/A,TRUE,"Historicals";#N/A,#N/A,TRUE,"Charts";#N/A,#N/A,TRUE,"Forecasts"}</definedName>
    <definedName name="wrn.allpages." hidden="1">{#N/A,#N/A,TRUE,"Historicals";#N/A,#N/A,TRUE,"Charts";#N/A,#N/A,TRUE,"Forecasts"}</definedName>
    <definedName name="wrn.AllResults." localSheetId="30"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wrn.AllResults."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wrn.Allresults1" localSheetId="30"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wrn.Allresults1"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Wrn.Allresults2" localSheetId="30"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Wrn.Allresults2" hidden="1">{#N/A,#N/A,FALSE,"Introduction";#N/A,#N/A,FALSE,"Input";#N/A,#N/A,FALSE,"LastYearInput";#N/A,#N/A,FALSE,"NextYearData";#N/A,#N/A,FALSE,"Summary";#N/A,#N/A,FALSE,"Quart";#N/A,#N/A,FALSE,"UAL";#N/A,#N/A,FALSE,"AVA";#N/A,#N/A,FALSE,"CL";#N/A,#N/A,FALSE,"CBal";#N/A,#N/A,FALSE,"Min";#N/A,#N/A,FALSE,"AFC";#N/A,#N/A,FALSE,"FFL";#N/A,#N/A,FALSE,"Max";#N/A,#N/A,FALSE,"MinAmort";#N/A,#N/A,FALSE,"Exp";#N/A,#N/A,FALSE,"AssetRet";#N/A,#N/A,FALSE,"NPPC";#N/A,#N/A,FALSE,"ReconPC";#N/A,#N/A,FALSE,"PSCAmort";#N/A,#N/A,FALSE,"FASBGL";#N/A,#N/A,FALSE,"FAS132";#N/A,#N/A,FALSE,"AML";#N/A,#N/A,FALSE,"FAS35";#N/A,#N/A,FALSE,"PI";#N/A,#N/A,FALSE,"DataRecon";#N/A,#N/A,FALSE,"GraphInput";#N/A,#N/A,FALSE,"Grph_Contrib";#N/A,#N/A,FALSE,"Grph_Fund";#N/A,#N/A,FALSE,"Grph_FAS87";#N/A,#N/A,FALSE,"Grph_FAS35";#N/A,#N/A,FALSE,"Grph_PI";#N/A,#N/A,FALSE,"Grph_Asset";#N/A,#N/A,FALSE,"Grph_Invest";#N/A,#N/A,FALSE,"ARPSOutput"}</definedName>
    <definedName name="wrn.Analytic." localSheetId="30" hidden="1">{#N/A,#N/A,FALSE,"Fisons_Sci_Instr";#N/A,#N/A,FALSE,"Fisons_Lab_Supplies";#N/A,#N/A,FALSE,"Nunc";#N/A,#N/A,FALSE,"Sorvall";#N/A,#N/A,FALSE,"Dynatech";#N/A,#N/A,FALSE,"Hach"}</definedName>
    <definedName name="wrn.Analytic." hidden="1">{#N/A,#N/A,FALSE,"Fisons_Sci_Instr";#N/A,#N/A,FALSE,"Fisons_Lab_Supplies";#N/A,#N/A,FALSE,"Nunc";#N/A,#N/A,FALSE,"Sorvall";#N/A,#N/A,FALSE,"Dynatech";#N/A,#N/A,FALSE,"Hach"}</definedName>
    <definedName name="wrn.Anixter." localSheetId="30" hidden="1">{#N/A,#N/A,FALSE,"Gao Jia Cheng, Jeffery";#N/A,#N/A,FALSE,"Dennis Pak - Feb to Mar 97";#N/A,#N/A,FALSE,"Dennis Pak - Jan 97";#N/A,#N/A,FALSE,"Dennis Pak - Jun to Dec 96"}</definedName>
    <definedName name="wrn.Anixter." hidden="1">{#N/A,#N/A,FALSE,"Gao Jia Cheng, Jeffery";#N/A,#N/A,FALSE,"Dennis Pak - Feb to Mar 97";#N/A,#N/A,FALSE,"Dennis Pak - Jan 97";#N/A,#N/A,FALSE,"Dennis Pak - Jun to Dec 96"}</definedName>
    <definedName name="wrn.annual." localSheetId="30" hidden="1">{"Annual Income",#N/A,FALSE,"ANF"}</definedName>
    <definedName name="wrn.annual." hidden="1">{"Annual Income",#N/A,FALSE,"ANF"}</definedName>
    <definedName name="wrn.Annual._.Operating._.Earnings." localSheetId="30" hidden="1">{"Annual 1996",#N/A,FALSE,"Ann-Op (Mng)";"Annual 1996",#N/A,FALSE,"Ann-Op (Rep)";"Operating Vs. Reported Earnings",#N/A,FALSE,"Rpt-Op Inc"}</definedName>
    <definedName name="wrn.Annual._.Operating._.Earnings." hidden="1">{"Annual 1996",#N/A,FALSE,"Ann-Op (Mng)";"Annual 1996",#N/A,FALSE,"Ann-Op (Rep)";"Operating Vs. Reported Earnings",#N/A,FALSE,"Rpt-Op Inc"}</definedName>
    <definedName name="wrn.Annual._.Operating._.Earnings1." localSheetId="30" hidden="1">{"Annual 1996",#N/A,FALSE,"Ann-Op (Mng)";"Annual 1996",#N/A,FALSE,"Ann-Op (Rep)";"Operating Vs. Reported Earnings",#N/A,FALSE,"Rpt-Op Inc"}</definedName>
    <definedName name="wrn.Annual._.Operating._.Earnings1." hidden="1">{"Annual 1996",#N/A,FALSE,"Ann-Op (Mng)";"Annual 1996",#N/A,FALSE,"Ann-Op (Rep)";"Operating Vs. Reported Earnings",#N/A,FALSE,"Rpt-Op Inc"}</definedName>
    <definedName name="wrn.Annual._.Report." localSheetId="30" hidden="1">{#N/A,#N/A,FALSE,"TABLE_1 YTD- VALUES LAST YR(2)"}</definedName>
    <definedName name="wrn.Annual._.Report." hidden="1">{#N/A,#N/A,FALSE,"TABLE_1 YTD- VALUES LAST YR(2)"}</definedName>
    <definedName name="wrn.APRIL." localSheetId="30" hidden="1">{"CONS APR",#N/A,FALSE,"Cons Comparison";"CONS YTD APR",#N/A,FALSE,"Cons Comparison";"SAS APR",#N/A,FALSE,"Ocean Comparison";"SAS YTD APR",#N/A,FALSE,"Ocean Comparison";"UV APR",#N/A,FALSE,"UV Comparison";"UV YTD APR",#N/A,FALSE,"UV Comparison";"CMS APR",#N/A,FALSE,"CMS Comparison";"CMS YTD APR",#N/A,FALSE,"CMS Comparison";"POL APR",#N/A,FALSE,"Polaris Comparison";"POL YTD APR",#N/A,FALSE,"Polaris Comparison";"CORP APR",#N/A,FALSE,"Corp Comparison";"CORP YTD APR",#N/A,FALSE,"Corp Comparison";"ELIM APR",#N/A,FALSE,"Eliminating Comparison";"ELIM YTD APR",#N/A,FALSE,"Eliminating Comparison";"Hold Apr",#N/A,FALSE,"Holding Comparison";"Hold YTD Apr",#N/A,FALSE,"Holding Comparison"}</definedName>
    <definedName name="wrn.APRIL." hidden="1">{"CONS APR",#N/A,FALSE,"Cons Comparison";"CONS YTD APR",#N/A,FALSE,"Cons Comparison";"SAS APR",#N/A,FALSE,"Ocean Comparison";"SAS YTD APR",#N/A,FALSE,"Ocean Comparison";"UV APR",#N/A,FALSE,"UV Comparison";"UV YTD APR",#N/A,FALSE,"UV Comparison";"CMS APR",#N/A,FALSE,"CMS Comparison";"CMS YTD APR",#N/A,FALSE,"CMS Comparison";"POL APR",#N/A,FALSE,"Polaris Comparison";"POL YTD APR",#N/A,FALSE,"Polaris Comparison";"CORP APR",#N/A,FALSE,"Corp Comparison";"CORP YTD APR",#N/A,FALSE,"Corp Comparison";"ELIM APR",#N/A,FALSE,"Eliminating Comparison";"ELIM YTD APR",#N/A,FALSE,"Eliminating Comparison";"Hold Apr",#N/A,FALSE,"Holding Comparison";"Hold YTD Apr",#N/A,FALSE,"Holding Comparison"}</definedName>
    <definedName name="wrn.April._.Financials." localSheetId="30" hidden="1">{"Statement of Income",#N/A,TRUE,"Mar99";"Balance Sheet",#N/A,TRUE,"Mar99"}</definedName>
    <definedName name="wrn.April._.Financials." hidden="1">{"Statement of Income",#N/A,TRUE,"Mar99";"Balance Sheet",#N/A,TRUE,"Mar99"}</definedName>
    <definedName name="wrn.AQUIROR._.DCF." localSheetId="30" hidden="1">{"AQUIRORDCF",#N/A,FALSE,"Merger consequences";"Acquirorassns",#N/A,FALSE,"Merger consequences"}</definedName>
    <definedName name="wrn.AQUIROR._.DCF." hidden="1">{"AQUIRORDCF",#N/A,FALSE,"Merger consequences";"Acquirorassns",#N/A,FALSE,"Merger consequences"}</definedName>
    <definedName name="wrn.AQUIROR._.DCF._from_DBAB" localSheetId="30" hidden="1">{"AQUIRORDCF",#N/A,FALSE,"Merger consequences";"Acquirorassns",#N/A,FALSE,"Merger consequences"}</definedName>
    <definedName name="wrn.AQUIROR._.DCF._from_DBAB" hidden="1">{"AQUIRORDCF",#N/A,FALSE,"Merger consequences";"Acquirorassns",#N/A,FALSE,"Merger consequences"}</definedName>
    <definedName name="wrn.AR._.comparative." localSheetId="30" hidden="1">{#N/A,#N/A,FALSE,"ARComp"}</definedName>
    <definedName name="wrn.AR._.comparative." hidden="1">{#N/A,#N/A,FALSE,"ARComp"}</definedName>
    <definedName name="wrn.AR._.ineligible." localSheetId="30" hidden="1">{#N/A,#N/A,FALSE,"ARIneligble"}</definedName>
    <definedName name="wrn.AR._.ineligible." hidden="1">{#N/A,#N/A,FALSE,"ARIneligble"}</definedName>
    <definedName name="wrn.AR._.Ineligible._.Detail." localSheetId="30" hidden="1">{#N/A,#N/A,FALSE,"ARieDetail"}</definedName>
    <definedName name="wrn.AR._.Ineligible._.Detail." hidden="1">{#N/A,#N/A,FALSE,"ARieDetail"}</definedName>
    <definedName name="wrn.AR._.Meeting._.Schedules." localSheetId="3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past._.due." localSheetId="30" hidden="1">{#N/A,#N/A,FALSE,"PastDue"}</definedName>
    <definedName name="wrn.AR._.past._.due." hidden="1">{#N/A,#N/A,FALSE,"PastDue"}</definedName>
    <definedName name="wrn.AR._.past._.due._.details." localSheetId="30" hidden="1">{#N/A,#N/A,FALSE,"Pastduedet"}</definedName>
    <definedName name="wrn.AR._.past._.due._.details." hidden="1">{#N/A,#N/A,FALSE,"Pastduedet"}</definedName>
    <definedName name="wrn.AR._.reconciliations." localSheetId="30" hidden="1">{#N/A,#N/A,FALSE,"Reconciliations"}</definedName>
    <definedName name="wrn.AR._.reconciliations." hidden="1">{#N/A,#N/A,FALSE,"Reconciliations"}</definedName>
    <definedName name="wrn.ARAging." localSheetId="30" hidden="1">{#N/A,#N/A,FALSE,"Agingtrend"}</definedName>
    <definedName name="wrn.ARAging." hidden="1">{#N/A,#N/A,FALSE,"Agingtrend"}</definedName>
    <definedName name="WRN.ARCCYLD2003" localSheetId="30" hidden="1">{#N/A,#N/A,FALSE,"ARCYLD"}</definedName>
    <definedName name="WRN.ARCCYLD2003" hidden="1">{#N/A,#N/A,FALSE,"ARCYLD"}</definedName>
    <definedName name="wrn.ARconcentration." localSheetId="30" hidden="1">{#N/A,#N/A,FALSE,"ARConcent"}</definedName>
    <definedName name="wrn.ARconcentration." hidden="1">{#N/A,#N/A,FALSE,"ARConcent"}</definedName>
    <definedName name="wrn.ARcontrol." localSheetId="30" hidden="1">{#N/A,#N/A,FALSE,"ARControl"}</definedName>
    <definedName name="wrn.ARcontrol." hidden="1">{#N/A,#N/A,FALSE,"ARControl"}</definedName>
    <definedName name="wrn.ARCSTEP." localSheetId="30" hidden="1">{#N/A,#N/A,FALSE,"ARCSTEP"}</definedName>
    <definedName name="wrn.ARCSTEP." hidden="1">{#N/A,#N/A,FALSE,"ARCSTEP"}</definedName>
    <definedName name="wrn.ARCYLD." localSheetId="30" hidden="1">{#N/A,#N/A,FALSE,"ARCYLD"}</definedName>
    <definedName name="wrn.ARCYLD." hidden="1">{#N/A,#N/A,FALSE,"ARCYLD"}</definedName>
    <definedName name="wrn.Asia." localSheetId="30"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FS." localSheetId="30" hidden="1">{"ASIA PL",#N/A,FALSE,"Asia";"ASIA BS",#N/A,FALSE,"Asia";"ASIA CF",#N/A,FALSE,"Asia"}</definedName>
    <definedName name="wrn.Asia._.FS." hidden="1">{"ASIA PL",#N/A,FALSE,"Asia";"ASIA BS",#N/A,FALSE,"Asia";"ASIA CF",#N/A,FALSE,"Asia"}</definedName>
    <definedName name="wrn.Asia._.Total._.Report." localSheetId="30" hidden="1">{"Consolidated PCS W US",#N/A,FALSE,"Consolidated (with US sales)";"Consolidated Sales W US",#N/A,FALSE,"Consolidated (with US sales)";"HK PCS($)",#N/A,FALSE,"Hong Kong $";"HK Sales($)",#N/A,FALSE,"Hong Kong $";"HK PCS(HK$)",#N/A,FALSE,"Hong Kong";"HK Comp",#N/A,FALSE,"Hong Kong";"HK Sales",#N/A,FALSE,"Hong Kong";"HK Backlog",#N/A,FALSE,"Hong Kong";"China $ PCS",#N/A,FALSE,"China $";"China $ Sales",#N/A,FALSE,"China $";"China RMB PCS",#N/A,FALSE,"China";"China RMB Comp",#N/A,FALSE,"China";"China RMB Sales",#N/A,FALSE,"China";"China RMB Backlog",#N/A,FALSE,"China";"Korea PCS($)",#N/A,FALSE,"Korea $";"Korea Comp",#N/A,FALSE,"Korea";"Korea Sales($)",#N/A,FALSE,"Korea $";"Korea PCS(WON)",#N/A,FALSE,"Korea";"Korea Sales",#N/A,FALSE,"Korea";"Korea Backlog",#N/A,FALSE,"Korea";"Taiwan PCS($)",#N/A,FALSE,"Taiwan $";"Taiwan Sales($)",#N/A,FALSE,"Taiwan $";"Taiwan PCS(NT)",#N/A,FALSE,"Taiwan";"Taiwan Comp",#N/A,FALSE,"Taiwan";"Taiwan Sales",#N/A,FALSE,"Taiwan";"Taiwan Backlog",#N/A,FALSE,"Taiwan"}</definedName>
    <definedName name="wrn.Asia._.Total._.Report." hidden="1">{"Consolidated PCS W US",#N/A,FALSE,"Consolidated (with US sales)";"Consolidated Sales W US",#N/A,FALSE,"Consolidated (with US sales)";"HK PCS($)",#N/A,FALSE,"Hong Kong $";"HK Sales($)",#N/A,FALSE,"Hong Kong $";"HK PCS(HK$)",#N/A,FALSE,"Hong Kong";"HK Comp",#N/A,FALSE,"Hong Kong";"HK Sales",#N/A,FALSE,"Hong Kong";"HK Backlog",#N/A,FALSE,"Hong Kong";"China $ PCS",#N/A,FALSE,"China $";"China $ Sales",#N/A,FALSE,"China $";"China RMB PCS",#N/A,FALSE,"China";"China RMB Comp",#N/A,FALSE,"China";"China RMB Sales",#N/A,FALSE,"China";"China RMB Backlog",#N/A,FALSE,"China";"Korea PCS($)",#N/A,FALSE,"Korea $";"Korea Comp",#N/A,FALSE,"Korea";"Korea Sales($)",#N/A,FALSE,"Korea $";"Korea PCS(WON)",#N/A,FALSE,"Korea";"Korea Sales",#N/A,FALSE,"Korea";"Korea Backlog",#N/A,FALSE,"Korea";"Taiwan PCS($)",#N/A,FALSE,"Taiwan $";"Taiwan Sales($)",#N/A,FALSE,"Taiwan $";"Taiwan PCS(NT)",#N/A,FALSE,"Taiwan";"Taiwan Comp",#N/A,FALSE,"Taiwan";"Taiwan Sales",#N/A,FALSE,"Taiwan";"Taiwan Backlog",#N/A,FALSE,"Taiwan"}</definedName>
    <definedName name="wrn.assets." localSheetId="30" hidden="1">{"assets",#N/A,FALSE,"BSCON894"}</definedName>
    <definedName name="wrn.assets." hidden="1">{"assets",#N/A,FALSE,"BSCON894"}</definedName>
    <definedName name="wrn.Assumptions." localSheetId="30" hidden="1">{"Assumptions",#N/A,FALSE,"input page"}</definedName>
    <definedName name="wrn.Assumptions." hidden="1">{"Assumptions",#N/A,FALSE,"input page"}</definedName>
    <definedName name="wrn.Assumptions._.All." localSheetId="30" hidden="1">{#N/A,#N/A,TRUE,"Ratio Analysis";"Assumpt BS",#N/A,TRUE,"BS Assumpt";"Assumpt Corp",#N/A,TRUE,"Corp Assumpt";"Assumpt Oper",#N/A,TRUE,"Oper Assumpt";"Assumpt Rent and Cap",#N/A,TRUE,"Rent &amp; Cap Assumpt";"Assumpt Labor",#N/A,TRUE,"Labor Asspt - Stores";#N/A,#N/A,TRUE,"Catalog Labor";#N/A,#N/A,TRUE,"Labor - Distribution";"Assumpt Oth Unit",#N/A,TRUE,"Oth Unit Assumpt";"Assumpt Sales",#N/A,TRUE,"Sales Assumpt";#N/A,#N/A,TRUE,"Catalog Vol Assumpt 1";"Assumpt Gross Margin",#N/A,TRUE,"Gross Margin Assumpt";#N/A,#N/A,TRUE,"Income taxes"}</definedName>
    <definedName name="wrn.Assumptions._.All." hidden="1">{#N/A,#N/A,TRUE,"Ratio Analysis";"Assumpt BS",#N/A,TRUE,"BS Assumpt";"Assumpt Corp",#N/A,TRUE,"Corp Assumpt";"Assumpt Oper",#N/A,TRUE,"Oper Assumpt";"Assumpt Rent and Cap",#N/A,TRUE,"Rent &amp; Cap Assumpt";"Assumpt Labor",#N/A,TRUE,"Labor Asspt - Stores";#N/A,#N/A,TRUE,"Catalog Labor";#N/A,#N/A,TRUE,"Labor - Distribution";"Assumpt Oth Unit",#N/A,TRUE,"Oth Unit Assumpt";"Assumpt Sales",#N/A,TRUE,"Sales Assumpt";#N/A,#N/A,TRUE,"Catalog Vol Assumpt 1";"Assumpt Gross Margin",#N/A,TRUE,"Gross Margin Assumpt";#N/A,#N/A,TRUE,"Income taxes"}</definedName>
    <definedName name="wrn.Assumptions._.BS." localSheetId="30" hidden="1">{"Assumpt BS",#N/A,TRUE,"BS Assumpt"}</definedName>
    <definedName name="wrn.Assumptions._.BS." hidden="1">{"Assumpt BS",#N/A,TRUE,"BS Assumpt"}</definedName>
    <definedName name="wrn.Assumptions._.Corp." localSheetId="30" hidden="1">{"Assumpt Corp",#N/A,TRUE,"Corp Assumpt"}</definedName>
    <definedName name="wrn.Assumptions._.Corp." hidden="1">{"Assumpt Corp",#N/A,TRUE,"Corp Assumpt"}</definedName>
    <definedName name="wrn.Assumptions._.Gross._.Margin." localSheetId="30" hidden="1">{"Assumpt Gross Margin",#N/A,TRUE,"Gross Margin Assumpt"}</definedName>
    <definedName name="wrn.Assumptions._.Gross._.Margin." hidden="1">{"Assumpt Gross Margin",#N/A,TRUE,"Gross Margin Assumpt"}</definedName>
    <definedName name="wrn.Assumptions._.Labor." localSheetId="30" hidden="1">{"Assumpt Labor",#N/A,TRUE,"Labor Assumpt"}</definedName>
    <definedName name="wrn.Assumptions._.Labor." hidden="1">{"Assumpt Labor",#N/A,TRUE,"Labor Assumpt"}</definedName>
    <definedName name="wrn.Assumptions._.Operating." localSheetId="30" hidden="1">{"Assumpt Oper",#N/A,TRUE,"Oper Assumpt"}</definedName>
    <definedName name="wrn.Assumptions._.Operating." hidden="1">{"Assumpt Oper",#N/A,TRUE,"Oper Assumpt"}</definedName>
    <definedName name="wrn.Assumptions._.Other._.Unit." localSheetId="30" hidden="1">{"Assumpt Oth Unit",#N/A,TRUE,"Oth Unit Assumpt"}</definedName>
    <definedName name="wrn.Assumptions._.Other._.Unit." hidden="1">{"Assumpt Oth Unit",#N/A,TRUE,"Oth Unit Assumpt"}</definedName>
    <definedName name="wrn.Assumptions._.Rent._.and._.Cap." localSheetId="30" hidden="1">{"Assumpt Rent and Cap",#N/A,TRUE,"Rent &amp; Cap Assumpt"}</definedName>
    <definedName name="wrn.Assumptions._.Rent._.and._.Cap." hidden="1">{"Assumpt Rent and Cap",#N/A,TRUE,"Rent &amp; Cap Assumpt"}</definedName>
    <definedName name="wrn.Assumptions._.Sales." localSheetId="30" hidden="1">{"Assumpt Sales",#N/A,TRUE,"Sales Assumpt"}</definedName>
    <definedName name="wrn.Assumptions._.Sales." hidden="1">{"Assumpt Sales",#N/A,TRUE,"Sales Assumpt"}</definedName>
    <definedName name="wrn.August." localSheetId="30" hidden="1">{"Cons August",#N/A,FALSE,"Cons Comparison";"Cons YTD August",#N/A,FALSE,"Cons Comparison";"SAS August",#N/A,FALSE,"Ocean Comparison";"SAS YTD August",#N/A,FALSE,"Ocean Comparison";"UV August",#N/A,FALSE,"UV Comparison";"UV YTD August",#N/A,FALSE,"UV Comparison";"CMS August",#N/A,FALSE,"CMS Comparison";"CMS YTD August",#N/A,FALSE,"CMS Comparison";"Polaris August",#N/A,FALSE,"Polaris Comparison";"Polaris YTD August",#N/A,FALSE,"Polaris Comparison";"Corp August",#N/A,FALSE,"Corp Comparison";"Corp YTD August",#N/A,FALSE,"Corp Comparison";"Elim August",#N/A,FALSE,"Eliminating Comparison";"Elim YTD August",#N/A,FALSE,"Eliminating Comparison";"Hold August",#N/A,FALSE,"Holding Comparison";"Hold YTD august",#N/A,FALSE,"Holding Comparison"}</definedName>
    <definedName name="wrn.August." hidden="1">{"Cons August",#N/A,FALSE,"Cons Comparison";"Cons YTD August",#N/A,FALSE,"Cons Comparison";"SAS August",#N/A,FALSE,"Ocean Comparison";"SAS YTD August",#N/A,FALSE,"Ocean Comparison";"UV August",#N/A,FALSE,"UV Comparison";"UV YTD August",#N/A,FALSE,"UV Comparison";"CMS August",#N/A,FALSE,"CMS Comparison";"CMS YTD August",#N/A,FALSE,"CMS Comparison";"Polaris August",#N/A,FALSE,"Polaris Comparison";"Polaris YTD August",#N/A,FALSE,"Polaris Comparison";"Corp August",#N/A,FALSE,"Corp Comparison";"Corp YTD August",#N/A,FALSE,"Corp Comparison";"Elim August",#N/A,FALSE,"Eliminating Comparison";"Elim YTD August",#N/A,FALSE,"Eliminating Comparison";"Hold August",#N/A,FALSE,"Holding Comparison";"Hold YTD august",#N/A,FALSE,"Holding Comparison"}</definedName>
    <definedName name="wrn.austria." localSheetId="30" hidden="1">{#N/A,#N/A,FALSE,"DCF comm";#N/A,#N/A,FALSE,"DCF2";#N/A,#N/A,FALSE,"Relief Fr Royalty";#N/A,#N/A,FALSE,"Asset Charges";#N/A,#N/A,FALSE,"Workforce";#N/A,#N/A,FALSE,"WACC Recon"}</definedName>
    <definedName name="wrn.austria." hidden="1">{#N/A,#N/A,FALSE,"DCF comm";#N/A,#N/A,FALSE,"DCF2";#N/A,#N/A,FALSE,"Relief Fr Royalty";#N/A,#N/A,FALSE,"Asset Charges";#N/A,#N/A,FALSE,"Workforce";#N/A,#N/A,FALSE,"WACC Recon"}</definedName>
    <definedName name="wrn.AUT._.ANALISE._.DESP." localSheetId="30" hidden="1">{"balanço dolares",#N/A,FALSE,"SIGADR$";"AUT BAL REAIS",#N/A,FALSE,"SIGADR$";"QUOCIENTES REAIS",#N/A,FALSE,"QUOCIENTES";"JUNH QUOCI DOLARES",#N/A,FALSE,"QUOCIENTES"}</definedName>
    <definedName name="wrn.AUT._.ANALISE._.DESP." hidden="1">{"balanço dolares",#N/A,FALSE,"SIGADR$";"AUT BAL REAIS",#N/A,FALSE,"SIGADR$";"QUOCIENTES REAIS",#N/A,FALSE,"QUOCIENTES";"JUNH QUOCI DOLARES",#N/A,FALSE,"QUOCIENTES"}</definedName>
    <definedName name="wrn.AUT._.DESPESAS." localSheetId="30" hidden="1">{"AUT ANALISE DESP",#N/A,TRUE,"AN.DESP. MR$"}</definedName>
    <definedName name="wrn.AUT._.DESPESAS." hidden="1">{"AUT ANALISE DESP",#N/A,TRUE,"AN.DESP. MR$"}</definedName>
    <definedName name="wrn.Auto._.Comp." localSheetId="30" hidden="1">{#N/A,#N/A,FALSE,"Sheet1"}</definedName>
    <definedName name="wrn.Auto._.Comp." hidden="1">{#N/A,#N/A,FALSE,"Sheet1"}</definedName>
    <definedName name="wrn.Back._.Page." localSheetId="30" hidden="1">{"Back Page",#N/A,FALSE,"Front and Back"}</definedName>
    <definedName name="wrn.Back._.Page." hidden="1">{"Back Page",#N/A,FALSE,"Front and Back"}</definedName>
    <definedName name="wrn.Backlog._.summary." localSheetId="30" hidden="1">{#N/A,#N/A,FALSE,"BacklogCONC"}</definedName>
    <definedName name="wrn.Backlog._.summary." hidden="1">{#N/A,#N/A,FALSE,"BacklogCONC"}</definedName>
    <definedName name="wrn.backup." localSheetId="30" hidden="1">{"financials",#N/A,FALSE,"BASIC";"interest",#N/A,FALSE,"BASIC";"leasing and financing",#N/A,FALSE,"BASIC";"returns back up",#N/A,FALSE,"BASIC"}</definedName>
    <definedName name="wrn.backup." hidden="1">{"financials",#N/A,FALSE,"BASIC";"interest",#N/A,FALSE,"BASIC";"leasing and financing",#N/A,FALSE,"BASIC";"returns back up",#N/A,FALSE,"BASIC"}</definedName>
    <definedName name="wrn.Bad._.debt._.allowance." localSheetId="30" hidden="1">{#N/A,#N/A,FALSE,"AllowBD"}</definedName>
    <definedName name="wrn.Bad._.debt._.allowance." hidden="1">{#N/A,#N/A,FALSE,"AllowBD"}</definedName>
    <definedName name="wrn.Bad._.Debts." localSheetId="30" hidden="1">{#N/A,#N/A,FALSE,"Baddebt"}</definedName>
    <definedName name="wrn.Bad._.Debts." hidden="1">{#N/A,#N/A,FALSE,"Baddebt"}</definedName>
    <definedName name="wrn.balance._.sheet." localSheetId="30" hidden="1">{"bs",#N/A,FALSE,"SCF"}</definedName>
    <definedName name="wrn.balance._.sheet." hidden="1">{"bs",#N/A,FALSE,"SCF"}</definedName>
    <definedName name="wrn.balance._.sheet.2" localSheetId="30" hidden="1">{"bs",#N/A,FALSE,"SCF"}</definedName>
    <definedName name="wrn.balance._.sheet.2" hidden="1">{"bs",#N/A,FALSE,"SCF"}</definedName>
    <definedName name="wrn.Bank." localSheetId="30" hidden="1">{"OPL1",#N/A,FALSE,"PL";"OpAnal",#N/A,FALSE,"Op";"BS2",#N/A,FALSE,"BS";"CF1(a)",#N/A,FALSE,"Op"}</definedName>
    <definedName name="wrn.Bank." hidden="1">{"OPL1",#N/A,FALSE,"PL";"OpAnal",#N/A,FALSE,"Op";"BS2",#N/A,FALSE,"BS";"CF1(a)",#N/A,FALSE,"Op"}</definedName>
    <definedName name="wrn.Bank._.Group." localSheetId="30" hidden="1">{#N/A,#N/A,FALSE,"Bank Group";#N/A,#N/A,FALSE,"ntl (UK) Group";#N/A,#N/A,FALSE,"ntl Business Ltd";#N/A,#N/A,FALSE,"Consumer Co";#N/A,#N/A,FALSE,"Scanners";#N/A,#N/A,FALSE,"Xtant inc Moleseye";#N/A,#N/A,FALSE,"Bank Facilities"}</definedName>
    <definedName name="wrn.Bank._.Group." hidden="1">{#N/A,#N/A,FALSE,"Bank Group";#N/A,#N/A,FALSE,"ntl (UK) Group";#N/A,#N/A,FALSE,"ntl Business Ltd";#N/A,#N/A,FALSE,"Consumer Co";#N/A,#N/A,FALSE,"Scanners";#N/A,#N/A,FALSE,"Xtant inc Moleseye";#N/A,#N/A,FALSE,"Bank Facilities"}</definedName>
    <definedName name="wrn.bank._.model." localSheetId="30" hidden="1">{"banks",#N/A,FALSE,"BASIC"}</definedName>
    <definedName name="wrn.bank._.model." hidden="1">{"banks",#N/A,FALSE,"BASIC"}</definedName>
    <definedName name="wrn.Bank._.Report." localSheetId="30" hidden="1">{"Title Page",#N/A,FALSE,"Title Page";"Table of Contents",#N/A,FALSE,"Table of Contents";"Balance Sheet",#N/A,FALSE,"Balance Sheet";"Inc Stmt (Bank Version)",#N/A,FALSE,"Income Stmt &amp; RE";"Notes to FS (Bank Version)",#N/A,FALSE,"Notes to FS";"Notes to FS-Loans (Bank Version)",#N/A,FALSE,"Notes to FS-Loans";"Schedules (Bank Version)",#N/A,FALSE,"Schedules"}</definedName>
    <definedName name="wrn.Bank._.Report." hidden="1">{"Title Page",#N/A,FALSE,"Title Page";"Table of Contents",#N/A,FALSE,"Table of Contents";"Balance Sheet",#N/A,FALSE,"Balance Sheet";"Inc Stmt (Bank Version)",#N/A,FALSE,"Income Stmt &amp; RE";"Notes to FS (Bank Version)",#N/A,FALSE,"Notes to FS";"Notes to FS-Loans (Bank Version)",#N/A,FALSE,"Notes to FS-Loans";"Schedules (Bank Version)",#N/A,FALSE,"Schedules"}</definedName>
    <definedName name="wrn.bank2" localSheetId="30" hidden="1">{"banks",#N/A,FALSE,"BASIC"}</definedName>
    <definedName name="wrn.bank2" hidden="1">{"banks",#N/A,FALSE,"BASIC"}</definedName>
    <definedName name="wrn.Bankers." localSheetId="30"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wrn.Bankers."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wrn.Base." localSheetId="30" hidden="1">{"Base7",#N/A,FALSE,"ITT Consol.";"Base6",#N/A,FALSE,"ITT Segments";"Base5",#N/A,FALSE,"ITT Cap.";"Base3",#N/A,FALSE,"Ten Consol.";"Base4",#N/A,FALSE,"NewCo Segments";"Base1",#N/A,FALSE,"Ten Segments";"Base2",#N/A,FALSE,"Ten Cap.";"Base8",#N/A,FALSE,"Auto Stock";"Base9",#N/A,FALSE,"Comb. Segments";"Base12",#N/A,FALSE,"All Segments";"Base14",#N/A,FALSE,"Tax Comb."}</definedName>
    <definedName name="wrn.Base." hidden="1">{"Base7",#N/A,FALSE,"ITT Consol.";"Base6",#N/A,FALSE,"ITT Segments";"Base5",#N/A,FALSE,"ITT Cap.";"Base3",#N/A,FALSE,"Ten Consol.";"Base4",#N/A,FALSE,"NewCo Segments";"Base1",#N/A,FALSE,"Ten Segments";"Base2",#N/A,FALSE,"Ten Cap.";"Base8",#N/A,FALSE,"Auto Stock";"Base9",#N/A,FALSE,"Comb. Segments";"Base12",#N/A,FALSE,"All Segments";"Base14",#N/A,FALSE,"Tax Comb."}</definedName>
    <definedName name="wrn.BASIC." localSheetId="30" hidden="1">{"TRSONLY",#N/A,FALSE,"08-SUM ";"MISCUNITS",#N/A,FALSE,"08-SUM "}</definedName>
    <definedName name="wrn.BASIC." hidden="1">{"TRSONLY",#N/A,FALSE,"08-SUM ";"MISCUNITS",#N/A,FALSE,"08-SUM "}</definedName>
    <definedName name="wrn.Basic._.Report." localSheetId="30"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basics." localSheetId="30" hidden="1">{#N/A,#N/A,FALSE,"TSUM";#N/A,#N/A,FALSE,"shares";#N/A,#N/A,FALSE,"earnout";#N/A,#N/A,FALSE,"Heaty";#N/A,#N/A,FALSE,"self-tend";#N/A,#N/A,FALSE,"self-sum"}</definedName>
    <definedName name="wrn.basics." hidden="1">{#N/A,#N/A,FALSE,"TSUM";#N/A,#N/A,FALSE,"shares";#N/A,#N/A,FALSE,"earnout";#N/A,#N/A,FALSE,"Heaty";#N/A,#N/A,FALSE,"self-tend";#N/A,#N/A,FALSE,"self-sum"}</definedName>
    <definedName name="wrn.BBCert." localSheetId="30" hidden="1">{#N/A,#N/A,FALSE,"BBCert";#N/A,#N/A,FALSE,"Ineligible Summ";#N/A,#N/A,FALSE,"Ineligible Detail"}</definedName>
    <definedName name="wrn.BBCert." hidden="1">{#N/A,#N/A,FALSE,"BBCert";#N/A,#N/A,FALSE,"Ineligible Summ";#N/A,#N/A,FALSE,"Ineligible Detail"}</definedName>
    <definedName name="wrn.BCG._.All._.Periods." localSheetId="30" hidden="1">{#N/A,#N/A,TRUE,"Monthly BCG";#N/A,#N/A,TRUE,"Qrt BCG";#N/A,#N/A,TRUE,"FY BCG";#N/A,#N/A,TRUE,"1Q BCG";#N/A,#N/A,TRUE,"2Q BCG";#N/A,#N/A,TRUE,"3Q BCG";#N/A,#N/A,TRUE,"4Q BCG"}</definedName>
    <definedName name="wrn.BCG._.All._.Periods." hidden="1">{#N/A,#N/A,TRUE,"Monthly BCG";#N/A,#N/A,TRUE,"Qrt BCG";#N/A,#N/A,TRUE,"FY BCG";#N/A,#N/A,TRUE,"1Q BCG";#N/A,#N/A,TRUE,"2Q BCG";#N/A,#N/A,TRUE,"3Q BCG";#N/A,#N/A,TRUE,"4Q BCG"}</definedName>
    <definedName name="wrn.Berkeley._.Store._.Assumptions." localSheetId="30" hidden="1">{"Berkeley Store Assumptions",#N/A,TRUE,"Formatted Assumptions"}</definedName>
    <definedName name="wrn.Berkeley._.Store._.Assumptions." hidden="1">{"Berkeley Store Assumptions",#N/A,TRUE,"Formatted Assumptions"}</definedName>
    <definedName name="wrn.Berkeley._.Store._.Pro._.Forma._.IS." localSheetId="30" hidden="1">{"Berkeley Store Pro IS Y1",#N/A,TRUE,"Berkeley Store Pro Forma IS";"Berkeley Store Pro IS Y2",#N/A,TRUE,"Berkeley Store Pro Forma IS";"Berkeley Store Pro IS Y3",#N/A,TRUE,"Berkeley Store Pro Forma IS";"Berkeley Store Pro IS Y4 and Y5",#N/A,TRUE,"Berkeley Store Pro Forma IS";"Berkeley Store Annual Summary",#N/A,TRUE,"Berkeley Store Pro Forma IS"}</definedName>
    <definedName name="wrn.Berkeley._.Store._.Pro._.Forma._.IS." hidden="1">{"Berkeley Store Pro IS Y1",#N/A,TRUE,"Berkeley Store Pro Forma IS";"Berkeley Store Pro IS Y2",#N/A,TRUE,"Berkeley Store Pro Forma IS";"Berkeley Store Pro IS Y3",#N/A,TRUE,"Berkeley Store Pro Forma IS";"Berkeley Store Pro IS Y4 and Y5",#N/A,TRUE,"Berkeley Store Pro Forma IS";"Berkeley Store Annual Summary",#N/A,TRUE,"Berkeley Store Pro Forma IS"}</definedName>
    <definedName name="wrn.Bermuda." localSheetId="30" hidden="1">{#N/A,#N/A,FALSE,"Summary";#N/A,#N/A,FALSE,"Tempest Summ";#N/A,#N/A,FALSE,"XL";#N/A,#N/A,FALSE,"ACE_CAT";#N/A,#N/A,FALSE,"GCR"}</definedName>
    <definedName name="wrn.Bermuda." hidden="1">{#N/A,#N/A,FALSE,"Summary";#N/A,#N/A,FALSE,"Tempest Summ";#N/A,#N/A,FALSE,"XL";#N/A,#N/A,FALSE,"ACE_CAT";#N/A,#N/A,FALSE,"GCR"}</definedName>
    <definedName name="wrn.Bewegungsbilanz." localSheetId="30" hidden="1">{#N/A,#N/A,FALSE,"Mittelherkunft";#N/A,#N/A,FALSE,"Mittelverwendung"}</definedName>
    <definedName name="wrn.Bewegungsbilanz." hidden="1">{#N/A,#N/A,FALSE,"Mittelherkunft";#N/A,#N/A,FALSE,"Mittelverwendung"}</definedName>
    <definedName name="wrn.BidCo." localSheetId="30" hidden="1">{#N/A,#N/A,FALSE,"BidCo Assumptions";#N/A,#N/A,FALSE,"Credit Stats";#N/A,#N/A,FALSE,"Bidco Summary";#N/A,#N/A,FALSE,"BIDCO Consolidated"}</definedName>
    <definedName name="wrn.BidCo." hidden="1">{#N/A,#N/A,FALSE,"BidCo Assumptions";#N/A,#N/A,FALSE,"Credit Stats";#N/A,#N/A,FALSE,"Bidco Summary";#N/A,#N/A,FALSE,"BIDCO Consolidated"}</definedName>
    <definedName name="wrn.Bilanz." localSheetId="30" hidden="1">{#N/A,#N/A,FALSE,"Layout Aktiva";#N/A,#N/A,FALSE,"Layout Passiva"}</definedName>
    <definedName name="wrn.Bilanz." hidden="1">{#N/A,#N/A,FALSE,"Layout Aktiva";#N/A,#N/A,FALSE,"Layout Passiva"}</definedName>
    <definedName name="wrn.bm" localSheetId="30"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m"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OA._.Bank._.Book." localSheetId="30" hidden="1">{#N/A,#N/A,TRUE,"summary";#N/A,#N/A,TRUE,"cnsld";#N/A,#N/A,TRUE,"Summary Income Statement (2)";#N/A,#N/A,TRUE,"mnth var";#N/A,#N/A,TRUE,"op cost summry";#N/A,#N/A,TRUE,"del sls (5)";#N/A,#N/A,TRUE,"Comp Sales %";#N/A,#N/A,TRUE,"BS WC";#N/A,#N/A,TRUE,"Balance Sheet- Cash Flow";#N/A,#N/A,TRUE,"Covenants"}</definedName>
    <definedName name="wrn.BOA._.Bank._.Book." hidden="1">{#N/A,#N/A,TRUE,"summary";#N/A,#N/A,TRUE,"cnsld";#N/A,#N/A,TRUE,"Summary Income Statement (2)";#N/A,#N/A,TRUE,"mnth var";#N/A,#N/A,TRUE,"op cost summry";#N/A,#N/A,TRUE,"del sls (5)";#N/A,#N/A,TRUE,"Comp Sales %";#N/A,#N/A,TRUE,"BS WC";#N/A,#N/A,TRUE,"Balance Sheet- Cash Flow";#N/A,#N/A,TRUE,"Covenants"}</definedName>
    <definedName name="wrn.bod." localSheetId="30" hidden="1">{#N/A,#N/A,FALSE,"Financial Highlights Annual";#N/A,#N/A,FALSE,"Income Statement Annual";#N/A,#N/A,FALSE,"Income Statement Qtrly";#N/A,#N/A,FALSE,"Balance Sheet Annual";#N/A,#N/A,FALSE,"Cash Flow Annual"}</definedName>
    <definedName name="wrn.bod." hidden="1">{#N/A,#N/A,FALSE,"Financial Highlights Annual";#N/A,#N/A,FALSE,"Income Statement Annual";#N/A,#N/A,FALSE,"Income Statement Qtrly";#N/A,#N/A,FALSE,"Balance Sheet Annual";#N/A,#N/A,FALSE,"Cash Flow Annual"}</definedName>
    <definedName name="wrn.BoD._.Report." localSheetId="30" hidden="1">{#N/A,#N/A,FALSE,"IS 1 &amp; 2 Bank";#N/A,#N/A,FALSE,"BoD Bal Summ";#N/A,#N/A,FALSE,"Cash Flow";#N/A,#N/A,FALSE,"ComparativePL_Bank";#N/A,#N/A,FALSE,"Days Out"}</definedName>
    <definedName name="wrn.BoD._.Report." hidden="1">{#N/A,#N/A,FALSE,"IS 1 &amp; 2 Bank";#N/A,#N/A,FALSE,"BoD Bal Summ";#N/A,#N/A,FALSE,"Cash Flow";#N/A,#N/A,FALSE,"ComparativePL_Bank";#N/A,#N/A,FALSE,"Days Out"}</definedName>
    <definedName name="wrn.Book._.Estimate." localSheetId="30" hidden="1">{#N/A,#N/A,TRUE,"Summary Indicator";#N/A,#N/A,TRUE,"Highl.P&amp;L comparison";"pel_totale_anno",#N/A,TRUE," P&amp;L completo ytd ytg";"ytd_ytg_1",#N/A,TRUE," P&amp;L completo ytd ytg";"ytd_ytg_2",#N/A,TRUE," P&amp;L completo ytd ytg";"ytd_ytg_3",#N/A,TRUE," P&amp;L completo ytd ytg";"pel_1",#N/A,TRUE,"Monthly P&amp;L";"pel_2",#N/A,TRUE,"Monthly P&amp;L";"pel_3",#N/A,TRUE,"Monthly P&amp;L";"book",#N/A,TRUE,"CAP EMPL";#N/A,#N/A,TRUE,"Highlights BS ";"book",#N/A,TRUE,"CF Monthly ";#N/A,#N/A,TRUE,"Monthly BS";#N/A,#N/A,TRUE,"CF ";#N/A,#N/A,TRUE,"OPEXTOT";#N/A,#N/A,TRUE,"OPEXTOT";#N/A,#N/A,TRUE,"OPEXZON";#N/A,#N/A,TRUE,"OPEX NAT mese";#N/A,#N/A,TRUE,"OPEX DEST mese";#N/A,#N/A,TRUE,"Taxes";#N/A,#N/A,TRUE,"HEAD EOP";#N/A,#N/A,TRUE,"HEAD AVG";#N/A,#N/A,TRUE,"CAPEX by nature";#N/A,#N/A,TRUE,"CAPEX by destination";#N/A,#N/A,TRUE,"PL TREND"}</definedName>
    <definedName name="wrn.Book._.Estimate." hidden="1">{#N/A,#N/A,TRUE,"Summary Indicator";#N/A,#N/A,TRUE,"Highl.P&amp;L comparison";"pel_totale_anno",#N/A,TRUE," P&amp;L completo ytd ytg";"ytd_ytg_1",#N/A,TRUE," P&amp;L completo ytd ytg";"ytd_ytg_2",#N/A,TRUE," P&amp;L completo ytd ytg";"ytd_ytg_3",#N/A,TRUE," P&amp;L completo ytd ytg";"pel_1",#N/A,TRUE,"Monthly P&amp;L";"pel_2",#N/A,TRUE,"Monthly P&amp;L";"pel_3",#N/A,TRUE,"Monthly P&amp;L";"book",#N/A,TRUE,"CAP EMPL";#N/A,#N/A,TRUE,"Highlights BS ";"book",#N/A,TRUE,"CF Monthly ";#N/A,#N/A,TRUE,"Monthly BS";#N/A,#N/A,TRUE,"CF ";#N/A,#N/A,TRUE,"OPEXTOT";#N/A,#N/A,TRUE,"OPEXTOT";#N/A,#N/A,TRUE,"OPEXZON";#N/A,#N/A,TRUE,"OPEX NAT mese";#N/A,#N/A,TRUE,"OPEX DEST mese";#N/A,#N/A,TRUE,"Taxes";#N/A,#N/A,TRUE,"HEAD EOP";#N/A,#N/A,TRUE,"HEAD AVG";#N/A,#N/A,TRUE,"CAPEX by nature";#N/A,#N/A,TRUE,"CAPEX by destination";#N/A,#N/A,TRUE,"PL TREND"}</definedName>
    <definedName name="wrn.BP._.print." localSheetId="30" hidden="1">{#N/A,#N/A,FALSE,"BANNERS";#N/A,#N/A,FALSE,"Market";#N/A,#N/A,FALSE,"Tel Rev";#N/A,#N/A,FALSE,"Revenues IOL";#N/A,#N/A,FALSE,"Invest";#N/A,#N/A,FALSE,"Op Cost1";#N/A,#N/A,FALSE,"Op Cost2";#N/A,#N/A,FALSE,"Oth_&amp;_Tot_Revenues";#N/A,#N/A,FALSE,"Fin Mod";#N/A,#N/A,FALSE,"FinMod_RoW";#N/A,#N/A,FALSE,"P&amp;E Burocrat";#N/A,#N/A,FALSE,"cash flow"}</definedName>
    <definedName name="wrn.BP._.print." hidden="1">{#N/A,#N/A,FALSE,"BANNERS";#N/A,#N/A,FALSE,"Market";#N/A,#N/A,FALSE,"Tel Rev";#N/A,#N/A,FALSE,"Revenues IOL";#N/A,#N/A,FALSE,"Invest";#N/A,#N/A,FALSE,"Op Cost1";#N/A,#N/A,FALSE,"Op Cost2";#N/A,#N/A,FALSE,"Oth_&amp;_Tot_Revenues";#N/A,#N/A,FALSE,"Fin Mod";#N/A,#N/A,FALSE,"FinMod_RoW";#N/A,#N/A,FALSE,"P&amp;E Burocrat";#N/A,#N/A,FALSE,"cash flow"}</definedName>
    <definedName name="wrn.breakup." localSheetId="30" hidden="1">{"comps1",#N/A,FALSE,"Comps Sheet";"comps2",#N/A,FALSE,"Comps Sheet";"comps3",#N/A,FALSE,"Comps Sheet";"comps4",#N/A,FALSE,"Comps Sheet";"comps5",#N/A,FALSE,"Comps Sheet";"comps6",#N/A,FALSE,"Comps Sheet";"ec",#N/A,FALSE,"E&amp;C";"environmental",#N/A,FALSE,"Environmental";"heavy",#N/A,FALSE,"Heavy Const."}</definedName>
    <definedName name="wrn.breakup." hidden="1">{"comps1",#N/A,FALSE,"Comps Sheet";"comps2",#N/A,FALSE,"Comps Sheet";"comps3",#N/A,FALSE,"Comps Sheet";"comps4",#N/A,FALSE,"Comps Sheet";"comps5",#N/A,FALSE,"Comps Sheet";"comps6",#N/A,FALSE,"Comps Sheet";"ec",#N/A,FALSE,"E&amp;C";"environmental",#N/A,FALSE,"Environmental";"heavy",#N/A,FALSE,"Heavy Const."}</definedName>
    <definedName name="wrn.BROKERS._.SALES._.REPS." localSheetId="30" hidden="1">{#N/A,#N/A,FALSE,"JEFF ADEE";#N/A,#N/A,FALSE,"VICKI FORD";#N/A,#N/A,FALSE,"BILL GROB";#N/A,#N/A,FALSE,"MARGIE HULSMAN";#N/A,#N/A,FALSE,"ROSEMARY JACKSON";#N/A,#N/A,FALSE,"DAVID LIVINGSTON";#N/A,#N/A,FALSE,"JOHN PANZA";#N/A,#N/A,FALSE,"CHRISTINE PICKERING";#N/A,#N/A,FALSE,"SUSAN PINSEL";#N/A,#N/A,FALSE,"ELLEN SANDKAM";#N/A,#N/A,FALSE,"JUDY SCHULTZ";#N/A,#N/A,FALSE,"CAROLYN WIENER";#N/A,#N/A,FALSE,"KRISTA YESAITIS";#N/A,#N/A,FALSE,"BETH ZACHARSKI"}</definedName>
    <definedName name="wrn.BROKERS._.SALES._.REPS." hidden="1">{#N/A,#N/A,FALSE,"JEFF ADEE";#N/A,#N/A,FALSE,"VICKI FORD";#N/A,#N/A,FALSE,"BILL GROB";#N/A,#N/A,FALSE,"MARGIE HULSMAN";#N/A,#N/A,FALSE,"ROSEMARY JACKSON";#N/A,#N/A,FALSE,"DAVID LIVINGSTON";#N/A,#N/A,FALSE,"JOHN PANZA";#N/A,#N/A,FALSE,"CHRISTINE PICKERING";#N/A,#N/A,FALSE,"SUSAN PINSEL";#N/A,#N/A,FALSE,"ELLEN SANDKAM";#N/A,#N/A,FALSE,"JUDY SCHULTZ";#N/A,#N/A,FALSE,"CAROLYN WIENER";#N/A,#N/A,FALSE,"KRISTA YESAITIS";#N/A,#N/A,FALSE,"BETH ZACHARSKI"}</definedName>
    <definedName name="wrn.BS._.ALL." localSheetId="30" hidden="1">{"Consolidated BS",#N/A,FALSE,"Consolidated";"US BS",#N/A,FALSE,"US";"UK BS",#N/A,FALSE,"UK";"ASIA BS",#N/A,FALSE,"Asia";"Mexico BS",#N/A,FALSE,"Mexico";"Macro BS",#N/A,FALSE,"Macro"}</definedName>
    <definedName name="wrn.BS._.ALL." hidden="1">{"Consolidated BS",#N/A,FALSE,"Consolidated";"US BS",#N/A,FALSE,"US";"UK BS",#N/A,FALSE,"UK";"ASIA BS",#N/A,FALSE,"Asia";"Mexico BS",#N/A,FALSE,"Mexico";"Macro BS",#N/A,FALSE,"Macro"}</definedName>
    <definedName name="wrn.Budget." localSheetId="30"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wrn.Budget."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wrn.Budget._.2002._.Operating._.Units." localSheetId="30"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wrn.Budget._.2002._.Operating._.Units."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wrn.Budget._.draft." localSheetId="30" hidden="1">{#N/A,#N/A,FALSE,"Valsum";#N/A,#N/A,FALSE,"Value";#N/A,#N/A,FALSE,"Tonnes";#N/A,#N/A,FALSE,"PackVal"}</definedName>
    <definedName name="wrn.Budget._.draft." hidden="1">{#N/A,#N/A,FALSE,"Valsum";#N/A,#N/A,FALSE,"Value";#N/A,#N/A,FALSE,"Tonnes";#N/A,#N/A,FALSE,"PackVal"}</definedName>
    <definedName name="wrn.Budget._.Pack." localSheetId="30" hidden="1">{#N/A,#N/A,FALSE,"Sum";#N/A,#N/A,FALSE,"P&amp;L";#N/A,#N/A,FALSE,"SAP";#N/A,#N/A,FALSE,"Strap";#N/A,#N/A,FALSE,"B-S";#N/A,#N/A,FALSE,"C-F";#N/A,#N/A,FALSE,"MAT"}</definedName>
    <definedName name="wrn.Budget._.Pack." hidden="1">{#N/A,#N/A,FALSE,"Sum";#N/A,#N/A,FALSE,"P&amp;L";#N/A,#N/A,FALSE,"SAP";#N/A,#N/A,FALSE,"Strap";#N/A,#N/A,FALSE,"B-S";#N/A,#N/A,FALSE,"C-F";#N/A,#N/A,FALSE,"MAT"}</definedName>
    <definedName name="wrn.Budget._.Package." localSheetId="30" hidden="1">{#N/A,#N/A,FALSE,"Comparison";#N/A,#N/A,FALSE,"Income Statement";#N/A,#N/A,FALSE,"Balance Sheet";#N/A,#N/A,FALSE,"Cash Flow";#N/A,#N/A,FALSE,"Material &amp; Labor";#N/A,#N/A,FALSE,"Operating OH"}</definedName>
    <definedName name="wrn.Budget._.Package." hidden="1">{#N/A,#N/A,FALSE,"Comparison";#N/A,#N/A,FALSE,"Income Statement";#N/A,#N/A,FALSE,"Balance Sheet";#N/A,#N/A,FALSE,"Cash Flow";#N/A,#N/A,FALSE,"Material &amp; Labor";#N/A,#N/A,FALSE,"Operating OH"}</definedName>
    <definedName name="wrn.Budget2." localSheetId="30"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wrn.Budget2." hidden="1">{#N/A,#N/A,TRUE,"Title Budget";#N/A,#N/A,TRUE,"Index Budget";#N/A,#N/A,TRUE,"Indirect Rate Summary";#N/A,#N/A,TRUE,"Indirect Rate Check";#N/A,#N/A,TRUE,"Fringe Full";#N/A,#N/A,TRUE,"Fringe Part";#N/A,#N/A,TRUE,"Fringe Score";#N/A,#N/A,TRUE,"OH HQ Office";#N/A,#N/A,TRUE,"HQ Off Telecom";#N/A,#N/A,TRUE,"OH HQ Office - CON";#N/A,#N/A,TRUE,"OH HQ Office - NSP";#N/A,#N/A,TRUE,"Client";#N/A,#N/A,TRUE,"Client Telecom";#N/A,#N/A,TRUE,"Client - CON";#N/A,#N/A,TRUE,"Client - NSP";#N/A,#N/A,TRUE,"Non-HQ";#N/A,#N/A,TRUE,"ITOP";#N/A,#N/A,TRUE,"TCC";#N/A,#N/A,TRUE,"Score";#N/A,#N/A,TRUE,"Telecom";#N/A,#N/A,TRUE,"G&amp;A I&amp;ET";#N/A,#N/A,TRUE,"G&amp;A I&amp;ET DOD";#N/A,#N/A,TRUE,"B&amp;P IET";#N/A,#N/A,TRUE,"Mktg IET";#N/A,#N/A,TRUE,"Prog Mgr IET";#N/A,#N/A,TRUE,"CON Div Mgmt GA";#N/A,#N/A,TRUE,"ESD Div Mgmt GA";#N/A,#N/A,TRUE,"SSD Div Mgmt GA";#N/A,#N/A,TRUE,"G&amp;A NSP";#N/A,#N/A,TRUE,"G&amp;A NSP DOD";#N/A,#N/A,TRUE,"B&amp;P NSP";#N/A,#N/A,TRUE,"Mktg NSP";#N/A,#N/A,TRUE,"Prog Mgr NSP";#N/A,#N/A,TRUE,"NSP Div Mgmt GA";#N/A,#N/A,TRUE,"G&amp;A Telecom";#N/A,#N/A,TRUE,"G&amp;A Telecom DOD";#N/A,#N/A,TRUE,"B&amp;P NMD";#N/A,#N/A,TRUE,"Mktg NMD";#N/A,#N/A,TRUE,"Prog Mgr NMD";#N/A,#N/A,TRUE,"NMD Div Mgmt GA";#N/A,#N/A,TRUE,"Mat Handling";#N/A,#N/A,TRUE,"G&amp;A HO";#N/A,#N/A,TRUE,"G&amp;A I&amp;ET Sup HO";#N/A,#N/A,TRUE,"Pres";#N/A,#N/A,TRUE,"VP Fina";#N/A,#N/A,TRUE,"Dyn Allo";#N/A,#N/A,TRUE,"VP HR";#N/A,#N/A,TRUE,"VP Cont";#N/A,#N/A,TRUE,"SEI";#N/A,#N/A,TRUE,"VP Bus Dev";#N/A,#N/A,TRUE,"G&amp;A I&amp;ET Sup XComp";#N/A,#N/A,TRUE,"G&amp;A I&amp;ET Adj";#N/A,#N/A,TRUE,"G&amp;A I&amp;ET Sup G&amp;A";#N/A,#N/A,TRUE,"Prop Sup";#N/A,#N/A,TRUE,"Security";#N/A,#N/A,TRUE,"Acctg";#N/A,#N/A,TRUE,"Payroll"}</definedName>
    <definedName name="wrn.BUDGET2004." localSheetId="30" hidden="1">{#N/A,#N/A,FALSE,"BUD04 HEA";#N/A,#N/A,FALSE,"BUD04 Earnings";#N/A,#N/A,FALSE,"BUD04 Expenses"}</definedName>
    <definedName name="wrn.BUDGET2004." hidden="1">{#N/A,#N/A,FALSE,"BUD04 HEA";#N/A,#N/A,FALSE,"BUD04 Earnings";#N/A,#N/A,FALSE,"BUD04 Expenses"}</definedName>
    <definedName name="wrn.BUDGET97." localSheetId="30" hidden="1">{"FIXVARIANCE",#N/A,FALSE,"COSTPHSE";"SOURCING",#N/A,FALSE,"COSTPHSE"}</definedName>
    <definedName name="wrn.BUDGET97." hidden="1">{"FIXVARIANCE",#N/A,FALSE,"COSTPHSE";"SOURCING",#N/A,FALSE,"COSTPHSE"}</definedName>
    <definedName name="wrn.bullshit1." localSheetId="30" hidden="1">{#N/A,#N/A,FALSE,"Sheet1";#N/A,#N/A,FALSE,"Summary";#N/A,#N/A,FALSE,"proj1";#N/A,#N/A,FALSE,"proj2"}</definedName>
    <definedName name="wrn.bullshit1." hidden="1">{#N/A,#N/A,FALSE,"Sheet1";#N/A,#N/A,FALSE,"Summary";#N/A,#N/A,FALSE,"proj1";#N/A,#N/A,FALSE,"proj2"}</definedName>
    <definedName name="wrn.ByMonth_Actuals." localSheetId="30" hidden="1">{"BalSht_byMonth",#N/A,FALSE,"Legal Entity Bal Sht";"BalSht_byMonth",#N/A,FALSE,"Lyon_Corp Bal Sht";"BalSht_byMonth",#N/A,FALSE,"Fabrics Bal Sht";"BalSht_byMonth",#N/A,FALSE,"Prepreg Bal Sht";"AR_byMonth",#N/A,FALSE,"Legal Entity AR";"AR_byMonth",#N/A,FALSE,"Fabrics AR";"AR_byMonth",#N/A,FALSE,"Prepreg AR";"PPE_byMonth",#N/A,FALSE,"Legal Entity PP&amp;E";"PPE_byMonth",#N/A,FALSE,"Fabrics PP&amp;E";"PPE_byMonth",#N/A,FALSE,"Prepreg PP&amp;E";"INV_byMonth",#N/A,FALSE,"Legal Entity Inventory";"INV_byMonth",#N/A,FALSE,"Fabrics Inventory";"INV_byMonth",#N/A,FALSE,"Prepreg Inventory";"WC_byMonth",#N/A,FALSE,"Legal Entity WC Reserves";"WC_byMonth",#N/A,FALSE,"Fabrics WC Reserves";"WC_byMonth",#N/A,FALSE,"Prepreg WC Reserves";"RESTR_byMonth",#N/A,FALSE,"Restr. Detail";"DEBT_byMonth",#N/A,FALSE,"Debt";"CF_byMonth",#N/A,FALSE,"Legal Entity Cashflow";"CF_byMonth",#N/A,FALSE,"Lyon_Corp Cashflow";"CF_byMonth",#N/A,FALSE,"Fabrics Cashflow";"CF_byMonth",#N/A,FALSE,"Prepreg Cashflow";"IS_byMonth",#N/A,FALSE,"Legal Entity Inc Stmt";"IS_byMonth",#N/A,FALSE,"Lyon_Corp Inc Stmt";"IS_byMonth",#N/A,FALSE,"Fabrics Total Inc Stmt";"IS_byMonth",#N/A,FALSE,"Architectural";"IS_byMonth",#N/A,FALSE,"Reinforcement for Composites";"IS_byMonth",#N/A,FALSE,"Ballistics";"IS_byMonth",#N/A,FALSE,"Electrical";"IS_byMonth",#N/A,FALSE,"Protection";"IS_byMonth",#N/A,FALSE,"General Industrial";"IS_byMonth",#N/A,FALSE,"Total Prepreg Inc Stmt"}</definedName>
    <definedName name="wrn.ByMonth_Actuals." hidden="1">{"BalSht_byMonth",#N/A,FALSE,"Legal Entity Bal Sht";"BalSht_byMonth",#N/A,FALSE,"Lyon_Corp Bal Sht";"BalSht_byMonth",#N/A,FALSE,"Fabrics Bal Sht";"BalSht_byMonth",#N/A,FALSE,"Prepreg Bal Sht";"AR_byMonth",#N/A,FALSE,"Legal Entity AR";"AR_byMonth",#N/A,FALSE,"Fabrics AR";"AR_byMonth",#N/A,FALSE,"Prepreg AR";"PPE_byMonth",#N/A,FALSE,"Legal Entity PP&amp;E";"PPE_byMonth",#N/A,FALSE,"Fabrics PP&amp;E";"PPE_byMonth",#N/A,FALSE,"Prepreg PP&amp;E";"INV_byMonth",#N/A,FALSE,"Legal Entity Inventory";"INV_byMonth",#N/A,FALSE,"Fabrics Inventory";"INV_byMonth",#N/A,FALSE,"Prepreg Inventory";"WC_byMonth",#N/A,FALSE,"Legal Entity WC Reserves";"WC_byMonth",#N/A,FALSE,"Fabrics WC Reserves";"WC_byMonth",#N/A,FALSE,"Prepreg WC Reserves";"RESTR_byMonth",#N/A,FALSE,"Restr. Detail";"DEBT_byMonth",#N/A,FALSE,"Debt";"CF_byMonth",#N/A,FALSE,"Legal Entity Cashflow";"CF_byMonth",#N/A,FALSE,"Lyon_Corp Cashflow";"CF_byMonth",#N/A,FALSE,"Fabrics Cashflow";"CF_byMonth",#N/A,FALSE,"Prepreg Cashflow";"IS_byMonth",#N/A,FALSE,"Legal Entity Inc Stmt";"IS_byMonth",#N/A,FALSE,"Lyon_Corp Inc Stmt";"IS_byMonth",#N/A,FALSE,"Fabrics Total Inc Stmt";"IS_byMonth",#N/A,FALSE,"Architectural";"IS_byMonth",#N/A,FALSE,"Reinforcement for Composites";"IS_byMonth",#N/A,FALSE,"Ballistics";"IS_byMonth",#N/A,FALSE,"Electrical";"IS_byMonth",#N/A,FALSE,"Protection";"IS_byMonth",#N/A,FALSE,"General Industrial";"IS_byMonth",#N/A,FALSE,"Total Prepreg Inc Stmt"}</definedName>
    <definedName name="wrn.ByMonth_Plan." localSheetId="30" hidden="1">{"BalSht_byMonthPlan",#N/A,FALSE,"Legal Entity Bal Sht";"BalSht_byMonthPlan",#N/A,FALSE,"Lyon_Corp Bal Sht";"BalSht_byMonthPlan",#N/A,FALSE,"Fabrics Bal Sht";"BalSht_byMonthPlan",#N/A,FALSE,"Prepreg Bal Sht";"AR_byMonthPlan",#N/A,FALSE,"Legal Entity AR";"AR_byMonthPlan",#N/A,FALSE,"Fabrics AR";"AR_byMonthPlan",#N/A,FALSE,"Prepreg AR";"PPE_byMonthPlan",#N/A,FALSE,"Legal Entity PP&amp;E";"PPE_byMonthPlan",#N/A,FALSE,"Fabrics PP&amp;E";"PPE_byMonthPlan",#N/A,FALSE,"Prepreg PP&amp;E";"INV_byMonthPlan",#N/A,FALSE,"Legal Entity Inventory";"INV_byMonthPlan",#N/A,FALSE,"Fabrics Inventory";"INV_byMonthPlan",#N/A,FALSE,"Prepreg Inventory";"WC_byMonthPlan",#N/A,FALSE,"Legal Entity WC Reserves";"WC_byMonthPlan",#N/A,FALSE,"Fabrics WC Reserves";"WC_byMonthPlan",#N/A,FALSE,"Prepreg WC Reserves";"RESTR_byMonthPlan",#N/A,FALSE,"Restr. Detail";"DEBT_byMonthPlan",#N/A,FALSE,"Debt";"CF_byMonthPlan",#N/A,FALSE,"Legal Entity Cashflow";"CF_byMonthPlan",#N/A,FALSE,"Lyon_Corp Cashflow";"CF_byMonthPlan",#N/A,FALSE,"Fabrics Cashflow";"CF_byMonthPlan",#N/A,FALSE,"Prepreg Cashflow";"IS_byMonthPlan",#N/A,FALSE,"Legal Entity Inc Stmt";"IS_byMonthPlan",#N/A,FALSE,"Lyon_Corp Inc Stmt";"IS_byMonthPlan",#N/A,FALSE,"Fabrics Total Inc Stmt";"IS_byMonthPlan",#N/A,FALSE,"Architectural";"IS_byMonthPlan",#N/A,FALSE,"Reinforcement for Composites";"IS_byMonthPlan",#N/A,FALSE,"Electrical";"IS_byMonthPlan",#N/A,FALSE,"Ballistics";"IS_byMonthPlan",#N/A,FALSE,"Protection";"IS_byMonthPlan",#N/A,FALSE,"General Industrial";"IS_byMonthPlan",#N/A,FALSE,"Total Prepreg Inc Stmt";"hdcount_plan",#N/A,FALSE,"Headcount"}</definedName>
    <definedName name="wrn.ByMonth_Plan." hidden="1">{"BalSht_byMonthPlan",#N/A,FALSE,"Legal Entity Bal Sht";"BalSht_byMonthPlan",#N/A,FALSE,"Lyon_Corp Bal Sht";"BalSht_byMonthPlan",#N/A,FALSE,"Fabrics Bal Sht";"BalSht_byMonthPlan",#N/A,FALSE,"Prepreg Bal Sht";"AR_byMonthPlan",#N/A,FALSE,"Legal Entity AR";"AR_byMonthPlan",#N/A,FALSE,"Fabrics AR";"AR_byMonthPlan",#N/A,FALSE,"Prepreg AR";"PPE_byMonthPlan",#N/A,FALSE,"Legal Entity PP&amp;E";"PPE_byMonthPlan",#N/A,FALSE,"Fabrics PP&amp;E";"PPE_byMonthPlan",#N/A,FALSE,"Prepreg PP&amp;E";"INV_byMonthPlan",#N/A,FALSE,"Legal Entity Inventory";"INV_byMonthPlan",#N/A,FALSE,"Fabrics Inventory";"INV_byMonthPlan",#N/A,FALSE,"Prepreg Inventory";"WC_byMonthPlan",#N/A,FALSE,"Legal Entity WC Reserves";"WC_byMonthPlan",#N/A,FALSE,"Fabrics WC Reserves";"WC_byMonthPlan",#N/A,FALSE,"Prepreg WC Reserves";"RESTR_byMonthPlan",#N/A,FALSE,"Restr. Detail";"DEBT_byMonthPlan",#N/A,FALSE,"Debt";"CF_byMonthPlan",#N/A,FALSE,"Legal Entity Cashflow";"CF_byMonthPlan",#N/A,FALSE,"Lyon_Corp Cashflow";"CF_byMonthPlan",#N/A,FALSE,"Fabrics Cashflow";"CF_byMonthPlan",#N/A,FALSE,"Prepreg Cashflow";"IS_byMonthPlan",#N/A,FALSE,"Legal Entity Inc Stmt";"IS_byMonthPlan",#N/A,FALSE,"Lyon_Corp Inc Stmt";"IS_byMonthPlan",#N/A,FALSE,"Fabrics Total Inc Stmt";"IS_byMonthPlan",#N/A,FALSE,"Architectural";"IS_byMonthPlan",#N/A,FALSE,"Reinforcement for Composites";"IS_byMonthPlan",#N/A,FALSE,"Electrical";"IS_byMonthPlan",#N/A,FALSE,"Ballistics";"IS_byMonthPlan",#N/A,FALSE,"Protection";"IS_byMonthPlan",#N/A,FALSE,"General Industrial";"IS_byMonthPlan",#N/A,FALSE,"Total Prepreg Inc Stmt";"hdcount_plan",#N/A,FALSE,"Headcount"}</definedName>
    <definedName name="wrn.CANADIAN." localSheetId="30" hidden="1">{"CDN OPS",#N/A,FALSE,"Cdn. Ops. Earnings";"CDN CONSOLIDATING",#N/A,FALSE,"COConsol. Earnings";"CDN DIV",#N/A,FALSE,"Cdn. Div. Earnings";"CDN CORP",#N/A,FALSE,"CCorp."}</definedName>
    <definedName name="wrn.CANADIAN." hidden="1">{"CDN OPS",#N/A,FALSE,"Cdn. Ops. Earnings";"CDN CONSOLIDATING",#N/A,FALSE,"COConsol. Earnings";"CDN DIV",#N/A,FALSE,"Cdn. Div. Earnings";"CDN CORP",#N/A,FALSE,"CCorp."}</definedName>
    <definedName name="wrn.CapersPlotter." localSheetId="30" hidden="1">{#N/A,#N/A,FALSE,"DI 2 YEAR MASTER SCHEDULE"}</definedName>
    <definedName name="wrn.CapersPlotter." hidden="1">{#N/A,#N/A,FALSE,"DI 2 YEAR MASTER SCHEDULE"}</definedName>
    <definedName name="wrn.Capital._.Spending._.1998." localSheetId="30" hidden="1">{#N/A,#N/A,TRUE,"Total Allocation";#N/A,#N/A,TRUE,"Capital Software";#N/A,#N/A,TRUE,"Misc";#N/A,#N/A,TRUE,"NAOG"}</definedName>
    <definedName name="wrn.Capital._.Spending._.1998." hidden="1">{#N/A,#N/A,TRUE,"Total Allocation";#N/A,#N/A,TRUE,"Capital Software";#N/A,#N/A,TRUE,"Misc";#N/A,#N/A,TRUE,"NAOG"}</definedName>
    <definedName name="wrn.capplan." localSheetId="30" hidden="1">{#N/A,#N/A,FALSE,"SUMMARY";#N/A,#N/A,FALSE,"TECHNOLOGY";#N/A,#N/A,FALSE,"YEAR2000";#N/A,#N/A,FALSE,"GENERAL SERVICES";#N/A,#N/A,FALSE,"PROD MANAGE";#N/A,#N/A,FALSE,"BOG";#N/A,#N/A,FALSE,"PROT CONT";#N/A,#N/A,FALSE,"INVEST COMP"}</definedName>
    <definedName name="wrn.capplan." hidden="1">{#N/A,#N/A,FALSE,"SUMMARY";#N/A,#N/A,FALSE,"TECHNOLOGY";#N/A,#N/A,FALSE,"YEAR2000";#N/A,#N/A,FALSE,"GENERAL SERVICES";#N/A,#N/A,FALSE,"PROD MANAGE";#N/A,#N/A,FALSE,"BOG";#N/A,#N/A,FALSE,"PROT CONT";#N/A,#N/A,FALSE,"INVEST COMP"}</definedName>
    <definedName name="wrn.Cardiovasculars." localSheetId="30" hidden="1">{#N/A,#N/A,FALSE,"Card";#N/A,#N/A,FALSE,"Prav";#N/A,#N/A,FALSE,"Irbe";#N/A,#N/A,FALSE,"Plavix";#N/A,#N/A,FALSE,"Capt";#N/A,#N/A,FALSE,"Fosi"}</definedName>
    <definedName name="wrn.Cardiovasculars." hidden="1">{#N/A,#N/A,FALSE,"Card";#N/A,#N/A,FALSE,"Prav";#N/A,#N/A,FALSE,"Irbe";#N/A,#N/A,FALSE,"Plavix";#N/A,#N/A,FALSE,"Capt";#N/A,#N/A,FALSE,"Fosi"}</definedName>
    <definedName name="wrn.Cash." localSheetId="30" hidden="1">{"CashPrint",#N/A,FALSE,"Cash"}</definedName>
    <definedName name="wrn.Cash." hidden="1">{"CashPrint",#N/A,FALSE,"Cash"}</definedName>
    <definedName name="wrn.Cash._.Flow." localSheetId="30" hidden="1">{#N/A,#N/A,FALSE,"Layout Cash Flow"}</definedName>
    <definedName name="wrn.Cash._.Flow." hidden="1">{#N/A,#N/A,FALSE,"Layout Cash Flow"}</definedName>
    <definedName name="wrn.Cash._.Flow._.Forecast._.and._.Details." localSheetId="30" hidden="1">{#N/A,#N/A,FALSE,"monthly";#N/A,#N/A,FALSE,"fcst detail"}</definedName>
    <definedName name="wrn.Cash._.Flow._.Forecast._.and._.Details." hidden="1">{#N/A,#N/A,FALSE,"monthly";#N/A,#N/A,FALSE,"fcst detail"}</definedName>
    <definedName name="wrn.CASHPROJ." localSheetId="30" hidden="1">{"CASHPROJ",#N/A,FALSE,"CASHPROJ";"BANK",#N/A,FALSE,"Bank";"SALES",#N/A,FALSE,"Sales";"AR",#N/A,FALSE,"AR";"AP",#N/A,FALSE,"AP";"DAILE",#N/A,FALSE,"Daily";"SALESVAR",#N/A,FALSE,"SalesVar";"SUM",#N/A,FALSE,"Sum"}</definedName>
    <definedName name="wrn.CASHPROJ." hidden="1">{"CASHPROJ",#N/A,FALSE,"CASHPROJ";"BANK",#N/A,FALSE,"Bank";"SALES",#N/A,FALSE,"Sales";"AR",#N/A,FALSE,"AR";"AP",#N/A,FALSE,"AP";"DAILE",#N/A,FALSE,"Daily";"SALESVAR",#N/A,FALSE,"SalesVar";"SUM",#N/A,FALSE,"Sum"}</definedName>
    <definedName name="wrn.Catalog._.Division._.Assumptions." localSheetId="30" hidden="1">{"Catalog Div Assumptions",#N/A,TRUE,"Formatted Assumptions"}</definedName>
    <definedName name="wrn.Catalog._.Division._.Assumptions." hidden="1">{"Catalog Div Assumptions",#N/A,TRUE,"Formatted Assumptions"}</definedName>
    <definedName name="wrn.Catalog._.Division._.Pro._.Forma._.IS." localSheetId="30" hidden="1">{"Catalog Div Pro IS Y1",#N/A,TRUE,"Catalog Pro Forma IS";"Catalog Div Pro IS Y2",#N/A,TRUE,"Catalog Pro Forma IS";"Catalog Div Pro IS Y3",#N/A,TRUE,"Catalog Pro Forma IS";"Catalog Div Pro IS Y4 and Y5",#N/A,TRUE,"Catalog Pro Forma IS";"Catalog Div Annual Summary",#N/A,TRUE,"Catalog Pro Forma IS"}</definedName>
    <definedName name="wrn.Catalog._.Division._.Pro._.Forma._.IS." hidden="1">{"Catalog Div Pro IS Y1",#N/A,TRUE,"Catalog Pro Forma IS";"Catalog Div Pro IS Y2",#N/A,TRUE,"Catalog Pro Forma IS";"Catalog Div Pro IS Y3",#N/A,TRUE,"Catalog Pro Forma IS";"Catalog Div Pro IS Y4 and Y5",#N/A,TRUE,"Catalog Pro Forma IS";"Catalog Div Annual Summary",#N/A,TRUE,"Catalog Pro Forma IS"}</definedName>
    <definedName name="wrn.catsum." localSheetId="30" hidden="1">{"catsum",#N/A,FALSE,"02-00"}</definedName>
    <definedName name="wrn.catsum." hidden="1">{"catsum",#N/A,FALSE,"02-00"}</definedName>
    <definedName name="wrn.Caucedo._.Financials." localSheetId="30" hidden="1">{#N/A,#N/A,FALSE,"Cover"}</definedName>
    <definedName name="wrn.Caucedo._.Financials." hidden="1">{#N/A,#N/A,FALSE,"Cover"}</definedName>
    <definedName name="wrn.CCM." localSheetId="30" hidden="1">{#N/A,#N/A,FALSE,"600606";#N/A,#N/A,FALSE,"600604";#N/A,#N/A,FALSE,"601302";#N/A,#N/A,FALSE,"346B0001046";#N/A,#N/A,FALSE,"231B0000146";#N/A,#N/A,FALSE,"221B0001040";#N/A,#N/A,FALSE,"3081300";#N/A,#N/A,FALSE,"813B0000546";#N/A,#N/A,FALSE,"3082800";#N/A,#N/A,FALSE,"828B0000546";#N/A,#N/A,FALSE,"838B0000544";#N/A,#N/A,FALSE,"714A0000206";#N/A,#N/A,FALSE,"3071400";#N/A,#N/A,FALSE,"3071500";#N/A,#N/A,FALSE,"715A0000206";#N/A,#N/A,FALSE,"3074100";#N/A,#N/A,FALSE,"3074150";#N/A,#N/A,FALSE,"741A0000346";#N/A,#N/A,FALSE,"3056030";#N/A,#N/A,FALSE,"3156058";#N/A,#N/A,FALSE,"356058";#N/A,#N/A,FALSE,"351201";#N/A,#N/A,FALSE,"351115"}</definedName>
    <definedName name="wrn.CCM." hidden="1">{#N/A,#N/A,FALSE,"600606";#N/A,#N/A,FALSE,"600604";#N/A,#N/A,FALSE,"601302";#N/A,#N/A,FALSE,"346B0001046";#N/A,#N/A,FALSE,"231B0000146";#N/A,#N/A,FALSE,"221B0001040";#N/A,#N/A,FALSE,"3081300";#N/A,#N/A,FALSE,"813B0000546";#N/A,#N/A,FALSE,"3082800";#N/A,#N/A,FALSE,"828B0000546";#N/A,#N/A,FALSE,"838B0000544";#N/A,#N/A,FALSE,"714A0000206";#N/A,#N/A,FALSE,"3071400";#N/A,#N/A,FALSE,"3071500";#N/A,#N/A,FALSE,"715A0000206";#N/A,#N/A,FALSE,"3074100";#N/A,#N/A,FALSE,"3074150";#N/A,#N/A,FALSE,"741A0000346";#N/A,#N/A,FALSE,"3056030";#N/A,#N/A,FALSE,"3156058";#N/A,#N/A,FALSE,"356058";#N/A,#N/A,FALSE,"351201";#N/A,#N/A,FALSE,"351115"}</definedName>
    <definedName name="wrn.ccroll." localSheetId="30" hidden="1">{"Admin.",#N/A,FALSE,"ccs";"Alloc.",#N/A,FALSE,"ccs";"BS Inactive",#N/A,FALSE,"ccs";"CU Eng.",#N/A,FALSE,"ccs";"CU Mfg.",#N/A,FALSE,"ccs";"CU Mfg.",#N/A,FALSE,"ccs";"CU Mktg.",#N/A,FALSE,"ccs";"CU PM",#N/A,FALSE,"ccs";"Eng.",#N/A,FALSE,"ccs";"FBR Admin",#N/A,FALSE,"ccs";"FBR China",#N/A,FALSE,"ccs";"FBR Eng.",#N/A,FALSE,"ccs";"FBR Mktg.",#N/A,FALSE,"ccs";"FBR PM",#N/A,FALSE,"ccs";"FRBMfg",#N/A,FALSE,"ccs";"Mfg.",#N/A,FALSE,"ccs";"Mktg.",#N/A,FALSE,"ccs";"Non Op.",#N/A,FALSE,"ccs";"Sales",#N/A,FALSE,"ccs";"WLS Admin.",#N/A,FALSE,"ccs";"WLS Eng.",#N/A,FALSE,"ccs";"WLS Mfg.",#N/A,FALSE,"ccs";"WLS Mktg.",#N/A,FALSE,"ccs";"WLS PM",#N/A,FALSE,"ccs"}</definedName>
    <definedName name="wrn.ccroll." hidden="1">{"Admin.",#N/A,FALSE,"ccs";"Alloc.",#N/A,FALSE,"ccs";"BS Inactive",#N/A,FALSE,"ccs";"CU Eng.",#N/A,FALSE,"ccs";"CU Mfg.",#N/A,FALSE,"ccs";"CU Mfg.",#N/A,FALSE,"ccs";"CU Mktg.",#N/A,FALSE,"ccs";"CU PM",#N/A,FALSE,"ccs";"Eng.",#N/A,FALSE,"ccs";"FBR Admin",#N/A,FALSE,"ccs";"FBR China",#N/A,FALSE,"ccs";"FBR Eng.",#N/A,FALSE,"ccs";"FBR Mktg.",#N/A,FALSE,"ccs";"FBR PM",#N/A,FALSE,"ccs";"FRBMfg",#N/A,FALSE,"ccs";"Mfg.",#N/A,FALSE,"ccs";"Mktg.",#N/A,FALSE,"ccs";"Non Op.",#N/A,FALSE,"ccs";"Sales",#N/A,FALSE,"ccs";"WLS Admin.",#N/A,FALSE,"ccs";"WLS Eng.",#N/A,FALSE,"ccs";"WLS Mfg.",#N/A,FALSE,"ccs";"WLS Mktg.",#N/A,FALSE,"ccs";"WLS PM",#N/A,FALSE,"ccs"}</definedName>
    <definedName name="wrn.Central._.Dist._.Center._.Assumptions." localSheetId="30" hidden="1">{"Central Dist Ctr Assumptions",#N/A,TRUE,"Formatted Assumptions"}</definedName>
    <definedName name="wrn.Central._.Dist._.Center._.Assumptions." hidden="1">{"Central Dist Ctr Assumptions",#N/A,TRUE,"Formatted Assumptions"}</definedName>
    <definedName name="wrn.Central._.Dist._.Center._.Pro._.Forma._.IS." localSheetId="30" hidden="1">{"Dist Center Pro IS Y1",#N/A,TRUE,"Dist Center Pro Forma IS";"Dist Center Pro IS Y2",#N/A,TRUE,"Dist Center Pro Forma IS";"Dist Center Pro IS Y3",#N/A,TRUE,"Dist Center Pro Forma IS";"Dist Center Pro IS Y4 and Y5",#N/A,TRUE,"Dist Center Pro Forma IS";"Dist Center Annual Summary",#N/A,TRUE,"Dist Center Pro Forma IS"}</definedName>
    <definedName name="wrn.Central._.Dist._.Center._.Pro._.Forma._.IS." hidden="1">{"Dist Center Pro IS Y1",#N/A,TRUE,"Dist Center Pro Forma IS";"Dist Center Pro IS Y2",#N/A,TRUE,"Dist Center Pro Forma IS";"Dist Center Pro IS Y3",#N/A,TRUE,"Dist Center Pro Forma IS";"Dist Center Pro IS Y4 and Y5",#N/A,TRUE,"Dist Center Pro Forma IS";"Dist Center Annual Summary",#N/A,TRUE,"Dist Center Pro Forma IS"}</definedName>
    <definedName name="wrn.Central._.Nervous._.System." localSheetId="30" hidden="1">{#N/A,#N/A,FALSE,"CNS";#N/A,#N/A,FALSE,"Serz";#N/A,#N/A,FALSE,"Ace"}</definedName>
    <definedName name="wrn.Central._.Nervous._.System." hidden="1">{#N/A,#N/A,FALSE,"CNS";#N/A,#N/A,FALSE,"Serz";#N/A,#N/A,FALSE,"Ace"}</definedName>
    <definedName name="wrn.CF._.ALL." localSheetId="30" hidden="1">{"Consolidated CF",#N/A,FALSE,"Consolidated";"US CF",#N/A,FALSE,"US";"UK CF",#N/A,FALSE,"UK";"ASIA CF",#N/A,FALSE,"Asia";"Mexico CF",#N/A,FALSE,"Mexico";"Macro CF",#N/A,FALSE,"Macro"}</definedName>
    <definedName name="wrn.CF._.ALL." hidden="1">{"Consolidated CF",#N/A,FALSE,"Consolidated";"US CF",#N/A,FALSE,"US";"UK CF",#N/A,FALSE,"UK";"ASIA CF",#N/A,FALSE,"Asia";"Mexico CF",#N/A,FALSE,"Mexico";"Macro CF",#N/A,FALSE,"Macro"}</definedName>
    <definedName name="wrn.CGIC._.PLICO._.Statutory._.Results." localSheetId="30" hidden="1">{#N/A,#N/A,FALSE,"TEMPLATE";#N/A,#N/A,FALSE,"CG Rollup";#N/A,#N/A,FALSE,"PYR Rollup";#N/A,#N/A,FALSE,"CG New MS";#N/A,#N/A,FALSE,"CG &amp; PYR Stat Info ----&gt;";#N/A,#N/A,FALSE,"CG Med Sup";#N/A,#N/A,FALSE,"CG DI";#N/A,#N/A,FALSE,"CG A&amp;H";#N/A,#N/A,FALSE,"CG LT Care";#N/A,#N/A,FALSE,"CG Universal";#N/A,#N/A,FALSE,"CG Universal";#N/A,#N/A,FALSE,"CG Annuities";#N/A,#N/A,FALSE,"PYR MED SUP";#N/A,#N/A,FALSE,"PYR MED SEL";#N/A,#N/A,FALSE,"PYR LT Care";#N/A,#N/A,FALSE,"PYR Universal";#N/A,#N/A,FALSE,"PYR Other A&amp;H";#N/A,#N/A,FALSE,"PYR Annuities";#N/A,#N/A,FALSE,"PYR Other Life"}</definedName>
    <definedName name="wrn.CGIC._.PLICO._.Statutory._.Results." hidden="1">{#N/A,#N/A,FALSE,"TEMPLATE";#N/A,#N/A,FALSE,"CG Rollup";#N/A,#N/A,FALSE,"PYR Rollup";#N/A,#N/A,FALSE,"CG New MS";#N/A,#N/A,FALSE,"CG &amp; PYR Stat Info ----&gt;";#N/A,#N/A,FALSE,"CG Med Sup";#N/A,#N/A,FALSE,"CG DI";#N/A,#N/A,FALSE,"CG A&amp;H";#N/A,#N/A,FALSE,"CG LT Care";#N/A,#N/A,FALSE,"CG Universal";#N/A,#N/A,FALSE,"CG Universal";#N/A,#N/A,FALSE,"CG Annuities";#N/A,#N/A,FALSE,"PYR MED SUP";#N/A,#N/A,FALSE,"PYR MED SEL";#N/A,#N/A,FALSE,"PYR LT Care";#N/A,#N/A,FALSE,"PYR Universal";#N/A,#N/A,FALSE,"PYR Other A&amp;H";#N/A,#N/A,FALSE,"PYR Annuities";#N/A,#N/A,FALSE,"PYR Other Life"}</definedName>
    <definedName name="wrn.charmin." localSheetId="30" hidden="1">{"charmin",#N/A,FALSE,"FMAM II"}</definedName>
    <definedName name="wrn.charmin." hidden="1">{"charmin",#N/A,FALSE,"FMAM II"}</definedName>
    <definedName name="wrn.CHART." localSheetId="30" hidden="1">{"CHART",#N/A,FALSE,"Arch Communications"}</definedName>
    <definedName name="wrn.CHART." hidden="1">{"CHART",#N/A,FALSE,"Arch Communications"}</definedName>
    <definedName name="wrn.chart._.1998" localSheetId="30" hidden="1">{#N/A,#N/A,FALSE,"Summary";#N/A,#N/A,FALSE,"Pending";#N/A,#N/A,FALSE,"Jan'98";#N/A,#N/A,FALSE,"Feb'98";#N/A,#N/A,FALSE,"Mar'98";#N/A,#N/A,FALSE,"Apr'98";#N/A,#N/A,FALSE,"May'98";#N/A,#N/A,FALSE,"June'98";#N/A,#N/A,FALSE,"July'98"}</definedName>
    <definedName name="wrn.chart._.1998" hidden="1">{#N/A,#N/A,FALSE,"Summary";#N/A,#N/A,FALSE,"Pending";#N/A,#N/A,FALSE,"Jan'98";#N/A,#N/A,FALSE,"Feb'98";#N/A,#N/A,FALSE,"Mar'98";#N/A,#N/A,FALSE,"Apr'98";#N/A,#N/A,FALSE,"May'98";#N/A,#N/A,FALSE,"June'98";#N/A,#N/A,FALSE,"July'98"}</definedName>
    <definedName name="wrn.chi._.tiÆt." localSheetId="30" hidden="1">{#N/A,#N/A,FALSE,"Chi tiÆt"}</definedName>
    <definedName name="wrn.chi._.tiÆt." hidden="1">{#N/A,#N/A,FALSE,"Chi tiÆt"}</definedName>
    <definedName name="wrn.CIPG._.All._.Sheets." localSheetId="30"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All._.Sheets."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Black._.and._.White." localSheetId="30"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Black._.and._.White."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Color._.Charts." localSheetId="30" hidden="1">{#N/A,#N/A,FALSE,"4-up charts p.1";#N/A,#N/A,FALSE,"4-up charts p.2";#N/A,#N/A,FALSE," rate of ? qtr";#N/A,#N/A,FALSE,"Detail Rel rate of ? ";#N/A,#N/A,FALSE,"Inventory"}</definedName>
    <definedName name="wrn.CIPG._.Color._.Charts." hidden="1">{#N/A,#N/A,FALSE,"4-up charts p.1";#N/A,#N/A,FALSE,"4-up charts p.2";#N/A,#N/A,FALSE," rate of ? qtr";#N/A,#N/A,FALSE,"Detail Rel rate of ? ";#N/A,#N/A,FALSE,"Inventory"}</definedName>
    <definedName name="wrn.CIS." localSheetId="30" hidden="1">{"bsheet",#N/A,FALSE,"Present";"income",#N/A,FALSE,"Present";"ratios1",#N/A,FALSE,"Present";"expenses",#N/A,FALSE,"Present";"ratios2",#N/A,FALSE,"Present";"cashflow",#N/A,FALSE,"Present";"GAAP",#N/A,FALSE,"Present";"dividends",#N/A,FALSE,"Present";"invest1",#N/A,FALSE,"Present";"earned",#N/A,FALSE,"Present";"reserves1",#N/A,FALSE,"Present";"reserves2",#N/A,FALSE,"Present"}</definedName>
    <definedName name="wrn.CIS." hidden="1">{"bsheet",#N/A,FALSE,"Present";"income",#N/A,FALSE,"Present";"ratios1",#N/A,FALSE,"Present";"expenses",#N/A,FALSE,"Present";"ratios2",#N/A,FALSE,"Present";"cashflow",#N/A,FALSE,"Present";"GAAP",#N/A,FALSE,"Present";"dividends",#N/A,FALSE,"Present";"invest1",#N/A,FALSE,"Present";"earned",#N/A,FALSE,"Present";"reserves1",#N/A,FALSE,"Present";"reserves2",#N/A,FALSE,"Present"}</definedName>
    <definedName name="wrn.client." localSheetId="30" hidden="1">{"multiple",#N/A,FALSE,"client";"margins",#N/A,FALSE,"client";"data",#N/A,FALSE,"client"}</definedName>
    <definedName name="wrn.client." hidden="1">{"multiple",#N/A,FALSE,"client";"margins",#N/A,FALSE,"client";"data",#N/A,FALSE,"client"}</definedName>
    <definedName name="wrn.Client._.Process._.Report." localSheetId="30" hidden="1">{#N/A,#N/A,FALSE,"Renewals In Process";#N/A,#N/A,FALSE,"New Clients In Process";#N/A,#N/A,FALSE,"Completed New Clients";#N/A,#N/A,FALSE,"Completed Renewals"}</definedName>
    <definedName name="wrn.Client._.Process._.Report." hidden="1">{#N/A,#N/A,FALSE,"Renewals In Process";#N/A,#N/A,FALSE,"New Clients In Process";#N/A,#N/A,FALSE,"Completed New Clients";#N/A,#N/A,FALSE,"Completed Renewals"}</definedName>
    <definedName name="wrn.Client3." localSheetId="30" hidden="1">{"data",#N/A,FALSE,"client (3)";"margins",#N/A,FALSE,"client (3)";"multiple",#N/A,FALSE,"client (3)"}</definedName>
    <definedName name="wrn.Client3." hidden="1">{"data",#N/A,FALSE,"client (3)";"margins",#N/A,FALSE,"client (3)";"multiple",#N/A,FALSE,"client (3)"}</definedName>
    <definedName name="wrn.client4." localSheetId="30" hidden="1">{"multiple",#N/A,FALSE,"client (4)";"margins",#N/A,FALSE,"client (4)";"data",#N/A,FALSE,"client (4)"}</definedName>
    <definedName name="wrn.client4." hidden="1">{"multiple",#N/A,FALSE,"client (4)";"margins",#N/A,FALSE,"client (4)";"data",#N/A,FALSE,"client (4)"}</definedName>
    <definedName name="wrn.clientcopy." localSheetId="30"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Msch." localSheetId="30" hidden="1">{#N/A,#N/A,FALSE,"CMsch"}</definedName>
    <definedName name="wrn.CMsch." hidden="1">{#N/A,#N/A,FALSE,"CMsch"}</definedName>
    <definedName name="wrn.cns" localSheetId="30" hidden="1">{"Annual",#N/A,FALSE,"FTS";"Divisional",#N/A,FALSE,"FTS";"Balance Sheet",#N/A,FALSE,"FTS";"Funds Flow",#N/A,FALSE,"FTS";"Quarterly Earnings",#N/A,FALSE,"FTS";"Quarterly Margins",#N/A,FALSE,"FTS";"Ratio Analysis",#N/A,FALSE,"FTS";"Q Sales",#N/A,FALSE,"FTS";"Q EBIT",#N/A,FALSE,"FTS";"Unit Analysis",#N/A,FALSE,"FTS";"Inventory Analysis",#N/A,FALSE,"FTS";"Valuation",#N/A,FALSE,"FTS";"Matrix",#N/A,FALSE,"FTS"}</definedName>
    <definedName name="wrn.cns" hidden="1">{"Annual",#N/A,FALSE,"FTS";"Divisional",#N/A,FALSE,"FTS";"Balance Sheet",#N/A,FALSE,"FTS";"Funds Flow",#N/A,FALSE,"FTS";"Quarterly Earnings",#N/A,FALSE,"FTS";"Quarterly Margins",#N/A,FALSE,"FTS";"Ratio Analysis",#N/A,FALSE,"FTS";"Q Sales",#N/A,FALSE,"FTS";"Q EBIT",#N/A,FALSE,"FTS";"Unit Analysis",#N/A,FALSE,"FTS";"Inventory Analysis",#N/A,FALSE,"FTS";"Valuation",#N/A,FALSE,"FTS";"Matrix",#N/A,FALSE,"FTS"}</definedName>
    <definedName name="wrn.COGS." localSheetId="30" hidden="1">{"Balt COGS",#N/A,FALSE,"COGS";"Balt Sum",#N/A,FALSE,"SUM";"Balt Defd Var",#N/A,FALSE,"DEFD VAR";"Balt Input Usage",#N/A,FALSE,"INPUT";"Balt Input PPV",#N/A,FALSE,"INPUT"}</definedName>
    <definedName name="wrn.COGS." hidden="1">{"Balt COGS",#N/A,FALSE,"COGS";"Balt Sum",#N/A,FALSE,"SUM";"Balt Defd Var",#N/A,FALSE,"DEFD VAR";"Balt Input Usage",#N/A,FALSE,"INPUT";"Balt Input PPV",#N/A,FALSE,"INPUT"}</definedName>
    <definedName name="wrn.Comark." localSheetId="30" hidden="1">{#N/A,#N/A,FALSE,"pg 1 COVERpg";#N/A,#N/A,FALSE,"pg 2 EXECsum";#N/A,#N/A,FALSE,"pg 3 ARIneligble";#N/A,#N/A,FALSE,"pg 4 BBR Trend";#N/A,#N/A,FALSE,"pg 5 ARControl";#N/A,#N/A,FALSE,"pg 6 Pastdue";#N/A,#N/A,FALSE,"pg 7 Bad Debt";#N/A,#N/A,FALSE,"pg 8 ARConcent";#N/A,#N/A,FALSE,"pg 9 APConc.";#N/A,#N/A,FALSE,"pg 10 APcontrol";#N/A,#N/A,FALSE,"pg 11 BankACCT";#N/A,#N/A,FALSE,"pg 12 Add'l ARAnalysis";#N/A,#N/A,FALSE,"pg. 13 Shiptest";#N/A,#N/A,FALSE,"pg 14 Credit Memo Test";#N/A,#N/A,FALSE,"pg 15-17 Credit Process";#N/A,#N/A,FALSE,"pg 18 Credit Dept."}</definedName>
    <definedName name="wrn.Comark." hidden="1">{#N/A,#N/A,FALSE,"pg 1 COVERpg";#N/A,#N/A,FALSE,"pg 2 EXECsum";#N/A,#N/A,FALSE,"pg 3 ARIneligble";#N/A,#N/A,FALSE,"pg 4 BBR Trend";#N/A,#N/A,FALSE,"pg 5 ARControl";#N/A,#N/A,FALSE,"pg 6 Pastdue";#N/A,#N/A,FALSE,"pg 7 Bad Debt";#N/A,#N/A,FALSE,"pg 8 ARConcent";#N/A,#N/A,FALSE,"pg 9 APConc.";#N/A,#N/A,FALSE,"pg 10 APcontrol";#N/A,#N/A,FALSE,"pg 11 BankACCT";#N/A,#N/A,FALSE,"pg 12 Add'l ARAnalysis";#N/A,#N/A,FALSE,"pg. 13 Shiptest";#N/A,#N/A,FALSE,"pg 14 Credit Memo Test";#N/A,#N/A,FALSE,"pg 15-17 Credit Process";#N/A,#N/A,FALSE,"pg 18 Credit Dept."}</definedName>
    <definedName name="wrn.Combination." localSheetId="30"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ED." localSheetId="30" hidden="1">{#N/A,#N/A,FALSE,"INPUTS";#N/A,#N/A,FALSE,"PROFORMA BSHEET";#N/A,#N/A,FALSE,"COMBINED";#N/A,#N/A,FALSE,"HIGH YIELD";#N/A,#N/A,FALSE,"COMB_GRAPHS"}</definedName>
    <definedName name="wrn.COMBINED." hidden="1">{#N/A,#N/A,FALSE,"INPUTS";#N/A,#N/A,FALSE,"PROFORMA BSHEET";#N/A,#N/A,FALSE,"COMBINED";#N/A,#N/A,FALSE,"HIGH YIELD";#N/A,#N/A,FALSE,"COMB_GRAPHS"}</definedName>
    <definedName name="wrn.Combined._.Pro._.Forma._.IS._.for._.5._.FY._.Ends." localSheetId="30" hidden="1">{"Combined Pro IS For 5 FY Ends",#N/A,TRUE,"Cons Pro IS 5Y Sum"}</definedName>
    <definedName name="wrn.Combined._.Pro._.Forma._.IS._.for._.5._.FY._.Ends." hidden="1">{"Combined Pro IS For 5 FY Ends",#N/A,TRUE,"Cons Pro IS 5Y Sum"}</definedName>
    <definedName name="wrn.COMBINED._1" localSheetId="30"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BINED._2" localSheetId="30" hidden="1">{#N/A,#N/A,FALSE,"INPUTS";#N/A,#N/A,FALSE,"PROFORMA BSHEET";#N/A,#N/A,FALSE,"COMBINED";#N/A,#N/A,FALSE,"HIGH YIELD";#N/A,#N/A,FALSE,"COMB_GRAPHS"}</definedName>
    <definedName name="wrn.COMBINED._2" hidden="1">{#N/A,#N/A,FALSE,"INPUTS";#N/A,#N/A,FALSE,"PROFORMA BSHEET";#N/A,#N/A,FALSE,"COMBINED";#N/A,#N/A,FALSE,"HIGH YIELD";#N/A,#N/A,FALSE,"COMB_GRAPHS"}</definedName>
    <definedName name="wrn.COMBINED._3" localSheetId="30" hidden="1">{#N/A,#N/A,FALSE,"INPUTS";#N/A,#N/A,FALSE,"PROFORMA BSHEET";#N/A,#N/A,FALSE,"COMBINED";#N/A,#N/A,FALSE,"HIGH YIELD";#N/A,#N/A,FALSE,"COMB_GRAPHS"}</definedName>
    <definedName name="wrn.COMBINED._3" hidden="1">{#N/A,#N/A,FALSE,"INPUTS";#N/A,#N/A,FALSE,"PROFORMA BSHEET";#N/A,#N/A,FALSE,"COMBINED";#N/A,#N/A,FALSE,"HIGH YIELD";#N/A,#N/A,FALSE,"COMB_GRAPHS"}</definedName>
    <definedName name="wrn.COMBINED._4" localSheetId="30" hidden="1">{#N/A,#N/A,FALSE,"INPUTS";#N/A,#N/A,FALSE,"PROFORMA BSHEET";#N/A,#N/A,FALSE,"COMBINED";#N/A,#N/A,FALSE,"HIGH YIELD";#N/A,#N/A,FALSE,"COMB_GRAPHS"}</definedName>
    <definedName name="wrn.COMBINED._4" hidden="1">{#N/A,#N/A,FALSE,"INPUTS";#N/A,#N/A,FALSE,"PROFORMA BSHEET";#N/A,#N/A,FALSE,"COMBINED";#N/A,#N/A,FALSE,"HIGH YIELD";#N/A,#N/A,FALSE,"COMB_GRAPHS"}</definedName>
    <definedName name="wrn.COMBINED._5" localSheetId="30" hidden="1">{#N/A,#N/A,FALSE,"INPUTS";#N/A,#N/A,FALSE,"PROFORMA BSHEET";#N/A,#N/A,FALSE,"COMBINED";#N/A,#N/A,FALSE,"HIGH YIELD";#N/A,#N/A,FALSE,"COMB_GRAPHS"}</definedName>
    <definedName name="wrn.COMBINED._5" hidden="1">{#N/A,#N/A,FALSE,"INPUTS";#N/A,#N/A,FALSE,"PROFORMA BSHEET";#N/A,#N/A,FALSE,"COMBINED";#N/A,#N/A,FALSE,"HIGH YIELD";#N/A,#N/A,FALSE,"COMB_GRAPHS"}</definedName>
    <definedName name="wrn.ComboResults." localSheetId="30" hidden="1">{#N/A,#N/A,FALSE,"Combo-Ass ";#N/A,#N/A,FALSE,"Combo-AD sum";#N/A,#N/A,FALSE,"Combo-Syn Sens";#N/A,#N/A,FALSE,"Combo-Contr";#N/A,#N/A,FALSE,"Combo-Credit Sum";#N/A,#N/A,FALSE,"Combo-Credit";#N/A,#N/A,FALSE,"Combo-AD";#N/A,#N/A,FALSE,"Combo-AD CF"}</definedName>
    <definedName name="wrn.ComboResults." hidden="1">{#N/A,#N/A,FALSE,"Combo-Ass ";#N/A,#N/A,FALSE,"Combo-AD sum";#N/A,#N/A,FALSE,"Combo-Syn Sens";#N/A,#N/A,FALSE,"Combo-Contr";#N/A,#N/A,FALSE,"Combo-Credit Sum";#N/A,#N/A,FALSE,"Combo-Credit";#N/A,#N/A,FALSE,"Combo-AD";#N/A,#N/A,FALSE,"Combo-AD CF"}</definedName>
    <definedName name="wrn.ComboState." localSheetId="30" hidden="1">{#N/A,#N/A,FALSE,"Combo-Ass ";#N/A,#N/A,FALSE,"Combo-IS";#N/A,#N/A,FALSE,"Combo-BS";#N/A,#N/A,FALSE,"Combo-CF"}</definedName>
    <definedName name="wrn.ComboState." hidden="1">{#N/A,#N/A,FALSE,"Combo-Ass ";#N/A,#N/A,FALSE,"Combo-IS";#N/A,#N/A,FALSE,"Combo-BS";#N/A,#N/A,FALSE,"Combo-CF"}</definedName>
    <definedName name="wrn.COMMISSIONER." localSheetId="30" hidden="1">{#N/A,#N/A,FALSE,"BS_OCIF OIB";#N/A,#N/A,FALSE,"PL_OCIF OIB";#N/A,#N/A,FALSE,"SCH_A-B_OCIF OIB";#N/A,#N/A,FALSE,"AVG_CALC OIB"}</definedName>
    <definedName name="wrn.COMMISSIONER." hidden="1">{#N/A,#N/A,FALSE,"BS_OCIF OIB";#N/A,#N/A,FALSE,"PL_OCIF OIB";#N/A,#N/A,FALSE,"SCH_A-B_OCIF OIB";#N/A,#N/A,FALSE,"AVG_CALC OIB"}</definedName>
    <definedName name="wrn.Comp._.and._.Prices." localSheetId="30" hidden="1">{#N/A,#N/A,FALSE,"comp";#N/A,#N/A,FALSE,"Alpha";#N/A,#N/A,FALSE,"Hi";#N/A,#N/A,FALSE,"Lo";#N/A,#N/A,FALSE,"Mkt. Cap";#N/A,#N/A,FALSE,"Categ."}</definedName>
    <definedName name="wrn.Comp._.and._.Prices." hidden="1">{#N/A,#N/A,FALSE,"comp";#N/A,#N/A,FALSE,"Alpha";#N/A,#N/A,FALSE,"Hi";#N/A,#N/A,FALSE,"Lo";#N/A,#N/A,FALSE,"Mkt. Cap";#N/A,#N/A,FALSE,"Categ."}</definedName>
    <definedName name="wrn.Comparativo." localSheetId="30" hidden="1">{#N/A,#N/A,TRUE,"ComparativoII"}</definedName>
    <definedName name="wrn.Comparativo." hidden="1">{#N/A,#N/A,TRUE,"ComparativoII"}</definedName>
    <definedName name="wrn.compare." localSheetId="30" hidden="1">{"page1",#N/A,FALSE,"Temp";"page2",#N/A,FALSE,"Temp";"page3",#N/A,FALSE,"Temp";"page4",#N/A,FALSE,"Temp";"page5",#N/A,FALSE,"Temp";"page6",#N/A,FALSE,"Temp"}</definedName>
    <definedName name="wrn.compare." hidden="1">{"page1",#N/A,FALSE,"Temp";"page2",#N/A,FALSE,"Temp";"page3",#N/A,FALSE,"Temp";"page4",#N/A,FALSE,"Temp";"page5",#N/A,FALSE,"Temp";"page6",#N/A,FALSE,"Temp"}</definedName>
    <definedName name="wrn.compare.2" localSheetId="30" hidden="1">{"page1",#N/A,FALSE,"Temp";"page2",#N/A,FALSE,"Temp";"page3",#N/A,FALSE,"Temp";"page4",#N/A,FALSE,"Temp";"page5",#N/A,FALSE,"Temp";"page6",#N/A,FALSE,"Temp"}</definedName>
    <definedName name="wrn.compare.2" hidden="1">{"page1",#N/A,FALSE,"Temp";"page2",#N/A,FALSE,"Temp";"page3",#N/A,FALSE,"Temp";"page4",#N/A,FALSE,"Temp";"page5",#N/A,FALSE,"Temp";"page6",#N/A,FALSE,"Temp"}</definedName>
    <definedName name="wrn.COMPCO." localSheetId="30" hidden="1">{"Page1",#N/A,FALSE,"CompCo";"Page2",#N/A,FALSE,"CompCo"}</definedName>
    <definedName name="wrn.COMPCO." hidden="1">{"Page1",#N/A,FALSE,"CompCo";"Page2",#N/A,FALSE,"CompCo"}</definedName>
    <definedName name="wrn.compco._from_DBAB" localSheetId="30" hidden="1">{"mult96",#N/A,FALSE,"PETCOMP";"est96",#N/A,FALSE,"PETCOMP";"mult95",#N/A,FALSE,"PETCOMP";"est95",#N/A,FALSE,"PETCOMP";"multltm",#N/A,FALSE,"PETCOMP";"resultltm",#N/A,FALSE,"PETCOMP"}</definedName>
    <definedName name="wrn.compco._from_DBAB" hidden="1">{"mult96",#N/A,FALSE,"PETCOMP";"est96",#N/A,FALSE,"PETCOMP";"mult95",#N/A,FALSE,"PETCOMP";"est95",#N/A,FALSE,"PETCOMP";"multltm",#N/A,FALSE,"PETCOMP";"resultltm",#N/A,FALSE,"PETCOMP"}</definedName>
    <definedName name="wrn.Complete." localSheetId="3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Budget." localSheetId="30" hidden="1">{"Inc.",#N/A,FALSE,"ORIGNAL";"Allocations",#N/A,FALSE,"ORIGNAL";#N/A,#N/A,FALSE,"Inv. Con.";"Balance Sheet 1",#N/A,FALSE,"ORIGNAL";"Balance Sheet 2",#N/A,FALSE,"ORIGNAL";"Assumptions 1",#N/A,FALSE,"ORIGNAL";"Assumptions 2",#N/A,FALSE,"ORIGNAL";"CFS 1",#N/A,FALSE,"ORIGNAL";"CFS 2",#N/A,FALSE,"ORIGNAL";#N/A,#N/A,FALSE,"EBITDA";#N/A,#N/A,FALSE,"Cap. X";#N/A,#N/A,FALSE,"Lease Sch.";"Dep. 1",#N/A,FALSE,"ORIGNAL";"Dep. 2",#N/A,FALSE,"ORIGNAL";"Dep. 3",#N/A,FALSE,"ORIGNAL";"Debt Sch. 1",#N/A,FALSE,"ORIGNAL";"Debt Sch. 2",#N/A,FALSE,"ORIGNAL";"Debt Sch. 3",#N/A,FALSE,"ORIGNAL";"Loan Covenant 1",#N/A,FALSE,"ORIGNAL";"Loan Covenant 2",#N/A,FALSE,"ORIGNAL";#N/A,#N/A,FALSE,"LOAN 2";"WI Inc.",#N/A,FALSE,"ORIGNAL";"WI Holding",#N/A,FALSE,"ORIGNAL"}</definedName>
    <definedName name="wrn.Complete._.Budget." hidden="1">{"Inc.",#N/A,FALSE,"ORIGNAL";"Allocations",#N/A,FALSE,"ORIGNAL";#N/A,#N/A,FALSE,"Inv. Con.";"Balance Sheet 1",#N/A,FALSE,"ORIGNAL";"Balance Sheet 2",#N/A,FALSE,"ORIGNAL";"Assumptions 1",#N/A,FALSE,"ORIGNAL";"Assumptions 2",#N/A,FALSE,"ORIGNAL";"CFS 1",#N/A,FALSE,"ORIGNAL";"CFS 2",#N/A,FALSE,"ORIGNAL";#N/A,#N/A,FALSE,"EBITDA";#N/A,#N/A,FALSE,"Cap. X";#N/A,#N/A,FALSE,"Lease Sch.";"Dep. 1",#N/A,FALSE,"ORIGNAL";"Dep. 2",#N/A,FALSE,"ORIGNAL";"Dep. 3",#N/A,FALSE,"ORIGNAL";"Debt Sch. 1",#N/A,FALSE,"ORIGNAL";"Debt Sch. 2",#N/A,FALSE,"ORIGNAL";"Debt Sch. 3",#N/A,FALSE,"ORIGNAL";"Loan Covenant 1",#N/A,FALSE,"ORIGNAL";"Loan Covenant 2",#N/A,FALSE,"ORIGNAL";#N/A,#N/A,FALSE,"LOAN 2";"WI Inc.",#N/A,FALSE,"ORIGNAL";"WI Holding",#N/A,FALSE,"ORIGNAL"}</definedName>
    <definedName name="wrn.Complete._.File." localSheetId="30" hidden="1">{#N/A,#N/A,TRUE,"Top";#N/A,#N/A,TRUE,"Quarter";#N/A,#N/A,TRUE,"Variance";#N/A,#N/A,TRUE,"Forecast";#N/A,#N/A,TRUE,"ForecastMnthly";#N/A,#N/A,TRUE,"ForecastQtrly";#N/A,#N/A,TRUE,"Actual"}</definedName>
    <definedName name="wrn.Complete._.File." hidden="1">{#N/A,#N/A,TRUE,"Top";#N/A,#N/A,TRUE,"Quarter";#N/A,#N/A,TRUE,"Variance";#N/A,#N/A,TRUE,"Forecast";#N/A,#N/A,TRUE,"ForecastMnthly";#N/A,#N/A,TRUE,"ForecastQtrly";#N/A,#N/A,TRUE,"Actual"}</definedName>
    <definedName name="wrn.Complete._.Report." localSheetId="30"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mplete.2" localSheetId="3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localSheetId="3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nsol." localSheetId="30" hidden="1">{#N/A,#N/A,FALSE,"COVER";#N/A,#N/A,FALSE,"Key Fin'l Performance";#N/A,#N/A,FALSE,"Q2 Target P &amp; L";#N/A,#N/A,FALSE,"Comp. Margin $";#N/A,#N/A,FALSE,"Standard Margin";#N/A,#N/A,FALSE,"Bus Sector";#N/A,#N/A,FALSE,"EBG &amp; GAAP Recon";#N/A,#N/A,FALSE,"EBG P&amp;L Act vs Plan";#N/A,#N/A,FALSE,"EBG P&amp;L Fcst";#N/A,#N/A,FALSE,"EBG P&amp;L Trend";#N/A,#N/A,FALSE,"Key Metrics";#N/A,#N/A,FALSE,"Cum Net Income Chart";#N/A,#N/A,FALSE,"Rev &amp; Mrgn Trend";#N/A,#N/A,FALSE,"Trended Op Ex";#N/A,#N/A,FALSE,"Consol BS";#N/A,#N/A,FALSE,"Consol BS vs Plan";#N/A,#N/A,FALSE,"Consol CF vs Plan";#N/A,#N/A,FALSE,"Asset &amp; Eq Measures";#N/A,#N/A,FALSE,"CCC _PHIL";#N/A,#N/A,FALSE,"Rev &amp; Booking Trend";#N/A,#N/A,FALSE,"Comp Rev Trend VM";#N/A,#N/A,FALSE,"Comp Bookings Trend VM";#N/A,#N/A,FALSE,"Top Customers";#N/A,#N/A,FALSE,"Backlog - Consolidated";#N/A,#N/A,FALSE,"Design Win Summary - Consol";#N/A,#N/A,FALSE,"Headcount Summary";#N/A,#N/A,FALSE,"Std Rpt Pkg Table Contents";#N/A,#N/A,FALSE,"Competitive data";#N/A,#N/A,FALSE,"Glossary"}</definedName>
    <definedName name="wrn.Consol." hidden="1">{#N/A,#N/A,FALSE,"COVER";#N/A,#N/A,FALSE,"Key Fin'l Performance";#N/A,#N/A,FALSE,"Q2 Target P &amp; L";#N/A,#N/A,FALSE,"Comp. Margin $";#N/A,#N/A,FALSE,"Standard Margin";#N/A,#N/A,FALSE,"Bus Sector";#N/A,#N/A,FALSE,"EBG &amp; GAAP Recon";#N/A,#N/A,FALSE,"EBG P&amp;L Act vs Plan";#N/A,#N/A,FALSE,"EBG P&amp;L Fcst";#N/A,#N/A,FALSE,"EBG P&amp;L Trend";#N/A,#N/A,FALSE,"Key Metrics";#N/A,#N/A,FALSE,"Cum Net Income Chart";#N/A,#N/A,FALSE,"Rev &amp; Mrgn Trend";#N/A,#N/A,FALSE,"Trended Op Ex";#N/A,#N/A,FALSE,"Consol BS";#N/A,#N/A,FALSE,"Consol BS vs Plan";#N/A,#N/A,FALSE,"Consol CF vs Plan";#N/A,#N/A,FALSE,"Asset &amp; Eq Measures";#N/A,#N/A,FALSE,"CCC _PHIL";#N/A,#N/A,FALSE,"Rev &amp; Booking Trend";#N/A,#N/A,FALSE,"Comp Rev Trend VM";#N/A,#N/A,FALSE,"Comp Bookings Trend VM";#N/A,#N/A,FALSE,"Top Customers";#N/A,#N/A,FALSE,"Backlog - Consolidated";#N/A,#N/A,FALSE,"Design Win Summary - Consol";#N/A,#N/A,FALSE,"Headcount Summary";#N/A,#N/A,FALSE,"Std Rpt Pkg Table Contents";#N/A,#N/A,FALSE,"Competitive data";#N/A,#N/A,FALSE,"Glossary"}</definedName>
    <definedName name="wrn.Consol._.adjusts." localSheetId="30" hidden="1">{"adjPL1",#N/A,FALSE,"adj";"adjPL2",#N/A,FALSE,"adj";"adjPL2a",#N/A,FALSE,"adj";"adjPL2b",#N/A,FALSE,"adj";"adjPL3",#N/A,FALSE,"adj";"adjPL4",#N/A,FALSE,"adj";"adjPL5",#N/A,FALSE,"adj";"adjBS2",#N/A,FALSE,"adj";"adjBS3",#N/A,FALSE,"adj";"adjCF1",#N/A,FALSE,"adj";"adjCF4",#N/A,FALSE,"adj"}</definedName>
    <definedName name="wrn.Consol._.adjusts." hidden="1">{"adjPL1",#N/A,FALSE,"adj";"adjPL2",#N/A,FALSE,"adj";"adjPL2a",#N/A,FALSE,"adj";"adjPL2b",#N/A,FALSE,"adj";"adjPL3",#N/A,FALSE,"adj";"adjPL4",#N/A,FALSE,"adj";"adjPL5",#N/A,FALSE,"adj";"adjBS2",#N/A,FALSE,"adj";"adjBS3",#N/A,FALSE,"adj";"adjCF1",#N/A,FALSE,"adj";"adjCF4",#N/A,FALSE,"adj"}</definedName>
    <definedName name="wrn.Consol._.FS." localSheetId="30" hidden="1">{#N/A,#N/A,FALSE,"BalSheet 0899";#N/A,#N/A,FALSE,"ytdpl899";#N/A,#N/A,FALSE,"Aug PL";#N/A,#N/A,FALSE,"Minority Int";#N/A,#N/A,FALSE,"Equity Roll Forward";#N/A,#N/A,FALSE,"Book Equity Test"}</definedName>
    <definedName name="wrn.Consol._.FS." hidden="1">{#N/A,#N/A,FALSE,"BalSheet 0899";#N/A,#N/A,FALSE,"ytdpl899";#N/A,#N/A,FALSE,"Aug PL";#N/A,#N/A,FALSE,"Minority Int";#N/A,#N/A,FALSE,"Equity Roll Forward";#N/A,#N/A,FALSE,"Book Equity Test"}</definedName>
    <definedName name="wrn.Consolidado." localSheetId="30" hidden="1">{#N/A,#N/A,FALSE,"COVER";#N/A,#N/A,FALSE,"Index";#N/A,#N/A,FALSE,"Non-Earning";#N/A,#N/A,FALSE,"Non-Earning_Recovery"}</definedName>
    <definedName name="wrn.Consolidado." hidden="1">{#N/A,#N/A,FALSE,"COVER";#N/A,#N/A,FALSE,"Index";#N/A,#N/A,FALSE,"Non-Earning";#N/A,#N/A,FALSE,"Non-Earning_Recovery"}</definedName>
    <definedName name="wrn.Consolidated." localSheetId="30" hidden="1">{#N/A,#N/A,FALSE,"Cover";#N/A,#N/A,FALSE,"Key Indicator";#N/A,#N/A,FALSE,"Key Metrics";#N/A,#N/A,FALSE,"Sectors";#N/A,#N/A,FALSE,"Geo &amp; ASIC";#N/A,#N/A,FALSE,"P&amp;L Comp";#N/A,#N/A,FALSE,"Rev by Grp &amp; VM";#N/A,#N/A,FALSE,"Group Rev Trend";#N/A,#N/A,FALSE,"Margin";#N/A,#N/A,FALSE,"Balance Sheet";#N/A,#N/A,FALSE,"Cash Flow";#N/A,#N/A,FALSE,"GAAP P&amp;L";#N/A,#N/A,FALSE,"P&amp;L Trend";#N/A,#N/A,FALSE,"P&amp;L-ASIC";#N/A,#N/A,FALSE,"P&amp;L-ASSP";#N/A,#N/A,FALSE,"Mfg Recon";#N/A,#N/A,FALSE,"EPS";#N/A,#N/A,FALSE,"Rev Mrgn";#N/A,#N/A,FALSE,"Op Exp";#N/A,#N/A,FALSE,"CCC";#N/A,#N/A,FALSE,"Asset &amp; Equity";#N/A,#N/A,FALSE,"Rev Bkg Bklg";#N/A,#N/A,FALSE,"Bkg Trend";#N/A,#N/A,FALSE,"Booking Linearity";#N/A,#N/A,FALSE,"Top 10";#N/A,#N/A,FALSE,"Design Win";#N/A,#N/A,FALSE,"Headcount"}</definedName>
    <definedName name="wrn.Consolidated." hidden="1">{#N/A,#N/A,FALSE,"Cover";#N/A,#N/A,FALSE,"Key Indicator";#N/A,#N/A,FALSE,"Key Metrics";#N/A,#N/A,FALSE,"Sectors";#N/A,#N/A,FALSE,"Geo &amp; ASIC";#N/A,#N/A,FALSE,"P&amp;L Comp";#N/A,#N/A,FALSE,"Rev by Grp &amp; VM";#N/A,#N/A,FALSE,"Group Rev Trend";#N/A,#N/A,FALSE,"Margin";#N/A,#N/A,FALSE,"Balance Sheet";#N/A,#N/A,FALSE,"Cash Flow";#N/A,#N/A,FALSE,"GAAP P&amp;L";#N/A,#N/A,FALSE,"P&amp;L Trend";#N/A,#N/A,FALSE,"P&amp;L-ASIC";#N/A,#N/A,FALSE,"P&amp;L-ASSP";#N/A,#N/A,FALSE,"Mfg Recon";#N/A,#N/A,FALSE,"EPS";#N/A,#N/A,FALSE,"Rev Mrgn";#N/A,#N/A,FALSE,"Op Exp";#N/A,#N/A,FALSE,"CCC";#N/A,#N/A,FALSE,"Asset &amp; Equity";#N/A,#N/A,FALSE,"Rev Bkg Bklg";#N/A,#N/A,FALSE,"Bkg Trend";#N/A,#N/A,FALSE,"Booking Linearity";#N/A,#N/A,FALSE,"Top 10";#N/A,#N/A,FALSE,"Design Win";#N/A,#N/A,FALSE,"Headcount"}</definedName>
    <definedName name="wrn.Consolidated._.Accounts." localSheetId="30" hidden="1">{#N/A,#N/A,FALSE,"P&amp;L";#N/A,#N/A,FALSE,"BS";#N/A,#N/A,FALSE,"CF";#N/A,#N/A,FALSE,"Sup";#N/A,#N/A,FALSE,"Cum P&amp;L";#N/A,#N/A,FALSE,"Cum CF"}</definedName>
    <definedName name="wrn.Consolidated._.Accounts." hidden="1">{#N/A,#N/A,FALSE,"P&amp;L";#N/A,#N/A,FALSE,"BS";#N/A,#N/A,FALSE,"CF";#N/A,#N/A,FALSE,"Sup";#N/A,#N/A,FALSE,"Cum P&amp;L";#N/A,#N/A,FALSE,"Cum CF"}</definedName>
    <definedName name="wrn.Consolidated._.Financials." localSheetId="30" hidden="1">{#N/A,#N/A,TRUE,"Index";#N/A,#N/A,TRUE,"Highlights";#N/A,#N/A,TRUE,"Month P&amp;L";#N/A,#N/A,TRUE,"YTD P&amp;L";#N/A,#N/A,TRUE,"Bal Sht";#N/A,#N/A,TRUE,"Mth &amp; YTD CF";#N/A,#N/A,TRUE,"QTR &amp; YTD CF";#N/A,#N/A,TRUE,"Ops data";#N/A,#N/A,TRUE,"Fin Data";#N/A,#N/A,TRUE,"Mth reg P&amp;L-GC";#N/A,#N/A,TRUE,"YTD reg P&amp;L-GC";#N/A,#N/A,TRUE,"Summ admin exps"}</definedName>
    <definedName name="wrn.Consolidated._.Financials." hidden="1">{#N/A,#N/A,TRUE,"Index";#N/A,#N/A,TRUE,"Highlights";#N/A,#N/A,TRUE,"Month P&amp;L";#N/A,#N/A,TRUE,"YTD P&amp;L";#N/A,#N/A,TRUE,"Bal Sht";#N/A,#N/A,TRUE,"Mth &amp; YTD CF";#N/A,#N/A,TRUE,"QTR &amp; YTD CF";#N/A,#N/A,TRUE,"Ops data";#N/A,#N/A,TRUE,"Fin Data";#N/A,#N/A,TRUE,"Mth reg P&amp;L-GC";#N/A,#N/A,TRUE,"YTD reg P&amp;L-GC";#N/A,#N/A,TRUE,"Summ admin exps"}</definedName>
    <definedName name="wrn.Consolidated._.FS." localSheetId="30" hidden="1">{"Consolidated PL",#N/A,FALSE,"Consolidated";"Consolidated BS",#N/A,FALSE,"Consolidated";"Consolidated CF",#N/A,FALSE,"Consolidated"}</definedName>
    <definedName name="wrn.Consolidated._.FS." hidden="1">{"Consolidated PL",#N/A,FALSE,"Consolidated";"Consolidated BS",#N/A,FALSE,"Consolidated";"Consolidated CF",#N/A,FALSE,"Consolidated"}</definedName>
    <definedName name="wrn.Consolidated._.Schedules." localSheetId="30" hidden="1">{"Title",#N/A,FALSE,"Title";"PL.1",#N/A,FALSE,"con";"PL.2a",#N/A,FALSE,"con";"PL.2",#N/A,FALSE,"con";"PL.2b",#N/A,FALSE,"con";"PL.2c",#N/A,FALSE,"con";"PL.2d",#N/A,FALSE,"con";"PL.3",#N/A,FALSE,"con";"PL.4",#N/A,FALSE,"con";"PL.5",#N/A,FALSE,"con";"PL.1.mth",#N/A,FALSE,"con";"PL.2a.mth",#N/A,FALSE,"con";"PL.2.mth",#N/A,FALSE,"con";"PL.2b.mth",#N/A,FALSE,"con";"PL.2c.mth",#N/A,FALSE,"con";"PL.2d.mth",#N/A,FALSE,"con";"PL.3.mth",#N/A,FALSE,"con";"PL.4.mth",#N/A,FALSE,"con";"PL.5.mth",#N/A,FALSE,"con";"PL.1.cum",#N/A,FALSE,"con";"PL.2a.cum",#N/A,FALSE,"con";"PL.2.cum",#N/A,FALSE,"con";"PL.2b.cum",#N/A,FALSE,"con";"PL.2c.cum",#N/A,FALSE,"con";"PL.2d.cum",#N/A,FALSE,"con";"PL.3.cum",#N/A,FALSE,"con";"PL.4.cum",#N/A,FALSE,"con";"PL.5.cum",#N/A,FALSE,"con";"BS.1",#N/A,FALSE,"con";"BS.2",#N/A,FALSE,"con";"BS.3",#N/A,FALSE,"con";"CF.1",#N/A,FALSE,"con";"CF.2",#N/A,FALSE,"con"}</definedName>
    <definedName name="wrn.Consolidated._.Schedules." hidden="1">{"Title",#N/A,FALSE,"Title";"PL.1",#N/A,FALSE,"con";"PL.2a",#N/A,FALSE,"con";"PL.2",#N/A,FALSE,"con";"PL.2b",#N/A,FALSE,"con";"PL.2c",#N/A,FALSE,"con";"PL.2d",#N/A,FALSE,"con";"PL.3",#N/A,FALSE,"con";"PL.4",#N/A,FALSE,"con";"PL.5",#N/A,FALSE,"con";"PL.1.mth",#N/A,FALSE,"con";"PL.2a.mth",#N/A,FALSE,"con";"PL.2.mth",#N/A,FALSE,"con";"PL.2b.mth",#N/A,FALSE,"con";"PL.2c.mth",#N/A,FALSE,"con";"PL.2d.mth",#N/A,FALSE,"con";"PL.3.mth",#N/A,FALSE,"con";"PL.4.mth",#N/A,FALSE,"con";"PL.5.mth",#N/A,FALSE,"con";"PL.1.cum",#N/A,FALSE,"con";"PL.2a.cum",#N/A,FALSE,"con";"PL.2.cum",#N/A,FALSE,"con";"PL.2b.cum",#N/A,FALSE,"con";"PL.2c.cum",#N/A,FALSE,"con";"PL.2d.cum",#N/A,FALSE,"con";"PL.3.cum",#N/A,FALSE,"con";"PL.4.cum",#N/A,FALSE,"con";"PL.5.cum",#N/A,FALSE,"con";"BS.1",#N/A,FALSE,"con";"BS.2",#N/A,FALSE,"con";"BS.3",#N/A,FALSE,"con";"CF.1",#N/A,FALSE,"con";"CF.2",#N/A,FALSE,"con"}</definedName>
    <definedName name="wrn.Consolidated._.Statements." localSheetId="30" hidden="1">{"view1",#N/A,FALSE,"EARN (US$)";"view1",#N/A,FALSE,"DASTBS (US$)";"view1",#N/A,FALSE,"DASTCF (US$)"}</definedName>
    <definedName name="wrn.Consolidated._.Statements." hidden="1">{"view1",#N/A,FALSE,"EARN (US$)";"view1",#N/A,FALSE,"DASTBS (US$)";"view1",#N/A,FALSE,"DASTCF (US$)"}</definedName>
    <definedName name="wrn.CONSOLIDATION." localSheetId="30" hidden="1">{"PAGE1",#N/A,FALSE,"Consolidation";"PAGE2",#N/A,FALSE,"Consolidation";"PAGE3",#N/A,FALSE,"Consolidation";"PAGE4",#N/A,FALSE,"Consolidation";"PAGE5",#N/A,FALSE,"Consolidation";"PAGE6",#N/A,FALSE,"Consolidation";"PAGE7",#N/A,FALSE,"Consolidation"}</definedName>
    <definedName name="wrn.CONSOLIDATION." hidden="1">{"PAGE1",#N/A,FALSE,"Consolidation";"PAGE2",#N/A,FALSE,"Consolidation";"PAGE3",#N/A,FALSE,"Consolidation";"PAGE4",#N/A,FALSE,"Consolidation";"PAGE5",#N/A,FALSE,"Consolidation";"PAGE6",#N/A,FALSE,"Consolidation";"PAGE7",#N/A,FALSE,"Consolidation"}</definedName>
    <definedName name="wrn.Consolidation._.Adjustments." localSheetId="30" hidden="1">{"xPL.1",#N/A,FALSE,"adj";"xPL.2a",#N/A,FALSE,"adj";"xPL.2",#N/A,FALSE,"adj";"xPL.3",#N/A,FALSE,"adj";"xPL.4",#N/A,FALSE,"adj";"xPL.1.mth",#N/A,FALSE,"adj";"xPL.5",#N/A,FALSE,"adj";"xBS.1",#N/A,FALSE,"adj";"xBS.2",#N/A,FALSE,"adj";"xBS.3",#N/A,FALSE,"adj";"xCF.1",#N/A,FALSE,"adj";"xCF.2",#N/A,FALSE,"adj";"xPL.2a.mth",#N/A,FALSE,"adj";"xPL.2.mth",#N/A,FALSE,"adj";"xPL.2b.mth",#N/A,FALSE,"adj";"xPL.3.mth",#N/A,FALSE,"adj";"xPL.4.mth",#N/A,FALSE,"adj";"xPL.2.cum",#N/A,FALSE,"adj";"xPL.5.mth",#N/A,FALSE,"adj";"xPL.1.cum",#N/A,FALSE,"adj";"xPL.2.cum",#N/A,FALSE,"adj";"xPL.2a.cum",#N/A,FALSE,"adj";"xPL.2b.cum",#N/A,FALSE,"adj";"xPL.3.cum",#N/A,FALSE,"adj";"xPL.4.cum",#N/A,FALSE,"adj";"xPL.5.cum",#N/A,FALSE,"adj"}</definedName>
    <definedName name="wrn.Consolidation._.Adjustments." hidden="1">{"xPL.1",#N/A,FALSE,"adj";"xPL.2a",#N/A,FALSE,"adj";"xPL.2",#N/A,FALSE,"adj";"xPL.3",#N/A,FALSE,"adj";"xPL.4",#N/A,FALSE,"adj";"xPL.1.mth",#N/A,FALSE,"adj";"xPL.5",#N/A,FALSE,"adj";"xBS.1",#N/A,FALSE,"adj";"xBS.2",#N/A,FALSE,"adj";"xBS.3",#N/A,FALSE,"adj";"xCF.1",#N/A,FALSE,"adj";"xCF.2",#N/A,FALSE,"adj";"xPL.2a.mth",#N/A,FALSE,"adj";"xPL.2.mth",#N/A,FALSE,"adj";"xPL.2b.mth",#N/A,FALSE,"adj";"xPL.3.mth",#N/A,FALSE,"adj";"xPL.4.mth",#N/A,FALSE,"adj";"xPL.2.cum",#N/A,FALSE,"adj";"xPL.5.mth",#N/A,FALSE,"adj";"xPL.1.cum",#N/A,FALSE,"adj";"xPL.2.cum",#N/A,FALSE,"adj";"xPL.2a.cum",#N/A,FALSE,"adj";"xPL.2b.cum",#N/A,FALSE,"adj";"xPL.3.cum",#N/A,FALSE,"adj";"xPL.4.cum",#N/A,FALSE,"adj";"xPL.5.cum",#N/A,FALSE,"adj"}</definedName>
    <definedName name="wrn.Consumer._.Medicines." localSheetId="30" hidden="1">{#N/A,#N/A,FALSE,"OTC";#N/A,#N/A,FALSE,"Ther";#N/A,#N/A,FALSE,"Temp";#N/A,#N/A,FALSE,"Exce";#N/A,#N/A,FALSE,"Buff";#N/A,#N/A,FALSE,"Picot";#N/A,#N/A,FALSE,"Luftal";#N/A,#N/A,FALSE,"Comt"}</definedName>
    <definedName name="wrn.Consumer._.Medicines." hidden="1">{#N/A,#N/A,FALSE,"OTC";#N/A,#N/A,FALSE,"Ther";#N/A,#N/A,FALSE,"Temp";#N/A,#N/A,FALSE,"Exce";#N/A,#N/A,FALSE,"Buff";#N/A,#N/A,FALSE,"Picot";#N/A,#N/A,FALSE,"Luftal";#N/A,#N/A,FALSE,"Comt"}</definedName>
    <definedName name="wrn.Continous._.Page._.Numbers._.DCF." localSheetId="30"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inous._.Page._.Numbers._.DCF."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ribution." localSheetId="30" hidden="1">{#N/A,#N/A,FALSE,"Contribution Analysis"}</definedName>
    <definedName name="wrn.contribution." hidden="1">{#N/A,#N/A,FALSE,"Contribution Analysis"}</definedName>
    <definedName name="wrn.Corporate._.Assumptions." localSheetId="30" hidden="1">{"Corporate Assumptions",#N/A,TRUE,"Formatted Assumptions"}</definedName>
    <definedName name="wrn.Corporate._.Assumptions." hidden="1">{"Corporate Assumptions",#N/A,TRUE,"Formatted Assumptions"}</definedName>
    <definedName name="wrn.COSTMODEL." localSheetId="30" hidden="1">{#N/A,#N/A,TRUE,"Main";#N/A,#N/A,TRUE,"Vehicle Costs";#N/A,#N/A,TRUE,"IT Hardware";#N/A,#N/A,TRUE,"Financial";#N/A,#N/A,TRUE,"Cost Break-down"}</definedName>
    <definedName name="wrn.COSTMODEL." hidden="1">{#N/A,#N/A,TRUE,"Main";#N/A,#N/A,TRUE,"Vehicle Costs";#N/A,#N/A,TRUE,"IT Hardware";#N/A,#N/A,TRUE,"Financial";#N/A,#N/A,TRUE,"Cost Break-down"}</definedName>
    <definedName name="wrn.cotop." localSheetId="30" hidden="1">{"ReportTop",#N/A,FALSE,"report top"}</definedName>
    <definedName name="wrn.cotop." hidden="1">{"ReportTop",#N/A,FALSE,"report top"}</definedName>
    <definedName name="wrn.Cover." localSheetId="30"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overs." localSheetId="30" hidden="1">{"view1",#N/A,FALSE,"MOTEARN";"view1",#N/A,FALSE,"Bal Sht";"view1",#N/A,FALSE,"Cash Flows"}</definedName>
    <definedName name="wrn.Covers." hidden="1">{"view1",#N/A,FALSE,"MOTEARN";"view1",#N/A,FALSE,"Bal Sht";"view1",#N/A,FALSE,"Cash Flows"}</definedName>
    <definedName name="wrn.Creamette_Price_List." localSheetId="30" hidden="1">{"Retail_Price_List",#N/A,FALSE,"Retail";"Hawaii_Price_List",#N/A,FALSE,"Hawaii";"Peyton_Price_List",#N/A,FALSE,"Peyton";"Distributor_Price_List",#N/A,FALSE,"Distributor"}</definedName>
    <definedName name="wrn.Creamette_Price_List." hidden="1">{"Retail_Price_List",#N/A,FALSE,"Retail";"Hawaii_Price_List",#N/A,FALSE,"Hawaii";"Peyton_Price_List",#N/A,FALSE,"Peyton";"Distributor_Price_List",#N/A,FALSE,"Distributor"}</definedName>
    <definedName name="wrn.Credit._.Memo._.Test." localSheetId="30" hidden="1">{#N/A,#N/A,FALSE,"CMTest"}</definedName>
    <definedName name="wrn.Credit._.Memo._.Test." hidden="1">{#N/A,#N/A,FALSE,"CMTest"}</definedName>
    <definedName name="wrn.Crisp_2002_1." localSheetId="30" hidden="1">{#N/A,#N/A,FALSE,"Report"}</definedName>
    <definedName name="wrn.Crisp_2002_1." hidden="1">{#N/A,#N/A,FALSE,"Report"}</definedName>
    <definedName name="wrn.crossroads." localSheetId="30" hidden="1">{#N/A,#N/A,FALSE,"RENT ROLL";#N/A,#N/A,FALSE,"CAM";#N/A,#N/A,FALSE,"TAXES";#N/A,#N/A,FALSE,"INSURANCE";#N/A,#N/A,FALSE,"HVAC";#N/A,#N/A,FALSE,"MARKETING"}</definedName>
    <definedName name="wrn.crossroads." hidden="1">{#N/A,#N/A,FALSE,"RENT ROLL";#N/A,#N/A,FALSE,"CAM";#N/A,#N/A,FALSE,"TAXES";#N/A,#N/A,FALSE,"INSURANCE";#N/A,#N/A,FALSE,"HVAC";#N/A,#N/A,FALSE,"MARKETING"}</definedName>
    <definedName name="wrn.crossroads2" localSheetId="30" hidden="1">{#N/A,#N/A,FALSE,"RENT ROLL";#N/A,#N/A,FALSE,"CAM";#N/A,#N/A,FALSE,"TAXES";#N/A,#N/A,FALSE,"INSURANCE";#N/A,#N/A,FALSE,"HVAC";#N/A,#N/A,FALSE,"MARKETING"}</definedName>
    <definedName name="wrn.crossroads2" hidden="1">{#N/A,#N/A,FALSE,"RENT ROLL";#N/A,#N/A,FALSE,"CAM";#N/A,#N/A,FALSE,"TAXES";#N/A,#N/A,FALSE,"INSURANCE";#N/A,#N/A,FALSE,"HVAC";#N/A,#N/A,FALSE,"MARKETING"}</definedName>
    <definedName name="wrn.csc." localSheetId="30" hidden="1">{"orixcsc",#N/A,FALSE,"ORIX CSC";"orixcsc2",#N/A,FALSE,"ORIX CSC"}</definedName>
    <definedName name="wrn.csc." hidden="1">{"orixcsc",#N/A,FALSE,"ORIX CSC";"orixcsc2",#N/A,FALSE,"ORIX CSC"}</definedName>
    <definedName name="wrn.csc2." localSheetId="30" hidden="1">{#N/A,#N/A,FALSE,"ORIX CSC"}</definedName>
    <definedName name="wrn.csc2." hidden="1">{#N/A,#N/A,FALSE,"ORIX CSC"}</definedName>
    <definedName name="wrn.CSXWT._.Budget._.2002." localSheetId="30" hidden="1">{#N/A,#N/A,FALSE,"Earning Summary";#N/A,#N/A,FALSE,"QTR SUMM";#N/A,#N/A,FALSE,"csxwt hong kong";#N/A,#N/A,FALSE,"soict";#N/A,#N/A,FALSE,"otlhk";#N/A,#N/A,FALSE,"csxwt xiamen";#N/A,#N/A,FALSE,"csxwt adelaide";#N/A,#N/A,FALSE,"csxwtg bv";#N/A,#N/A,FALSE,"csxwtg kg";#N/A,#N/A,FALSE,"haina";#N/A,#N/A,FALSE,"wcs";#N/A,#N/A,FALSE,"tmr";#N/A,#N/A,FALSE,"ATL";#N/A,#N/A,FALSE,"CSXOT";#N/A,#N/A,FALSE,"act";#N/A,#N/A,FALSE,"ATL YANTIAN";#N/A,#N/A,FALSE,"VOS";#N/A,#N/A,FALSE,"CAUCEDO";#N/A,#N/A,FALSE,"CABELLO"}</definedName>
    <definedName name="wrn.CSXWT._.Budget._.2002." hidden="1">{#N/A,#N/A,FALSE,"Earning Summary";#N/A,#N/A,FALSE,"QTR SUMM";#N/A,#N/A,FALSE,"csxwt hong kong";#N/A,#N/A,FALSE,"soict";#N/A,#N/A,FALSE,"otlhk";#N/A,#N/A,FALSE,"csxwt xiamen";#N/A,#N/A,FALSE,"csxwt adelaide";#N/A,#N/A,FALSE,"csxwtg bv";#N/A,#N/A,FALSE,"csxwtg kg";#N/A,#N/A,FALSE,"haina";#N/A,#N/A,FALSE,"wcs";#N/A,#N/A,FALSE,"tmr";#N/A,#N/A,FALSE,"ATL";#N/A,#N/A,FALSE,"CSXOT";#N/A,#N/A,FALSE,"act";#N/A,#N/A,FALSE,"ATL YANTIAN";#N/A,#N/A,FALSE,"VOS";#N/A,#N/A,FALSE,"CAUCEDO";#N/A,#N/A,FALSE,"CABELLO"}</definedName>
    <definedName name="wrn.CumAndAdj." localSheetId="30" hidden="1">{"PL1",#N/A,FALSE,"cum";"PL2a",#N/A,FALSE,"cum";"PL2",#N/A,FALSE,"cum";"PL2b",#N/A,FALSE,"cum";"PL3",#N/A,FALSE,"cum";"PL4",#N/A,FALSE,"cum";"PL5",#N/A,FALSE,"cum";"cumBS2",#N/A,FALSE,"cum";"cumBS3",#N/A,FALSE,"cum";"cumCF",#N/A,FALSE,"cum";"cumFA",#N/A,FALSE,"cum";"adjPL1",#N/A,FALSE,"adj";"adjPL2a",#N/A,FALSE,"adj";"adjPL2",#N/A,FALSE,"adj";"adjPL2b",#N/A,FALSE,"adj";"adjPL3",#N/A,FALSE,"adj";"adjPL4",#N/A,FALSE,"adj";"adjPL5",#N/A,FALSE,"adj";"adjBS2",#N/A,FALSE,"adj";"adjBS3",#N/A,FALSE,"adj";"adjCF1",#N/A,FALSE,"adj";"adjCF4",#N/A,FALSE,"adj"}</definedName>
    <definedName name="wrn.CumAndAdj." hidden="1">{"PL1",#N/A,FALSE,"cum";"PL2a",#N/A,FALSE,"cum";"PL2",#N/A,FALSE,"cum";"PL2b",#N/A,FALSE,"cum";"PL3",#N/A,FALSE,"cum";"PL4",#N/A,FALSE,"cum";"PL5",#N/A,FALSE,"cum";"cumBS2",#N/A,FALSE,"cum";"cumBS3",#N/A,FALSE,"cum";"cumCF",#N/A,FALSE,"cum";"cumFA",#N/A,FALSE,"cum";"adjPL1",#N/A,FALSE,"adj";"adjPL2a",#N/A,FALSE,"adj";"adjPL2",#N/A,FALSE,"adj";"adjPL2b",#N/A,FALSE,"adj";"adjPL3",#N/A,FALSE,"adj";"adjPL4",#N/A,FALSE,"adj";"adjPL5",#N/A,FALSE,"adj";"adjBS2",#N/A,FALSE,"adj";"adjBS3",#N/A,FALSE,"adj";"adjCF1",#N/A,FALSE,"adj";"adjCF4",#N/A,FALSE,"adj"}</definedName>
    <definedName name="wrn.Currency._.Analysis." localSheetId="30" hidden="1">{"Analysis of Assets_Liabilities",#N/A,FALSE,"ccy_anal";"Analysis of Investments",#N/A,FALSE,"ccy_anal"}</definedName>
    <definedName name="wrn.Currency._.Analysis." hidden="1">{"Analysis of Assets_Liabilities",#N/A,FALSE,"ccy_anal";"Analysis of Investments",#N/A,FALSE,"ccy_anal"}</definedName>
    <definedName name="wrn.Current._.View." localSheetId="30" hidden="1">{#N/A,#N/A,FALSE,"ACCS-XXX.XLS";#N/A,#N/A,FALSE,"ACCS-ADJ.XLS";#N/A,#N/A,FALSE,"ACCS-COR.XLS";#N/A,#N/A,FALSE,"LEGL-ACX.XLS";#N/A,#N/A,FALSE,"JNTV-PHX.XLS"}</definedName>
    <definedName name="wrn.Current._.View." hidden="1">{#N/A,#N/A,FALSE,"ACCS-XXX.XLS";#N/A,#N/A,FALSE,"ACCS-ADJ.XLS";#N/A,#N/A,FALSE,"ACCS-COR.XLS";#N/A,#N/A,FALSE,"LEGL-ACX.XLS";#N/A,#N/A,FALSE,"JNTV-PHX.XLS"}</definedName>
    <definedName name="wrn.Daily." localSheetId="30" hidden="1">{#N/A,#N/A,FALSE,"Input";#N/A,#N/A,FALSE,"BBC";#N/A,#N/A,FALSE,"Sch A";#N/A,#N/A,FALSE,"Sch B";#N/A,#N/A,FALSE,"Ineligible"}</definedName>
    <definedName name="wrn.Daily." hidden="1">{#N/A,#N/A,FALSE,"Input";#N/A,#N/A,FALSE,"BBC";#N/A,#N/A,FALSE,"Sch A";#N/A,#N/A,FALSE,"Sch B";#N/A,#N/A,FALSE,"Ineligible"}</definedName>
    <definedName name="wrn.dat" localSheetId="30" hidden="1">{"Pound Sterling",#N/A,TRUE,"PPD";"Pound Sterling",#N/A,TRUE,"Anaquest";"Pound Sterling",#N/A,TRUE,"Delta";"Pound Sterling",#N/A,TRUE,"INO"}</definedName>
    <definedName name="wrn.dat" hidden="1">{"Pound Sterling",#N/A,TRUE,"PPD";"Pound Sterling",#N/A,TRUE,"Anaquest";"Pound Sterling",#N/A,TRUE,"Delta";"Pound Sterling",#N/A,TRUE,"INO"}</definedName>
    <definedName name="wrn.database." localSheetId="30" hidden="1">{"subs",#N/A,FALSE,"database ";"proportional",#N/A,FALSE,"database "}</definedName>
    <definedName name="wrn.database." hidden="1">{"subs",#N/A,FALSE,"database ";"proportional",#N/A,FALSE,"database "}</definedName>
    <definedName name="wrn.dcf." localSheetId="30"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CF._.Only." localSheetId="30" hidden="1">{#N/A,#N/A,FALSE,"DCF Summary";#N/A,#N/A,FALSE,"Casema";#N/A,#N/A,FALSE,"Casema NoTel";#N/A,#N/A,FALSE,"UK";#N/A,#N/A,FALSE,"RCF";#N/A,#N/A,FALSE,"Intercable CZ";#N/A,#N/A,FALSE,"Interkabel P"}</definedName>
    <definedName name="wrn.DCF._.Only." hidden="1">{#N/A,#N/A,FALSE,"DCF Summary";#N/A,#N/A,FALSE,"Casema";#N/A,#N/A,FALSE,"Casema NoTel";#N/A,#N/A,FALSE,"UK";#N/A,#N/A,FALSE,"RCF";#N/A,#N/A,FALSE,"Intercable CZ";#N/A,#N/A,FALSE,"Interkabel P"}</definedName>
    <definedName name="wrn.DCF._.Valuation." localSheetId="30" hidden="1">{"value box",#N/A,TRUE,"DPL Inc. Fin Statements";"unlevered free cash flows",#N/A,TRUE,"DPL Inc. Fin Statements"}</definedName>
    <definedName name="wrn.DCF._.Valuation." hidden="1">{"value box",#N/A,TRUE,"DPL Inc. Fin Statements";"unlevered free cash flows",#N/A,TRUE,"DPL Inc. Fin Statements"}</definedName>
    <definedName name="wrn.DCF._1" localSheetId="30" hidden="1">{"DCF",#N/A,FALSE,"CF"}</definedName>
    <definedName name="wrn.DCF._1" hidden="1">{"DCF",#N/A,FALSE,"CF"}</definedName>
    <definedName name="wrn.DCF._2" localSheetId="30" hidden="1">{"DCF",#N/A,FALSE,"CF"}</definedName>
    <definedName name="wrn.DCF._2" hidden="1">{"DCF",#N/A,FALSE,"CF"}</definedName>
    <definedName name="wrn.DCF._3" localSheetId="30" hidden="1">{"DCF",#N/A,FALSE,"CF"}</definedName>
    <definedName name="wrn.DCF._3" hidden="1">{"DCF",#N/A,FALSE,"CF"}</definedName>
    <definedName name="wrn.DCF._4" localSheetId="30" hidden="1">{"DCF",#N/A,FALSE,"CF"}</definedName>
    <definedName name="wrn.DCF._4" hidden="1">{"DCF",#N/A,FALSE,"CF"}</definedName>
    <definedName name="wrn.DCF._5" localSheetId="30" hidden="1">{"DCF",#N/A,FALSE,"CF"}</definedName>
    <definedName name="wrn.DCF._5" hidden="1">{"DCF",#N/A,FALSE,"CF"}</definedName>
    <definedName name="wrn.DCF._from_DBAB" localSheetId="30" hidden="1">{"DCF1",#N/A,FALSE,"SIERRA DCF";"MATRIX1",#N/A,FALSE,"SIERRA DCF"}</definedName>
    <definedName name="wrn.DCF._from_DBAB" hidden="1">{"DCF1",#N/A,FALSE,"SIERRA DCF";"MATRIX1",#N/A,FALSE,"SIERRA DCF"}</definedName>
    <definedName name="wrn.DCF_Terminal_Value_qchm." localSheetId="30" hidden="1">{"qchm_dcf",#N/A,FALSE,"QCHMDCF2";"qchm_terminal",#N/A,FALSE,"QCHMDCF2"}</definedName>
    <definedName name="wrn.DCF_Terminal_Value_qchm." hidden="1">{"qchm_dcf",#N/A,FALSE,"QCHMDCF2";"qchm_terminal",#N/A,FALSE,"QCHMDCF2"}</definedName>
    <definedName name="wrn.DCF_Terminal_Value_qchm._from_DBAB" localSheetId="30" hidden="1">{"qchm_dcf",#N/A,FALSE,"QCHMDCF2";"qchm_terminal",#N/A,FALSE,"QCHMDCF2"}</definedName>
    <definedName name="wrn.DCF_Terminal_Value_qchm._from_DBAB" hidden="1">{"qchm_dcf",#N/A,FALSE,"QCHMDCF2";"qchm_terminal",#N/A,FALSE,"QCHMDCF2"}</definedName>
    <definedName name="wrn.dcf2" localSheetId="30" hidden="1">{"mgmt forecast",#N/A,FALSE,"Mgmt Forecast";"dcf table",#N/A,FALSE,"Mgmt Forecast";"sensitivity",#N/A,FALSE,"Mgmt Forecast";"table inputs",#N/A,FALSE,"Mgmt Forecast";"calculations",#N/A,FALSE,"Mgmt Forecast"}</definedName>
    <definedName name="wrn.dcf2" hidden="1">{"mgmt forecast",#N/A,FALSE,"Mgmt Forecast";"dcf table",#N/A,FALSE,"Mgmt Forecast";"sensitivity",#N/A,FALSE,"Mgmt Forecast";"table inputs",#N/A,FALSE,"Mgmt Forecast";"calculations",#N/A,FALSE,"Mgmt Forecast"}</definedName>
    <definedName name="wrn.DCFEpervier." localSheetId="30"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一括印刷." localSheetId="30" hidden="1">{"DCF-北海道",#N/A,TRUE,"北海道";"DCF-東北",#N/A,TRUE,"東北";"DCF-東海",#N/A,TRUE,"東海";"DCF-北陸",#N/A,TRUE,"北陸";"DCF-関西",#N/A,TRUE,"関西";"DCF-中国",#N/A,TRUE,"中国";"DCF-四国",#N/A,TRUE,"四国";"DCF-九州",#N/A,TRUE,"九州";"DCF-連結",#N/A,TRUE,"連結"}</definedName>
    <definedName name="wrn.DCF一括印刷." hidden="1">{"DCF-北海道",#N/A,TRUE,"北海道";"DCF-東北",#N/A,TRUE,"東北";"DCF-東海",#N/A,TRUE,"東海";"DCF-北陸",#N/A,TRUE,"北陸";"DCF-関西",#N/A,TRUE,"関西";"DCF-中国",#N/A,TRUE,"中国";"DCF-四国",#N/A,TRUE,"四国";"DCF-九州",#N/A,TRUE,"九州";"DCF-連結",#N/A,TRUE,"連結"}</definedName>
    <definedName name="wrn.DECEMBER." localSheetId="30" hidden="1">{"CONS DEC",#N/A,FALSE,"CONSOLIDATED";"CONS Q4",#N/A,FALSE,"CONSOLIDATED";"CONS YTD DEC",#N/A,FALSE,"CONSOLIDATED";"SAS DEC",#N/A,FALSE,"Ocean Comparison";"SAS Q4",#N/A,FALSE,"Ocean Comparison";"SAS YTD DEC",#N/A,FALSE,"Ocean Comparison";"UV DEC",#N/A,FALSE,"UV Comparison";"UV Q4",#N/A,FALSE,"UV Comparison";"UV YTD DEC",#N/A,FALSE,"UV Comparison";"CMS DEC",#N/A,FALSE,"CMS Comparison";"CMS Q4",#N/A,FALSE,"CMS Comparison";"CMS YTD DEC",#N/A,FALSE,"CMS Comparison";"POLARIS DEC",#N/A,FALSE,"Polaris Comparison";"POLARIS Q4",#N/A,FALSE,"Polaris Comparison";"POLARIS YTD DEC",#N/A,FALSE,"Polaris Comparison";"CORP DEC",#N/A,FALSE,"Corp Comparison";"CORP Q4",#N/A,FALSE,"Corp Comparison";"CORP YTD DEC",#N/A,FALSE,"Corp Comparison";"ELIM DEC",#N/A,FALSE,"Eliminating Comparison";"ELIM Q4",#N/A,FALSE,"Eliminating Comparison";"ELIM YTD DEC",#N/A,FALSE,"Eliminating Comparison";"HOLD DEC",#N/A,FALSE,"Holding Comparison";"HOLD Q4",#N/A,FALSE,"Holding Comparison";"HOLD YTD DEC",#N/A,FALSE,"Holding Comparison"}</definedName>
    <definedName name="wrn.DECEMBER." hidden="1">{"CONS DEC",#N/A,FALSE,"CONSOLIDATED";"CONS Q4",#N/A,FALSE,"CONSOLIDATED";"CONS YTD DEC",#N/A,FALSE,"CONSOLIDATED";"SAS DEC",#N/A,FALSE,"Ocean Comparison";"SAS Q4",#N/A,FALSE,"Ocean Comparison";"SAS YTD DEC",#N/A,FALSE,"Ocean Comparison";"UV DEC",#N/A,FALSE,"UV Comparison";"UV Q4",#N/A,FALSE,"UV Comparison";"UV YTD DEC",#N/A,FALSE,"UV Comparison";"CMS DEC",#N/A,FALSE,"CMS Comparison";"CMS Q4",#N/A,FALSE,"CMS Comparison";"CMS YTD DEC",#N/A,FALSE,"CMS Comparison";"POLARIS DEC",#N/A,FALSE,"Polaris Comparison";"POLARIS Q4",#N/A,FALSE,"Polaris Comparison";"POLARIS YTD DEC",#N/A,FALSE,"Polaris Comparison";"CORP DEC",#N/A,FALSE,"Corp Comparison";"CORP Q4",#N/A,FALSE,"Corp Comparison";"CORP YTD DEC",#N/A,FALSE,"Corp Comparison";"ELIM DEC",#N/A,FALSE,"Eliminating Comparison";"ELIM Q4",#N/A,FALSE,"Eliminating Comparison";"ELIM YTD DEC",#N/A,FALSE,"Eliminating Comparison";"HOLD DEC",#N/A,FALSE,"Holding Comparison";"HOLD Q4",#N/A,FALSE,"Holding Comparison";"HOLD YTD DEC",#N/A,FALSE,"Holding Comparison"}</definedName>
    <definedName name="wrn.Delchamps." localSheetId="30" hidden="1">{"Operating Data",#N/A,TRUE,"Sheet1";"Valuation Matrix",#N/A,TRUE,"Sheet1";"Sales Analysis",#N/A,TRUE,"Sheet1";"Closed Remodelled New",#N/A,TRUE,"Sheet1";"Competitive and FSP",#N/A,TRUE,"Sheet1";"Working Capital and Capex",#N/A,TRUE,"Sheet1";"depreciation",#N/A,TRUE,"Sheet1"}</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inc_Comercial." localSheetId="30" hidden="1">{#N/A,#N/A,FALSE,"COVER";#N/A,#N/A,FALSE,"Index";#N/A,#N/A,FALSE,"Non-Earning";#N/A,#N/A,FALSE,"Commercial";#N/A,#N/A,FALSE,"Detailed"}</definedName>
    <definedName name="wrn.Delinc_Comercial." hidden="1">{#N/A,#N/A,FALSE,"COVER";#N/A,#N/A,FALSE,"Index";#N/A,#N/A,FALSE,"Non-Earning";#N/A,#N/A,FALSE,"Commercial";#N/A,#N/A,FALSE,"Detailed"}</definedName>
    <definedName name="wrn.DEMONST._.RESULTADOS." localSheetId="30" hidden="1">{"RESULTADOS REAIS",#N/A,FALSE,"Dem.Res.R$";"RESULTADOS DOLARES",#N/A,FALSE,"Dem.Res.US$";"PERCENTUAIS REAIS",#N/A,FALSE,"Percentuais R$";"PERCENTUAIS DOLARES",#N/A,FALSE,"Percentuais US$"}</definedName>
    <definedName name="wrn.DEMONST._.RESULTADOS." hidden="1">{"RESULTADOS REAIS",#N/A,FALSE,"Dem.Res.R$";"RESULTADOS DOLARES",#N/A,FALSE,"Dem.Res.US$";"PERCENTUAIS REAIS",#N/A,FALSE,"Percentuais R$";"PERCENTUAIS DOLARES",#N/A,FALSE,"Percentuais US$"}</definedName>
    <definedName name="wrn.DEPARTMENTS." localSheetId="30" hidden="1">{"OPERATIONS",#N/A,FALSE,"MONTHLY SUMMARY";"CUSTOMER SERVICE",#N/A,FALSE,"MONTHLY SUMMARY";"ENGINEERING",#N/A,FALSE,"MONTHLY SUMMARY";"SALES WEST",#N/A,FALSE,"MONTHLY SUMMARY";"SALES NORTHEAST",#N/A,FALSE,"MONTHLY SUMMARY";"TELCO SALES",#N/A,FALSE,"MONTHLY SUMMARY";"SALES SOUTHEAST",#N/A,FALSE,"MONTHLY SUMMARY";"MARKETING",#N/A,FALSE,"MONTHLY SUMMARY";"QUALITY CONTROL",#N/A,FALSE,"MONTHLY SUMMARY";"PURCHASING",#N/A,FALSE,"MONTHLY SUMMARY"}</definedName>
    <definedName name="wrn.DEPARTMENTS." hidden="1">{"OPERATIONS",#N/A,FALSE,"MONTHLY SUMMARY";"CUSTOMER SERVICE",#N/A,FALSE,"MONTHLY SUMMARY";"ENGINEERING",#N/A,FALSE,"MONTHLY SUMMARY";"SALES WEST",#N/A,FALSE,"MONTHLY SUMMARY";"SALES NORTHEAST",#N/A,FALSE,"MONTHLY SUMMARY";"TELCO SALES",#N/A,FALSE,"MONTHLY SUMMARY";"SALES SOUTHEAST",#N/A,FALSE,"MONTHLY SUMMARY";"MARKETING",#N/A,FALSE,"MONTHLY SUMMARY";"QUALITY CONTROL",#N/A,FALSE,"MONTHLY SUMMARY";"PURCHASING",#N/A,FALSE,"MONTHLY SUMMARY"}</definedName>
    <definedName name="wrn.Depr._.Schedules." localSheetId="30" hidden="1">{#N/A,#N/A,FALSE,"DEPR MASTER";#N/A,#N/A,FALSE,"DEPR SUM (STILLWATER)";#N/A,#N/A,FALSE,"DEPR SUM (DRESSER)";#N/A,#N/A,FALSE,"DEPR SUM (LAKEWOOD)";#N/A,#N/A,FALSE,"DEPR SUM (WHEAT RIDGE)";#N/A,#N/A,FALSE,"DEPR SUM (AUSTIN)";#N/A,#N/A,FALSE,"DEPR SUM (CORPORATE) "}</definedName>
    <definedName name="wrn.Depr._.Schedules." hidden="1">{#N/A,#N/A,FALSE,"DEPR MASTER";#N/A,#N/A,FALSE,"DEPR SUM (STILLWATER)";#N/A,#N/A,FALSE,"DEPR SUM (DRESSER)";#N/A,#N/A,FALSE,"DEPR SUM (LAKEWOOD)";#N/A,#N/A,FALSE,"DEPR SUM (WHEAT RIDGE)";#N/A,#N/A,FALSE,"DEPR SUM (AUSTIN)";#N/A,#N/A,FALSE,"DEPR SUM (CORPORATE) "}</definedName>
    <definedName name="wrn.Depr._.Schedules.1" localSheetId="30" hidden="1">{#N/A,#N/A,FALSE,"DEPR MASTER";#N/A,#N/A,FALSE,"DEPR SUM (STILLWATER)";#N/A,#N/A,FALSE,"DEPR SUM (DRESSER)";#N/A,#N/A,FALSE,"DEPR SUM (LAKEWOOD)";#N/A,#N/A,FALSE,"DEPR SUM (WHEAT RIDGE)";#N/A,#N/A,FALSE,"DEPR SUM (AUSTIN)";#N/A,#N/A,FALSE,"DEPR SUM (CORPORATE) "}</definedName>
    <definedName name="wrn.Depr._.Schedules.1" hidden="1">{#N/A,#N/A,FALSE,"DEPR MASTER";#N/A,#N/A,FALSE,"DEPR SUM (STILLWATER)";#N/A,#N/A,FALSE,"DEPR SUM (DRESSER)";#N/A,#N/A,FALSE,"DEPR SUM (LAKEWOOD)";#N/A,#N/A,FALSE,"DEPR SUM (WHEAT RIDGE)";#N/A,#N/A,FALSE,"DEPR SUM (AUSTIN)";#N/A,#N/A,FALSE,"DEPR SUM (CORPORATE) "}</definedName>
    <definedName name="wrn.Depr._.Schedules.x" localSheetId="30" hidden="1">{#N/A,#N/A,FALSE,"DEPR MASTER";#N/A,#N/A,FALSE,"DEPR SUM (STILLWATER)";#N/A,#N/A,FALSE,"DEPR SUM (DRESSER)";#N/A,#N/A,FALSE,"DEPR SUM (LAKEWOOD)";#N/A,#N/A,FALSE,"DEPR SUM (WHEAT RIDGE)";#N/A,#N/A,FALSE,"DEPR SUM (AUSTIN)";#N/A,#N/A,FALSE,"DEPR SUM (CORPORATE) "}</definedName>
    <definedName name="wrn.Depr._.Schedules.x" hidden="1">{#N/A,#N/A,FALSE,"DEPR MASTER";#N/A,#N/A,FALSE,"DEPR SUM (STILLWATER)";#N/A,#N/A,FALSE,"DEPR SUM (DRESSER)";#N/A,#N/A,FALSE,"DEPR SUM (LAKEWOOD)";#N/A,#N/A,FALSE,"DEPR SUM (WHEAT RIDGE)";#N/A,#N/A,FALSE,"DEPR SUM (AUSTIN)";#N/A,#N/A,FALSE,"DEPR SUM (CORPORATE) "}</definedName>
    <definedName name="wrn.depr._Sch1" localSheetId="30" hidden="1">{#N/A,#N/A,FALSE,"DEPR MASTER";#N/A,#N/A,FALSE,"DEPR SUM (STILLWATER)";#N/A,#N/A,FALSE,"DEPR SUM (DRESSER)";#N/A,#N/A,FALSE,"DEPR SUM (LAKEWOOD)";#N/A,#N/A,FALSE,"DEPR SUM (WHEAT RIDGE)";#N/A,#N/A,FALSE,"DEPR SUM (AUSTIN)";#N/A,#N/A,FALSE,"DEPR SUM (CORPORATE) "}</definedName>
    <definedName name="wrn.depr._Sch1" hidden="1">{#N/A,#N/A,FALSE,"DEPR MASTER";#N/A,#N/A,FALSE,"DEPR SUM (STILLWATER)";#N/A,#N/A,FALSE,"DEPR SUM (DRESSER)";#N/A,#N/A,FALSE,"DEPR SUM (LAKEWOOD)";#N/A,#N/A,FALSE,"DEPR SUM (WHEAT RIDGE)";#N/A,#N/A,FALSE,"DEPR SUM (AUSTIN)";#N/A,#N/A,FALSE,"DEPR SUM (CORPORATE) "}</definedName>
    <definedName name="wrn.DEPT_ACTUALSvBUDGET." localSheetId="30" hidden="1">{#N/A,#N/A,FALSE,"115";#N/A,#N/A,FALSE,"120";#N/A,#N/A,FALSE,"130";#N/A,#N/A,FALSE,"150";#N/A,#N/A,FALSE,"165";#N/A,#N/A,FALSE,"280";#N/A,#N/A,FALSE,"520";#N/A,#N/A,FALSE,"810";#N/A,#N/A,FALSE,"830";#N/A,#N/A,FALSE,"910"}</definedName>
    <definedName name="wrn.DEPT_ACTUALSvBUDGET." hidden="1">{#N/A,#N/A,FALSE,"115";#N/A,#N/A,FALSE,"120";#N/A,#N/A,FALSE,"130";#N/A,#N/A,FALSE,"150";#N/A,#N/A,FALSE,"165";#N/A,#N/A,FALSE,"280";#N/A,#N/A,FALSE,"520";#N/A,#N/A,FALSE,"810";#N/A,#N/A,FALSE,"830";#N/A,#N/A,FALSE,"910"}</definedName>
    <definedName name="wrn.Derek." localSheetId="30" hidden="1">{#N/A,#N/A,FALSE,"Transaction_Sum_debt_Stats";#N/A,#N/A,FALSE,"Earnings Impact";#N/A,#N/A,FALSE,"Sensitivity Table"}</definedName>
    <definedName name="wrn.Derek." hidden="1">{#N/A,#N/A,FALSE,"Transaction_Sum_debt_Stats";#N/A,#N/A,FALSE,"Earnings Impact";#N/A,#N/A,FALSE,"Sensitivity Table"}</definedName>
    <definedName name="wrn.detail." localSheetId="30"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Balance._.Sheet." localSheetId="30" hidden="1">{#N/A,#N/A,FALSE,"Detail"}</definedName>
    <definedName name="wrn.Detail._.Balance._.Sheet." hidden="1">{#N/A,#N/A,FALSE,"Detail"}</definedName>
    <definedName name="wrn.Detail._.income._.and._.expense." localSheetId="30" hidden="1">{#N/A,#N/A,TRUE,"Assumptions";#N/A,#N/A,TRUE,"Revenue &amp; Direct Expense";#N/A,#N/A,TRUE,"Indirect Expense"}</definedName>
    <definedName name="wrn.Detail._.income._.and._.expense." hidden="1">{#N/A,#N/A,TRUE,"Assumptions";#N/A,#N/A,TRUE,"Revenue &amp; Direct Expense";#N/A,#N/A,TRUE,"Indirect Expense"}</definedName>
    <definedName name="wrn.Detail._.Schedules." localSheetId="30"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wrn.Detail._.Schedules." hidden="1">{"Detailed License Receipts",#N/A,FALSE,"F-InstallRec";"Maint Sched",#N/A,FALSE,"F-MainRec";#N/A,#N/A,FALSE,"F-OtherRec";"Other Detail",#N/A,FALSE,"F-OtherRec";"Con Month Rev",#N/A,FALSE,"F-ConSemRec";"Other Sched",#N/A,FALSE,"F-OtherRec";"Consulting Schedules",#N/A,FALSE,"F-ConSemRec";"Schedule",#N/A,FALSE,"A-CorpDisb";"Schedule",#N/A,FALSE,"A-AtwkDisb";#N/A,#N/A,FALSE,"F-CorpDisb";"Schedule",#N/A,FALSE,"F-CorpDisb";"Schedule",#N/A,FALSE,"F-AtwkDisb";"Detailed Assumptions",#N/A,FALSE,"F-CorpDisb";"Detailed Assumptions",#N/A,FALSE,"F-AtwkDisb";"Contract Assumptions",#N/A,FALSE,"Drivers";"Disbursement Drivers",#N/A,FALSE,"Drivers";"Detailed Triggers",#N/A,FALSE,"Triggers";"Quarter",#N/A,FALSE,"Triggers";"Rollout Contracts",#N/A,FALSE,"Triggers"}</definedName>
    <definedName name="wrn.Detail_Projection." localSheetId="30" hidden="1">{#N/A,#N/A,FALSE,"Detail YTD"}</definedName>
    <definedName name="wrn.Detail_Projection." hidden="1">{#N/A,#N/A,FALSE,"Detail YTD"}</definedName>
    <definedName name="wrn.Detailed._.Forecasts." localSheetId="30" hidden="1">{#N/A,#N/A,TRUE,"Forecast";#N/A,#N/A,TRUE,"ForecastMnthly";#N/A,#N/A,TRUE,"ForecastQtrly";#N/A,#N/A,TRUE,"Actual"}</definedName>
    <definedName name="wrn.Detailed._.Forecasts." hidden="1">{#N/A,#N/A,TRUE,"Forecast";#N/A,#N/A,TRUE,"ForecastMnthly";#N/A,#N/A,TRUE,"ForecastQtrly";#N/A,#N/A,TRUE,"Actual"}</definedName>
    <definedName name="wrn.Detailed._.P._.and._.L." localSheetId="30" hidden="1">{"P and L Detail Page 1",#N/A,FALSE,"Data";"P and L Detail Page 2",#N/A,FALSE,"Data"}</definedName>
    <definedName name="wrn.Detailed._.P._.and._.L." hidden="1">{"P and L Detail Page 1",#N/A,FALSE,"Data";"P and L Detail Page 2",#N/A,FALSE,"Data"}</definedName>
    <definedName name="wrn.Detailed._.Profit._.and._.Loss." localSheetId="30" hidden="1">{#N/A,#N/A,FALSE,"P&amp;L CONSOLIDATED";#N/A,#N/A,FALSE,"Cyperus";#N/A,#N/A,FALSE,"ANP";#N/A,#N/A,FALSE,"PRNE CORE"}</definedName>
    <definedName name="wrn.Detailed._.Profit._.and._.Loss." hidden="1">{#N/A,#N/A,FALSE,"P&amp;L CONSOLIDATED";#N/A,#N/A,FALSE,"Cyperus";#N/A,#N/A,FALSE,"ANP";#N/A,#N/A,FALSE,"PRNE CORE"}</definedName>
    <definedName name="wrn.devdeal." localSheetId="30" hidden="1">{"top",#N/A,TRUE,"Detail";"next",#N/A,TRUE,"Detail";"then",#N/A,TRUE,"Detail";"and",#N/A,TRUE,"Detail";"inaddition",#N/A,TRUE,"Detail";"finally",#N/A,TRUE,"Detail"}</definedName>
    <definedName name="wrn.devdeal." hidden="1">{"top",#N/A,TRUE,"Detail";"next",#N/A,TRUE,"Detail";"then",#N/A,TRUE,"Detail";"and",#N/A,TRUE,"Detail";"inaddition",#N/A,TRUE,"Detail";"finally",#N/A,TRUE,"Detail"}</definedName>
    <definedName name="wrn.Development._.Hours." localSheetId="30" hidden="1">{#N/A,#N/A,FALSE,"July 95";#N/A,#N/A,FALSE,"Aug 95";#N/A,#N/A,FALSE,"Sep 95";#N/A,#N/A,FALSE,"October 95"}</definedName>
    <definedName name="wrn.Development._.Hours." hidden="1">{#N/A,#N/A,FALSE,"July 95";#N/A,#N/A,FALSE,"Aug 95";#N/A,#N/A,FALSE,"Sep 95";#N/A,#N/A,FALSE,"October 95"}</definedName>
    <definedName name="wrn.DG" localSheetId="30" hidden="1">{"Annual",#N/A,FALSE,"FTS";"Divisional",#N/A,FALSE,"FTS";"Balance Sheet",#N/A,FALSE,"FTS";"Funds Flow",#N/A,FALSE,"FTS";"Quarterly Earnings",#N/A,FALSE,"FTS";"Quarterly Margins",#N/A,FALSE,"FTS";"Ratio Analysis",#N/A,FALSE,"FTS";"Q Sales",#N/A,FALSE,"FTS";"Q EBIT",#N/A,FALSE,"FTS";"Unit Analysis",#N/A,FALSE,"FTS";"Inventory Analysis",#N/A,FALSE,"FTS";"Valuation",#N/A,FALSE,"FTS";"Matrix",#N/A,FALSE,"FTS"}</definedName>
    <definedName name="wrn.DG" hidden="1">{"Annual",#N/A,FALSE,"FTS";"Divisional",#N/A,FALSE,"FTS";"Balance Sheet",#N/A,FALSE,"FTS";"Funds Flow",#N/A,FALSE,"FTS";"Quarterly Earnings",#N/A,FALSE,"FTS";"Quarterly Margins",#N/A,FALSE,"FTS";"Ratio Analysis",#N/A,FALSE,"FTS";"Q Sales",#N/A,FALSE,"FTS";"Q EBIT",#N/A,FALSE,"FTS";"Unit Analysis",#N/A,FALSE,"FTS";"Inventory Analysis",#N/A,FALSE,"FTS";"Valuation",#N/A,FALSE,"FTS";"Matrix",#N/A,FALSE,"FTS"}</definedName>
    <definedName name="wrn.DG." localSheetId="30" hidden="1">{"Annual",#N/A,FALSE,"PETC";"Balance Sheet",#N/A,FALSE,"PETC";"Funds Flow",#N/A,FALSE,"PETC";"Quarterly Earnings",#N/A,FALSE,"PETC";"Quarterly Margins",#N/A,FALSE,"PETC";"Ratio Analysis",#N/A,FALSE,"PETC";"Q Sales",#N/A,FALSE,"PETC";"Unit Analysis",#N/A,FALSE,"PETC";"Inventory Analysis",#N/A,FALSE,"PETC";"Valuation",#N/A,FALSE,"PETC";"Comps",#N/A,FALSE,"PETC"}</definedName>
    <definedName name="wrn.DG." hidden="1">{"Annual",#N/A,FALSE,"PETC";"Balance Sheet",#N/A,FALSE,"PETC";"Funds Flow",#N/A,FALSE,"PETC";"Quarterly Earnings",#N/A,FALSE,"PETC";"Quarterly Margins",#N/A,FALSE,"PETC";"Ratio Analysis",#N/A,FALSE,"PETC";"Q Sales",#N/A,FALSE,"PETC";"Unit Analysis",#N/A,FALSE,"PETC";"Inventory Analysis",#N/A,FALSE,"PETC";"Valuation",#N/A,FALSE,"PETC";"Comps",#N/A,FALSE,"PETC"}</definedName>
    <definedName name="wrn.Dilution." localSheetId="30" hidden="1">{#N/A,#N/A,FALSE,"FY 1997 (NR)";#N/A,#N/A,FALSE,"FY 1998 (NR)";#N/A,#N/A,FALSE,"Balance";#N/A,#N/A,FALSE,"Matrix (NR)"}</definedName>
    <definedName name="wrn.Dilution." hidden="1">{#N/A,#N/A,FALSE,"FY 1997 (NR)";#N/A,#N/A,FALSE,"FY 1998 (NR)";#N/A,#N/A,FALSE,"Balance";#N/A,#N/A,FALSE,"Matrix (NR)"}</definedName>
    <definedName name="wrn.dir." localSheetId="30" hidden="1">{#N/A,#N/A,FALSE,"Dir. Marketing_Summary";#N/A,#N/A,FALSE,"Infolink";#N/A,#N/A,FALSE,"Direct";#N/A,#N/A,FALSE,"Med_Marketing";#N/A,#N/A,FALSE,"Dimac_1";#N/A,#N/A,FALSE,"Dimac_2";#N/A,#N/A,FALSE,"Vantage";#N/A,#N/A,FALSE,"Tomahawk";#N/A,#N/A,FALSE,"BofA";#N/A,#N/A,FALSE,"Epsilon";#N/A,#N/A,FALSE,"Epsilon"}</definedName>
    <definedName name="wrn.dir." hidden="1">{#N/A,#N/A,FALSE,"Dir. Marketing_Summary";#N/A,#N/A,FALSE,"Infolink";#N/A,#N/A,FALSE,"Direct";#N/A,#N/A,FALSE,"Med_Marketing";#N/A,#N/A,FALSE,"Dimac_1";#N/A,#N/A,FALSE,"Dimac_2";#N/A,#N/A,FALSE,"Vantage";#N/A,#N/A,FALSE,"Tomahawk";#N/A,#N/A,FALSE,"BofA";#N/A,#N/A,FALSE,"Epsilon";#N/A,#N/A,FALSE,"Epsilon"}</definedName>
    <definedName name="wrn.DISTRIBUTION." localSheetId="30" hidden="1">{#N/A,#N/A,FALSE,"1996 BRAND SUMMARY"}</definedName>
    <definedName name="wrn.DISTRIBUTION." hidden="1">{#N/A,#N/A,FALSE,"1996 BRAND SUMMARY"}</definedName>
    <definedName name="wrn.distributiona." localSheetId="30" hidden="1">{#N/A,#N/A,FALSE,"1996 BRAND SUMMARY"}</definedName>
    <definedName name="wrn.distributiona." hidden="1">{#N/A,#N/A,FALSE,"1996 BRAND SUMMARY"}</definedName>
    <definedName name="wrn.DivBldPlan." localSheetId="30" hidden="1">{#N/A,#N/A,FALSE,"1) Key Points";#N/A,#N/A,FALSE,"2) Rev Sum";#N/A,#N/A,FALSE,"3) May_Apr_Delta";#N/A,#N/A,FALSE,"4) HC &amp; OTHER Nar";#N/A,#N/A,FALSE,"5) CSO NAR";#N/A,#N/A,FALSE,"6)  Ramp Parts";#N/A,#N/A,FALSE,"7)  Ramp Commentary";#N/A,#N/A,FALSE,"8) Total ICBD by Qtr 97-98";#N/A,#N/A,FALSE,"9)  IPG by Qtr 97-98";#N/A,#N/A,FALSE,"10)  LSG by Qtr 97-98";#N/A,#N/A,FALSE,"11)  CSO by Qtr 97-98";#N/A,#N/A,FALSE,"12) Customer";#N/A,#N/A,FALSE,"13) MKT SEG";#N/A,#N/A,FALSE,"14)  VCD";#N/A,#N/A,FALSE,"15)  VPR";#N/A,#N/A,FALSE,"16)  LSG";#N/A,#N/A,FALSE,"17)  SDD";#N/A,#N/A,FALSE,"18)  CSO CPU";#N/A,#N/A,FALSE,"19)  CSO CC";#N/A,#N/A,FALSE,"20)  CSO Graphics";#N/A,#N/A,FALSE,"21)  CSO-IT";#N/A,#N/A,FALSE,"22)  PROCESS"}</definedName>
    <definedName name="wrn.DivBldPlan." hidden="1">{#N/A,#N/A,FALSE,"1) Key Points";#N/A,#N/A,FALSE,"2) Rev Sum";#N/A,#N/A,FALSE,"3) May_Apr_Delta";#N/A,#N/A,FALSE,"4) HC &amp; OTHER Nar";#N/A,#N/A,FALSE,"5) CSO NAR";#N/A,#N/A,FALSE,"6)  Ramp Parts";#N/A,#N/A,FALSE,"7)  Ramp Commentary";#N/A,#N/A,FALSE,"8) Total ICBD by Qtr 97-98";#N/A,#N/A,FALSE,"9)  IPG by Qtr 97-98";#N/A,#N/A,FALSE,"10)  LSG by Qtr 97-98";#N/A,#N/A,FALSE,"11)  CSO by Qtr 97-98";#N/A,#N/A,FALSE,"12) Customer";#N/A,#N/A,FALSE,"13) MKT SEG";#N/A,#N/A,FALSE,"14)  VCD";#N/A,#N/A,FALSE,"15)  VPR";#N/A,#N/A,FALSE,"16)  LSG";#N/A,#N/A,FALSE,"17)  SDD";#N/A,#N/A,FALSE,"18)  CSO CPU";#N/A,#N/A,FALSE,"19)  CSO CC";#N/A,#N/A,FALSE,"20)  CSO Graphics";#N/A,#N/A,FALSE,"21)  CSO-IT";#N/A,#N/A,FALSE,"22)  PROCESS"}</definedName>
    <definedName name="wrn.Divisional._.IS." localSheetId="30" hidden="1">{"Elkton IS",#N/A,FALSE,"Elkton IS";"Marion IS",#N/A,FALSE,"Marion IS";"Clinton IS",#N/A,FALSE,"Clinton IS";"Sebewaing IS",#N/A,FALSE,"Sebewaing IS";"T&amp;E IS",#N/A,FALSE,"T&amp;E IS";"Pedals IS",#N/A,FALSE,"Pedals IS";"Homes IS",#N/A,FALSE,"Homes IS";"Development IS",#N/A,FALSE,"Development IS"}</definedName>
    <definedName name="wrn.Divisional._.IS." hidden="1">{"Elkton IS",#N/A,FALSE,"Elkton IS";"Marion IS",#N/A,FALSE,"Marion IS";"Clinton IS",#N/A,FALSE,"Clinton IS";"Sebewaing IS",#N/A,FALSE,"Sebewaing IS";"T&amp;E IS",#N/A,FALSE,"T&amp;E IS";"Pedals IS",#N/A,FALSE,"Pedals IS";"Homes IS",#N/A,FALSE,"Homes IS";"Development IS",#N/A,FALSE,"Development IS"}</definedName>
    <definedName name="wrn.DMark." localSheetId="30" hidden="1">{#N/A,#N/A,FALSE,"DM ACS";#N/A,#N/A,FALSE,"DM P&amp;L";#N/A,#N/A,FALSE,"DM BS";#N/A,#N/A,FALSE,"DM CF"}</definedName>
    <definedName name="wrn.DMark." hidden="1">{#N/A,#N/A,FALSE,"DM ACS";#N/A,#N/A,FALSE,"DM P&amp;L";#N/A,#N/A,FALSE,"DM BS";#N/A,#N/A,FALSE,"DM CF"}</definedName>
    <definedName name="wrn.DOC." localSheetId="30" hidden="1">{#N/A,#N/A,FALSE,"Sign";#N/A,#N/A,FALSE,"Assets";#N/A,#N/A,FALSE,"Liab";#N/A,#N/A,FALSE,"Inc";#N/A,#N/A,FALSE,"Inc-Over";#N/A,#N/A,FALSE,"Equity";#N/A,#N/A,FALSE,"Cash";#N/A,#N/A,FALSE,"Cash-Over";#N/A,#N/A,FALSE,"Rep#4";#N/A,#N/A,FALSE,"TNE";#N/A,#N/A,FALSE,"III1";#N/A,#N/A,FALSE,"III2";#N/A,#N/A,FALSE,"III3"}</definedName>
    <definedName name="wrn.DOC." hidden="1">{#N/A,#N/A,FALSE,"Sign";#N/A,#N/A,FALSE,"Assets";#N/A,#N/A,FALSE,"Liab";#N/A,#N/A,FALSE,"Inc";#N/A,#N/A,FALSE,"Inc-Over";#N/A,#N/A,FALSE,"Equity";#N/A,#N/A,FALSE,"Cash";#N/A,#N/A,FALSE,"Cash-Over";#N/A,#N/A,FALSE,"Rep#4";#N/A,#N/A,FALSE,"TNE";#N/A,#N/A,FALSE,"III1";#N/A,#N/A,FALSE,"III2";#N/A,#N/A,FALSE,"III3"}</definedName>
    <definedName name="wrn.document." localSheetId="30" hidden="1">{"consolidated",#N/A,FALSE,"Sheet1";"cms",#N/A,FALSE,"Sheet1";"fse",#N/A,FALSE,"Sheet1"}</definedName>
    <definedName name="wrn.document." hidden="1">{"consolidated",#N/A,FALSE,"Sheet1";"cms",#N/A,FALSE,"Sheet1";"fse",#N/A,FALSE,"Sheet1"}</definedName>
    <definedName name="wrn.Dollars." localSheetId="30" hidden="1">{#N/A,#N/A,FALSE,"$ ACS";#N/A,#N/A,FALSE,"$ P&amp;L";#N/A,#N/A,FALSE,"$ BS";#N/A,#N/A,FALSE,"$ CF"}</definedName>
    <definedName name="wrn.Dollars." hidden="1">{#N/A,#N/A,FALSE,"$ ACS";#N/A,#N/A,FALSE,"$ P&amp;L";#N/A,#N/A,FALSE,"$ BS";#N/A,#N/A,FALSE,"$ CF"}</definedName>
    <definedName name="wrn.Draft." localSheetId="30" hidden="1">{"Draft",#N/A,FALSE,"Feb-96"}</definedName>
    <definedName name="wrn.Draft." hidden="1">{"Draft",#N/A,FALSE,"Feb-96"}</definedName>
    <definedName name="wrn.Draft._.Financials." localSheetId="30" hidden="1">{"Key Summaries",#N/A,FALSE,"Key Summaries";"Project Cost &amp; Means of Finance",#N/A,FALSE,"Const Fund";"Cashflow during Construction",#N/A,FALSE,"Const Fund";"Projected Profitabilities",#N/A,FALSE,"Financials";"Projected Cashflows",#N/A,FALSE,"Financials";"Projected Balance Sheet",#N/A,FALSE,"Financials"}</definedName>
    <definedName name="wrn.Draft._.Financials." hidden="1">{"Key Summaries",#N/A,FALSE,"Key Summaries";"Project Cost &amp; Means of Finance",#N/A,FALSE,"Const Fund";"Cashflow during Construction",#N/A,FALSE,"Const Fund";"Projected Profitabilities",#N/A,FALSE,"Financials";"Projected Cashflows",#N/A,FALSE,"Financials";"Projected Balance Sheet",#N/A,FALSE,"Financials"}</definedName>
    <definedName name="wrn.Druck._.Monatsreporting." localSheetId="30" hidden="1">{#N/A,#N/A,TRUE,"0 Deckbl.";#N/A,#N/A,TRUE,"S 1 Komm";#N/A,#N/A,TRUE,"S 1a Komm";#N/A,#N/A,TRUE,"S 1b Komm";#N/A,#N/A,TRUE,"S  2 DBR";#N/A,#N/A,TRUE,"S  3 Sparten";#N/A,#N/A,TRUE,"S 4  Betr. K.";#N/A,#N/A,TRUE,"6 Bilanz";#N/A,#N/A,TRUE,"6a Bilanz ";#N/A,#N/A,TRUE,"6b Bilanz ";#N/A,#N/A,TRUE,"7 GS I";#N/A,#N/A,TRUE,"S 8 EQ-GuV"}</definedName>
    <definedName name="wrn.Druck._.Monatsreporting." hidden="1">{#N/A,#N/A,TRUE,"0 Deckbl.";#N/A,#N/A,TRUE,"S 1 Komm";#N/A,#N/A,TRUE,"S 1a Komm";#N/A,#N/A,TRUE,"S 1b Komm";#N/A,#N/A,TRUE,"S  2 DBR";#N/A,#N/A,TRUE,"S  3 Sparten";#N/A,#N/A,TRUE,"S 4  Betr. K.";#N/A,#N/A,TRUE,"6 Bilanz";#N/A,#N/A,TRUE,"6a Bilanz ";#N/A,#N/A,TRUE,"6b Bilanz ";#N/A,#N/A,TRUE,"7 GS I";#N/A,#N/A,TRUE,"S 8 EQ-GuV"}</definedName>
    <definedName name="wrn.Earnings._.Model."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2"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onomic._.Value._.Added._.Analysis." localSheetId="30" hidden="1">{"EVA",#N/A,FALSE,"EVA";"WACC",#N/A,FALSE,"WACC"}</definedName>
    <definedName name="wrn.Economic._.Value._.Added._.Analysis." hidden="1">{"EVA",#N/A,FALSE,"EVA";"WACC",#N/A,FALSE,"WACC"}</definedName>
    <definedName name="wrn.Economic._.Value._.Added._.Analysis._from_DBAB" localSheetId="30" hidden="1">{"EVA",#N/A,FALSE,"EVA";"WACC",#N/A,FALSE,"WACC"}</definedName>
    <definedName name="wrn.Economic._.Value._.Added._.Analysis._from_DBAB" hidden="1">{"EVA",#N/A,FALSE,"EVA";"WACC",#N/A,FALSE,"WACC"}</definedName>
    <definedName name="wrn.Edutainment._.Priority._.List." localSheetId="30" hidden="1">{#N/A,#N/A,FALSE,"DI 2 YEAR MASTER SCHEDULE"}</definedName>
    <definedName name="wrn.Edutainment._.Priority._.List." hidden="1">{#N/A,#N/A,FALSE,"DI 2 YEAR MASTER SCHEDULE"}</definedName>
    <definedName name="wrn.EI." localSheetId="30" hidden="1">{"EI CONSOLIDATING",#N/A,FALSE,"ei consolidating";"EI",#N/A,FALSE,"consol";"QTR",#N/A,FALSE,"qtr";"ei fx impact",#N/A,FALSE,"consol"}</definedName>
    <definedName name="wrn.EI." hidden="1">{"EI CONSOLIDATING",#N/A,FALSE,"ei consolidating";"EI",#N/A,FALSE,"consol";"QTR",#N/A,FALSE,"qtr";"ei fx impact",#N/A,FALSE,"consol"}</definedName>
    <definedName name="wrn.Entire._.Model._.with._.Backup." localSheetId="30" hidden="1">{#N/A,#N/A,FALSE,"BS";#N/A,#N/A,FALSE,"v. plan";#N/A,#N/A,FALSE,"v. py";#N/A,#N/A,FALSE,"Summ";#N/A,#N/A,FALSE,"Oprec";#N/A,#N/A,FALSE,"Sales Impact";#N/A,#N/A,FALSE,"Sales Mix";#N/A,#N/A,FALSE,"Prod Cat Mix";#N/A,#N/A,FALSE,"v. plan ytd ";#N/A,#N/A,FALSE,"v. py ytd";#N/A,#N/A,FALSE,"Summ ytd";#N/A,#N/A,FALSE,"oprec YTD";#N/A,#N/A,FALSE,"Sales Impact YTD";#N/A,#N/A,FALSE,"Sales Mix YTD";#N/A,#N/A,FALSE,"Prod Cat Mix YTD";#N/A,#N/A,FALSE,"category mix - plan YTD";#N/A,#N/A,FALSE,"stdtostd YTD"}</definedName>
    <definedName name="wrn.Entire._.Model._.with._.Backup." hidden="1">{#N/A,#N/A,FALSE,"BS";#N/A,#N/A,FALSE,"v. plan";#N/A,#N/A,FALSE,"v. py";#N/A,#N/A,FALSE,"Summ";#N/A,#N/A,FALSE,"Oprec";#N/A,#N/A,FALSE,"Sales Impact";#N/A,#N/A,FALSE,"Sales Mix";#N/A,#N/A,FALSE,"Prod Cat Mix";#N/A,#N/A,FALSE,"v. plan ytd ";#N/A,#N/A,FALSE,"v. py ytd";#N/A,#N/A,FALSE,"Summ ytd";#N/A,#N/A,FALSE,"oprec YTD";#N/A,#N/A,FALSE,"Sales Impact YTD";#N/A,#N/A,FALSE,"Sales Mix YTD";#N/A,#N/A,FALSE,"Prod Cat Mix YTD";#N/A,#N/A,FALSE,"category mix - plan YTD";#N/A,#N/A,FALSE,"stdtostd YTD"}</definedName>
    <definedName name="wrn.ERNST." localSheetId="30" hidden="1">{#N/A,#N/A,FALSE,"YTCHAN";#N/A,#N/A,FALSE,"TOMMY";#N/A,#N/A,FALSE,"REP.OFFICE";#N/A,#N/A,FALSE,"E&amp;Y_CONSULTANT";#N/A,#N/A,FALSE,"BT &amp; CIT"}</definedName>
    <definedName name="wrn.ERNST." hidden="1">{#N/A,#N/A,FALSE,"YTCHAN";#N/A,#N/A,FALSE,"TOMMY";#N/A,#N/A,FALSE,"REP.OFFICE";#N/A,#N/A,FALSE,"E&amp;Y_CONSULTANT";#N/A,#N/A,FALSE,"BT &amp; CIT"}</definedName>
    <definedName name="wrn.Error._.Report." localSheetId="30" hidden="1">{"Error Report",#N/A,FALSE,"Report"}</definedName>
    <definedName name="wrn.Error._.Report." hidden="1">{"Error Report",#N/A,FALSE,"Report"}</definedName>
    <definedName name="wrn.est25yr." localSheetId="30" hidden="1">{#N/A,#N/A,FALSE,"Est97";#N/A,#N/A,FALSE,"Plan98";#N/A,#N/A,FALSE,"Graphs";#N/A,#N/A,FALSE,"5Yr"}</definedName>
    <definedName name="wrn.est25yr." hidden="1">{#N/A,#N/A,FALSE,"Est97";#N/A,#N/A,FALSE,"Plan98";#N/A,#N/A,FALSE,"Graphs";#N/A,#N/A,FALSE,"5Yr"}</definedName>
    <definedName name="wrn.Europe." localSheetId="30"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verything." localSheetId="30"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verything."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xam._.Workpapers._.1." localSheetId="30"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Exam._.Workpapers._.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exec." localSheetId="30" hidden="1">{"exec",#N/A,FALSE,"EXECSUM";"int",#N/A,FALSE,"EXECSUM"}</definedName>
    <definedName name="wrn.exec." hidden="1">{"exec",#N/A,FALSE,"EXECSUM";"int",#N/A,FALSE,"EXECSUM"}</definedName>
    <definedName name="wrn.Executive._.Summary." localSheetId="30" hidden="1">{#N/A,#N/A,TRUE,"Top";#N/A,#N/A,TRUE,"Quarter";#N/A,#N/A,TRUE,"Variance"}</definedName>
    <definedName name="wrn.Executive._.Summary." hidden="1">{#N/A,#N/A,TRUE,"Top";#N/A,#N/A,TRUE,"Quarter";#N/A,#N/A,TRUE,"Variance"}</definedName>
    <definedName name="wrn.EXP2." localSheetId="30" hidden="1">{#N/A,#N/A,TRUE,"NIE_C";#N/A,#N/A,TRUE,"NIE";#N/A,#N/A,TRUE,"NIE_D";#N/A,#N/A,TRUE,"NIE_D_CC";#N/A,#N/A,TRUE,"HEA -- EXP"}</definedName>
    <definedName name="wrn.EXP2." hidden="1">{#N/A,#N/A,TRUE,"NIE_C";#N/A,#N/A,TRUE,"NIE";#N/A,#N/A,TRUE,"NIE_D";#N/A,#N/A,TRUE,"NIE_D_CC";#N/A,#N/A,TRUE,"HEA -- EXP"}</definedName>
    <definedName name="wrn.External." localSheetId="30" hidden="1">{"External_Annual_Income",#N/A,FALSE,"External";"External_Quarterly_Income",#N/A,FALSE,"External"}</definedName>
    <definedName name="wrn.External." hidden="1">{"External_Annual_Income",#N/A,FALSE,"External";"External_Quarterly_Income",#N/A,FALSE,"External"}</definedName>
    <definedName name="wrn.external1." localSheetId="30" hidden="1">{"AAnIncStm",#N/A,FALSE,"QCOMMOD";"BAnCommRev",#N/A,FALSE,"QCOMMOD";"chandsetanaly",#N/A,FALSE,"QCOMMOD";"cInfrastrctanaly",#N/A,FALSE,"QCOMMOD";"DAnnOmniRevAnalysis",#N/A,FALSE,"QCOMMOD";"EAnnGrossMargin",#N/A,FALSE,"QCOMMOD";"EContract Service Rev Analysis",#N/A,FALSE,"QCOMMOD";"FQtrlyIncStm",#N/A,FALSE,"QTRLY";"GQtrlySegDetail",#N/A,FALSE,"QTRLY";"HQtrlyInfrHndstOnmi",#N/A,FALSE,"QTRLY";"IQtrlyGrossProfit",#N/A,FALSE,"QTRLY"}</definedName>
    <definedName name="wrn.external1." hidden="1">{"AAnIncStm",#N/A,FALSE,"QCOMMOD";"BAnCommRev",#N/A,FALSE,"QCOMMOD";"chandsetanaly",#N/A,FALSE,"QCOMMOD";"cInfrastrctanaly",#N/A,FALSE,"QCOMMOD";"DAnnOmniRevAnalysis",#N/A,FALSE,"QCOMMOD";"EAnnGrossMargin",#N/A,FALSE,"QCOMMOD";"EContract Service Rev Analysis",#N/A,FALSE,"QCOMMOD";"FQtrlyIncStm",#N/A,FALSE,"QTRLY";"GQtrlySegDetail",#N/A,FALSE,"QTRLY";"HQtrlyInfrHndstOnmi",#N/A,FALSE,"QTRLY";"IQtrlyGrossProfit",#N/A,FALSE,"QTRLY"}</definedName>
    <definedName name="wrn.FASBR1" localSheetId="30" hidden="1">{#N/A,#N/A,FALSE,"Input";#N/A,#N/A,FALSE,"LastYearInput";#N/A,#N/A,FALSE,"NextYearData";#N/A,#N/A,FALSE,"NPPC";#N/A,#N/A,FALSE,"ReconPC";#N/A,#N/A,FALSE,"PSCAmort";#N/A,#N/A,FALSE,"FASBGL";#N/A,#N/A,FALSE,"FAS132";#N/A,#N/A,FALSE,"AML";#N/A,#N/A,FALSE,"FAS35"}</definedName>
    <definedName name="wrn.FASBR1" hidden="1">{#N/A,#N/A,FALSE,"Input";#N/A,#N/A,FALSE,"LastYearInput";#N/A,#N/A,FALSE,"NextYearData";#N/A,#N/A,FALSE,"NPPC";#N/A,#N/A,FALSE,"ReconPC";#N/A,#N/A,FALSE,"PSCAmort";#N/A,#N/A,FALSE,"FASBGL";#N/A,#N/A,FALSE,"FAS132";#N/A,#N/A,FALSE,"AML";#N/A,#N/A,FALSE,"FAS35"}</definedName>
    <definedName name="wrn.FASBR2" localSheetId="30" hidden="1">{#N/A,#N/A,FALSE,"Input";#N/A,#N/A,FALSE,"LastYearInput";#N/A,#N/A,FALSE,"NextYearData";#N/A,#N/A,FALSE,"NPPC";#N/A,#N/A,FALSE,"ReconPC";#N/A,#N/A,FALSE,"PSCAmort";#N/A,#N/A,FALSE,"FASBGL";#N/A,#N/A,FALSE,"FAS132";#N/A,#N/A,FALSE,"AML";#N/A,#N/A,FALSE,"FAS35"}</definedName>
    <definedName name="wrn.FASBR2" hidden="1">{#N/A,#N/A,FALSE,"Input";#N/A,#N/A,FALSE,"LastYearInput";#N/A,#N/A,FALSE,"NextYearData";#N/A,#N/A,FALSE,"NPPC";#N/A,#N/A,FALSE,"ReconPC";#N/A,#N/A,FALSE,"PSCAmort";#N/A,#N/A,FALSE,"FASBGL";#N/A,#N/A,FALSE,"FAS132";#N/A,#N/A,FALSE,"AML";#N/A,#N/A,FALSE,"FAS35"}</definedName>
    <definedName name="wrn.FASBResults." localSheetId="30" hidden="1">{#N/A,#N/A,FALSE,"Input";#N/A,#N/A,FALSE,"LastYearInput";#N/A,#N/A,FALSE,"NextYearData";#N/A,#N/A,FALSE,"NPPC";#N/A,#N/A,FALSE,"ReconPC";#N/A,#N/A,FALSE,"PSCAmort";#N/A,#N/A,FALSE,"FASBGL";#N/A,#N/A,FALSE,"FAS132";#N/A,#N/A,FALSE,"AML";#N/A,#N/A,FALSE,"FAS35"}</definedName>
    <definedName name="wrn.FASBResults." hidden="1">{#N/A,#N/A,FALSE,"Input";#N/A,#N/A,FALSE,"LastYearInput";#N/A,#N/A,FALSE,"NextYearData";#N/A,#N/A,FALSE,"NPPC";#N/A,#N/A,FALSE,"ReconPC";#N/A,#N/A,FALSE,"PSCAmort";#N/A,#N/A,FALSE,"FASBGL";#N/A,#N/A,FALSE,"FAS132";#N/A,#N/A,FALSE,"AML";#N/A,#N/A,FALSE,"FAS35"}</definedName>
    <definedName name="wrn.FASBResults2" localSheetId="30" hidden="1">{#N/A,#N/A,FALSE,"Input";#N/A,#N/A,FALSE,"LastYearInput";#N/A,#N/A,FALSE,"NextYearData";#N/A,#N/A,FALSE,"NPPC";#N/A,#N/A,FALSE,"ReconPC";#N/A,#N/A,FALSE,"PSCAmort";#N/A,#N/A,FALSE,"FASBGL";#N/A,#N/A,FALSE,"FAS132";#N/A,#N/A,FALSE,"AML";#N/A,#N/A,FALSE,"FAS35"}</definedName>
    <definedName name="wrn.FASBResults2" hidden="1">{#N/A,#N/A,FALSE,"Input";#N/A,#N/A,FALSE,"LastYearInput";#N/A,#N/A,FALSE,"NextYearData";#N/A,#N/A,FALSE,"NPPC";#N/A,#N/A,FALSE,"ReconPC";#N/A,#N/A,FALSE,"PSCAmort";#N/A,#N/A,FALSE,"FASBGL";#N/A,#N/A,FALSE,"FAS132";#N/A,#N/A,FALSE,"AML";#N/A,#N/A,FALSE,"FAS35"}</definedName>
    <definedName name="Wrn.FASBResults3" localSheetId="30" hidden="1">{#N/A,#N/A,FALSE,"Input";#N/A,#N/A,FALSE,"LastYearInput";#N/A,#N/A,FALSE,"NextYearData";#N/A,#N/A,FALSE,"NPPC";#N/A,#N/A,FALSE,"ReconPC";#N/A,#N/A,FALSE,"PSCAmort";#N/A,#N/A,FALSE,"FASBGL";#N/A,#N/A,FALSE,"FAS132";#N/A,#N/A,FALSE,"AML";#N/A,#N/A,FALSE,"FAS35"}</definedName>
    <definedName name="Wrn.FASBResults3" hidden="1">{#N/A,#N/A,FALSE,"Input";#N/A,#N/A,FALSE,"LastYearInput";#N/A,#N/A,FALSE,"NextYearData";#N/A,#N/A,FALSE,"NPPC";#N/A,#N/A,FALSE,"ReconPC";#N/A,#N/A,FALSE,"PSCAmort";#N/A,#N/A,FALSE,"FASBGL";#N/A,#N/A,FALSE,"FAS132";#N/A,#N/A,FALSE,"AML";#N/A,#N/A,FALSE,"FAS35"}</definedName>
    <definedName name="wrn.FASBResults4" localSheetId="30" hidden="1">{#N/A,#N/A,FALSE,"Input";#N/A,#N/A,FALSE,"LastYearInput";#N/A,#N/A,FALSE,"NextYearData";#N/A,#N/A,FALSE,"NPPC";#N/A,#N/A,FALSE,"ReconPC";#N/A,#N/A,FALSE,"PSCAmort";#N/A,#N/A,FALSE,"FASBGL";#N/A,#N/A,FALSE,"FAS132";#N/A,#N/A,FALSE,"AML";#N/A,#N/A,FALSE,"FAS35"}</definedName>
    <definedName name="wrn.FASBResults4" hidden="1">{#N/A,#N/A,FALSE,"Input";#N/A,#N/A,FALSE,"LastYearInput";#N/A,#N/A,FALSE,"NextYearData";#N/A,#N/A,FALSE,"NPPC";#N/A,#N/A,FALSE,"ReconPC";#N/A,#N/A,FALSE,"PSCAmort";#N/A,#N/A,FALSE,"FASBGL";#N/A,#N/A,FALSE,"FAS132";#N/A,#N/A,FALSE,"AML";#N/A,#N/A,FALSE,"FAS35"}</definedName>
    <definedName name="wrn.fcb" localSheetId="30" hidden="1">{"FCB_ALL",#N/A,FALSE,"FCB"}</definedName>
    <definedName name="wrn.fcb" hidden="1">{"FCB_ALL",#N/A,FALSE,"FCB"}</definedName>
    <definedName name="wrn.FCB." localSheetId="30" hidden="1">{"FCB_ALL",#N/A,FALSE,"FCB"}</definedName>
    <definedName name="wrn.FCB." hidden="1">{"FCB_ALL",#N/A,FALSE,"FCB"}</definedName>
    <definedName name="wrn.fcb2" localSheetId="30" hidden="1">{"FCB_ALL",#N/A,FALSE,"FCB"}</definedName>
    <definedName name="wrn.fcb2" hidden="1">{"FCB_ALL",#N/A,FALSE,"FCB"}</definedName>
    <definedName name="wrn.February." localSheetId="30" hidden="1">{"CONS FEB",#N/A,FALSE,"Cons Comparison";"CONS YTD FEB",#N/A,FALSE,"Cons Comparison";"SAS FEB",#N/A,FALSE,"Ocean Comparison";"SAS YTD FEB",#N/A,FALSE,"Ocean Comparison";"UV FEB",#N/A,FALSE,"UV Comparison";"UV YTD FEB",#N/A,FALSE,"UV Comparison";"CMS FEB",#N/A,FALSE,"CMS Comparison";"CMS YTD FEB",#N/A,FALSE,"CMS Comparison";"POLARIS FEB",#N/A,FALSE,"Polaris Comparison";"POLARIS YTD FEB",#N/A,FALSE,"Polaris Comparison";"CORP FEB",#N/A,FALSE,"Corp Comparison";"CORP YTD FEB",#N/A,FALSE,"Corp Comparison";"ELIM FEB",#N/A,FALSE,"Eliminating Comparison";"ELIM YTD FEB",#N/A,FALSE,"Eliminating Comparison"}</definedName>
    <definedName name="wrn.February." hidden="1">{"CONS FEB",#N/A,FALSE,"Cons Comparison";"CONS YTD FEB",#N/A,FALSE,"Cons Comparison";"SAS FEB",#N/A,FALSE,"Ocean Comparison";"SAS YTD FEB",#N/A,FALSE,"Ocean Comparison";"UV FEB",#N/A,FALSE,"UV Comparison";"UV YTD FEB",#N/A,FALSE,"UV Comparison";"CMS FEB",#N/A,FALSE,"CMS Comparison";"CMS YTD FEB",#N/A,FALSE,"CMS Comparison";"POLARIS FEB",#N/A,FALSE,"Polaris Comparison";"POLARIS YTD FEB",#N/A,FALSE,"Polaris Comparison";"CORP FEB",#N/A,FALSE,"Corp Comparison";"CORP YTD FEB",#N/A,FALSE,"Corp Comparison";"ELIM FEB",#N/A,FALSE,"Eliminating Comparison";"ELIM YTD FEB",#N/A,FALSE,"Eliminating Comparison"}</definedName>
    <definedName name="wrn.Fees._.by._.Quarter." localSheetId="30" hidden="1">{#N/A,#N/A,FALSE,"Fees by QTR"}</definedName>
    <definedName name="wrn.Fees._.by._.Quarter." hidden="1">{#N/A,#N/A,FALSE,"Fees by QTR"}</definedName>
    <definedName name="wrn.FER." localSheetId="30" hidden="1">{#N/A,#N/A,TRUE,"BS_A";#N/A,#N/A,TRUE,"BS_L";#N/A,#N/A,TRUE,"PL";#N/A,#N/A,TRUE,"NET";#N/A,#N/A,TRUE,"MAR_2";#N/A,#N/A,TRUE,"MAR";#N/A,#N/A,TRUE,"NII";#N/A,#N/A,TRUE,"NIE";#N/A,#N/A,TRUE,"FS_BS";#N/A,#N/A,TRUE,"FS_PL";#N/A,#N/A,TRUE,"HEA"}</definedName>
    <definedName name="wrn.FER." hidden="1">{#N/A,#N/A,TRUE,"BS_A";#N/A,#N/A,TRUE,"BS_L";#N/A,#N/A,TRUE,"PL";#N/A,#N/A,TRUE,"NET";#N/A,#N/A,TRUE,"MAR_2";#N/A,#N/A,TRUE,"MAR";#N/A,#N/A,TRUE,"NII";#N/A,#N/A,TRUE,"NIE";#N/A,#N/A,TRUE,"FS_BS";#N/A,#N/A,TRUE,"FS_PL";#N/A,#N/A,TRUE,"HEA"}</definedName>
    <definedName name="wrn.FER_EXPENSES." localSheetId="30" hidden="1">{#N/A,#N/A,TRUE,"NIE_C";#N/A,#N/A,TRUE,"NIE";#N/A,#N/A,TRUE,"NIE_D";#N/A,#N/A,TRUE,"HEA -- EXP"}</definedName>
    <definedName name="wrn.FER_EXPENSES." hidden="1">{#N/A,#N/A,TRUE,"NIE_C";#N/A,#N/A,TRUE,"NIE";#N/A,#N/A,TRUE,"NIE_D";#N/A,#N/A,TRUE,"HEA -- EXP"}</definedName>
    <definedName name="wrn.FER_NIA." localSheetId="30" hidden="1">{#N/A,#N/A,FALSE,"HEA NIA";#N/A,#N/A,FALSE,"CHART";#N/A,#N/A,FALSE,"NIA";#N/A,#N/A,FALSE,"WF_DET"}</definedName>
    <definedName name="wrn.FER_NIA." hidden="1">{#N/A,#N/A,FALSE,"HEA NIA";#N/A,#N/A,FALSE,"CHART";#N/A,#N/A,FALSE,"NIA";#N/A,#N/A,FALSE,"WF_DET"}</definedName>
    <definedName name="wrn.FER_REVENUES." localSheetId="30" hidden="1">{#N/A,#N/A,TRUE,"NII_C";#N/A,#N/A,TRUE,"NII";#N/A,#N/A,TRUE,"NII_D";#N/A,#N/A,TRUE,"HEA --REV"}</definedName>
    <definedName name="wrn.FER_REVENUES." hidden="1">{#N/A,#N/A,TRUE,"NII_C";#N/A,#N/A,TRUE,"NII";#N/A,#N/A,TRUE,"NII_D";#N/A,#N/A,TRUE,"HEA --REV"}</definedName>
    <definedName name="wrn.filecopy." localSheetId="30"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ter." localSheetId="30" hidden="1">{#N/A,#N/A,FALSE,"Assump2";#N/A,#N/A,FALSE,"Income2";#N/A,#N/A,FALSE,"Balance2";#N/A,#N/A,FALSE,"DCF Filter";#N/A,#N/A,FALSE,"Trans Assump2";#N/A,#N/A,FALSE,"Combined Income2";#N/A,#N/A,FALSE,"Combined Balance2"}</definedName>
    <definedName name="wrn.Filter." hidden="1">{#N/A,#N/A,FALSE,"Assump2";#N/A,#N/A,FALSE,"Income2";#N/A,#N/A,FALSE,"Balance2";#N/A,#N/A,FALSE,"DCF Filter";#N/A,#N/A,FALSE,"Trans Assump2";#N/A,#N/A,FALSE,"Combined Income2";#N/A,#N/A,FALSE,"Combined Balance2"}</definedName>
    <definedName name="wrn.Final." localSheetId="30" hidden="1">{"Final",#N/A,FALSE,"Feb-96"}</definedName>
    <definedName name="wrn.Final." hidden="1">{"Final",#N/A,FALSE,"Feb-96"}</definedName>
    <definedName name="wrn.Final._.Financials." localSheetId="30" hidden="1">{"Report Assumptions",#N/A,FALSE,"Report - Assm(R)";"Key Financial Highlights",#N/A,FALSE,"Key Summaries(R)";"Project Cost &amp; Means of Finance",#N/A,FALSE,"Project Cost &amp; MOF";"Cash flow during Construction Period",#N/A,FALSE,"Const Fund(R)";"Projected Profitability",#N/A,FALSE,"P&amp;L (Sum)(R)";"Projected Cashflows",#N/A,FALSE,"Cashflows (Sum)(R)";"Projected Balance Sheet",#N/A,FALSE,"BS (Sum)(R)";"NCR Demand Annexure A1",#N/A,FALSE,"NCR Footfall";"Domestic Tourists Annexure A2",#N/A,FALSE,"Tourists Footfall";"Rohini Footfalls Annexure A3",#N/A,FALSE,"Rohini Footfall"}</definedName>
    <definedName name="wrn.Final._.Financials." hidden="1">{"Report Assumptions",#N/A,FALSE,"Report - Assm(R)";"Key Financial Highlights",#N/A,FALSE,"Key Summaries(R)";"Project Cost &amp; Means of Finance",#N/A,FALSE,"Project Cost &amp; MOF";"Cash flow during Construction Period",#N/A,FALSE,"Const Fund(R)";"Projected Profitability",#N/A,FALSE,"P&amp;L (Sum)(R)";"Projected Cashflows",#N/A,FALSE,"Cashflows (Sum)(R)";"Projected Balance Sheet",#N/A,FALSE,"BS (Sum)(R)";"NCR Demand Annexure A1",#N/A,FALSE,"NCR Footfall";"Domestic Tourists Annexure A2",#N/A,FALSE,"Tourists Footfall";"Rohini Footfalls Annexure A3",#N/A,FALSE,"Rohini Footfall"}</definedName>
    <definedName name="wrn.FinalBook." localSheetId="30" hidden="1">{"IncomeStmt",#N/A,FALSE,"SumincV2";"YTDInc",#N/A,FALSE,"YTDInc";"balance sheet",#N/A,FALSE,"BSCF";"Ratios",#N/A,FALSE,"Ratios";"OtherInc",#N/A,FALSE,"OtherInc";"GenAdmin",#N/A,FALSE,"GA";"Marketing",#N/A,FALSE,"Mktg";"OtherExp",#N/A,FALSE,"OtherExp";"bsmw",#N/A,FALSE,"BSMW";"bsmwytd",#N/A,FALSE,"BSMWYTD";"Suminc1",#N/A,FALSE,"Suminc1";"GenAdmin1",#N/A,FALSE,"GA1";"Mktg1",#N/A,FALSE,"Mktg1";#N/A,#N/A,FALSE,"BSMW1"}</definedName>
    <definedName name="wrn.FinalBook." hidden="1">{"IncomeStmt",#N/A,FALSE,"SumincV2";"YTDInc",#N/A,FALSE,"YTDInc";"balance sheet",#N/A,FALSE,"BSCF";"Ratios",#N/A,FALSE,"Ratios";"OtherInc",#N/A,FALSE,"OtherInc";"GenAdmin",#N/A,FALSE,"GA";"Marketing",#N/A,FALSE,"Mktg";"OtherExp",#N/A,FALSE,"OtherExp";"bsmw",#N/A,FALSE,"BSMW";"bsmwytd",#N/A,FALSE,"BSMWYTD";"Suminc1",#N/A,FALSE,"Suminc1";"GenAdmin1",#N/A,FALSE,"GA1";"Mktg1",#N/A,FALSE,"Mktg1";#N/A,#N/A,FALSE,"BSMW1"}</definedName>
    <definedName name="wrn.Financial._.Output." localSheetId="30"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nancial._.Report." localSheetId="30" hidden="1">{"Assumptions",#N/A,FALSE,"Report - Assm";"Key Summaries",#N/A,FALSE,"Key Summaries";"Project Costs &amp; Means of Finance",#N/A,FALSE,"Const Fund";"Cashflow during Construction Period",#N/A,FALSE,"Const Fund";"Projected Profitability (Sum)",#N/A,FALSE,"P&amp;L (Sum)";"Projected Cashflows (Sum)",#N/A,FALSE,"Cashflows (Sum)";"Projected Balance Sheet (Sum)",#N/A,FALSE,"BS (Sum)";"Market Demand in NCR",#N/A,FALSE,"NCR Footfall";"Domestic Tourist Inflow",#N/A,FALSE,"Tourist Footfall";"Final Demand Projections",#N/A,FALSE,"Rohini Footfall"}</definedName>
    <definedName name="wrn.Financial._.Report." hidden="1">{"Assumptions",#N/A,FALSE,"Report - Assm";"Key Summaries",#N/A,FALSE,"Key Summaries";"Project Costs &amp; Means of Finance",#N/A,FALSE,"Const Fund";"Cashflow during Construction Period",#N/A,FALSE,"Const Fund";"Projected Profitability (Sum)",#N/A,FALSE,"P&amp;L (Sum)";"Projected Cashflows (Sum)",#N/A,FALSE,"Cashflows (Sum)";"Projected Balance Sheet (Sum)",#N/A,FALSE,"BS (Sum)";"Market Demand in NCR",#N/A,FALSE,"NCR Footfall";"Domestic Tourist Inflow",#N/A,FALSE,"Tourist Footfall";"Final Demand Projections",#N/A,FALSE,"Rohini Footfall"}</definedName>
    <definedName name="wrn.Financial._.Report._1" localSheetId="30" hidden="1">{#N/A,#N/A,TRUE,"P&amp;L";#N/A,#N/A,TRUE,"note 1";#N/A,#N/A,TRUE,"note 2";#N/A,#N/A,TRUE,"note 3";#N/A,#N/A,TRUE,"note 4"}</definedName>
    <definedName name="wrn.Financial._.Report._1" hidden="1">{#N/A,#N/A,TRUE,"P&amp;L";#N/A,#N/A,TRUE,"note 1";#N/A,#N/A,TRUE,"note 2";#N/A,#N/A,TRUE,"note 3";#N/A,#N/A,TRUE,"note 4"}</definedName>
    <definedName name="wrn.Financial._.Report._2" localSheetId="30" hidden="1">{#N/A,#N/A,TRUE,"P&amp;L";#N/A,#N/A,TRUE,"note 1";#N/A,#N/A,TRUE,"note 2";#N/A,#N/A,TRUE,"note 3";#N/A,#N/A,TRUE,"note 4"}</definedName>
    <definedName name="wrn.Financial._.Report._2" hidden="1">{#N/A,#N/A,TRUE,"P&amp;L";#N/A,#N/A,TRUE,"note 1";#N/A,#N/A,TRUE,"note 2";#N/A,#N/A,TRUE,"note 3";#N/A,#N/A,TRUE,"note 4"}</definedName>
    <definedName name="wrn.Financial._.Report._3" localSheetId="30" hidden="1">{#N/A,#N/A,TRUE,"P&amp;L";#N/A,#N/A,TRUE,"note 1";#N/A,#N/A,TRUE,"note 2";#N/A,#N/A,TRUE,"note 3";#N/A,#N/A,TRUE,"note 4"}</definedName>
    <definedName name="wrn.Financial._.Report._3" hidden="1">{#N/A,#N/A,TRUE,"P&amp;L";#N/A,#N/A,TRUE,"note 1";#N/A,#N/A,TRUE,"note 2";#N/A,#N/A,TRUE,"note 3";#N/A,#N/A,TRUE,"note 4"}</definedName>
    <definedName name="wrn.Financial._.Report._4" localSheetId="30" hidden="1">{#N/A,#N/A,TRUE,"P&amp;L";#N/A,#N/A,TRUE,"note 1";#N/A,#N/A,TRUE,"note 2";#N/A,#N/A,TRUE,"note 3";#N/A,#N/A,TRUE,"note 4"}</definedName>
    <definedName name="wrn.Financial._.Report._4" hidden="1">{#N/A,#N/A,TRUE,"P&amp;L";#N/A,#N/A,TRUE,"note 1";#N/A,#N/A,TRUE,"note 2";#N/A,#N/A,TRUE,"note 3";#N/A,#N/A,TRUE,"note 4"}</definedName>
    <definedName name="wrn.Financial._.Report._5" localSheetId="30" hidden="1">{#N/A,#N/A,TRUE,"P&amp;L";#N/A,#N/A,TRUE,"note 1";#N/A,#N/A,TRUE,"note 2";#N/A,#N/A,TRUE,"note 3";#N/A,#N/A,TRUE,"note 4"}</definedName>
    <definedName name="wrn.Financial._.Report._5" hidden="1">{#N/A,#N/A,TRUE,"P&amp;L";#N/A,#N/A,TRUE,"note 1";#N/A,#N/A,TRUE,"note 2";#N/A,#N/A,TRUE,"note 3";#N/A,#N/A,TRUE,"note 4"}</definedName>
    <definedName name="wrn.Financial._.Review._.February." localSheetId="30" hidden="1">{"1 FEB CONS",#N/A,FALSE,"Cons Comparison";"1 CONS YTD",#N/A,FALSE,"Cons Comparison";"3 FEB SAS",#N/A,FALSE,"OCEAN";"3 SAS YTD",#N/A,FALSE,"OCEAN";"4 FEB UV",#N/A,FALSE,"UV Comparison";"4 UV YTD",#N/A,FALSE,"UV Comparison";"5 FEB CMS",#N/A,FALSE,"CMS Comparison";"5 CMS YTD",#N/A,FALSE,"CMS Comparison";"8 FEB POLARIS",#N/A,FALSE,"Polaris Comparison";"8 POLARIS YTD",#N/A,FALSE,"Polaris Comparison";"FEB CORP",#N/A,FALSE,"Corp Comparison";"CORP YTD",#N/A,FALSE,"Corp Comparison";"FEB ELIMINATING",#N/A,FALSE,"Eliminating Comparison";"ELIMINATING YTD",#N/A,FALSE,"Eliminating Comparison"}</definedName>
    <definedName name="wrn.Financial._.Review._.February." hidden="1">{"1 FEB CONS",#N/A,FALSE,"Cons Comparison";"1 CONS YTD",#N/A,FALSE,"Cons Comparison";"3 FEB SAS",#N/A,FALSE,"OCEAN";"3 SAS YTD",#N/A,FALSE,"OCEAN";"4 FEB UV",#N/A,FALSE,"UV Comparison";"4 UV YTD",#N/A,FALSE,"UV Comparison";"5 FEB CMS",#N/A,FALSE,"CMS Comparison";"5 CMS YTD",#N/A,FALSE,"CMS Comparison";"8 FEB POLARIS",#N/A,FALSE,"Polaris Comparison";"8 POLARIS YTD",#N/A,FALSE,"Polaris Comparison";"FEB CORP",#N/A,FALSE,"Corp Comparison";"CORP YTD",#N/A,FALSE,"Corp Comparison";"FEB ELIMINATING",#N/A,FALSE,"Eliminating Comparison";"ELIMINATING YTD",#N/A,FALSE,"Eliminating Comparison"}</definedName>
    <definedName name="wrn.Financial._.Statements." localSheetId="30" hidden="1">{"base_pl_v1",#N/A,TRUE,"Bal Sheet Base";"base_bs_v1",#N/A,TRUE,"Bal Sheet Base";"base_cf_v1",#N/A,TRUE,"Bal Sheet Base";"base_dcf_v1",#N/A,TRUE,"Bal Sheet Base";"base_tv_v1",#N/A,TRUE,"Bal Sheet Base";"prob_pl_v1",#N/A,TRUE,"Bal Sheet Base";"prob_bs_v1",#N/A,TRUE,"Bal Sheet Base";"prob_cf_v1",#N/A,TRUE,"Bal Sheet Base";"prob_dcf_v1",#N/A,TRUE,"Bal Sheet Base";"prob_tv_v1",#N/A,TRUE,"Bal Sheet Base";"poss_pl_v1",#N/A,TRUE,"Bal Sheet Base";"poss_bs_v1",#N/A,TRUE,"Bal Sheet Base";"poss_cf_v1",#N/A,TRUE,"Bal Sheet Base";"poss_dcf_v1",#N/A,TRUE,"Bal Sheet Base";"poss_tv_v1",#N/A,TRUE,"Bal Sheet Base"}</definedName>
    <definedName name="wrn.Financial._.Statements." hidden="1">{"base_pl_v1",#N/A,TRUE,"Bal Sheet Base";"base_bs_v1",#N/A,TRUE,"Bal Sheet Base";"base_cf_v1",#N/A,TRUE,"Bal Sheet Base";"base_dcf_v1",#N/A,TRUE,"Bal Sheet Base";"base_tv_v1",#N/A,TRUE,"Bal Sheet Base";"prob_pl_v1",#N/A,TRUE,"Bal Sheet Base";"prob_bs_v1",#N/A,TRUE,"Bal Sheet Base";"prob_cf_v1",#N/A,TRUE,"Bal Sheet Base";"prob_dcf_v1",#N/A,TRUE,"Bal Sheet Base";"prob_tv_v1",#N/A,TRUE,"Bal Sheet Base";"poss_pl_v1",#N/A,TRUE,"Bal Sheet Base";"poss_bs_v1",#N/A,TRUE,"Bal Sheet Base";"poss_cf_v1",#N/A,TRUE,"Bal Sheet Base";"poss_dcf_v1",#N/A,TRUE,"Bal Sheet Base";"poss_tv_v1",#N/A,TRUE,"Bal Sheet Base"}</definedName>
    <definedName name="wrn.Financial._.Statements._.all._.detail." localSheetId="30" hidden="1">{#N/A,#N/A,TRUE,"P&amp;L CONSOLIDATED";#N/A,#N/A,TRUE,"Cyperus";#N/A,#N/A,TRUE,"ANP";#N/A,#N/A,TRUE,"South Africa";#N/A,#N/A,TRUE,"PRNE CORE";#N/A,#N/A,TRUE,"Targeting";#N/A,#N/A,TRUE,"Distribution";#N/A,#N/A,TRUE,"A - Disclose";#N/A,#N/A,TRUE,"B - Others";#N/A,#N/A,TRUE,"Measurement";#N/A,#N/A,TRUE,"OVERHEADS";#N/A,#N/A,TRUE,"Consolidated B Sheet";#N/A,#N/A,TRUE,"Consolidated Cashflow"}</definedName>
    <definedName name="wrn.Financial._.Statements._.all._.detail." hidden="1">{#N/A,#N/A,TRUE,"P&amp;L CONSOLIDATED";#N/A,#N/A,TRUE,"Cyperus";#N/A,#N/A,TRUE,"ANP";#N/A,#N/A,TRUE,"South Africa";#N/A,#N/A,TRUE,"PRNE CORE";#N/A,#N/A,TRUE,"Targeting";#N/A,#N/A,TRUE,"Distribution";#N/A,#N/A,TRUE,"A - Disclose";#N/A,#N/A,TRUE,"B - Others";#N/A,#N/A,TRUE,"Measurement";#N/A,#N/A,TRUE,"OVERHEADS";#N/A,#N/A,TRUE,"Consolidated B Sheet";#N/A,#N/A,TRUE,"Consolidated Cashflow"}</definedName>
    <definedName name="wrn.financials" localSheetId="30" hidden="1">{#N/A,#N/A,TRUE,"FormalBS";#N/A,#N/A,TRUE,"FormalPL";#N/A,#N/A,TRUE,"PL CoPack";#N/A,#N/A,TRUE,"PLNet of CoPack";#N/A,#N/A,TRUE,"FormalCF"}</definedName>
    <definedName name="wrn.financials" hidden="1">{#N/A,#N/A,TRUE,"FormalBS";#N/A,#N/A,TRUE,"FormalPL";#N/A,#N/A,TRUE,"PL CoPack";#N/A,#N/A,TRUE,"PLNet of CoPack";#N/A,#N/A,TRUE,"FormalCF"}</definedName>
    <definedName name="wrn.Financials." localSheetId="30" hidden="1">{#N/A,#N/A,FALSE,"BS";#N/A,#N/A,FALSE,"PL";#N/A,#N/A,FALSE,"SOE";#N/A,#N/A,FALSE,"SCF"}</definedName>
    <definedName name="wrn.Financials." hidden="1">{#N/A,#N/A,FALSE,"BS";#N/A,#N/A,FALSE,"PL";#N/A,#N/A,FALSE,"SOE";#N/A,#N/A,FALSE,"SCF"}</definedName>
    <definedName name="wrn.FINANCIALS._.10K." localSheetId="30" hidden="1">{#N/A,#N/A,FALSE,"BS";#N/A,#N/A,FALSE,"PL_10K";#N/A,#N/A,FALSE,"SOE";#N/A,#N/A,FALSE,"SCF"}</definedName>
    <definedName name="wrn.FINANCIALS._.10K." hidden="1">{#N/A,#N/A,FALSE,"BS";#N/A,#N/A,FALSE,"PL_10K";#N/A,#N/A,FALSE,"SOE";#N/A,#N/A,FALSE,"SCF"}</definedName>
    <definedName name="wrn.FINANCIALS._.10Q." localSheetId="30" hidden="1">{#N/A,#N/A,FALSE,"BS";#N/A,#N/A,FALSE,"PL_10Q";#N/A,#N/A,FALSE,"SOE";#N/A,#N/A,FALSE,"SCF"}</definedName>
    <definedName name="wrn.FINANCIALS._.10Q." hidden="1">{#N/A,#N/A,FALSE,"BS";#N/A,#N/A,FALSE,"PL_10Q";#N/A,#N/A,FALSE,"SOE";#N/A,#N/A,FALSE,"SCF"}</definedName>
    <definedName name="wrn.Finanzbedarfsrechnung." localSheetId="30" hidden="1">{#N/A,#N/A,FALSE,"Finanzbedarfsrechnung"}</definedName>
    <definedName name="wrn.Finanzbedarfsrechnung." hidden="1">{#N/A,#N/A,FALSE,"Finanzbedarfsrechnung"}</definedName>
    <definedName name="wrn.first2." localSheetId="30" hidden="1">{#N/A,#N/A,FALSE,"sum-don";#N/A,#N/A,FALSE,"inc-don"}</definedName>
    <definedName name="wrn.first2." hidden="1">{#N/A,#N/A,FALSE,"sum-don";#N/A,#N/A,FALSE,"inc-don"}</definedName>
    <definedName name="wrn.first3." localSheetId="30" hidden="1">{#N/A,#N/A,FALSE,"Summary";#N/A,#N/A,FALSE,"proj1";#N/A,#N/A,FALSE,"proj2"}</definedName>
    <definedName name="wrn.first3." hidden="1">{#N/A,#N/A,FALSE,"Summary";#N/A,#N/A,FALSE,"proj1";#N/A,#N/A,FALSE,"proj2"}</definedName>
    <definedName name="wrn.first4." localSheetId="30" hidden="1">{#N/A,#N/A,FALSE,"Summary";#N/A,#N/A,FALSE,"proj1";#N/A,#N/A,FALSE,"proj2";#N/A,#N/A,FALSE,"DCF"}</definedName>
    <definedName name="wrn.first4." hidden="1">{#N/A,#N/A,FALSE,"Summary";#N/A,#N/A,FALSE,"proj1";#N/A,#N/A,FALSE,"proj2";#N/A,#N/A,FALSE,"DCF"}</definedName>
    <definedName name="wrn.first5000." localSheetId="30" hidden="1">{#N/A,#N/A,FALSE,"sum-don";#N/A,#N/A,FALSE,"inc-don"}</definedName>
    <definedName name="wrn.first5000." hidden="1">{#N/A,#N/A,FALSE,"sum-don";#N/A,#N/A,FALSE,"inc-don"}</definedName>
    <definedName name="wrn.Fiscal._.Year." localSheetId="30" hidden="1">{#N/A,#N/A,TRUE,"FY BCG";#N/A,#N/A,TRUE,"FY w|o Wireless";#N/A,#N/A,TRUE,"FY Wireless"}</definedName>
    <definedName name="wrn.Fiscal._.Year." hidden="1">{#N/A,#N/A,TRUE,"FY BCG";#N/A,#N/A,TRUE,"FY w|o Wireless";#N/A,#N/A,TRUE,"FY Wireless"}</definedName>
    <definedName name="wrn.FISV._.5._.year._.model." localSheetId="30" hidden="1">{"Assns Fax",#N/A,FALSE,"Assumptions";"Financial View",#N/A,FALSE,"Earnings";"DCF View",#N/A,FALSE,"Earnings";"Sensitivity",#N/A,FALSE,"DCF"}</definedName>
    <definedName name="wrn.FISV._.5._.year._.model." hidden="1">{"Assns Fax",#N/A,FALSE,"Assumptions";"Financial View",#N/A,FALSE,"Earnings";"DCF View",#N/A,FALSE,"Earnings";"Sensitivity",#N/A,FALSE,"DCF"}</definedName>
    <definedName name="wrn.Five._.Year._.Model." localSheetId="30" hidden="1">{"income statement",#N/A,TRUE,"is";"balance sheet",#N/A,TRUE,"bs";"cashflow",#N/A,TRUE,"cf";"rev summary",#N/A,TRUE,"rev summary";"VAD worldwide",#N/A,TRUE,"VAD (worldwide)";"VAD geog brkdwn",#N/A,TRUE,"VAD (geog breakdown)";"VAD sys wrld wide",#N/A,TRUE,"VADSystem (worldwide)";"VAD sys geog brkdwn",#N/A,TRUE,"VADSystem (geog breakdown)";"VAD sys geog brkdwn 2",#N/A,TRUE,"VADSystem (geog breakdown)";"VAG",#N/A,TRUE,"VAG";"CABG",#N/A,TRUE,"CABG";"milestones",#N/A,TRUE,"milestones";"VAD mkt sum",#N/A,TRUE,"VAD Market Sum";"VAD Mkt WW",#N/A,TRUE,"VAD Mkt (worldwide)";"VAD Mkt geog",#N/A,TRUE,"VAD Mkt (Geog)"}</definedName>
    <definedName name="wrn.Five._.Year._.Model." hidden="1">{"income statement",#N/A,TRUE,"is";"balance sheet",#N/A,TRUE,"bs";"cashflow",#N/A,TRUE,"cf";"rev summary",#N/A,TRUE,"rev summary";"VAD worldwide",#N/A,TRUE,"VAD (worldwide)";"VAD geog brkdwn",#N/A,TRUE,"VAD (geog breakdown)";"VAD sys wrld wide",#N/A,TRUE,"VADSystem (worldwide)";"VAD sys geog brkdwn",#N/A,TRUE,"VADSystem (geog breakdown)";"VAD sys geog brkdwn 2",#N/A,TRUE,"VADSystem (geog breakdown)";"VAG",#N/A,TRUE,"VAG";"CABG",#N/A,TRUE,"CABG";"milestones",#N/A,TRUE,"milestones";"VAD mkt sum",#N/A,TRUE,"VAD Market Sum";"VAD Mkt WW",#N/A,TRUE,"VAD Mkt (worldwide)";"VAD Mkt geog",#N/A,TRUE,"VAD Mkt (Geog)"}</definedName>
    <definedName name="wrn.FIVE._.YEAR._.PROJECTION." localSheetId="30" hidden="1">{"FIVEYEAR",#N/A,TRUE,"SUMMARY";"FIVEYEAR",#N/A,TRUE,"Ratios";"FIVEYEAR",#N/A,TRUE,"Revenue";"FIVEYEAR",#N/A,TRUE,"DETAIL";"FIVEYEAR",#N/A,TRUE,"Payroll"}</definedName>
    <definedName name="wrn.FIVE._.YEAR._.PROJECTION." hidden="1">{"FIVEYEAR",#N/A,TRUE,"SUMMARY";"FIVEYEAR",#N/A,TRUE,"Ratios";"FIVEYEAR",#N/A,TRUE,"Revenue";"FIVEYEAR",#N/A,TRUE,"DETAIL";"FIVEYEAR",#N/A,TRUE,"Payroll"}</definedName>
    <definedName name="wrn.Five._.Year._.Record." localSheetId="30" hidden="1">{"Five Year Record",#N/A,FALSE,"Front and Back"}</definedName>
    <definedName name="wrn.Five._.Year._.Record." hidden="1">{"Five Year Record",#N/A,FALSE,"Front and Back"}</definedName>
    <definedName name="wrn.FLASH." localSheetId="30" hidden="1">{"MONTH",#N/A,FALSE,"PBT FLASH";"TB",#N/A,FALSE,"PBT FLASH";"ADJ",#N/A,FALSE,"PBT FLASH";"YTD",#N/A,FALSE,"PBT FLASH"}</definedName>
    <definedName name="wrn.FLASH." hidden="1">{"MONTH",#N/A,FALSE,"PBT FLASH";"TB",#N/A,FALSE,"PBT FLASH";"ADJ",#N/A,FALSE,"PBT FLASH";"YTD",#N/A,FALSE,"PBT FLASH"}</definedName>
    <definedName name="wrn.Followon._.1998" localSheetId="30" hidden="1">{#N/A,#N/A,FALSE,"Summary";#N/A,#N/A,FALSE,"Pending";#N/A,#N/A,FALSE,"Jan'98";#N/A,#N/A,FALSE,"Feb'98";#N/A,#N/A,FALSE,"Mar'98";#N/A,#N/A,FALSE,"Apr'98";#N/A,#N/A,FALSE,"May'98";#N/A,#N/A,FALSE,"June'98";#N/A,#N/A,FALSE,"July'98"}</definedName>
    <definedName name="wrn.Followon._.1998" hidden="1">{#N/A,#N/A,FALSE,"Summary";#N/A,#N/A,FALSE,"Pending";#N/A,#N/A,FALSE,"Jan'98";#N/A,#N/A,FALSE,"Feb'98";#N/A,#N/A,FALSE,"Mar'98";#N/A,#N/A,FALSE,"Apr'98";#N/A,#N/A,FALSE,"May'98";#N/A,#N/A,FALSE,"June'98";#N/A,#N/A,FALSE,"July'98"}</definedName>
    <definedName name="wrn.Forecast." localSheetId="30" hidden="1">{#N/A,#N/A,FALSE,"Quarterly BS 01";#N/A,#N/A,FALSE,"Cons Balsheet01";#N/A,#N/A,FALSE,"Quarterly CF 01";#N/A,#N/A,FALSE,"Cash Flow 01";#N/A,#N/A,FALSE,"EARNINGS 01"}</definedName>
    <definedName name="wrn.Forecast." hidden="1">{#N/A,#N/A,FALSE,"Quarterly BS 01";#N/A,#N/A,FALSE,"Cons Balsheet01";#N/A,#N/A,FALSE,"Quarterly CF 01";#N/A,#N/A,FALSE,"Cash Flow 01";#N/A,#N/A,FALSE,"EARNINGS 01"}</definedName>
    <definedName name="wrn.Forecast._.Q1." localSheetId="30" hidden="1">{"cover a","1q",FALSE,"Cover";"Op Earn Mgd Q1",#N/A,FALSE,"Op-Earn (Mng)";"Op Earn Rpt Q1",#N/A,FALSE,"Op-Earn (Rpt)";"Loans",#N/A,FALSE,"Loans";"Credit Costs",#N/A,FALSE,"CCosts";"Net Interest Margin",#N/A,FALSE,"Margin";"Nonint Income",#N/A,FALSE,"NonII";"Nonint Exp",#N/A,FALSE,"NonIE";"Valuation",#N/A,FALSE,"Valuation"}</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2." localSheetId="30" hidden="1">{"cover a","2q",FALSE,"Cover";"Op Earn Mgd Q2",#N/A,FALSE,"Op-Earn (Mng)";"Op Earn Rpt Q2",#N/A,FALSE,"Op-Earn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30" hidden="1">{"cover a","2q",FALSE,"Cover";"Op Earn Mgd Q2",#N/A,FALSE,"Op-Earn (Mng)";"Op Earn Rpt Q2",#N/A,FALSE,"Op-Earn (Rpt)";"Loans",#N/A,FALSE,"Loans";"Credit Costs",#N/A,FALSE,"CCosts";"Net Interest Margin",#N/A,FALSE,"Margin";"Nonint Income",#N/A,FALSE,"NonII";"Nonint Exp",#N/A,FALSE,"NonIE";"Valuation",#N/A,FALSE,"Valuation"}</definedName>
    <definedName name="wrn.Forecast._.Q2a." hidden="1">{"cover a","2q",FALSE,"Cover";"Op Earn Mgd Q2",#N/A,FALSE,"Op-Earn (Mng)";"Op Earn Rpt Q2",#N/A,FALSE,"Op-Earn (Rpt)";"Loans",#N/A,FALSE,"Loans";"Credit Costs",#N/A,FALSE,"CCosts";"Net Interest Margin",#N/A,FALSE,"Margin";"Nonint Income",#N/A,FALSE,"NonII";"Nonint Exp",#N/A,FALSE,"NonIE";"Valuation",#N/A,FALSE,"Valuation"}</definedName>
    <definedName name="wrn.Forecast._.Q3." localSheetId="30" hidden="1">{"cover a","3q",FALSE,"Cover";"Op Earn Mgd Q3",#N/A,FALSE,"Op-Earn (Mng)";"Op Earn Rpt Q3",#N/A,FALSE,"Op-Earn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4." localSheetId="30" hidden="1">{"cover a","4q",FALSE,"Cover";"Op Earn Mgd Q4",#N/A,FALSE,"Op-Earn (Mng)";"Op Earn Rpt Q4",#N/A,FALSE,"Op-Earn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30"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recast._.Red._.Book." localSheetId="30" hidden="1">{"RB QY $",#N/A,FALSE,"Fin STMT";"RB QY Stats",#N/A,FALSE,"Fin STMT";"RB 00 $",#N/A,FALSE,"Fin STMT";"RB 00 Stats",#N/A,FALSE,"Fin STMT";"RB 01 $",#N/A,FALSE,"Fin STMT";"RB 01 Stats",#N/A,FALSE,"Fin STMT"}</definedName>
    <definedName name="wrn.Forecast._.Red._.Book." hidden="1">{"RB QY $",#N/A,FALSE,"Fin STMT";"RB QY Stats",#N/A,FALSE,"Fin STMT";"RB 00 $",#N/A,FALSE,"Fin STMT";"RB 00 Stats",#N/A,FALSE,"Fin STMT";"RB 01 $",#N/A,FALSE,"Fin STMT";"RB 01 Stats",#N/A,FALSE,"Fin STMT"}</definedName>
    <definedName name="wrn.Forecast._.Report." localSheetId="30" hidden="1">{"Q&amp;A Dollars",#N/A,FALSE,"Fin STMT";"Q&amp;A Stats",#N/A,FALSE,"Fin STMT";"Monthly 1999 IS",#N/A,FALSE,"Months";"Monthly 1999 Stats",#N/A,FALSE,"Months";"Monthly 2000 IS",#N/A,FALSE,"Months";"Monthly 2000 Stats",#N/A,FALSE,"Months";"Monthly 2001 IS",#N/A,FALSE,"Months";"Monthly 2001 Stats",#N/A,FALSE,"Months";"Monthly 2002 IS",#N/A,FALSE,"Months";"Monthly 2002 Stats",#N/A,FALSE,"Months";"Monthly 2003 IS",#N/A,FALSE,"Months";"Monthly 2003 Stats",#N/A,FALSE,"Months"}</definedName>
    <definedName name="wrn.Forecast._.Report." hidden="1">{"Q&amp;A Dollars",#N/A,FALSE,"Fin STMT";"Q&amp;A Stats",#N/A,FALSE,"Fin STMT";"Monthly 1999 IS",#N/A,FALSE,"Months";"Monthly 1999 Stats",#N/A,FALSE,"Months";"Monthly 2000 IS",#N/A,FALSE,"Months";"Monthly 2000 Stats",#N/A,FALSE,"Months";"Monthly 2001 IS",#N/A,FALSE,"Months";"Monthly 2001 Stats",#N/A,FALSE,"Months";"Monthly 2002 IS",#N/A,FALSE,"Months";"Monthly 2002 Stats",#N/A,FALSE,"Months";"Monthly 2003 IS",#N/A,FALSE,"Months";"Monthly 2003 Stats",#N/A,FALSE,"Months"}</definedName>
    <definedName name="wrn.forecast2qf." localSheetId="30" hidden="1">{#N/A,#N/A,FALSE,"REV 110 PRNE (Bureau-Frankfurt)";#N/A,#N/A,FALSE,"REV 120 PRNE (Bureau - Paris)"}</definedName>
    <definedName name="wrn.forecast2qf." hidden="1">{#N/A,#N/A,FALSE,"REV 110 PRNE (Bureau-Frankfurt)";#N/A,#N/A,FALSE,"REV 120 PRNE (Bureau - Paris)"}</definedName>
    <definedName name="wrn.Form._.1." localSheetId="30" hidden="1">{#N/A,#N/A,FALSE,"format 1"}</definedName>
    <definedName name="wrn.Form._.1." hidden="1">{#N/A,#N/A,FALSE,"format 1"}</definedName>
    <definedName name="wrn.forms." localSheetId="30" hidden="1">{#N/A,#N/A,FALSE,"Set-Up";#N/A,#N/A,FALSE,"Comparison";#N/A,#N/A,FALSE,"AR";#N/A,#N/A,FALSE,"Inv";#N/A,#N/A,FALSE,"Concentrations";#N/A,#N/A,FALSE,"Past Dues";#N/A,#N/A,FALSE,"Trends";#N/A,#N/A,FALSE,"AR Trends";#N/A,#N/A,FALSE,"Inv Trends"}</definedName>
    <definedName name="wrn.forms." hidden="1">{#N/A,#N/A,FALSE,"Set-Up";#N/A,#N/A,FALSE,"Comparison";#N/A,#N/A,FALSE,"AR";#N/A,#N/A,FALSE,"Inv";#N/A,#N/A,FALSE,"Concentrations";#N/A,#N/A,FALSE,"Past Dues";#N/A,#N/A,FALSE,"Trends";#N/A,#N/A,FALSE,"AR Trends";#N/A,#N/A,FALSE,"Inv Trends"}</definedName>
    <definedName name="wrn.Freq_Res." localSheetId="30" hidden="1">{#N/A,#N/A,TRUE,"FR_HC";#N/A,#N/A,TRUE,"FR_REST";#N/A,#N/A,TRUE,"FR_RETA";#N/A,#N/A,TRUE,"FR_TECSOF";#N/A,#N/A,TRUE,"FR_NETTEC";#N/A,#N/A,TRUE,"FR_CLISER"}</definedName>
    <definedName name="wrn.Freq_Res." hidden="1">{#N/A,#N/A,TRUE,"FR_HC";#N/A,#N/A,TRUE,"FR_REST";#N/A,#N/A,TRUE,"FR_RETA";#N/A,#N/A,TRUE,"FR_TECSOF";#N/A,#N/A,TRUE,"FR_NETTEC";#N/A,#N/A,TRUE,"FR_CLISER"}</definedName>
    <definedName name="wrn.Front._.Page." localSheetId="30" hidden="1">{"Front Page",#N/A,FALSE,"Front and Back"}</definedName>
    <definedName name="wrn.Front._.Page." hidden="1">{"Front Page",#N/A,FALSE,"Front and Back"}</definedName>
    <definedName name="wrn.FS._.AND._.TBLS._.10K." localSheetId="30" hidden="1">{#N/A,#N/A,TRUE,"BS";#N/A,#N/A,TRUE,"PL";#N/A,#N/A,TRUE,"SOE";#N/A,#N/A,TRUE,"SCF";#N/A,#N/A,TRUE,"SFD 5 YRS";#N/A,#N/A,TRUE,"Table 1 Annual";#N/A,#N/A,TRUE,"Tables 2 to 4 PL";#N/A,#N/A,TRUE,"Tables 5 to 9 ALLL";#N/A,#N/A,TRUE,"Table 10 to 13 - Balance Sheet";#N/A,#N/A,TRUE,"Table 14 SFD by Quarter";#N/A,#N/A,TRUE,"Table 15 and 16 risk y cashflow";#N/A,#N/A,TRUE,"BHS Financial Statement"}</definedName>
    <definedName name="wrn.FS._.AND._.TBLS._.10K." hidden="1">{#N/A,#N/A,TRUE,"BS";#N/A,#N/A,TRUE,"PL";#N/A,#N/A,TRUE,"SOE";#N/A,#N/A,TRUE,"SCF";#N/A,#N/A,TRUE,"SFD 5 YRS";#N/A,#N/A,TRUE,"Table 1 Annual";#N/A,#N/A,TRUE,"Tables 2 to 4 PL";#N/A,#N/A,TRUE,"Tables 5 to 9 ALLL";#N/A,#N/A,TRUE,"Table 10 to 13 - Balance Sheet";#N/A,#N/A,TRUE,"Table 14 SFD by Quarter";#N/A,#N/A,TRUE,"Table 15 and 16 risk y cashflow";#N/A,#N/A,TRUE,"BHS Financial Statement"}</definedName>
    <definedName name="wrn.FS一括印刷." localSheetId="30" hidden="1">{"FS-北海道",#N/A,TRUE,"北海道";"FS-東北",#N/A,TRUE,"東北";"FS-東海",#N/A,TRUE,"東海";"FS-北陸",#N/A,TRUE,"北陸";"FS-関西",#N/A,TRUE,"関西";"FS-中国",#N/A,TRUE,"中国";"FS-四国",#N/A,TRUE,"四国";"FS-九州",#N/A,TRUE,"九州";"FS-連結",#N/A,TRUE,"連結"}</definedName>
    <definedName name="wrn.FS一括印刷." hidden="1">{"FS-北海道",#N/A,TRUE,"北海道";"FS-東北",#N/A,TRUE,"東北";"FS-東海",#N/A,TRUE,"東海";"FS-北陸",#N/A,TRUE,"北陸";"FS-関西",#N/A,TRUE,"関西";"FS-中国",#N/A,TRUE,"中国";"FS-四国",#N/A,TRUE,"四国";"FS-九州",#N/A,TRUE,"九州";"FS-連結",#N/A,TRUE,"連結"}</definedName>
    <definedName name="wrn.FTS." localSheetId="30" hidden="1">{"Annual",#N/A,FALSE,"FTS";"Divisional",#N/A,FALSE,"FTS";"Balance Sheet",#N/A,FALSE,"FTS";"Funds Flow",#N/A,FALSE,"FTS";"Quarterly Earnings",#N/A,FALSE,"FTS";"Quarterly Margins",#N/A,FALSE,"FTS";"Ratio Analysis",#N/A,FALSE,"FTS";"Q Sales",#N/A,FALSE,"FTS";"Q EBIT",#N/A,FALSE,"FTS";"Unit Analysis",#N/A,FALSE,"FTS";"Inventory Analysis",#N/A,FALSE,"FTS";"Valuation",#N/A,FALSE,"FTS";"Matrix",#N/A,FALSE,"FTS"}</definedName>
    <definedName name="wrn.FTS." hidden="1">{"Annual",#N/A,FALSE,"FTS";"Divisional",#N/A,FALSE,"FTS";"Balance Sheet",#N/A,FALSE,"FTS";"Funds Flow",#N/A,FALSE,"FTS";"Quarterly Earnings",#N/A,FALSE,"FTS";"Quarterly Margins",#N/A,FALSE,"FTS";"Ratio Analysis",#N/A,FALSE,"FTS";"Q Sales",#N/A,FALSE,"FTS";"Q EBIT",#N/A,FALSE,"FTS";"Unit Analysis",#N/A,FALSE,"FTS";"Inventory Analysis",#N/A,FALSE,"FTS";"Valuation",#N/A,FALSE,"FTS";"Matrix",#N/A,FALSE,"FTS"}</definedName>
    <definedName name="wrn.FULL." localSheetId="30" hidden="1">{"divisions",#N/A,TRUE,"Drivers";"PandL_Ratios",#N/A,TRUE,"P&amp;L"}</definedName>
    <definedName name="wrn.FULL." hidden="1">{"divisions",#N/A,TRUE,"Drivers";"PandL_Ratios",#N/A,TRUE,"P&amp;L"}</definedName>
    <definedName name="wrn.Full._.Earnings._.Model." localSheetId="30" hidden="1">{"Print",#N/A,FALSE,"Revenue Analysis";"Print",#N/A,FALSE,"Geographic Revenue";"Print",#N/A,FALSE,"Revenue - Distribution";"Print",#N/A,FALSE,"Income Statement - As Reported";"Print",#N/A,FALSE,"Income Statement - Operating";"Print",#N/A,FALSE,"Income Statement - %Revenue";"Print",#N/A,FALSE,"Year-over-Year Growth";"Print",#N/A,FALSE,"Sequential Growth";"Print",#N/A,FALSE,"Balance Sheet";"Print",#N/A,FALSE,"Cash Flow";"Print",#N/A,FALSE,"Ratios";"Print",#N/A,FALSE,"Valuation"}</definedName>
    <definedName name="wrn.Full._.Earnings._.Model." hidden="1">{"Print",#N/A,FALSE,"Revenue Analysis";"Print",#N/A,FALSE,"Geographic Revenue";"Print",#N/A,FALSE,"Revenue - Distribution";"Print",#N/A,FALSE,"Income Statement - As Reported";"Print",#N/A,FALSE,"Income Statement - Operating";"Print",#N/A,FALSE,"Income Statement - %Revenue";"Print",#N/A,FALSE,"Year-over-Year Growth";"Print",#N/A,FALSE,"Sequential Growth";"Print",#N/A,FALSE,"Balance Sheet";"Print",#N/A,FALSE,"Cash Flow";"Print",#N/A,FALSE,"Ratios";"Print",#N/A,FALSE,"Valuation"}</definedName>
    <definedName name="wrn.Full._.ELTIP._.Report." localSheetId="30" hidden="1">{#N/A,#N/A,FALSE,"Value Fcst";#N/A,#N/A,FALSE,"R Stock -Base";#N/A,#N/A,FALSE,"R Stock-Upside";#N/A,#N/A,FALSE,"Options-Base";#N/A,#N/A,FALSE,"Options- Upside";#N/A,#N/A,FALSE,"NonQual";#N/A,#N/A,FALSE,"Totals"}</definedName>
    <definedName name="wrn.Full._.ELTIP._.Report." hidden="1">{#N/A,#N/A,FALSE,"Value Fcst";#N/A,#N/A,FALSE,"R Stock -Base";#N/A,#N/A,FALSE,"R Stock-Upside";#N/A,#N/A,FALSE,"Options-Base";#N/A,#N/A,FALSE,"Options- Upside";#N/A,#N/A,FALSE,"NonQual";#N/A,#N/A,FALSE,"Totals"}</definedName>
    <definedName name="wrn.Full._.model." localSheetId="30"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wrn.Full._.model."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wrn.Full._.Month._.Report." localSheetId="30" hidden="1">{#N/A,#N/A,TRUE,"P&amp;L";#N/A,#N/A,TRUE,"B-S";#N/A,#N/A,TRUE,"C-F";#N/A,#N/A,TRUE,"MAT";#N/A,#N/A,TRUE,"P2";#N/A,#N/A,TRUE,"P8";#N/A,#N/A,TRUE,"P5";#N/A,#N/A,TRUE,"Emp"}</definedName>
    <definedName name="wrn.Full._.Month._.Report." hidden="1">{#N/A,#N/A,TRUE,"P&amp;L";#N/A,#N/A,TRUE,"B-S";#N/A,#N/A,TRUE,"C-F";#N/A,#N/A,TRUE,"MAT";#N/A,#N/A,TRUE,"P2";#N/A,#N/A,TRUE,"P8";#N/A,#N/A,TRUE,"P5";#N/A,#N/A,TRUE,"Emp"}</definedName>
    <definedName name="wrn.Full._.Package." localSheetId="30"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Full._.Package."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Full._.Report." localSheetId="30" hidden="1">{#N/A,#N/A,TRUE," Consolidated Capital Equipment";#N/A,#N/A,TRUE,"Depreciation";#N/A,#N/A,TRUE,"System Configuration"}</definedName>
    <definedName name="wrn.Full._.Report." hidden="1">{#N/A,#N/A,TRUE," Consolidated Capital Equipment";#N/A,#N/A,TRUE,"Depreciation";#N/A,#N/A,TRUE,"System Configuration"}</definedName>
    <definedName name="wrn.full._.report._from_DBAB" localSheetId="30"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from_DBAB"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YEAR." localSheetId="30" hidden="1">{"FY_EXPENSES",#N/A,FALSE,"FY BY QUARTER";"FY_OPERATING_PROFIT",#N/A,FALSE,"FY BY QUARTER";"FY_RATIOS",#N/A,FALSE,"FY BY QUARTER";"FY_RESULTS",#N/A,FALSE,"FY BY QUARTER";"FY_REVENUE",#N/A,FALSE,"FY BY QUARTER"}</definedName>
    <definedName name="wrn.FULL._.YEAR." hidden="1">{"FY_EXPENSES",#N/A,FALSE,"FY BY QUARTER";"FY_OPERATING_PROFIT",#N/A,FALSE,"FY BY QUARTER";"FY_RATIOS",#N/A,FALSE,"FY BY QUARTER";"FY_RESULTS",#N/A,FALSE,"FY BY QUARTER";"FY_REVENUE",#N/A,FALSE,"FY BY QUARTER"}</definedName>
    <definedName name="wrn.FULL._1" localSheetId="30" hidden="1">{"divisions",#N/A,TRUE,"Drivers";"PandL_Ratios",#N/A,TRUE,"P&amp;L"}</definedName>
    <definedName name="wrn.FULL._1" hidden="1">{"divisions",#N/A,TRUE,"Drivers";"PandL_Ratios",#N/A,TRUE,"P&amp;L"}</definedName>
    <definedName name="wrn.FULL._2" localSheetId="30" hidden="1">{"divisions",#N/A,TRUE,"Drivers";"PandL_Ratios",#N/A,TRUE,"P&amp;L"}</definedName>
    <definedName name="wrn.FULL._2" hidden="1">{"divisions",#N/A,TRUE,"Drivers";"PandL_Ratios",#N/A,TRUE,"P&amp;L"}</definedName>
    <definedName name="wrn.FULL._3" localSheetId="30" hidden="1">{"divisions",#N/A,TRUE,"Drivers";"PandL_Ratios",#N/A,TRUE,"P&amp;L"}</definedName>
    <definedName name="wrn.FULL._3" hidden="1">{"divisions",#N/A,TRUE,"Drivers";"PandL_Ratios",#N/A,TRUE,"P&amp;L"}</definedName>
    <definedName name="wrn.FULL._4" localSheetId="30" hidden="1">{"divisions",#N/A,TRUE,"Drivers";"PandL_Ratios",#N/A,TRUE,"P&amp;L"}</definedName>
    <definedName name="wrn.FULL._4" hidden="1">{"divisions",#N/A,TRUE,"Drivers";"PandL_Ratios",#N/A,TRUE,"P&amp;L"}</definedName>
    <definedName name="wrn.FULL._5" localSheetId="30" hidden="1">{"divisions",#N/A,TRUE,"Drivers";"PandL_Ratios",#N/A,TRUE,"P&amp;L"}</definedName>
    <definedName name="wrn.FULL._5" hidden="1">{"divisions",#N/A,TRUE,"Drivers";"PandL_Ratios",#N/A,TRUE,"P&amp;L"}</definedName>
    <definedName name="wrn.Full_Model." localSheetId="30"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ndingResults." localSheetId="30" hidden="1">{#N/A,#N/A,FALSE,"Input";#N/A,#N/A,FALSE,"LastYearInput";#N/A,#N/A,FALSE,"NextYearData";#N/A,#N/A,FALSE,"Summary";#N/A,#N/A,FALSE,"Quart";#N/A,#N/A,FALSE,"UAL";#N/A,#N/A,FALSE,"AVA";#N/A,#N/A,FALSE,"CL";#N/A,#N/A,FALSE,"CBal";#N/A,#N/A,FALSE,"Min";#N/A,#N/A,FALSE,"AFC";#N/A,#N/A,FALSE,"FFL";#N/A,#N/A,FALSE,"Max";#N/A,#N/A,FALSE,"MinAmort";#N/A,#N/A,FALSE,"Exp";#N/A,#N/A,FALSE,"AssetRet"}</definedName>
    <definedName name="wrn.FundingResults." hidden="1">{#N/A,#N/A,FALSE,"Input";#N/A,#N/A,FALSE,"LastYearInput";#N/A,#N/A,FALSE,"NextYearData";#N/A,#N/A,FALSE,"Summary";#N/A,#N/A,FALSE,"Quart";#N/A,#N/A,FALSE,"UAL";#N/A,#N/A,FALSE,"AVA";#N/A,#N/A,FALSE,"CL";#N/A,#N/A,FALSE,"CBal";#N/A,#N/A,FALSE,"Min";#N/A,#N/A,FALSE,"AFC";#N/A,#N/A,FALSE,"FFL";#N/A,#N/A,FALSE,"Max";#N/A,#N/A,FALSE,"MinAmort";#N/A,#N/A,FALSE,"Exp";#N/A,#N/A,FALSE,"AssetRet"}</definedName>
    <definedName name="wrn.FundingResults1" localSheetId="30" hidden="1">{#N/A,#N/A,FALSE,"Input";#N/A,#N/A,FALSE,"LastYearInput";#N/A,#N/A,FALSE,"NextYearData";#N/A,#N/A,FALSE,"Summary";#N/A,#N/A,FALSE,"Quart";#N/A,#N/A,FALSE,"UAL";#N/A,#N/A,FALSE,"AVA";#N/A,#N/A,FALSE,"CL";#N/A,#N/A,FALSE,"CBal";#N/A,#N/A,FALSE,"Min";#N/A,#N/A,FALSE,"AFC";#N/A,#N/A,FALSE,"FFL";#N/A,#N/A,FALSE,"Max";#N/A,#N/A,FALSE,"MinAmort";#N/A,#N/A,FALSE,"Exp";#N/A,#N/A,FALSE,"AssetRet"}</definedName>
    <definedName name="wrn.FundingResults1" hidden="1">{#N/A,#N/A,FALSE,"Input";#N/A,#N/A,FALSE,"LastYearInput";#N/A,#N/A,FALSE,"NextYearData";#N/A,#N/A,FALSE,"Summary";#N/A,#N/A,FALSE,"Quart";#N/A,#N/A,FALSE,"UAL";#N/A,#N/A,FALSE,"AVA";#N/A,#N/A,FALSE,"CL";#N/A,#N/A,FALSE,"CBal";#N/A,#N/A,FALSE,"Min";#N/A,#N/A,FALSE,"AFC";#N/A,#N/A,FALSE,"FFL";#N/A,#N/A,FALSE,"Max";#N/A,#N/A,FALSE,"MinAmort";#N/A,#N/A,FALSE,"Exp";#N/A,#N/A,FALSE,"AssetRet"}</definedName>
    <definedName name="Wrn.FundingResults3" localSheetId="30" hidden="1">{#N/A,#N/A,FALSE,"Input";#N/A,#N/A,FALSE,"LastYearInput";#N/A,#N/A,FALSE,"NextYearData";#N/A,#N/A,FALSE,"Summary";#N/A,#N/A,FALSE,"Quart";#N/A,#N/A,FALSE,"UAL";#N/A,#N/A,FALSE,"AVA";#N/A,#N/A,FALSE,"CL";#N/A,#N/A,FALSE,"CBal";#N/A,#N/A,FALSE,"Min";#N/A,#N/A,FALSE,"AFC";#N/A,#N/A,FALSE,"FFL";#N/A,#N/A,FALSE,"Max";#N/A,#N/A,FALSE,"MinAmort";#N/A,#N/A,FALSE,"Exp";#N/A,#N/A,FALSE,"AssetRet"}</definedName>
    <definedName name="Wrn.FundingResults3" hidden="1">{#N/A,#N/A,FALSE,"Input";#N/A,#N/A,FALSE,"LastYearInput";#N/A,#N/A,FALSE,"NextYearData";#N/A,#N/A,FALSE,"Summary";#N/A,#N/A,FALSE,"Quart";#N/A,#N/A,FALSE,"UAL";#N/A,#N/A,FALSE,"AVA";#N/A,#N/A,FALSE,"CL";#N/A,#N/A,FALSE,"CBal";#N/A,#N/A,FALSE,"Min";#N/A,#N/A,FALSE,"AFC";#N/A,#N/A,FALSE,"FFL";#N/A,#N/A,FALSE,"Max";#N/A,#N/A,FALSE,"MinAmort";#N/A,#N/A,FALSE,"Exp";#N/A,#N/A,FALSE,"AssetRet"}</definedName>
    <definedName name="wrn.FY01_Fin_Stmts." localSheetId="30" hidden="1">{"FY01_Assets",#N/A,FALSE,"Fin Stmt Budget";"FY01_Liabilities",#N/A,FALSE,"Fin Stmt Budget";"FY01_Inc_Stmt",#N/A,FALSE,"Fin Stmt Budget";"FY01_SOCF",#N/A,FALSE,"Fin Stmt Budget"}</definedName>
    <definedName name="wrn.FY01_Fin_Stmts." hidden="1">{"FY01_Assets",#N/A,FALSE,"Fin Stmt Budget";"FY01_Liabilities",#N/A,FALSE,"Fin Stmt Budget";"FY01_Inc_Stmt",#N/A,FALSE,"Fin Stmt Budget";"FY01_SOCF",#N/A,FALSE,"Fin Stmt Budget"}</definedName>
    <definedName name="wrn.FY02_Fin_Stmts." localSheetId="30" hidden="1">{"FY02_Assets",#N/A,FALSE,"Fin Stmt Budget";"FY02_Liabilities",#N/A,FALSE,"Fin Stmt Budget";"FY02_Inc_Stmt",#N/A,FALSE,"Fin Stmt Budget";"FY02_SOCF",#N/A,FALSE,"Fin Stmt Budget"}</definedName>
    <definedName name="wrn.FY02_Fin_Stmts." hidden="1">{"FY02_Assets",#N/A,FALSE,"Fin Stmt Budget";"FY02_Liabilities",#N/A,FALSE,"Fin Stmt Budget";"FY02_Inc_Stmt",#N/A,FALSE,"Fin Stmt Budget";"FY02_SOCF",#N/A,FALSE,"Fin Stmt Budget"}</definedName>
    <definedName name="wrn.FY03_Fin_Stmts." localSheetId="30" hidden="1">{"FY03_Assets",#N/A,FALSE,"Fin Stmt Budget";"FY03_Liabilities",#N/A,FALSE,"Fin Stmt Budget";"FY03_Inc_Stmt",#N/A,FALSE,"Fin Stmt Budget";"FY03_SOCF",#N/A,FALSE,"Fin Stmt Budget"}</definedName>
    <definedName name="wrn.FY03_Fin_Stmts." hidden="1">{"FY03_Assets",#N/A,FALSE,"Fin Stmt Budget";"FY03_Liabilities",#N/A,FALSE,"Fin Stmt Budget";"FY03_Inc_Stmt",#N/A,FALSE,"Fin Stmt Budget";"FY03_SOCF",#N/A,FALSE,"Fin Stmt Budget"}</definedName>
    <definedName name="wrn.FY04_Fin._.Stmts." localSheetId="30" hidden="1">{"FY04_Assets",#N/A,FALSE,"Fin Stmt Budget";"FY04_Liabilities",#N/A,FALSE,"Fin Stmt Budget";"FY04_Inc_Stmt",#N/A,FALSE,"Fin Stmt Budget";"FY04_SOCF",#N/A,FALSE,"Fin Stmt Budget"}</definedName>
    <definedName name="wrn.FY04_Fin._.Stmts." hidden="1">{"FY04_Assets",#N/A,FALSE,"Fin Stmt Budget";"FY04_Liabilities",#N/A,FALSE,"Fin Stmt Budget";"FY04_Inc_Stmt",#N/A,FALSE,"Fin Stmt Budget";"FY04_SOCF",#N/A,FALSE,"Fin Stmt Budget"}</definedName>
    <definedName name="wrn.FY06" localSheetId="30" hidden="1">{"FY04_Assets",#N/A,FALSE,"Fin Stmt Budget";"FY04_Liabilities",#N/A,FALSE,"Fin Stmt Budget";"FY04_Inc_Stmt",#N/A,FALSE,"Fin Stmt Budget";"FY04_SOCF",#N/A,FALSE,"Fin Stmt Budget"}</definedName>
    <definedName name="wrn.FY06" hidden="1">{"FY04_Assets",#N/A,FALSE,"Fin Stmt Budget";"FY04_Liabilities",#N/A,FALSE,"Fin Stmt Budget";"FY04_Inc_Stmt",#N/A,FALSE,"Fin Stmt Budget";"FY04_SOCF",#N/A,FALSE,"Fin Stmt Budget"}</definedName>
    <definedName name="wrn.FY07" localSheetId="30" hidden="1">{"FY01_Assets",#N/A,FALSE,"Fin Stmt Budget";"FY01_Liabilities",#N/A,FALSE,"Fin Stmt Budget";"FY01_Inc_Stmt",#N/A,FALSE,"Fin Stmt Budget";"FY01_SOCF",#N/A,FALSE,"Fin Stmt Budget"}</definedName>
    <definedName name="wrn.FY07" hidden="1">{"FY01_Assets",#N/A,FALSE,"Fin Stmt Budget";"FY01_Liabilities",#N/A,FALSE,"Fin Stmt Budget";"FY01_Inc_Stmt",#N/A,FALSE,"Fin Stmt Budget";"FY01_SOCF",#N/A,FALSE,"Fin Stmt Budget"}</definedName>
    <definedName name="wrn.FY07_fin" localSheetId="30" hidden="1">{"FY04_Assets",#N/A,FALSE,"Fin Stmt Budget";"FY04_Liabilities",#N/A,FALSE,"Fin Stmt Budget";"FY04_Inc_Stmt",#N/A,FALSE,"Fin Stmt Budget";"FY04_SOCF",#N/A,FALSE,"Fin Stmt Budget"}</definedName>
    <definedName name="wrn.FY07_fin" hidden="1">{"FY04_Assets",#N/A,FALSE,"Fin Stmt Budget";"FY04_Liabilities",#N/A,FALSE,"Fin Stmt Budget";"FY04_Inc_Stmt",#N/A,FALSE,"Fin Stmt Budget";"FY04_SOCF",#N/A,FALSE,"Fin Stmt Budget"}</definedName>
    <definedName name="wrn.FY96sbp99" localSheetId="30" hidden="1">{#N/A,#N/A,FALSE,"FY97";#N/A,#N/A,FALSE,"FY98";#N/A,#N/A,FALSE,"FY99";#N/A,#N/A,FALSE,"FY00";#N/A,#N/A,FALSE,"FY01"}</definedName>
    <definedName name="wrn.FY96sbp99" hidden="1">{#N/A,#N/A,FALSE,"FY97";#N/A,#N/A,FALSE,"FY98";#N/A,#N/A,FALSE,"FY99";#N/A,#N/A,FALSE,"FY00";#N/A,#N/A,FALSE,"FY01"}</definedName>
    <definedName name="wrn.FY97SBP." localSheetId="30" hidden="1">{#N/A,#N/A,FALSE,"FY97";#N/A,#N/A,FALSE,"FY98";#N/A,#N/A,FALSE,"FY99";#N/A,#N/A,FALSE,"FY00";#N/A,#N/A,FALSE,"FY01"}</definedName>
    <definedName name="wrn.FY97SBP." hidden="1">{#N/A,#N/A,FALSE,"FY97";#N/A,#N/A,FALSE,"FY98";#N/A,#N/A,FALSE,"FY99";#N/A,#N/A,FALSE,"FY00";#N/A,#N/A,FALSE,"FY01"}</definedName>
    <definedName name="wrn.FY97SBP2" localSheetId="30" hidden="1">{#N/A,#N/A,FALSE,"FY97";#N/A,#N/A,FALSE,"FY98";#N/A,#N/A,FALSE,"FY99";#N/A,#N/A,FALSE,"FY00";#N/A,#N/A,FALSE,"FY01"}</definedName>
    <definedName name="wrn.FY97SBP2" hidden="1">{#N/A,#N/A,FALSE,"FY97";#N/A,#N/A,FALSE,"FY98";#N/A,#N/A,FALSE,"FY99";#N/A,#N/A,FALSE,"FY00";#N/A,#N/A,FALSE,"FY01"}</definedName>
    <definedName name="wrn.gastos." localSheetId="30" hidden="1">{#N/A,#N/A,FALSE,"PERSONAL";#N/A,#N/A,FALSE,"explotación";#N/A,#N/A,FALSE,"generales"}</definedName>
    <definedName name="wrn.gastos." hidden="1">{#N/A,#N/A,FALSE,"PERSONAL";#N/A,#N/A,FALSE,"explotación";#N/A,#N/A,FALSE,"generales"}</definedName>
    <definedName name="wrn.gb." localSheetId="30" hidden="1">{#N/A,#N/A,FALSE,"资产负债表";#N/A,#N/A,FALSE,"资产负债表"}</definedName>
    <definedName name="wrn.gb." hidden="1">{#N/A,#N/A,FALSE,"资产负债表";#N/A,#N/A,FALSE,"资产负债表"}</definedName>
    <definedName name="wrn.General._.OTC." localSheetId="30" hidden="1">{#N/A,#N/A,FALSE,"Title Page (3)";#N/A,#N/A,FALSE,"YTD - OTC";#N/A,#N/A,FALSE,"MTH - OTC"}</definedName>
    <definedName name="wrn.General._.OTC." hidden="1">{#N/A,#N/A,FALSE,"Title Page (3)";#N/A,#N/A,FALSE,"YTD - OTC";#N/A,#N/A,FALSE,"MTH - OTC"}</definedName>
    <definedName name="wrn.General._.Pharm." localSheetId="30" hidden="1">{#N/A,#N/A,FALSE,"Title Page (2)";#N/A,#N/A,FALSE,"YTD - Pharm";#N/A,#N/A,FALSE,"MTH - Pharm"}</definedName>
    <definedName name="wrn.General._.Pharm." hidden="1">{#N/A,#N/A,FALSE,"Title Page (2)";#N/A,#N/A,FALSE,"YTD - Pharm";#N/A,#N/A,FALSE,"MTH - Pharm"}</definedName>
    <definedName name="wrn.General._.Total." localSheetId="30" hidden="1">{#N/A,#N/A,FALSE,"Title Page (4)";#N/A,#N/A,FALSE,"YTD - Total";#N/A,#N/A,FALSE,"MTH - Total"}</definedName>
    <definedName name="wrn.General._.Total." hidden="1">{#N/A,#N/A,FALSE,"Title Page (4)";#N/A,#N/A,FALSE,"YTD - Total";#N/A,#N/A,FALSE,"MTH - Total"}</definedName>
    <definedName name="wrn.Geographic._.Trends." localSheetId="30" hidden="1">{"Geographic P1",#N/A,FALSE,"Division &amp; Geog"}</definedName>
    <definedName name="wrn.Geographic._.Trends." hidden="1">{"Geographic P1",#N/A,FALSE,"Division &amp; Geog"}</definedName>
    <definedName name="wrn.GFY._.Summary._.Report." localSheetId="30" hidden="1">{"GFY 1997 Summary",#N/A,FALSE,"Summary";"GFY 1998 Summary",#N/A,FALSE,"Summary";"GFY 1999 Summary",#N/A,FALSE,"Summary";"GFY 2000 Summary",#N/A,FALSE,"Summary"}</definedName>
    <definedName name="wrn.GFY._.Summary._.Report." hidden="1">{"GFY 1997 Summary",#N/A,FALSE,"Summary";"GFY 1998 Summary",#N/A,FALSE,"Summary";"GFY 1999 Summary",#N/A,FALSE,"Summary";"GFY 2000 Summary",#N/A,FALSE,"Summary"}</definedName>
    <definedName name="wrn.GGR._.Network._.Exhibit." localSheetId="30" hidden="1">{"Network Summary",#N/A,TRUE,"Summary";"Piping Summary",#N/A,TRUE," Piping";"Meters Summary",#N/A,TRUE,"Meters &amp; Connections";"Connections Summary",#N/A,TRUE,"Meters &amp; Connections";"Stations Summary",#N/A,TRUE,"Stations Pivot"}</definedName>
    <definedName name="wrn.GGR._.Network._.Exhibit." hidden="1">{"Network Summary",#N/A,TRUE,"Summary";"Piping Summary",#N/A,TRUE," Piping";"Meters Summary",#N/A,TRUE,"Meters &amp; Connections";"Connections Summary",#N/A,TRUE,"Meters &amp; Connections";"Stations Summary",#N/A,TRUE,"Stations Pivot"}</definedName>
    <definedName name="wrn.gjkgjhg" localSheetId="30" hidden="1">{#N/A,#N/A,FALSE,"Triangle Total";#N/A,#N/A,FALSE,"Triangle LLC";#N/A,#N/A,FALSE,"Triangle LLC";#N/A,#N/A,FALSE,"Teeside"}</definedName>
    <definedName name="wrn.gjkgjhg" hidden="1">{#N/A,#N/A,FALSE,"Triangle Total";#N/A,#N/A,FALSE,"Triangle LLC";#N/A,#N/A,FALSE,"Triangle LLC";#N/A,#N/A,FALSE,"Teeside"}</definedName>
    <definedName name="wrn.GraphResults." localSheetId="30" hidden="1">{#N/A,#N/A,FALSE,"GraphInput";#N/A,#N/A,FALSE,"Grph_Contrib";#N/A,#N/A,FALSE,"Grph_Fund";#N/A,#N/A,FALSE,"Grph_FAS87";#N/A,#N/A,FALSE,"Grph_FAS35";#N/A,#N/A,FALSE,"Grph_PI";#N/A,#N/A,FALSE,"Grph_Asset";#N/A,#N/A,FALSE,"Grph_Invest"}</definedName>
    <definedName name="wrn.GraphResults." hidden="1">{#N/A,#N/A,FALSE,"GraphInput";#N/A,#N/A,FALSE,"Grph_Contrib";#N/A,#N/A,FALSE,"Grph_Fund";#N/A,#N/A,FALSE,"Grph_FAS87";#N/A,#N/A,FALSE,"Grph_FAS35";#N/A,#N/A,FALSE,"Grph_PI";#N/A,#N/A,FALSE,"Grph_Asset";#N/A,#N/A,FALSE,"Grph_Invest"}</definedName>
    <definedName name="Wrn.GraphResults1" localSheetId="30" hidden="1">{#N/A,#N/A,FALSE,"GraphInput";#N/A,#N/A,FALSE,"Grph_Contrib";#N/A,#N/A,FALSE,"Grph_Fund";#N/A,#N/A,FALSE,"Grph_FAS87";#N/A,#N/A,FALSE,"Grph_FAS35";#N/A,#N/A,FALSE,"Grph_PI";#N/A,#N/A,FALSE,"Grph_Asset";#N/A,#N/A,FALSE,"Grph_Invest"}</definedName>
    <definedName name="Wrn.GraphResults1" hidden="1">{#N/A,#N/A,FALSE,"GraphInput";#N/A,#N/A,FALSE,"Grph_Contrib";#N/A,#N/A,FALSE,"Grph_Fund";#N/A,#N/A,FALSE,"Grph_FAS87";#N/A,#N/A,FALSE,"Grph_FAS35";#N/A,#N/A,FALSE,"Grph_PI";#N/A,#N/A,FALSE,"Grph_Asset";#N/A,#N/A,FALSE,"Grph_Invest"}</definedName>
    <definedName name="wrn.Graphresults3" localSheetId="30" hidden="1">{#N/A,#N/A,FALSE,"GraphInput";#N/A,#N/A,FALSE,"Grph_Contrib";#N/A,#N/A,FALSE,"Grph_Fund";#N/A,#N/A,FALSE,"Grph_FAS87";#N/A,#N/A,FALSE,"Grph_FAS35";#N/A,#N/A,FALSE,"Grph_PI";#N/A,#N/A,FALSE,"Grph_Asset";#N/A,#N/A,FALSE,"Grph_Invest"}</definedName>
    <definedName name="wrn.Graphresults3" hidden="1">{#N/A,#N/A,FALSE,"GraphInput";#N/A,#N/A,FALSE,"Grph_Contrib";#N/A,#N/A,FALSE,"Grph_Fund";#N/A,#N/A,FALSE,"Grph_FAS87";#N/A,#N/A,FALSE,"Grph_FAS35";#N/A,#N/A,FALSE,"Grph_PI";#N/A,#N/A,FALSE,"Grph_Asset";#N/A,#N/A,FALSE,"Grph_Invest"}</definedName>
    <definedName name="wrn.GRAPHS." localSheetId="30" hidden="1">{#N/A,#N/A,FALSE,"ACQ_GRAPHS";#N/A,#N/A,FALSE,"T_1 GRAPHS";#N/A,#N/A,FALSE,"T_2 GRAPHS";#N/A,#N/A,FALSE,"COMB_GRAPHS"}</definedName>
    <definedName name="wrn.GRAPHS." hidden="1">{#N/A,#N/A,FALSE,"ACQ_GRAPHS";#N/A,#N/A,FALSE,"T_1 GRAPHS";#N/A,#N/A,FALSE,"T_2 GRAPHS";#N/A,#N/A,FALSE,"COMB_GRAPHS"}</definedName>
    <definedName name="wrn.GRAPHS._1" localSheetId="30" hidden="1">{#N/A,#N/A,FALSE,"ACQ_GRAPHS";#N/A,#N/A,FALSE,"T_1 GRAPHS";#N/A,#N/A,FALSE,"T_2 GRAPHS";#N/A,#N/A,FALSE,"COMB_GRAPHS"}</definedName>
    <definedName name="wrn.GRAPHS._1" hidden="1">{#N/A,#N/A,FALSE,"ACQ_GRAPHS";#N/A,#N/A,FALSE,"T_1 GRAPHS";#N/A,#N/A,FALSE,"T_2 GRAPHS";#N/A,#N/A,FALSE,"COMB_GRAPHS"}</definedName>
    <definedName name="wrn.GRAPHS._2" localSheetId="30" hidden="1">{#N/A,#N/A,FALSE,"ACQ_GRAPHS";#N/A,#N/A,FALSE,"T_1 GRAPHS";#N/A,#N/A,FALSE,"T_2 GRAPHS";#N/A,#N/A,FALSE,"COMB_GRAPHS"}</definedName>
    <definedName name="wrn.GRAPHS._2" hidden="1">{#N/A,#N/A,FALSE,"ACQ_GRAPHS";#N/A,#N/A,FALSE,"T_1 GRAPHS";#N/A,#N/A,FALSE,"T_2 GRAPHS";#N/A,#N/A,FALSE,"COMB_GRAPHS"}</definedName>
    <definedName name="wrn.GRAPHS._3" localSheetId="30" hidden="1">{#N/A,#N/A,FALSE,"ACQ_GRAPHS";#N/A,#N/A,FALSE,"T_1 GRAPHS";#N/A,#N/A,FALSE,"T_2 GRAPHS";#N/A,#N/A,FALSE,"COMB_GRAPHS"}</definedName>
    <definedName name="wrn.GRAPHS._3" hidden="1">{#N/A,#N/A,FALSE,"ACQ_GRAPHS";#N/A,#N/A,FALSE,"T_1 GRAPHS";#N/A,#N/A,FALSE,"T_2 GRAPHS";#N/A,#N/A,FALSE,"COMB_GRAPHS"}</definedName>
    <definedName name="wrn.GRAPHS._4" localSheetId="30" hidden="1">{#N/A,#N/A,FALSE,"ACQ_GRAPHS";#N/A,#N/A,FALSE,"T_1 GRAPHS";#N/A,#N/A,FALSE,"T_2 GRAPHS";#N/A,#N/A,FALSE,"COMB_GRAPHS"}</definedName>
    <definedName name="wrn.GRAPHS._4" hidden="1">{#N/A,#N/A,FALSE,"ACQ_GRAPHS";#N/A,#N/A,FALSE,"T_1 GRAPHS";#N/A,#N/A,FALSE,"T_2 GRAPHS";#N/A,#N/A,FALSE,"COMB_GRAPHS"}</definedName>
    <definedName name="wrn.GRAPHS._5" localSheetId="30" hidden="1">{#N/A,#N/A,FALSE,"ACQ_GRAPHS";#N/A,#N/A,FALSE,"T_1 GRAPHS";#N/A,#N/A,FALSE,"T_2 GRAPHS";#N/A,#N/A,FALSE,"COMB_GRAPHS"}</definedName>
    <definedName name="wrn.GRAPHS._5" hidden="1">{#N/A,#N/A,FALSE,"ACQ_GRAPHS";#N/A,#N/A,FALSE,"T_1 GRAPHS";#N/A,#N/A,FALSE,"T_2 GRAPHS";#N/A,#N/A,FALSE,"COMB_GRAPHS"}</definedName>
    <definedName name="wrn.Gross._.Profit._.Report." localSheetId="30" hidden="1">{"Monthly",#N/A,FALSE,"Phosphate Gross Profit";"Quarterly",#N/A,FALSE,"Phosphate Gross Profit"}</definedName>
    <definedName name="wrn.Gross._.Profit._.Report." hidden="1">{"Monthly",#N/A,FALSE,"Phosphate Gross Profit";"Quarterly",#N/A,FALSE,"Phosphate Gross Profit"}</definedName>
    <definedName name="wrn.Gross._.to._.Net._.Reconciliations." localSheetId="30" hidden="1">{"Full Gross to Net",#N/A,TRUE,"GtoN";"R_I Accepted from Group Coys",#N/A,TRUE,"GtoN";"R_I Ceded to Group Coys",#N/A,TRUE,"GtoN";"Closing Loss Reserves and Gross Claims Incurred",#N/A,TRUE,"GtoN"}</definedName>
    <definedName name="wrn.Gross._.to._.Net._.Reconciliations." hidden="1">{"Full Gross to Net",#N/A,TRUE,"GtoN";"R_I Accepted from Group Coys",#N/A,TRUE,"GtoN";"R_I Ceded to Group Coys",#N/A,TRUE,"GtoN";"Closing Loss Reserves and Gross Claims Incurred",#N/A,TRUE,"GtoN"}</definedName>
    <definedName name="wrn.Group." localSheetId="30" hidden="1">{#N/A,#N/A,FALSE,"Summary";#N/A,#N/A,FALSE,"Projections";#N/A,#N/A,FALSE,"Debt Schedule";#N/A,#N/A,FALSE,"Mayline Sales Group";#N/A,#N/A,FALSE,"Sales Groups";#N/A,#N/A,FALSE,"Operating Expenses";#N/A,#N/A,FALSE,"Depreciation";#N/A,#N/A,FALSE,"Balance Sheet";#N/A,#N/A,FALSE,"Working Capital";#N/A,#N/A,FALSE,"Addbacks"}</definedName>
    <definedName name="wrn.Group." hidden="1">{#N/A,#N/A,FALSE,"Summary";#N/A,#N/A,FALSE,"Projections";#N/A,#N/A,FALSE,"Debt Schedule";#N/A,#N/A,FALSE,"Mayline Sales Group";#N/A,#N/A,FALSE,"Sales Groups";#N/A,#N/A,FALSE,"Operating Expenses";#N/A,#N/A,FALSE,"Depreciation";#N/A,#N/A,FALSE,"Balance Sheet";#N/A,#N/A,FALSE,"Working Capital";#N/A,#N/A,FALSE,"Addbacks"}</definedName>
    <definedName name="wrn.Growth." localSheetId="30" hidden="1">{#N/A,#N/A,FALSE,"Rev Grwth";#N/A,#N/A,FALSE,"Op Inc Grwth";#N/A,#N/A,FALSE,"Net Grwth";#N/A,#N/A,FALSE,"EPS Growth"}</definedName>
    <definedName name="wrn.Growth." hidden="1">{#N/A,#N/A,FALSE,"Rev Grwth";#N/A,#N/A,FALSE,"Op Inc Grwth";#N/A,#N/A,FALSE,"Net Grwth";#N/A,#N/A,FALSE,"EPS Growth"}</definedName>
    <definedName name="wrn.gth." localSheetId="30" hidden="1">{#N/A,#N/A,FALSE,"Title Page";#N/A,#N/A,FALSE,"Summary Sheet"}</definedName>
    <definedName name="wrn.gth." hidden="1">{#N/A,#N/A,FALSE,"Title Page";#N/A,#N/A,FALSE,"Summary Sheet"}</definedName>
    <definedName name="wrn.GuV." localSheetId="30" hidden="1">{#N/A,#N/A,FALSE,"Layout GuV"}</definedName>
    <definedName name="wrn.GuV." hidden="1">{#N/A,#N/A,FALSE,"Layout GuV"}</definedName>
    <definedName name="wrn.handout." localSheetId="30" hidden="1">{"quarterly",#N/A,FALSE,"Income Statement New CPB";"annual",#N/A,FALSE,"Income Statement New CPB";"cash flow",#N/A,FALSE,"Cash Flow";"balance",#N/A,FALSE,"Balance Sheet";"seg",#N/A,FALSE,"New Segment Breakout"}</definedName>
    <definedName name="wrn.handout." hidden="1">{"quarterly",#N/A,FALSE,"Income Statement New CPB";"annual",#N/A,FALSE,"Income Statement New CPB";"cash flow",#N/A,FALSE,"Cash Flow";"balance",#N/A,FALSE,"Balance Sheet";"seg",#N/A,FALSE,"New Segment Breakout"}</definedName>
    <definedName name="wrn.HEAT." localSheetId="30" hidden="1">{#N/A,#N/A,FALSE,"Heat";#N/A,#N/A,FALSE,"DCF";#N/A,#N/A,FALSE,"LBO";#N/A,#N/A,FALSE,"A";#N/A,#N/A,FALSE,"C";#N/A,#N/A,FALSE,"impd";#N/A,#N/A,FALSE,"Accr-Dilu"}</definedName>
    <definedName name="wrn.HEAT." hidden="1">{#N/A,#N/A,FALSE,"Heat";#N/A,#N/A,FALSE,"DCF";#N/A,#N/A,FALSE,"LBO";#N/A,#N/A,FALSE,"A";#N/A,#N/A,FALSE,"C";#N/A,#N/A,FALSE,"impd";#N/A,#N/A,FALSE,"Accr-Dilu"}</definedName>
    <definedName name="wrn.Hong._.Kong." localSheetId="30" hidden="1">{"HK PCS($)",#N/A,FALSE,"Hong Kong $";"HK Sales($)",#N/A,FALSE,"Hong Kong $";"HK PCS(HK$)",#N/A,FALSE,"Hong Kong (no acquisition)";"HK Comp",#N/A,FALSE,"Hong Kong (no acquisition)";"HK Sales",#N/A,FALSE,"Hong Kong (no acquisition)";"HK Backlog",#N/A,FALSE,"Hong Kong (no acquisition)"}</definedName>
    <definedName name="wrn.Hong._.Kong." hidden="1">{"HK PCS($)",#N/A,FALSE,"Hong Kong $";"HK Sales($)",#N/A,FALSE,"Hong Kong $";"HK PCS(HK$)",#N/A,FALSE,"Hong Kong (no acquisition)";"HK Comp",#N/A,FALSE,"Hong Kong (no acquisition)";"HK Sales",#N/A,FALSE,"Hong Kong (no acquisition)";"HK Backlog",#N/A,FALSE,"Hong Kong (no acquisition)"}</definedName>
    <definedName name="wrn.Hours." localSheetId="30" hidden="1">{#N/A,#N/A,FALSE,"format 4hr"}</definedName>
    <definedName name="wrn.Hours." hidden="1">{#N/A,#N/A,FALSE,"format 4hr"}</definedName>
    <definedName name="wrn.hup." localSheetId="30" hidden="1">{#N/A,#N/A,FALSE,"3-Year Plan Review Schedule USD";#N/A,#N/A,FALSE,"Earning Summary USD";#N/A,#N/A,FALSE,"Assumptions USD"}</definedName>
    <definedName name="wrn.hup." hidden="1">{#N/A,#N/A,FALSE,"3-Year Plan Review Schedule USD";#N/A,#N/A,FALSE,"Earning Summary USD";#N/A,#N/A,FALSE,"Assumptions USD"}</definedName>
    <definedName name="wrn.Hydraulic." localSheetId="30"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localSheetId="30" hidden="1">{#N/A,#N/A,FALSE,"HuscoCombined-Summ";#N/A,#N/A,FALSE,"HuscoCombined-Income";#N/A,#N/A,FALSE,"HuscoCombined-Offering";#N/A,#N/A,FALSE,"Husco-Income";#N/A,#N/A,FALSE,"TargetEngineer";#N/A,#N/A,FALSE,"TargetAcqCalc";#N/A,#N/A,FALSE,"Husco-Acq"}</definedName>
    <definedName name="wrn.Hydraulic2." hidden="1">{#N/A,#N/A,FALSE,"HuscoCombined-Summ";#N/A,#N/A,FALSE,"HuscoCombined-Income";#N/A,#N/A,FALSE,"HuscoCombined-Offering";#N/A,#N/A,FALSE,"Husco-Income";#N/A,#N/A,FALSE,"TargetEngineer";#N/A,#N/A,FALSE,"TargetAcqCalc";#N/A,#N/A,FALSE,"Husco-Acq"}</definedName>
    <definedName name="wrn.IBI." localSheetId="30" hidden="1">{"IBI Annual",#N/A,FALSE,"IBI";"Quarterly",#N/A,FALSE,"IBI";"Divisional",#N/A,FALSE,"IBI";"Divisional II",#N/A,FALSE,"IBI";"IBI Balance Sheet",#N/A,FALSE,"IBI";"IBI Funds",#N/A,FALSE,"IBI"}</definedName>
    <definedName name="wrn.IBI." hidden="1">{"IBI Annual",#N/A,FALSE,"IBI";"Quarterly",#N/A,FALSE,"IBI";"Divisional",#N/A,FALSE,"IBI";"Divisional II",#N/A,FALSE,"IBI";"IBI Balance Sheet",#N/A,FALSE,"IBI";"IBI Funds",#N/A,FALSE,"IBI"}</definedName>
    <definedName name="wrn.IBI._.Divisional." localSheetId="30" hidden="1">{"Divisional",#N/A,FALSE,"IBI";"Divisional II",#N/A,FALSE,"IBI";"Breakdown",#N/A,FALSE,"IBI"}</definedName>
    <definedName name="wrn.IBI._.Divisional." hidden="1">{"Divisional",#N/A,FALSE,"IBI";"Divisional II",#N/A,FALSE,"IBI";"Breakdown",#N/A,FALSE,"IBI"}</definedName>
    <definedName name="wrn.icem." localSheetId="30" hidden="1">{#N/A,#N/A,FALSE,"Exb 2";#N/A,#N/A,FALSE,"Exb 3(a)";#N/A,#N/A,FALSE,"WACC";#N/A,#N/A,FALSE,"Exh 4(a)";#N/A,#N/A,FALSE,"Exh 4(b)";#N/A,#N/A,FALSE,"Exb 5(a)";#N/A,#N/A,FALSE,"Exb 5(b)"}</definedName>
    <definedName name="wrn.icem." hidden="1">{#N/A,#N/A,FALSE,"Exb 2";#N/A,#N/A,FALSE,"Exb 3(a)";#N/A,#N/A,FALSE,"WACC";#N/A,#N/A,FALSE,"Exh 4(a)";#N/A,#N/A,FALSE,"Exh 4(b)";#N/A,#N/A,FALSE,"Exb 5(a)";#N/A,#N/A,FALSE,"Exb 5(b)"}</definedName>
    <definedName name="wrn.ICSTMTS." localSheetId="30" hidden="1">{#N/A,#N/A,FALSE,"SYN-15";#N/A,#N/A,FALSE,"BRC-37 ";#N/A,#N/A,FALSE,"EIND-39";#N/A,#N/A,FALSE,"BV-40";#N/A,#N/A,FALSE,"BELG-41";#N/A,#N/A,FALSE,"FRANCESA-42";#N/A,#N/A,FALSE,"GERMSA-43";#N/A,#N/A,FALSE,"AUSTR-45";#N/A,#N/A,FALSE,"ITALYSA-46";#N/A,#N/A,FALSE,"SAFRIC-48";#N/A,#N/A,FALSE,"SPAINSA-49";#N/A,#N/A,FALSE,"VITA-50";#N/A,#N/A,FALSE,"DAN-51";#N/A,#N/A,FALSE,"UK-52";#N/A,#N/A,FALSE,"SWITZ-53";#N/A,#N/A,FALSE,"LEBAN-54";#N/A,#N/A,FALSE,"FOURM-56";#N/A,#N/A,FALSE,"CARDIO-57";#N/A,#N/A,FALSE,"BRUSHQ-58";#N/A,#N/A,FALSE,"ISRAEL-59";#N/A,#N/A,FALSE,"VITAJAP-68";#N/A,#N/A,FALSE,"CHWFOE-69";#N/A,#N/A,FALSE,"HK-70";#N/A,#N/A,FALSE,"AUSTRL-71";#N/A,#N/A,FALSE,"JAP-72";#N/A,#N/A,FALSE,"BIOTEC-73";#N/A,#N/A,FALSE,"IND-76";#N/A,#N/A,FALSE,"IND-76 (MAM)";#N/A,#N/A,FALSE,"DEN-77";#N/A,#N/A,FALSE,"NORW-78";#N/A,#N/A,FALSE,"SWED-79";#N/A,#N/A,FALSE,"VITASP-86";#N/A,#N/A,FALSE,"VITAGER-89";#N/A,#N/A,FALSE,"VITAFR-90";#N/A,#N/A,FALSE,"VITUK-91";#N/A,#N/A,FALSE,"EUR SA-97";#N/A,#N/A,FALSE,"MDTRNC-99"}</definedName>
    <definedName name="wrn.ICSTMTS." hidden="1">{#N/A,#N/A,FALSE,"SYN-15";#N/A,#N/A,FALSE,"BRC-37 ";#N/A,#N/A,FALSE,"EIND-39";#N/A,#N/A,FALSE,"BV-40";#N/A,#N/A,FALSE,"BELG-41";#N/A,#N/A,FALSE,"FRANCESA-42";#N/A,#N/A,FALSE,"GERMSA-43";#N/A,#N/A,FALSE,"AUSTR-45";#N/A,#N/A,FALSE,"ITALYSA-46";#N/A,#N/A,FALSE,"SAFRIC-48";#N/A,#N/A,FALSE,"SPAINSA-49";#N/A,#N/A,FALSE,"VITA-50";#N/A,#N/A,FALSE,"DAN-51";#N/A,#N/A,FALSE,"UK-52";#N/A,#N/A,FALSE,"SWITZ-53";#N/A,#N/A,FALSE,"LEBAN-54";#N/A,#N/A,FALSE,"FOURM-56";#N/A,#N/A,FALSE,"CARDIO-57";#N/A,#N/A,FALSE,"BRUSHQ-58";#N/A,#N/A,FALSE,"ISRAEL-59";#N/A,#N/A,FALSE,"VITAJAP-68";#N/A,#N/A,FALSE,"CHWFOE-69";#N/A,#N/A,FALSE,"HK-70";#N/A,#N/A,FALSE,"AUSTRL-71";#N/A,#N/A,FALSE,"JAP-72";#N/A,#N/A,FALSE,"BIOTEC-73";#N/A,#N/A,FALSE,"IND-76";#N/A,#N/A,FALSE,"IND-76 (MAM)";#N/A,#N/A,FALSE,"DEN-77";#N/A,#N/A,FALSE,"NORW-78";#N/A,#N/A,FALSE,"SWED-79";#N/A,#N/A,FALSE,"VITASP-86";#N/A,#N/A,FALSE,"VITAGER-89";#N/A,#N/A,FALSE,"VITAFR-90";#N/A,#N/A,FALSE,"VITUK-91";#N/A,#N/A,FALSE,"EUR SA-97";#N/A,#N/A,FALSE,"MDTRNC-99"}</definedName>
    <definedName name="wrn.IGT._.Model." localSheetId="30" hidden="1">{#N/A,#N/A,TRUE,"IGT";#N/A,#N/A,TRUE,"IGTSLOT"}</definedName>
    <definedName name="wrn.IGT._.Model." hidden="1">{#N/A,#N/A,TRUE,"IGT";#N/A,#N/A,TRUE,"IGTSLOT"}</definedName>
    <definedName name="wrn.Import._.figures." localSheetId="30" hidden="1">{"reports",#N/A,FALSE,"Balance Sheet"}</definedName>
    <definedName name="wrn.Import._.figures." hidden="1">{"reports",#N/A,FALSE,"Balance Sheet"}</definedName>
    <definedName name="wrn.income._.statement." localSheetId="30" hidden="1">{"income statement",#N/A,FALSE,"ATLAS-A"}</definedName>
    <definedName name="wrn.income._.statement." hidden="1">{"income statement",#N/A,FALSE,"ATLAS-A"}</definedName>
    <definedName name="wrn.Income._.Statement_Operating." localSheetId="30" hidden="1">{"Print",#N/A,FALSE,"Income Statement - Operating";"Print",#N/A,FALSE,"Income Statement - %Revenue";"Print",#N/A,FALSE,"Year-over-Year Growth";"Print",#N/A,FALSE,"Sequential Growth"}</definedName>
    <definedName name="wrn.Income._.Statement_Operating." hidden="1">{"Print",#N/A,FALSE,"Income Statement - Operating";"Print",#N/A,FALSE,"Income Statement - %Revenue";"Print",#N/A,FALSE,"Year-over-Year Growth";"Print",#N/A,FALSE,"Sequential Growth"}</definedName>
    <definedName name="wrn.Industry.xls." localSheetId="30" hidden="1">{#N/A,#N/A,FALSE,"Earnings";#N/A,#N/A,FALSE,"Overview";#N/A,#N/A,FALSE,"Summary";#N/A,#N/A,FALSE,"Summary II";#N/A,#N/A,FALSE,"R&amp;D";#N/A,#N/A,FALSE,"R&amp;D Forecast";#N/A,#N/A,FALSE,"Tax Adj";#N/A,#N/A,FALSE,"Goodwill";#N/A,#N/A,FALSE,"FX ";#N/A,#N/A,FALSE,"Consolidation";#N/A,#N/A,FALSE,"Provisions"}</definedName>
    <definedName name="wrn.Industry.xls." hidden="1">{#N/A,#N/A,FALSE,"Earnings";#N/A,#N/A,FALSE,"Overview";#N/A,#N/A,FALSE,"Summary";#N/A,#N/A,FALSE,"Summary II";#N/A,#N/A,FALSE,"R&amp;D";#N/A,#N/A,FALSE,"R&amp;D Forecast";#N/A,#N/A,FALSE,"Tax Adj";#N/A,#N/A,FALSE,"Goodwill";#N/A,#N/A,FALSE,"FX ";#N/A,#N/A,FALSE,"Consolidation";#N/A,#N/A,FALSE,"Provisions"}</definedName>
    <definedName name="wrn.Infectious._.Diseases." localSheetId="30" hidden="1">{#N/A,#N/A,FALSE,"Anti";#N/A,#N/A,FALSE,"Cefa";#N/A,#N/A,FALSE,"Ceph";#N/A,#N/A,FALSE,"Cefp";#N/A,#N/A,FALSE,"Cefe";#N/A,#N/A,FALSE,"Pens";#N/A,#N/A,FALSE,"Ampi";#N/A,#N/A,FALSE,"Amox";#N/A,#N/A,FALSE,"Isox";#N/A,#N/A,FALSE,"Aztr";#N/A,#N/A,FALSE,"Videx";#N/A,#N/A,FALSE,"Zerit"}</definedName>
    <definedName name="wrn.Infectious._.Diseases." hidden="1">{#N/A,#N/A,FALSE,"Anti";#N/A,#N/A,FALSE,"Cefa";#N/A,#N/A,FALSE,"Ceph";#N/A,#N/A,FALSE,"Cefp";#N/A,#N/A,FALSE,"Cefe";#N/A,#N/A,FALSE,"Pens";#N/A,#N/A,FALSE,"Ampi";#N/A,#N/A,FALSE,"Amox";#N/A,#N/A,FALSE,"Isox";#N/A,#N/A,FALSE,"Aztr";#N/A,#N/A,FALSE,"Videx";#N/A,#N/A,FALSE,"Zerit"}</definedName>
    <definedName name="wrn.info." localSheetId="30" hidden="1">{#N/A,#N/A,FALSE,"IT_Summary";#N/A,#N/A,FALSE,"Renaissance";#N/A,#N/A,FALSE,"Intermetrics";#N/A,#N/A,FALSE,"Systems";#N/A,#N/A,FALSE,"IMI";#N/A,#N/A,FALSE,"Landmark";#N/A,#N/A,FALSE,"Rational";#N/A,#N/A,FALSE,"AGS";#N/A,#N/A,FALSE,"GE"}</definedName>
    <definedName name="wrn.info." hidden="1">{#N/A,#N/A,FALSE,"IT_Summary";#N/A,#N/A,FALSE,"Renaissance";#N/A,#N/A,FALSE,"Intermetrics";#N/A,#N/A,FALSE,"Systems";#N/A,#N/A,FALSE,"IMI";#N/A,#N/A,FALSE,"Landmark";#N/A,#N/A,FALSE,"Rational";#N/A,#N/A,FALSE,"AGS";#N/A,#N/A,FALSE,"GE"}</definedName>
    <definedName name="wrn.ingreso." localSheetId="30" hidden="1">{#N/A,#N/A,FALSE,"voz corporativa";#N/A,#N/A,FALSE,"Transmisión de datos";#N/A,#N/A,FALSE,"Videoconferencia";#N/A,#N/A,FALSE,"Correo electrónico";#N/A,#N/A,FALSE,"Correo de voz";#N/A,#N/A,FALSE,"Megafax";#N/A,#N/A,FALSE,"Edi";#N/A,#N/A,FALSE,"Internet";#N/A,#N/A,FALSE,"VSAT";#N/A,#N/A,FALSE,"ing ult. milla"}</definedName>
    <definedName name="wrn.ingreso." hidden="1">{#N/A,#N/A,FALSE,"voz corporativa";#N/A,#N/A,FALSE,"Transmisión de datos";#N/A,#N/A,FALSE,"Videoconferencia";#N/A,#N/A,FALSE,"Correo electrónico";#N/A,#N/A,FALSE,"Correo de voz";#N/A,#N/A,FALSE,"Megafax";#N/A,#N/A,FALSE,"Edi";#N/A,#N/A,FALSE,"Internet";#N/A,#N/A,FALSE,"VSAT";#N/A,#N/A,FALSE,"ing ult. milla"}</definedName>
    <definedName name="wrn.ingresos." localSheetId="30"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output." localSheetId="30" hidden="1">{"EBITDA",#N/A,TRUE,"P&amp;L Net of Disc Ops";"output net of disc ops",#N/A,TRUE,"Revenue";"input",#N/A,TRUE,"Revenue";"output",#N/A,TRUE,"DC";"Input",#N/A,TRUE,"DC";"MTN and MCN",#N/A,TRUE,"Margin";"output detail line items",#N/A,TRUE,"SGA";"personnel by year",#N/A,TRUE,"Payroll";#N/A,#N/A,TRUE,"CapEx"}</definedName>
    <definedName name="wrn.input._.and._.output." hidden="1">{"EBITDA",#N/A,TRUE,"P&amp;L Net of Disc Ops";"output net of disc ops",#N/A,TRUE,"Revenue";"input",#N/A,TRUE,"Revenue";"output",#N/A,TRUE,"DC";"Input",#N/A,TRUE,"DC";"MTN and MCN",#N/A,TRUE,"Margin";"output detail line items",#N/A,TRUE,"SGA";"personnel by year",#N/A,TRUE,"Payroll";#N/A,#N/A,TRUE,"CapEx"}</definedName>
    <definedName name="wrn.Inputs." localSheetId="30" hidden="1">{"Input1",#N/A,FALSE,"PF";"Input2",#N/A,FALSE,"PF";"Input3",#N/A,FALSE,"PF"}</definedName>
    <definedName name="wrn.Inputs." hidden="1">{"Input1",#N/A,FALSE,"PF";"Input2",#N/A,FALSE,"PF";"Input3",#N/A,FALSE,"PF"}</definedName>
    <definedName name="wrn.Inputs._.and._.detail._.calculations." localSheetId="30" hidden="1">{#N/A,#N/A,TRUE,"Revenue &amp; Direct Expense";#N/A,#N/A,TRUE,"Indirect Expense";#N/A,#N/A,TRUE,"Assumptions";#N/A,#N/A,TRUE,"Headcount Inputs";#N/A,#N/A,TRUE,"Markets";#N/A,#N/A,TRUE,"Colocation";#N/A,#N/A,TRUE,"Demographics";#N/A,#N/A,TRUE,"ILEC Rates"}</definedName>
    <definedName name="wrn.Inputs._.and._.detail._.calculations." hidden="1">{#N/A,#N/A,TRUE,"Revenue &amp; Direct Expense";#N/A,#N/A,TRUE,"Indirect Expense";#N/A,#N/A,TRUE,"Assumptions";#N/A,#N/A,TRUE,"Headcount Inputs";#N/A,#N/A,TRUE,"Markets";#N/A,#N/A,TRUE,"Colocation";#N/A,#N/A,TRUE,"Demographics";#N/A,#N/A,TRUE,"ILEC Rates"}</definedName>
    <definedName name="wrn.Inputs.2" localSheetId="30" hidden="1">{"Input1",#N/A,FALSE,"PF";"Input2",#N/A,FALSE,"PF";"Input3",#N/A,FALSE,"PF"}</definedName>
    <definedName name="wrn.Inputs.2" hidden="1">{"Input1",#N/A,FALSE,"PF";"Input2",#N/A,FALSE,"PF";"Input3",#N/A,FALSE,"PF"}</definedName>
    <definedName name="wrn.Inputsheet_ProjectInput." localSheetId="30" hidden="1">{"ProjectInput",#N/A,FALSE,"INPUT-AREA"}</definedName>
    <definedName name="wrn.Inputsheet_ProjectInput." hidden="1">{"ProjectInput",#N/A,FALSE,"INPUT-AREA"}</definedName>
    <definedName name="wrn.Inputsheet_ProjectInput._1" localSheetId="30" hidden="1">{"ProjectInput",#N/A,FALSE,"INPUT-AREA"}</definedName>
    <definedName name="wrn.Inputsheet_ProjectInput._1" hidden="1">{"ProjectInput",#N/A,FALSE,"INPUT-AREA"}</definedName>
    <definedName name="wrn.Inputsheet_ProjectInput._2" localSheetId="30" hidden="1">{"ProjectInput",#N/A,FALSE,"INPUT-AREA"}</definedName>
    <definedName name="wrn.Inputsheet_ProjectInput._2" hidden="1">{"ProjectInput",#N/A,FALSE,"INPUT-AREA"}</definedName>
    <definedName name="wrn.Inputsheet_ProjectInput._3" localSheetId="30" hidden="1">{"ProjectInput",#N/A,FALSE,"INPUT-AREA"}</definedName>
    <definedName name="wrn.Inputsheet_ProjectInput._3" hidden="1">{"ProjectInput",#N/A,FALSE,"INPUT-AREA"}</definedName>
    <definedName name="wrn.Inputsheet_ProjectInput._4" localSheetId="30" hidden="1">{"ProjectInput",#N/A,FALSE,"INPUT-AREA"}</definedName>
    <definedName name="wrn.Inputsheet_ProjectInput._4" hidden="1">{"ProjectInput",#N/A,FALSE,"INPUT-AREA"}</definedName>
    <definedName name="wrn.Inputsheet_ProjectInput._5" localSheetId="30" hidden="1">{"ProjectInput",#N/A,FALSE,"INPUT-AREA"}</definedName>
    <definedName name="wrn.Inputsheet_ProjectInput._5" hidden="1">{"ProjectInput",#N/A,FALSE,"INPUT-AREA"}</definedName>
    <definedName name="wrn.Internal." localSheetId="30" hidden="1">{#N/A,#N/A,FALSE,"COVER INT";#N/A,#N/A,FALSE,"SUMMARY INT";#N/A,#N/A,FALSE,"INCOME STMT INT";#N/A,#N/A,FALSE,"IS TREND";#N/A,#N/A,FALSE,"BALANCE SHEET INT";#N/A,#N/A,FALSE,"BS TREND";#N/A,#N/A,FALSE,"CASH FLOW INT";#N/A,#N/A,FALSE,"CF TREND";#N/A,#N/A,FALSE,"SALES BY TERR INT";#N/A,#N/A,FALSE,"UNITS INT";#N/A,#N/A,FALSE,"PRODUCT SALES INT";#N/A,#N/A,FALSE,"ASP's INT";#N/A,#N/A,FALSE,"Sheet1";#N/A,#N/A,FALSE,"PPV Int";#N/A,#N/A,FALSE,"GROSS MARGINS INT";#N/A,#N/A,FALSE,"MARGINS PER UNIT INT";#N/A,#N/A,FALSE,"INVENTORY INT";#N/A,#N/A,FALSE,"HEADCOUNT INT";#N/A,#N/A,FALSE," AR";#N/A,#N/A,FALSE,"Oct-03 AP";#N/A,#N/A,FALSE,"DEBT STRUCTURE Int";#N/A,#N/A,FALSE,"Capex";#N/A,#N/A,FALSE,"OT"}</definedName>
    <definedName name="wrn.Internal." hidden="1">{#N/A,#N/A,FALSE,"COVER INT";#N/A,#N/A,FALSE,"SUMMARY INT";#N/A,#N/A,FALSE,"INCOME STMT INT";#N/A,#N/A,FALSE,"IS TREND";#N/A,#N/A,FALSE,"BALANCE SHEET INT";#N/A,#N/A,FALSE,"BS TREND";#N/A,#N/A,FALSE,"CASH FLOW INT";#N/A,#N/A,FALSE,"CF TREND";#N/A,#N/A,FALSE,"SALES BY TERR INT";#N/A,#N/A,FALSE,"UNITS INT";#N/A,#N/A,FALSE,"PRODUCT SALES INT";#N/A,#N/A,FALSE,"ASP's INT";#N/A,#N/A,FALSE,"Sheet1";#N/A,#N/A,FALSE,"PPV Int";#N/A,#N/A,FALSE,"GROSS MARGINS INT";#N/A,#N/A,FALSE,"MARGINS PER UNIT INT";#N/A,#N/A,FALSE,"INVENTORY INT";#N/A,#N/A,FALSE,"HEADCOUNT INT";#N/A,#N/A,FALSE," AR";#N/A,#N/A,FALSE,"Oct-03 AP";#N/A,#N/A,FALSE,"DEBT STRUCTURE Int";#N/A,#N/A,FALSE,"Capex";#N/A,#N/A,FALSE,"OT"}</definedName>
    <definedName name="wrn.Internal._.Report._.for._.Martha." localSheetId="30" hidden="1">{"Title Page",#N/A,FALSE,"Title Page";"Table of Contents",#N/A,FALSE,"Table of Contents";"Balance Sheet",#N/A,FALSE,"Balance Sheet";"Inc Stmt - Internal",#N/A,FALSE,"Income Stmt &amp; RE";"Inc Stmt (Bank Version)",#N/A,FALSE,"Income Stmt &amp; RE";"Schedules - Internal Version",#N/A,FALSE,"Schedules";"Schedules (Bank Version)",#N/A,FALSE,"Schedules";"Notes to FS - Internal",#N/A,FALSE,"Notes to FS";"Notes to FS (Bank Version)",#N/A,FALSE,"Notes to FS";"Notes to FS-Loans (Internal)",#N/A,FALSE,"Notes to FS-Loans";"Notes to FS-Loans (Bank Version)",#N/A,FALSE,"Notes to FS-Loans"}</definedName>
    <definedName name="wrn.Internal._.Report._.for._.Martha." hidden="1">{"Title Page",#N/A,FALSE,"Title Page";"Table of Contents",#N/A,FALSE,"Table of Contents";"Balance Sheet",#N/A,FALSE,"Balance Sheet";"Inc Stmt - Internal",#N/A,FALSE,"Income Stmt &amp; RE";"Inc Stmt (Bank Version)",#N/A,FALSE,"Income Stmt &amp; RE";"Schedules - Internal Version",#N/A,FALSE,"Schedules";"Schedules (Bank Version)",#N/A,FALSE,"Schedules";"Notes to FS - Internal",#N/A,FALSE,"Notes to FS";"Notes to FS (Bank Version)",#N/A,FALSE,"Notes to FS";"Notes to FS-Loans (Internal)",#N/A,FALSE,"Notes to FS-Loans";"Notes to FS-Loans (Bank Version)",#N/A,FALSE,"Notes to FS-Loans"}</definedName>
    <definedName name="wrn.Inv_Summary." localSheetId="30" hidden="1">{"Entire Spreadsheet",#N/A,FALSE,"ACCTLIST";"Invoices",#N/A,FALSE,"ACCTLIST"}</definedName>
    <definedName name="wrn.Inv_Summary." hidden="1">{"Entire Spreadsheet",#N/A,FALSE,"ACCTLIST";"Invoices",#N/A,FALSE,"ACCTLIST"}</definedName>
    <definedName name="wrn.IPO." localSheetId="30" hidden="1">{#N/A,#N/A,FALSE,"Summary";#N/A,#N/A,FALSE,"Jan'97";#N/A,#N/A,FALSE,"Feb'97";#N/A,#N/A,FALSE,"Mar'97";#N/A,#N/A,FALSE,"Apr'97";#N/A,#N/A,FALSE,"May'97";#N/A,#N/A,FALSE,"Jun'97";#N/A,#N/A,FALSE,"Jul'97";#N/A,#N/A,FALSE,"Aug'97";#N/A,#N/A,FALSE,"Sept'97";#N/A,#N/A,FALSE,"Oct'97";#N/A,#N/A,FALSE,"Nov'97";#N/A,#N/A,FALSE,"Dec'97";#N/A,#N/A,FALSE,"Pending"}</definedName>
    <definedName name="wrn.IPO." hidden="1">{#N/A,#N/A,FALSE,"Summary";#N/A,#N/A,FALSE,"Jan'97";#N/A,#N/A,FALSE,"Feb'97";#N/A,#N/A,FALSE,"Mar'97";#N/A,#N/A,FALSE,"Apr'97";#N/A,#N/A,FALSE,"May'97";#N/A,#N/A,FALSE,"Jun'97";#N/A,#N/A,FALSE,"Jul'97";#N/A,#N/A,FALSE,"Aug'97";#N/A,#N/A,FALSE,"Sept'97";#N/A,#N/A,FALSE,"Oct'97";#N/A,#N/A,FALSE,"Nov'97";#N/A,#N/A,FALSE,"Dec'97";#N/A,#N/A,FALSE,"Pending"}</definedName>
    <definedName name="wrn.IPO._.1998." localSheetId="30" hidden="1">{#N/A,#N/A,FALSE,"Summary";#N/A,#N/A,FALSE,"Pending";#N/A,#N/A,FALSE,"Jan'98";#N/A,#N/A,FALSE,"Feb'98";#N/A,#N/A,FALSE,"Mar'98";#N/A,#N/A,FALSE,"Apr'98";#N/A,#N/A,FALSE,"May'98";#N/A,#N/A,FALSE,"June'98";#N/A,#N/A,FALSE,"July'98"}</definedName>
    <definedName name="wrn.IPO._.1998." hidden="1">{#N/A,#N/A,FALSE,"Summary";#N/A,#N/A,FALSE,"Pending";#N/A,#N/A,FALSE,"Jan'98";#N/A,#N/A,FALSE,"Feb'98";#N/A,#N/A,FALSE,"Mar'98";#N/A,#N/A,FALSE,"Apr'98";#N/A,#N/A,FALSE,"May'98";#N/A,#N/A,FALSE,"June'98";#N/A,#N/A,FALSE,"July'98"}</definedName>
    <definedName name="wrn.IPO._.Analysis." localSheetId="30" hidden="1">{#N/A,#N/A,FALSE,"Summary";#N/A,#N/A,FALSE,"Pending";#N/A,#N/A,FALSE,"Oct'97";#N/A,#N/A,FALSE,"Sept'97";#N/A,#N/A,FALSE,"Aug'97";#N/A,#N/A,FALSE,"Jul'97";#N/A,#N/A,FALSE,"Jun'97";#N/A,#N/A,FALSE,"May'97";#N/A,#N/A,FALSE,"Apr'97";#N/A,#N/A,FALSE,"Mar'97";#N/A,#N/A,FALSE,"Feb'97";#N/A,#N/A,FALSE,"Jan'97"}</definedName>
    <definedName name="wrn.IPO._.Analysis." hidden="1">{#N/A,#N/A,FALSE,"Summary";#N/A,#N/A,FALSE,"Pending";#N/A,#N/A,FALSE,"Oct'97";#N/A,#N/A,FALSE,"Sept'97";#N/A,#N/A,FALSE,"Aug'97";#N/A,#N/A,FALSE,"Jul'97";#N/A,#N/A,FALSE,"Jun'97";#N/A,#N/A,FALSE,"May'97";#N/A,#N/A,FALSE,"Apr'97";#N/A,#N/A,FALSE,"Mar'97";#N/A,#N/A,FALSE,"Feb'97";#N/A,#N/A,FALSE,"Jan'97"}</definedName>
    <definedName name="wrn.IPO._.Valuation." localSheetId="30" hidden="1">{"assumptions",#N/A,FALSE,"Scenario 1";"valuation",#N/A,FALSE,"Scenario 1"}</definedName>
    <definedName name="wrn.IPO._.Valuation." hidden="1">{"assumptions",#N/A,FALSE,"Scenario 1";"valuation",#N/A,FALSE,"Scenario 1"}</definedName>
    <definedName name="wrn.ipovalue." localSheetId="30" hidden="1">{#N/A,#N/A,FALSE,"puboff";#N/A,#N/A,FALSE,"valuation";#N/A,#N/A,FALSE,"finanalsis";#N/A,#N/A,FALSE,"split";#N/A,#N/A,FALSE,"ownership"}</definedName>
    <definedName name="wrn.ipovalue." hidden="1">{#N/A,#N/A,FALSE,"puboff";#N/A,#N/A,FALSE,"valuation";#N/A,#N/A,FALSE,"finanalsis";#N/A,#N/A,FALSE,"split";#N/A,#N/A,FALSE,"ownership"}</definedName>
    <definedName name="wrn.ireland" localSheetId="30" hidden="1">{"Pound Sterling",#N/A,TRUE,"PPD";"Pound Sterling",#N/A,TRUE,"Anaquest";"Pound Sterling",#N/A,TRUE,"Delta";"Pound Sterling",#N/A,TRUE,"INO"}</definedName>
    <definedName name="wrn.ireland" hidden="1">{"Pound Sterling",#N/A,TRUE,"PPD";"Pound Sterling",#N/A,TRUE,"Anaquest";"Pound Sterling",#N/A,TRUE,"Delta";"Pound Sterling",#N/A,TRUE,"INO"}</definedName>
    <definedName name="wrn.IS._.BS." localSheetId="30" hidden="1">{#N/A,#N/A,FALSE,"Income State.";#N/A,#N/A,FALSE,"B-S"}</definedName>
    <definedName name="wrn.IS._.BS." hidden="1">{#N/A,#N/A,FALSE,"Income State.";#N/A,#N/A,FALSE,"B-S"}</definedName>
    <definedName name="wrn.IS._.BS._1" localSheetId="30" hidden="1">{#N/A,#N/A,FALSE,"Income State.";#N/A,#N/A,FALSE,"B-S"}</definedName>
    <definedName name="wrn.IS._.BS._1" hidden="1">{#N/A,#N/A,FALSE,"Income State.";#N/A,#N/A,FALSE,"B-S"}</definedName>
    <definedName name="wrn.IS._.BS._2" localSheetId="30" hidden="1">{#N/A,#N/A,FALSE,"Income State.";#N/A,#N/A,FALSE,"B-S"}</definedName>
    <definedName name="wrn.IS._.BS._2" hidden="1">{#N/A,#N/A,FALSE,"Income State.";#N/A,#N/A,FALSE,"B-S"}</definedName>
    <definedName name="wrn.IS._.BS._3" localSheetId="30" hidden="1">{#N/A,#N/A,FALSE,"Income State.";#N/A,#N/A,FALSE,"B-S"}</definedName>
    <definedName name="wrn.IS._.BS._3" hidden="1">{#N/A,#N/A,FALSE,"Income State.";#N/A,#N/A,FALSE,"B-S"}</definedName>
    <definedName name="wrn.IS._.BS._4" localSheetId="30" hidden="1">{#N/A,#N/A,FALSE,"Income State.";#N/A,#N/A,FALSE,"B-S"}</definedName>
    <definedName name="wrn.IS._.BS._4" hidden="1">{#N/A,#N/A,FALSE,"Income State.";#N/A,#N/A,FALSE,"B-S"}</definedName>
    <definedName name="wrn.IS._.BS._5" localSheetId="30" hidden="1">{#N/A,#N/A,FALSE,"Income State.";#N/A,#N/A,FALSE,"B-S"}</definedName>
    <definedName name="wrn.IS._.BS._5" hidden="1">{#N/A,#N/A,FALSE,"Income State.";#N/A,#N/A,FALSE,"B-S"}</definedName>
    <definedName name="wrn.ISCG._.model." localSheetId="30" hidden="1">{#N/A,#N/A,FALSE,"Second";#N/A,#N/A,FALSE,"ownership";#N/A,#N/A,FALSE,"Valuation";#N/A,#N/A,FALSE,"Eqiv";#N/A,#N/A,FALSE,"Mults";#N/A,#N/A,FALSE,"ISCG Graphics"}</definedName>
    <definedName name="wrn.ISCG._.model." hidden="1">{#N/A,#N/A,FALSE,"Second";#N/A,#N/A,FALSE,"ownership";#N/A,#N/A,FALSE,"Valuation";#N/A,#N/A,FALSE,"Eqiv";#N/A,#N/A,FALSE,"Mults";#N/A,#N/A,FALSE,"ISCG Graphics"}</definedName>
    <definedName name="wrn.IVTI_Rep." localSheetId="30" hidden="1">{#N/A,#N/A,FALSE,"Title Page";#N/A,#N/A,FALSE,"Summary Sheet";#N/A,#N/A,FALSE,"Fiscal Year Income Statement";#N/A,#N/A,FALSE,"Valuation Summary";#N/A,#N/A,FALSE,"Comps with IVT";#N/A,#N/A,FALSE,"Comps without IVT"}</definedName>
    <definedName name="wrn.IVTI_Rep." hidden="1">{#N/A,#N/A,FALSE,"Title Page";#N/A,#N/A,FALSE,"Summary Sheet";#N/A,#N/A,FALSE,"Fiscal Year Income Statement";#N/A,#N/A,FALSE,"Valuation Summary";#N/A,#N/A,FALSE,"Comps with IVT";#N/A,#N/A,FALSE,"Comps without IVT"}</definedName>
    <definedName name="wrn.J97PLNS.XLS." localSheetId="30" hidden="1">{#N/A,#N/A,FALSE,"J97plnfp"}</definedName>
    <definedName name="wrn.J97PLNS.XLS." hidden="1">{#N/A,#N/A,FALSE,"J97plnfp"}</definedName>
    <definedName name="wrn.JANI._.REBATES." localSheetId="30" hidden="1">{"TOTAL",#N/A,FALSE,"A";"FISCAL94",#N/A,FALSE,"A";"FISCAL95",#N/A,FALSE,"A";"FISCAL96",#N/A,FALSE,"A";"misc page",#N/A,FALSE,"A"}</definedName>
    <definedName name="wrn.JANI._.REBATES." hidden="1">{"TOTAL",#N/A,FALSE,"A";"FISCAL94",#N/A,FALSE,"A";"FISCAL95",#N/A,FALSE,"A";"FISCAL96",#N/A,FALSE,"A";"misc page",#N/A,FALSE,"A"}</definedName>
    <definedName name="wrn.JANUARY." localSheetId="30" hidden="1">{"CONS JAN",#N/A,FALSE,"Cons Comparison";"SAS JAN",#N/A,FALSE,"Ocean Comparison";"UV JAN",#N/A,FALSE,"UV Comparison";"CMS JAN",#N/A,FALSE,"CMS Comparison";"POLARIS JAN",#N/A,FALSE,"Polaris Comparison";"CORP JAN",#N/A,FALSE,"Corp Comparison";"ELIM JAN",#N/A,FALSE,"Eliminating Comparison"}</definedName>
    <definedName name="wrn.JANUARY." hidden="1">{"CONS JAN",#N/A,FALSE,"Cons Comparison";"SAS JAN",#N/A,FALSE,"Ocean Comparison";"UV JAN",#N/A,FALSE,"UV Comparison";"CMS JAN",#N/A,FALSE,"CMS Comparison";"POLARIS JAN",#N/A,FALSE,"Polaris Comparison";"CORP JAN",#N/A,FALSE,"Corp Comparison";"ELIM JAN",#N/A,FALSE,"Eliminating Comparison"}</definedName>
    <definedName name="wrn.Japan_Capers_Ed._.Pub." localSheetId="30" hidden="1">{"Japan_Capers_Ed_Pub",#N/A,FALSE,"DI 2 YEAR MASTER SCHEDULE"}</definedName>
    <definedName name="wrn.Japan_Capers_Ed._.Pub." hidden="1">{"Japan_Capers_Ed_Pub",#N/A,FALSE,"DI 2 YEAR MASTER SCHEDULE"}</definedName>
    <definedName name="wrn.JODM._.Graphs." localSheetId="30" hidden="1">{"graph",#N/A,FALSE,"WWJU";"graph",#N/A,FALSE,"WWSEM";"graph",#N/A,FALSE,"GOMJU";"graph",#N/A,FALSE,"GOMSEM";"graph",#N/A,FALSE,"NSJU";"graph",#N/A,FALSE,"NSSEM";"graph",#N/A,FALSE,"WAJU";"graph",#N/A,FALSE,"STOCKPRI";"graph",#N/A,FALSE,"CFTEV";"graph",#N/A,FALSE,"NAV-RCV";"graph",#N/A,FALSE,"CRUDEWW"}</definedName>
    <definedName name="wrn.JODM._.Graphs." hidden="1">{"graph",#N/A,FALSE,"WWJU";"graph",#N/A,FALSE,"WWSEM";"graph",#N/A,FALSE,"GOMJU";"graph",#N/A,FALSE,"GOMSEM";"graph",#N/A,FALSE,"NSJU";"graph",#N/A,FALSE,"NSSEM";"graph",#N/A,FALSE,"WAJU";"graph",#N/A,FALSE,"STOCKPRI";"graph",#N/A,FALSE,"CFTEV";"graph",#N/A,FALSE,"NAV-RCV";"graph",#N/A,FALSE,"CRUDEWW"}</definedName>
    <definedName name="wrn.Journals." localSheetId="30" hidden="1">{"JNLOrginations",#N/A,FALSE,"Journals";"JNLCurrencyOverlay",#N/A,FALSE,"Journals"}</definedName>
    <definedName name="wrn.Journals." hidden="1">{"JNLOrginations",#N/A,FALSE,"Journals";"JNLCurrencyOverlay",#N/A,FALSE,"Journals"}</definedName>
    <definedName name="wrn.JPW._.GR._.Report." localSheetId="30" hidden="1">{#N/A,#N/A,FALSE,"P1 Vs P2 Summary";#N/A,#N/A,FALSE,"99 Vs 00 Summary";#N/A,#N/A,FALSE,"EF Summary";#N/A,#N/A,FALSE,"HUST Summary";#N/A,#N/A,FALSE,"Hawk Summary";#N/A,#N/A,FALSE,"Fut Sys Summary";#N/A,#N/A,FALSE,"Nimrod Summary";#N/A,#N/A,FALSE,"Gripen Summary";#N/A,#N/A,FALSE,"Land &amp; Naval Summary";#N/A,#N/A,FALSE,"Others Summary"}</definedName>
    <definedName name="wrn.JPW._.GR._.Report." hidden="1">{#N/A,#N/A,FALSE,"P1 Vs P2 Summary";#N/A,#N/A,FALSE,"99 Vs 00 Summary";#N/A,#N/A,FALSE,"EF Summary";#N/A,#N/A,FALSE,"HUST Summary";#N/A,#N/A,FALSE,"Hawk Summary";#N/A,#N/A,FALSE,"Fut Sys Summary";#N/A,#N/A,FALSE,"Nimrod Summary";#N/A,#N/A,FALSE,"Gripen Summary";#N/A,#N/A,FALSE,"Land &amp; Naval Summary";#N/A,#N/A,FALSE,"Others Summary"}</definedName>
    <definedName name="wrn.JULY." localSheetId="30" hidden="1">{"CONS JULY",#N/A,FALSE,"Cons Comparison";"CONS YTD JULY",#N/A,FALSE,"Cons Comparison";"SAS JULY",#N/A,FALSE,"Ocean Comparison";"SAS YTD JULY",#N/A,FALSE,"Ocean Comparison";"UV JULY",#N/A,FALSE,"UV Comparison";"UV YTD JULY",#N/A,FALSE,"UV Comparison";"CMS JULY",#N/A,FALSE,"CMS Comparison";"CMS YTD JULY",#N/A,FALSE,"CMS Comparison";"POLARIS JULY",#N/A,FALSE,"Polaris Comparison";"POLARIS YTD JULY",#N/A,FALSE,"Polaris Comparison";"CORP JULY",#N/A,FALSE,"Corp Comparison";"CORP YTD JULY",#N/A,FALSE,"Corp Comparison";"ELIM JULY",#N/A,FALSE,"Eliminating Comparison";"ELIM YTD JULY",#N/A,FALSE,"Eliminating Comparison";"HOLD JULY",#N/A,FALSE,"Holding Comparison";"HOLD YTD JULY",#N/A,FALSE,"Holding Comparison"}</definedName>
    <definedName name="wrn.JULY." hidden="1">{"CONS JULY",#N/A,FALSE,"Cons Comparison";"CONS YTD JULY",#N/A,FALSE,"Cons Comparison";"SAS JULY",#N/A,FALSE,"Ocean Comparison";"SAS YTD JULY",#N/A,FALSE,"Ocean Comparison";"UV JULY",#N/A,FALSE,"UV Comparison";"UV YTD JULY",#N/A,FALSE,"UV Comparison";"CMS JULY",#N/A,FALSE,"CMS Comparison";"CMS YTD JULY",#N/A,FALSE,"CMS Comparison";"POLARIS JULY",#N/A,FALSE,"Polaris Comparison";"POLARIS YTD JULY",#N/A,FALSE,"Polaris Comparison";"CORP JULY",#N/A,FALSE,"Corp Comparison";"CORP YTD JULY",#N/A,FALSE,"Corp Comparison";"ELIM JULY",#N/A,FALSE,"Eliminating Comparison";"ELIM YTD JULY",#N/A,FALSE,"Eliminating Comparison";"HOLD JULY",#N/A,FALSE,"Holding Comparison";"HOLD YTD JULY",#N/A,FALSE,"Holding Comparison"}</definedName>
    <definedName name="wrn.June." localSheetId="30" hidden="1">{"CONS JUNE",#N/A,FALSE,"Cons Comparison";"CONS Q2",#N/A,FALSE,"Cons Comparison";"CONS YTD JUNE",#N/A,FALSE,"Cons Comparison";"SAS JUNE",#N/A,FALSE,"Ocean Comparison";"SAS Q2",#N/A,FALSE,"Ocean Comparison";"SAS YTD JUNE",#N/A,FALSE,"Ocean Comparison";"UV JUNE",#N/A,FALSE,"UV Comparison";"UV Q2",#N/A,FALSE,"UV Comparison";"UV YTD JUNE",#N/A,FALSE,"UV Comparison";"CMS JUNE",#N/A,FALSE,"CMS Comparison";"CMS Q2",#N/A,FALSE,"CMS Comparison";"CMS YTD JUNE",#N/A,FALSE,"CMS Comparison";"POLARIS JUNE",#N/A,FALSE,"Polaris Comparison";"POLARIS Q2",#N/A,FALSE,"Polaris Comparison";"POLARIS YTD JUNE",#N/A,FALSE,"Polaris Comparison";"CORP JUNE",#N/A,FALSE,"Corp Comparison";"CORP Q2",#N/A,FALSE,"Corp Comparison";"CORP YTD JUNE",#N/A,FALSE,"Corp Comparison";"ELIM JUNE",#N/A,FALSE,"Eliminating Comparison";"ELIM Q2",#N/A,FALSE,"Eliminating Comparison";"ELIM YTD JUNE",#N/A,FALSE,"Eliminating Comparison";"Hold June",#N/A,FALSE,"Holding Comparison";"HOLD JUNE Q2",#N/A,FALSE,"Holding Comparison";"HOLD YTD JUNE",#N/A,FALSE,"Holding Comparison"}</definedName>
    <definedName name="wrn.June." hidden="1">{"CONS JUNE",#N/A,FALSE,"Cons Comparison";"CONS Q2",#N/A,FALSE,"Cons Comparison";"CONS YTD JUNE",#N/A,FALSE,"Cons Comparison";"SAS JUNE",#N/A,FALSE,"Ocean Comparison";"SAS Q2",#N/A,FALSE,"Ocean Comparison";"SAS YTD JUNE",#N/A,FALSE,"Ocean Comparison";"UV JUNE",#N/A,FALSE,"UV Comparison";"UV Q2",#N/A,FALSE,"UV Comparison";"UV YTD JUNE",#N/A,FALSE,"UV Comparison";"CMS JUNE",#N/A,FALSE,"CMS Comparison";"CMS Q2",#N/A,FALSE,"CMS Comparison";"CMS YTD JUNE",#N/A,FALSE,"CMS Comparison";"POLARIS JUNE",#N/A,FALSE,"Polaris Comparison";"POLARIS Q2",#N/A,FALSE,"Polaris Comparison";"POLARIS YTD JUNE",#N/A,FALSE,"Polaris Comparison";"CORP JUNE",#N/A,FALSE,"Corp Comparison";"CORP Q2",#N/A,FALSE,"Corp Comparison";"CORP YTD JUNE",#N/A,FALSE,"Corp Comparison";"ELIM JUNE",#N/A,FALSE,"Eliminating Comparison";"ELIM Q2",#N/A,FALSE,"Eliminating Comparison";"ELIM YTD JUNE",#N/A,FALSE,"Eliminating Comparison";"Hold June",#N/A,FALSE,"Holding Comparison";"HOLD JUNE Q2",#N/A,FALSE,"Holding Comparison";"HOLD YTD JUNE",#N/A,FALSE,"Holding Comparison"}</definedName>
    <definedName name="wrn.Just._.Sorts." localSheetId="30" hidden="1">{#N/A,#N/A,FALSE,"Hi";#N/A,#N/A,FALSE,"Lo";#N/A,#N/A,FALSE,"Mkt. Cap";#N/A,#N/A,FALSE,"Alpha"}</definedName>
    <definedName name="wrn.Just._.Sorts." hidden="1">{#N/A,#N/A,FALSE,"Hi";#N/A,#N/A,FALSE,"Lo";#N/A,#N/A,FALSE,"Mkt. Cap";#N/A,#N/A,FALSE,"Alpha"}</definedName>
    <definedName name="wrn.k" localSheetId="30" hidden="1">{#N/A,#N/A,FALSE,"AD_Purchase";#N/A,#N/A,FALSE,"Credit";#N/A,#N/A,FALSE,"PF Acquisition";#N/A,#N/A,FALSE,"PF Offering"}</definedName>
    <definedName name="wrn.k" hidden="1">{#N/A,#N/A,FALSE,"AD_Purchase";#N/A,#N/A,FALSE,"Credit";#N/A,#N/A,FALSE,"PF Acquisition";#N/A,#N/A,FALSE,"PF Offering"}</definedName>
    <definedName name="wrn.kenorderprint." localSheetId="30"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irkland._.Store._.Assumptions." localSheetId="30" hidden="1">{"Kirkland Store Assumptions",#N/A,TRUE,"Formatted Assumptions"}</definedName>
    <definedName name="wrn.Kirkland._.Store._.Assumptions." hidden="1">{"Kirkland Store Assumptions",#N/A,TRUE,"Formatted Assumptions"}</definedName>
    <definedName name="wrn.Kirkland._.Store._.Pro._.Forma._.IS." localSheetId="30" hidden="1">{"Kirkland Store Pro IS Y1",#N/A,TRUE,"Kirkland Store Pro Forma IS";"Kirkland Store Pro IS Y2",#N/A,TRUE,"Kirkland Store Pro Forma IS";"Kirkland Store Pro IS Y3",#N/A,TRUE,"Kirkland Store Pro Forma IS";"Kirkland Store Pro IS Y4 and Y5",#N/A,TRUE,"Kirkland Store Pro Forma IS";"Kirkland Store Annual Summary",#N/A,TRUE,"Kirkland Store Pro Forma IS"}</definedName>
    <definedName name="wrn.Kirkland._.Store._.Pro._.Forma._.IS." hidden="1">{"Kirkland Store Pro IS Y1",#N/A,TRUE,"Kirkland Store Pro Forma IS";"Kirkland Store Pro IS Y2",#N/A,TRUE,"Kirkland Store Pro Forma IS";"Kirkland Store Pro IS Y3",#N/A,TRUE,"Kirkland Store Pro Forma IS";"Kirkland Store Pro IS Y4 and Y5",#N/A,TRUE,"Kirkland Store Pro Forma IS";"Kirkland Store Annual Summary",#N/A,TRUE,"Kirkland Store Pro Forma IS"}</definedName>
    <definedName name="wrn.Komplettausdruck." localSheetId="30" hidden="1">{#N/A,#N/A,FALSE,"Layout Aktiva";#N/A,#N/A,FALSE,"Layout Passiva";#N/A,#N/A,FALSE,"Layout GuV";#N/A,#N/A,FALSE,"Layout Cash Flow";#N/A,#N/A,FALSE,"Mittelherkunft";#N/A,#N/A,FALSE,"Mittelverwendung";#N/A,#N/A,FALSE,"Finanzbedarfsrechnung"}</definedName>
    <definedName name="wrn.Komplettausdruck." hidden="1">{#N/A,#N/A,FALSE,"Layout Aktiva";#N/A,#N/A,FALSE,"Layout Passiva";#N/A,#N/A,FALSE,"Layout GuV";#N/A,#N/A,FALSE,"Layout Cash Flow";#N/A,#N/A,FALSE,"Mittelherkunft";#N/A,#N/A,FALSE,"Mittelverwendung";#N/A,#N/A,FALSE,"Finanzbedarfsrechnung"}</definedName>
    <definedName name="wrn.Korea." localSheetId="30" hidden="1">{"Korea PCS($)",#N/A,FALSE,"Korea $";"Korea Sales($)",#N/A,FALSE,"Korea $";"Korea PCS (Won)",#N/A,FALSE,"Korea";"Korea Comp",#N/A,FALSE,"Korea";"Korea Sales",#N/A,FALSE,"Korea";"Korea Backlog",#N/A,FALSE,"Korea"}</definedName>
    <definedName name="wrn.Korea." hidden="1">{"Korea PCS($)",#N/A,FALSE,"Korea $";"Korea Sales($)",#N/A,FALSE,"Korea $";"Korea PCS (Won)",#N/A,FALSE,"Korea";"Korea Comp",#N/A,FALSE,"Korea";"Korea Sales",#N/A,FALSE,"Korea";"Korea Backlog",#N/A,FALSE,"Korea"}</definedName>
    <definedName name="wrn.laborstandardsdetail." localSheetId="30" hidden="1">{"line1detail",#N/A,FALSE,"Line 1";"line2detail",#N/A,FALSE,"Line 2";"line3detail",#N/A,FALSE,"Line 3";"line4detail",#N/A,FALSE,"Line 4"}</definedName>
    <definedName name="wrn.laborstandardsdetail." hidden="1">{"line1detail",#N/A,FALSE,"Line 1";"line2detail",#N/A,FALSE,"Line 2";"line3detail",#N/A,FALSE,"Line 3";"line4detail",#N/A,FALSE,"Line 4"}</definedName>
    <definedName name="wrn.laborstdssummary." localSheetId="30" hidden="1">{"line1summary",#N/A,FALSE,"Line 1";"line2summary",#N/A,FALSE,"Line 2";"line3summary",#N/A,FALSE,"Line 3";"line4summary",#N/A,FALSE,"Line 4"}</definedName>
    <definedName name="wrn.laborstdssummary." hidden="1">{"line1summary",#N/A,FALSE,"Line 1";"line2summary",#N/A,FALSE,"Line 2";"line3summary",#N/A,FALSE,"Line 3";"line4summary",#N/A,FALSE,"Line 4"}</definedName>
    <definedName name="wrn.landscape._.template." localSheetId="30" hidden="1">{#N/A,#N/A,FALSE,"Sheet1"}</definedName>
    <definedName name="wrn.landscape._.template." hidden="1">{#N/A,#N/A,FALSE,"Sheet1"}</definedName>
    <definedName name="wrn.LAURIER." localSheetId="30" hidden="1">{"LAURIER US",#N/A,FALSE,"laurier us$";"LAURIER CDN",#N/A,FALSE,"laurier cdn $"}</definedName>
    <definedName name="wrn.LAURIER." hidden="1">{"LAURIER US",#N/A,FALSE,"laurier us$";"LAURIER CDN",#N/A,FALSE,"laurier cdn $"}</definedName>
    <definedName name="wrn.LBO." localSheetId="30" hidden="1">{#N/A,#N/A,FALSE,"Cov";#N/A,#N/A,FALSE,"sum";#N/A,#N/A,FALSE,"baladj";#N/A,#N/A,FALSE,"bs";#N/A,#N/A,FALSE,"is";#N/A,#N/A,FALSE,"pis";#N/A,#N/A,FALSE,"cf";#N/A,#N/A,FALSE,"balhist";#N/A,#N/A,FALSE,"wc";#N/A,#N/A,FALSE,"ltd";#N/A,#N/A,FALSE,"cover";#N/A,#N/A,FALSE,"fa";#N/A,#N/A,FALSE,"tax";#N/A,#N/A,FALSE,"irr";#N/A,#N/A,FALSE,"in"}</definedName>
    <definedName name="wrn.LBO." hidden="1">{#N/A,#N/A,FALSE,"Cov";#N/A,#N/A,FALSE,"sum";#N/A,#N/A,FALSE,"baladj";#N/A,#N/A,FALSE,"bs";#N/A,#N/A,FALSE,"is";#N/A,#N/A,FALSE,"pis";#N/A,#N/A,FALSE,"cf";#N/A,#N/A,FALSE,"balhist";#N/A,#N/A,FALSE,"wc";#N/A,#N/A,FALSE,"ltd";#N/A,#N/A,FALSE,"cover";#N/A,#N/A,FALSE,"fa";#N/A,#N/A,FALSE,"tax";#N/A,#N/A,FALSE,"irr";#N/A,#N/A,FALSE,"in"}</definedName>
    <definedName name="wrn.LBO._.Summary." localSheetId="30" hidden="1">{"LBO Summary",#N/A,FALSE,"Summary"}</definedName>
    <definedName name="wrn.LBO._.Summary." hidden="1">{"LBO Summary",#N/A,FALSE,"Summary"}</definedName>
    <definedName name="wrn.Lease_Deli." localSheetId="30" hidden="1">{#N/A,#N/A,FALSE,"COVER";#N/A,#N/A,FALSE,"Index";#N/A,#N/A,FALSE,"Non-Earning";#N/A,#N/A,FALSE,"Non-Earning-Recovery";#N/A,#N/A,FALSE,"Leasing_Equipo";#N/A,#N/A,FALSE,"Leasing_Auto";#N/A,#N/A,FALSE,"Leasing_Legal"}</definedName>
    <definedName name="wrn.Lease_Deli." hidden="1">{#N/A,#N/A,FALSE,"COVER";#N/A,#N/A,FALSE,"Index";#N/A,#N/A,FALSE,"Non-Earning";#N/A,#N/A,FALSE,"Non-Earning-Recovery";#N/A,#N/A,FALSE,"Leasing_Equipo";#N/A,#N/A,FALSE,"Leasing_Auto";#N/A,#N/A,FALSE,"Leasing_Legal"}</definedName>
    <definedName name="wrn.Leases.xls." localSheetId="30" hidden="1">{#N/A,#N/A,FALSE,"Initial Year";#N/A,#N/A,FALSE,"Historical";#N/A,#N/A,FALSE,"balsheet";#N/A,#N/A,FALSE,"incstate";#N/A,#N/A,FALSE,"Fleet"}</definedName>
    <definedName name="wrn.Leases.xls." hidden="1">{#N/A,#N/A,FALSE,"Initial Year";#N/A,#N/A,FALSE,"Historical";#N/A,#N/A,FALSE,"balsheet";#N/A,#N/A,FALSE,"incstate";#N/A,#N/A,FALSE,"Fleet"}</definedName>
    <definedName name="wrn.liab." localSheetId="30" hidden="1">{#N/A,#N/A,FALSE,"BSCON894"}</definedName>
    <definedName name="wrn.liab." hidden="1">{#N/A,#N/A,FALSE,"BSCON894"}</definedName>
    <definedName name="wrn.Line._.of._.Credit." localSheetId="30" hidden="1">{#N/A,#N/A,FALSE,"LINEofCR"}</definedName>
    <definedName name="wrn.Line._.of._.Credit." hidden="1">{#N/A,#N/A,FALSE,"LINEofCR"}</definedName>
    <definedName name="wrn.LIST." localSheetId="30" hidden="1">{#N/A,#N/A,FALSE,"a"}</definedName>
    <definedName name="wrn.LIST." hidden="1">{#N/A,#N/A,FALSE,"a"}</definedName>
    <definedName name="wrn.Loan._.status." localSheetId="30" hidden="1">{#N/A,#N/A,FALSE,"LoanStatus"}</definedName>
    <definedName name="wrn.Loan._.status." hidden="1">{#N/A,#N/A,FALSE,"LoanStatus"}</definedName>
    <definedName name="wrn.LOB." localSheetId="30" hidden="1">{"grossprem(LOB)",#N/A,FALSE,"TEMPLATE";"gpwgrowth(LOB)",#N/A,FALSE,"TEMPLATE";"retention(LOB)",#N/A,FALSE,"TEMPLATE";"netprem(LOB)",#N/A,FALSE,"TEMPLATE";"npwgrowth(LOB)",#N/A,FALSE,"TEMPLATE";"premearned(LOB)",#N/A,FALSE,"TEMPLATE";"lossratio(LOB)",#N/A,FALSE,"TEMPLATE";"commratio(LOB)",#N/A,FALSE,"TEMPLATE";"uwratio(LOB)",#N/A,FALSE,"TEMPLATE";"expenseratio(LOB)",#N/A,FALSE,"TEMPLATE";"combined(LOB)",#N/A,FALSE,"TEMPLATE";"savings(LOB)",#N/A,FALSE,"TEMPLATE";"GAAPexpense(LOB)",#N/A,FALSE,"TEMPLATE";"GAAPcombined(LOB)",#N/A,FALSE,"TEMPLATE";"DAC%(LOB)",#N/A,FALSE,"TEMPLATE";"DAC$(LOB)",#N/A,FALSE,"TEMPLATE";"lossdoll(LOB)",#N/A,FALSE,"TEMPLATE";"uwexpgrowth(LOB)",#N/A,FALSE,"TEMPLATE";"uwdoll(LOB)",#N/A,FALSE,"TEMPLATE";"commdoll(LOB)",#N/A,FALSE,"TEMPLATE";"expensedoll(LOB)",#N/A,FALSE,"TEMPLATE"}</definedName>
    <definedName name="wrn.LOB." hidden="1">{"grossprem(LOB)",#N/A,FALSE,"TEMPLATE";"gpwgrowth(LOB)",#N/A,FALSE,"TEMPLATE";"retention(LOB)",#N/A,FALSE,"TEMPLATE";"netprem(LOB)",#N/A,FALSE,"TEMPLATE";"npwgrowth(LOB)",#N/A,FALSE,"TEMPLATE";"premearned(LOB)",#N/A,FALSE,"TEMPLATE";"lossratio(LOB)",#N/A,FALSE,"TEMPLATE";"commratio(LOB)",#N/A,FALSE,"TEMPLATE";"uwratio(LOB)",#N/A,FALSE,"TEMPLATE";"expenseratio(LOB)",#N/A,FALSE,"TEMPLATE";"combined(LOB)",#N/A,FALSE,"TEMPLATE";"savings(LOB)",#N/A,FALSE,"TEMPLATE";"GAAPexpense(LOB)",#N/A,FALSE,"TEMPLATE";"GAAPcombined(LOB)",#N/A,FALSE,"TEMPLATE";"DAC%(LOB)",#N/A,FALSE,"TEMPLATE";"DAC$(LOB)",#N/A,FALSE,"TEMPLATE";"lossdoll(LOB)",#N/A,FALSE,"TEMPLATE";"uwexpgrowth(LOB)",#N/A,FALSE,"TEMPLATE";"uwdoll(LOB)",#N/A,FALSE,"TEMPLATE";"commdoll(LOB)",#N/A,FALSE,"TEMPLATE";"expensedoll(LOB)",#N/A,FALSE,"TEMPLATE"}</definedName>
    <definedName name="wrn.Lodging." localSheetId="30" hidden="1">{#N/A,#N/A,FALSE,"EPS";#N/A,#N/A,FALSE,"EBITDA"}</definedName>
    <definedName name="wrn.Lodging." hidden="1">{#N/A,#N/A,FALSE,"EPS";#N/A,#N/A,FALSE,"EBITDA"}</definedName>
    <definedName name="wrn.Logo._.Exchange._.and._.Overview." localSheetId="30" hidden="1">{"Logo",#N/A,FALSE,"Logo";"Exchange",#N/A,FALSE,"Logo";#N/A,#N/A,FALSE,"overview"}</definedName>
    <definedName name="wrn.Logo._.Exchange._.and._.Overview." hidden="1">{"Logo",#N/A,FALSE,"Logo";"Exchange",#N/A,FALSE,"Logo";#N/A,#N/A,FALSE,"overview"}</definedName>
    <definedName name="wrn.LOWER._.PORTION." localSheetId="30" hidden="1">{#N/A,#N/A,FALSE,"0895";"LOWER PORTION",#N/A,FALSE,"0895"}</definedName>
    <definedName name="wrn.LOWER._.PORTION." hidden="1">{#N/A,#N/A,FALSE,"0895";"LOWER PORTION",#N/A,FALSE,"0895"}</definedName>
    <definedName name="wrn.LOWER._.PORTION._1" localSheetId="30" hidden="1">{#N/A,#N/A,FALSE,"0895";"LOWER PORTION",#N/A,FALSE,"0895"}</definedName>
    <definedName name="wrn.LOWER._.PORTION._1" hidden="1">{#N/A,#N/A,FALSE,"0895";"LOWER PORTION",#N/A,FALSE,"0895"}</definedName>
    <definedName name="wrn.LOWER._.PORTION._2" localSheetId="30" hidden="1">{#N/A,#N/A,FALSE,"0895";"LOWER PORTION",#N/A,FALSE,"0895"}</definedName>
    <definedName name="wrn.LOWER._.PORTION._2" hidden="1">{#N/A,#N/A,FALSE,"0895";"LOWER PORTION",#N/A,FALSE,"0895"}</definedName>
    <definedName name="wrn.LOWER._.PORTION._3" localSheetId="30" hidden="1">{#N/A,#N/A,FALSE,"0895";"LOWER PORTION",#N/A,FALSE,"0895"}</definedName>
    <definedName name="wrn.LOWER._.PORTION._3" hidden="1">{#N/A,#N/A,FALSE,"0895";"LOWER PORTION",#N/A,FALSE,"0895"}</definedName>
    <definedName name="wrn.LOWER._.PORTION._4" localSheetId="30" hidden="1">{#N/A,#N/A,FALSE,"0895";"LOWER PORTION",#N/A,FALSE,"0895"}</definedName>
    <definedName name="wrn.LOWER._.PORTION._4" hidden="1">{#N/A,#N/A,FALSE,"0895";"LOWER PORTION",#N/A,FALSE,"0895"}</definedName>
    <definedName name="wrn.LOWER._.PORTION._5" localSheetId="30" hidden="1">{#N/A,#N/A,FALSE,"0895";"LOWER PORTION",#N/A,FALSE,"0895"}</definedName>
    <definedName name="wrn.LOWER._.PORTION._5" hidden="1">{#N/A,#N/A,FALSE,"0895";"LOWER PORTION",#N/A,FALSE,"0895"}</definedName>
    <definedName name="wrn.LTD." localSheetId="30" hidden="1">{"Annual Income",#N/A,FALSE,"LTD";"D Op. Profit",#N/A,FALSE,"LTD";"D Op. Profit Continued",#N/A,FALSE,"LTD";"Segment Analysis",#N/A,FALSE,"LTD";"Segment Analysis Continued",#N/A,FALSE,"LTD";"Breakdown1",#N/A,FALSE,"LTD";"Breakdown2",#N/A,FALSE,"LTD";"Breakdown3",#N/A,FALSE,"LTD";"p",#N/A,FALSE,"LTD";"pp",#N/A,FALSE,"LTD";"ppp",#N/A,FALSE,"LTD";"Before",#N/A,FALSE,"LTD";"After",#N/A,FALSE,"LTD";"Credit",#N/A,FALSE,"LTD";"Segment Analysis Continued",#N/A,FALSE,"LTD"}</definedName>
    <definedName name="wrn.LTD." hidden="1">{"Annual Income",#N/A,FALSE,"LTD";"D Op. Profit",#N/A,FALSE,"LTD";"D Op. Profit Continued",#N/A,FALSE,"LTD";"Segment Analysis",#N/A,FALSE,"LTD";"Segment Analysis Continued",#N/A,FALSE,"LTD";"Breakdown1",#N/A,FALSE,"LTD";"Breakdown2",#N/A,FALSE,"LTD";"Breakdown3",#N/A,FALSE,"LTD";"p",#N/A,FALSE,"LTD";"pp",#N/A,FALSE,"LTD";"ppp",#N/A,FALSE,"LTD";"Before",#N/A,FALSE,"LTD";"After",#N/A,FALSE,"LTD";"Credit",#N/A,FALSE,"LTD";"Segment Analysis Continued",#N/A,FALSE,"LTD"}</definedName>
    <definedName name="wrn.m_cash." localSheetId="30" hidden="1">{"cash_marc",#N/A,FALSE,"dec95cr.xls"}</definedName>
    <definedName name="wrn.m_cash." hidden="1">{"cash_marc",#N/A,FALSE,"dec95cr.xls"}</definedName>
    <definedName name="wrn.M1._.Schedules." localSheetId="30" hidden="1">{#N/A,#N/A,FALSE,"MASTER M-1 SUMMARY";#N/A,#N/A,FALSE,"STILLWATER M-1 SUMMARY";#N/A,#N/A,FALSE,"DRESSER M-1 SUMMARY";#N/A,#N/A,FALSE,"LAKEWOOD M-1 SUMMARY";#N/A,#N/A,FALSE,"WHEAT RIDGE M-1 SUMMARY";#N/A,#N/A,FALSE,"AUSTIN M-1 SUMMARY";#N/A,#N/A,FALSE,"CORPORATE M-1 SUMMARY"}</definedName>
    <definedName name="wrn.M1._.Schedules." hidden="1">{#N/A,#N/A,FALSE,"MASTER M-1 SUMMARY";#N/A,#N/A,FALSE,"STILLWATER M-1 SUMMARY";#N/A,#N/A,FALSE,"DRESSER M-1 SUMMARY";#N/A,#N/A,FALSE,"LAKEWOOD M-1 SUMMARY";#N/A,#N/A,FALSE,"WHEAT RIDGE M-1 SUMMARY";#N/A,#N/A,FALSE,"AUSTIN M-1 SUMMARY";#N/A,#N/A,FALSE,"CORPORATE M-1 SUMMARY"}</definedName>
    <definedName name="wrn.M1._.Schedules.x" localSheetId="30" hidden="1">{#N/A,#N/A,FALSE,"MASTER M-1 SUMMARY";#N/A,#N/A,FALSE,"STILLWATER M-1 SUMMARY";#N/A,#N/A,FALSE,"DRESSER M-1 SUMMARY";#N/A,#N/A,FALSE,"LAKEWOOD M-1 SUMMARY";#N/A,#N/A,FALSE,"WHEAT RIDGE M-1 SUMMARY";#N/A,#N/A,FALSE,"AUSTIN M-1 SUMMARY";#N/A,#N/A,FALSE,"CORPORATE M-1 SUMMARY"}</definedName>
    <definedName name="wrn.M1._.Schedules.x" hidden="1">{#N/A,#N/A,FALSE,"MASTER M-1 SUMMARY";#N/A,#N/A,FALSE,"STILLWATER M-1 SUMMARY";#N/A,#N/A,FALSE,"DRESSER M-1 SUMMARY";#N/A,#N/A,FALSE,"LAKEWOOD M-1 SUMMARY";#N/A,#N/A,FALSE,"WHEAT RIDGE M-1 SUMMARY";#N/A,#N/A,FALSE,"AUSTIN M-1 SUMMARY";#N/A,#N/A,FALSE,"CORPORATE M-1 SUMMARY"}</definedName>
    <definedName name="wrn.Macro._.FS." localSheetId="30" hidden="1">{"Macro PL",#N/A,FALSE,"Macro";"Macro BS",#N/A,FALSE,"Macro";"Macro CF",#N/A,FALSE,"Macro"}</definedName>
    <definedName name="wrn.Macro._.FS." hidden="1">{"Macro PL",#N/A,FALSE,"Macro";"Macro BS",#N/A,FALSE,"Macro";"Macro CF",#N/A,FALSE,"Macro"}</definedName>
    <definedName name="wrn.Main._.Report._.All._.Sections." localSheetId="30"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wrn.Main._.Report._.All._.Sections."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wrn.Maine." localSheetId="30" hidden="1">{"Assumptions",#N/A,TRUE,"Assumptions";"Income",#N/A,TRUE,"Income";"Balance",#N/A,TRUE,"Balance"}</definedName>
    <definedName name="wrn.Maine." hidden="1">{"Assumptions",#N/A,TRUE,"Assumptions";"Income",#N/A,TRUE,"Income";"Balance",#N/A,TRUE,"Balance"}</definedName>
    <definedName name="wrn.Maine2." localSheetId="30"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n._.Loading._.Sheet." localSheetId="30" hidden="1">{#N/A,#N/A,FALSE,"ManLoading"}</definedName>
    <definedName name="wrn.Man._.Loading._.Sheet." hidden="1">{#N/A,#N/A,FALSE,"ManLoading"}</definedName>
    <definedName name="wrn.MANAGEMENT._.ACCOUNTS." localSheetId="30" hidden="1">{#N/A,#N/A,FALSE,"I";#N/A,#N/A,FALSE,"J";#N/A,#N/A,FALSE,"K";#N/A,#N/A,FALSE,"L";#N/A,#N/A,FALSE,"M";#N/A,#N/A,FALSE,"N";#N/A,#N/A,FALSE,"O"}</definedName>
    <definedName name="wrn.MANAGEMENT._.ACCOUNTS." hidden="1">{#N/A,#N/A,FALSE,"I";#N/A,#N/A,FALSE,"J";#N/A,#N/A,FALSE,"K";#N/A,#N/A,FALSE,"L";#N/A,#N/A,FALSE,"M";#N/A,#N/A,FALSE,"N";#N/A,#N/A,FALSE,"O"}</definedName>
    <definedName name="wrn.Management._.Report." localSheetId="30" hidden="1">{#N/A,#N/A,FALSE,"FS_50";#N/A,#N/A,FALSE,"DSO";#N/A,#N/A,FALSE,"FS-51";#N/A,#N/A,FALSE,"FS_52";#N/A,#N/A,FALSE,"FS_53";#N/A,#N/A,FALSE,"FS-5";#N/A,#N/A,FALSE,"FS-10";#N/A,#N/A,FALSE,"FS-20-21";#N/A,#N/A,FALSE,"FS-30";#N/A,#N/A,FALSE,"FS-31";#N/A,#N/A,FALSE,"R&amp;E-5";#N/A,#N/A,FALSE,"S-11";#N/A,#N/A,FALSE,"S-20";#N/A,#N/A,FALSE,"S-22"}</definedName>
    <definedName name="wrn.Management._.Report." hidden="1">{#N/A,#N/A,FALSE,"FS_50";#N/A,#N/A,FALSE,"DSO";#N/A,#N/A,FALSE,"FS-51";#N/A,#N/A,FALSE,"FS_52";#N/A,#N/A,FALSE,"FS_53";#N/A,#N/A,FALSE,"FS-5";#N/A,#N/A,FALSE,"FS-10";#N/A,#N/A,FALSE,"FS-20-21";#N/A,#N/A,FALSE,"FS-30";#N/A,#N/A,FALSE,"FS-31";#N/A,#N/A,FALSE,"R&amp;E-5";#N/A,#N/A,FALSE,"S-11";#N/A,#N/A,FALSE,"S-20";#N/A,#N/A,FALSE,"S-22"}</definedName>
    <definedName name="wrn.ManMonths." localSheetId="30" hidden="1">{#N/A,#N/A,FALSE,"format 4mm"}</definedName>
    <definedName name="wrn.ManMonths." hidden="1">{#N/A,#N/A,FALSE,"format 4mm"}</definedName>
    <definedName name="wrn.March." localSheetId="30" hidden="1">{"CONS MARCH",#N/A,FALSE,"Cons Comparison";"CONS YTD MARCH",#N/A,FALSE,"Cons Comparison";"SAS MARCH",#N/A,FALSE,"Ocean Comparison";"SAS YTD MARCH",#N/A,FALSE,"Ocean Comparison";"UV MARCH",#N/A,FALSE,"UV Comparison";"UV YTD MARCH",#N/A,FALSE,"UV Comparison";"CMS MARCH",#N/A,FALSE,"CMS Comparison";"CMS YTD MARCH",#N/A,FALSE,"CMS Comparison";"POLARIS MARCH",#N/A,FALSE,"Polaris Comparison";"POLARIS YTD MARCH",#N/A,FALSE,"Polaris Comparison";"CORP MARCH",#N/A,FALSE,"Corp Comparison";"CORP YTD MARCH",#N/A,FALSE,"Corp Comparison";"ELIM MARCH",#N/A,FALSE,"Eliminating Comparison";"ELIM YTD MARCH",#N/A,FALSE,"Eliminating Comparison"}</definedName>
    <definedName name="wrn.March." hidden="1">{"CONS MARCH",#N/A,FALSE,"Cons Comparison";"CONS YTD MARCH",#N/A,FALSE,"Cons Comparison";"SAS MARCH",#N/A,FALSE,"Ocean Comparison";"SAS YTD MARCH",#N/A,FALSE,"Ocean Comparison";"UV MARCH",#N/A,FALSE,"UV Comparison";"UV YTD MARCH",#N/A,FALSE,"UV Comparison";"CMS MARCH",#N/A,FALSE,"CMS Comparison";"CMS YTD MARCH",#N/A,FALSE,"CMS Comparison";"POLARIS MARCH",#N/A,FALSE,"Polaris Comparison";"POLARIS YTD MARCH",#N/A,FALSE,"Polaris Comparison";"CORP MARCH",#N/A,FALSE,"Corp Comparison";"CORP YTD MARCH",#N/A,FALSE,"Corp Comparison";"ELIM MARCH",#N/A,FALSE,"Eliminating Comparison";"ELIM YTD MARCH",#N/A,FALSE,"Eliminating Comparison"}</definedName>
    <definedName name="wrn.March._.Financials." localSheetId="30" hidden="1">{"Statement of Income",#N/A,TRUE,"Mar99";"Balance Sheet",#N/A,TRUE,"Mar99"}</definedName>
    <definedName name="wrn.March._.Financials." hidden="1">{"Statement of Income",#N/A,TRUE,"Mar99";"Balance Sheet",#N/A,TRUE,"Mar99"}</definedName>
    <definedName name="wrn.MARGIN." localSheetId="30" hidden="1">{#N/A,#N/A,TRUE,"MAR";#N/A,#N/A,TRUE,"MAR_2"}</definedName>
    <definedName name="wrn.MARGIN." hidden="1">{#N/A,#N/A,TRUE,"MAR";#N/A,#N/A,TRUE,"MAR_2"}</definedName>
    <definedName name="wrn.Margins." localSheetId="30" hidden="1">{#N/A,#N/A,FALSE,"Margins - GrossR&amp;D";#N/A,#N/A,FALSE,"Margins - sg&amp;a";#N/A,#N/A,FALSE,"Margins - Oper-net"}</definedName>
    <definedName name="wrn.Margins." hidden="1">{#N/A,#N/A,FALSE,"Margins - GrossR&amp;D";#N/A,#N/A,FALSE,"Margins - sg&amp;a";#N/A,#N/A,FALSE,"Margins - Oper-net"}</definedName>
    <definedName name="wrn.market._.share." localSheetId="30"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ssimo." localSheetId="30"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assim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aster." localSheetId="30" hidden="1">{#N/A,#N/A,FALSE,"SUMMARY";#N/A,#N/A,FALSE,"mcsh";#N/A,#N/A,FALSE,"vol&amp;rev";#N/A,#N/A,FALSE,"wkgcap";#N/A,#N/A,FALSE,"DEPR&amp;DT";#N/A,#N/A,FALSE,"ASSETS";#N/A,#N/A,FALSE,"NI&amp;OTH&amp;DIV";#N/A,#N/A,FALSE,"CASHFLOW";#N/A,#N/A,FALSE,"CAPEMPL";#N/A,#N/A,FALSE,"ROCE"}</definedName>
    <definedName name="wrn.master." hidden="1">{#N/A,#N/A,FALSE,"SUMMARY";#N/A,#N/A,FALSE,"mcsh";#N/A,#N/A,FALSE,"vol&amp;rev";#N/A,#N/A,FALSE,"wkgcap";#N/A,#N/A,FALSE,"DEPR&amp;DT";#N/A,#N/A,FALSE,"ASSETS";#N/A,#N/A,FALSE,"NI&amp;OTH&amp;DIV";#N/A,#N/A,FALSE,"CASHFLOW";#N/A,#N/A,FALSE,"CAPEMPL";#N/A,#N/A,FALSE,"ROCE"}</definedName>
    <definedName name="wrn.Master_Income." localSheetId="30" hidden="1">{"Annual_Income",#N/A,FALSE,"Master Model";"Quarterly_Income",#N/A,FALSE,"Master Model"}</definedName>
    <definedName name="wrn.Master_Income." hidden="1">{"Annual_Income",#N/A,FALSE,"Master Model";"Quarterly_Income",#N/A,FALSE,"Master Model"}</definedName>
    <definedName name="wrn.MAY." localSheetId="30" hidden="1">{"CONS MAY",#N/A,FALSE,"Cons Comparison";"CONS YTD MAY",#N/A,FALSE,"Cons Comparison";"SAS MAY",#N/A,FALSE,"Ocean Comparison";"SAS YTD MAY",#N/A,FALSE,"Ocean Comparison";"UV MAY",#N/A,FALSE,"UV Comparison";"UV YTD MAY",#N/A,FALSE,"UV Comparison";"CMS MAY",#N/A,FALSE,"CMS Comparison";"CMS YTD MAY",#N/A,FALSE,"CMS Comparison";"POLARIS MAY",#N/A,FALSE,"Polaris Comparison";"POLARIS YTD MAY",#N/A,FALSE,"Polaris Comparison";"CORP MAY",#N/A,FALSE,"Corp Comparison";"CORP YTD MAY",#N/A,FALSE,"Corp Comparison";"ELIM MAY",#N/A,FALSE,"Eliminating Comparison";"ELIM YTD MAY",#N/A,FALSE,"Eliminating Comparison";"HOLD MAY",#N/A,FALSE,"Holding Comparison";"HOLD YTD MAY",#N/A,FALSE,"Holding Comparison"}</definedName>
    <definedName name="wrn.MAY." hidden="1">{"CONS MAY",#N/A,FALSE,"Cons Comparison";"CONS YTD MAY",#N/A,FALSE,"Cons Comparison";"SAS MAY",#N/A,FALSE,"Ocean Comparison";"SAS YTD MAY",#N/A,FALSE,"Ocean Comparison";"UV MAY",#N/A,FALSE,"UV Comparison";"UV YTD MAY",#N/A,FALSE,"UV Comparison";"CMS MAY",#N/A,FALSE,"CMS Comparison";"CMS YTD MAY",#N/A,FALSE,"CMS Comparison";"POLARIS MAY",#N/A,FALSE,"Polaris Comparison";"POLARIS YTD MAY",#N/A,FALSE,"Polaris Comparison";"CORP MAY",#N/A,FALSE,"Corp Comparison";"CORP YTD MAY",#N/A,FALSE,"Corp Comparison";"ELIM MAY",#N/A,FALSE,"Eliminating Comparison";"ELIM YTD MAY",#N/A,FALSE,"Eliminating Comparison";"HOLD MAY",#N/A,FALSE,"Holding Comparison";"HOLD YTD MAY",#N/A,FALSE,"Holding Comparison"}</definedName>
    <definedName name="wrn.MDA._.Graphs." localSheetId="30" hidden="1">{"CP-MDA",#N/A,FALSE,"Jan 99 Consol-MDA";"HP-MDA",#N/A,FALSE,"Jan 99 Consol-MDA";"TAG-MDA",#N/A,FALSE,"Jan 99 Consol-MDA";"Mag Div-MDA",#N/A,FALSE,"Jan 99 Consol-MDA";"Consol-MDA",#N/A,FALSE,"Jan 99 Consol-MDA"}</definedName>
    <definedName name="wrn.MDA._.Graphs." hidden="1">{"CP-MDA",#N/A,FALSE,"Jan 99 Consol-MDA";"HP-MDA",#N/A,FALSE,"Jan 99 Consol-MDA";"TAG-MDA",#N/A,FALSE,"Jan 99 Consol-MDA";"Mag Div-MDA",#N/A,FALSE,"Jan 99 Consol-MDA";"Consol-MDA",#N/A,FALSE,"Jan 99 Consol-MDA"}</definedName>
    <definedName name="wrn.MDA._.Tables." localSheetId="30" hidden="1">{#N/A,#N/A,TRUE,"Sel Fn Data QTD";#N/A,#N/A,TRUE,"TABLE_1 SPREAD ANALYSIS";#N/A,#N/A,TRUE,"Tables 2 to 3 PL";#N/A,#N/A,TRUE,"Tables 4 and 5 ALLL";#N/A,#N/A,TRUE,"Tables 6 to 8 ALLL NPA";#N/A,#N/A,TRUE,"Table 9 to 10 - Balance Sheet";#N/A,#N/A,TRUE,"Table 11 to 12 - Equity"}</definedName>
    <definedName name="wrn.MDA._.Tables." hidden="1">{#N/A,#N/A,TRUE,"Sel Fn Data QTD";#N/A,#N/A,TRUE,"TABLE_1 SPREAD ANALYSIS";#N/A,#N/A,TRUE,"Tables 2 to 3 PL";#N/A,#N/A,TRUE,"Tables 4 and 5 ALLL";#N/A,#N/A,TRUE,"Tables 6 to 8 ALLL NPA";#N/A,#N/A,TRUE,"Table 9 to 10 - Balance Sheet";#N/A,#N/A,TRUE,"Table 11 to 12 - Equity"}</definedName>
    <definedName name="wrn.MDA._.TABLES._.10Q." localSheetId="30" hidden="1">{#N/A,#N/A,FALSE,"Table 1 QTD";#N/A,#N/A,FALSE,"Table 1 YTD";#N/A,#N/A,FALSE,"Tables 2 to 4 PL";#N/A,#N/A,FALSE,"Tables 5 to 9 ALLL";#N/A,#N/A,FALSE,"Table 10 to 13 - Balance Sheet"}</definedName>
    <definedName name="wrn.MDA._.TABLES._.10Q." hidden="1">{#N/A,#N/A,FALSE,"Table 1 QTD";#N/A,#N/A,FALSE,"Table 1 YTD";#N/A,#N/A,FALSE,"Tables 2 to 4 PL";#N/A,#N/A,FALSE,"Tables 5 to 9 ALLL";#N/A,#N/A,FALSE,"Table 10 to 13 - Balance Sheet"}</definedName>
    <definedName name="wrn.MDA_TABLES._.10K." localSheetId="30" hidden="1">{#N/A,#N/A,FALSE,"SFD 5 YRS 10k";#N/A,#N/A,FALSE,"Table 1 Annual 10K";#N/A,#N/A,FALSE,"Tables 2 to 3 PL";#N/A,#N/A,FALSE,"Tables 4 and 5ALLL";#N/A,#N/A,FALSE,"Tables 6 to 8 ALLL ";#N/A,#N/A,FALSE,"Table 9 to 12 - Balance Sheet";#N/A,#N/A,FALSE,"Table 14 10K SFD by Quarter";#N/A,#N/A,FALSE,"Tbl 15 - 16 10K risk cashflow"}</definedName>
    <definedName name="wrn.MDA_TABLES._.10K." hidden="1">{#N/A,#N/A,FALSE,"SFD 5 YRS 10k";#N/A,#N/A,FALSE,"Table 1 Annual 10K";#N/A,#N/A,FALSE,"Tables 2 to 3 PL";#N/A,#N/A,FALSE,"Tables 4 and 5ALLL";#N/A,#N/A,FALSE,"Tables 6 to 8 ALLL ";#N/A,#N/A,FALSE,"Table 9 to 12 - Balance Sheet";#N/A,#N/A,FALSE,"Table 14 10K SFD by Quarter";#N/A,#N/A,FALSE,"Tbl 15 - 16 10K risk cashflow"}</definedName>
    <definedName name="wrn.MDA_TABLES._.10Q." localSheetId="30" hidden="1">{#N/A,#N/A,TRUE,"Sel Fn Data QTD";#N/A,#N/A,TRUE,"Table 1 YTD";#N/A,#N/A,TRUE,"Table 1 QTD";#N/A,#N/A,TRUE,"Tables 2 to 3 PL";#N/A,#N/A,TRUE,"Tables 4 and 5ALLL";#N/A,#N/A,TRUE,"Tables 6 to 8 ALLL ";#N/A,#N/A,TRUE,"Table 9 to 12 - Balance Sheet"}</definedName>
    <definedName name="wrn.MDA_TABLES._.10Q." hidden="1">{#N/A,#N/A,TRUE,"Sel Fn Data QTD";#N/A,#N/A,TRUE,"Table 1 YTD";#N/A,#N/A,TRUE,"Table 1 QTD";#N/A,#N/A,TRUE,"Tables 2 to 3 PL";#N/A,#N/A,TRUE,"Tables 4 and 5ALLL";#N/A,#N/A,TRUE,"Tables 6 to 8 ALLL ";#N/A,#N/A,TRUE,"Table 9 to 12 - Balance Sheet"}</definedName>
    <definedName name="wrn.MDA_TABLES._.10Q._.SEPT." localSheetId="30" hidden="1">{#N/A,#N/A,TRUE,"Sel Fn Data QTD";#N/A,#N/A,TRUE,"Table 1 YTD";#N/A,#N/A,TRUE,"Tables 2 to 4 PL";#N/A,#N/A,TRUE,"Tables 5 to 9 ALLL";#N/A,#N/A,TRUE,"Table 10 to 13 - Balance Sheet"}</definedName>
    <definedName name="wrn.MDA_TABLES._.10Q._.SEPT." hidden="1">{#N/A,#N/A,TRUE,"Sel Fn Data QTD";#N/A,#N/A,TRUE,"Table 1 YTD";#N/A,#N/A,TRUE,"Tables 2 to 4 PL";#N/A,#N/A,TRUE,"Tables 5 to 9 ALLL";#N/A,#N/A,TRUE,"Table 10 to 13 - Balance Sheet"}</definedName>
    <definedName name="wrn.megaprint." localSheetId="30"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rge." localSheetId="30" hidden="1">{#N/A,#N/A,FALSE,"IPO";#N/A,#N/A,FALSE,"DCF";#N/A,#N/A,FALSE,"LBO";#N/A,#N/A,FALSE,"MULT_VAL";#N/A,#N/A,FALSE,"Status Quo";#N/A,#N/A,FALSE,"Recap"}</definedName>
    <definedName name="wrn.merge." hidden="1">{#N/A,#N/A,FALSE,"IPO";#N/A,#N/A,FALSE,"DCF";#N/A,#N/A,FALSE,"LBO";#N/A,#N/A,FALSE,"MULT_VAL";#N/A,#N/A,FALSE,"Status Quo";#N/A,#N/A,FALSE,"Recap"}</definedName>
    <definedName name="wrn.merge.1" localSheetId="30" hidden="1">{#N/A,#N/A,FALSE,"IPO";#N/A,#N/A,FALSE,"DCF";#N/A,#N/A,FALSE,"LBO";#N/A,#N/A,FALSE,"MULT_VAL";#N/A,#N/A,FALSE,"Status Quo";#N/A,#N/A,FALSE,"Recap"}</definedName>
    <definedName name="wrn.merge.1" hidden="1">{#N/A,#N/A,FALSE,"IPO";#N/A,#N/A,FALSE,"DCF";#N/A,#N/A,FALSE,"LBO";#N/A,#N/A,FALSE,"MULT_VAL";#N/A,#N/A,FALSE,"Status Quo";#N/A,#N/A,FALSE,"Recap"}</definedName>
    <definedName name="wrn.Merger." localSheetId="30" hidden="1">{#N/A,#N/A,FALSE,"Overview";#N/A,#N/A,FALSE,"Summary";#N/A,#N/A,FALSE,"Unph Hist";#N/A,#N/A,FALSE,"Combination";#N/A,#N/A,FALSE,"IOC Proj Base";#N/A,#N/A,FALSE,"Bal";#N/A,#N/A,FALSE,"IOC Bal";#N/A,#N/A,FALSE,"IOC CF";#N/A,#N/A,FALSE,"UNPH Proj"}</definedName>
    <definedName name="wrn.Merger." hidden="1">{#N/A,#N/A,FALSE,"Overview";#N/A,#N/A,FALSE,"Summary";#N/A,#N/A,FALSE,"Unph Hist";#N/A,#N/A,FALSE,"Combination";#N/A,#N/A,FALSE,"IOC Proj Base";#N/A,#N/A,FALSE,"Bal";#N/A,#N/A,FALSE,"IOC Bal";#N/A,#N/A,FALSE,"IOC CF";#N/A,#N/A,FALSE,"UNPH Proj"}</definedName>
    <definedName name="wrn.MergerModel." localSheetId="30" hidden="1">{"Deal",#N/A,FALSE,"Deal";"acquiror",#N/A,FALSE,"Acquiror";"Target",#N/A,FALSE,"Target"}</definedName>
    <definedName name="wrn.MergerModel." hidden="1">{"Deal",#N/A,FALSE,"Deal";"acquiror",#N/A,FALSE,"Acquiror";"Target",#N/A,FALSE,"Target"}</definedName>
    <definedName name="wrn.Mexico._.FS." localSheetId="30" hidden="1">{"Mexico PL",#N/A,FALSE,"Mexico";"Mexico BS",#N/A,FALSE,"Mexico";"Mexico CF",#N/A,FALSE,"Mexico"}</definedName>
    <definedName name="wrn.Mexico._.FS." hidden="1">{"Mexico PL",#N/A,FALSE,"Mexico";"Mexico BS",#N/A,FALSE,"Mexico";"Mexico CF",#N/A,FALSE,"Mexico"}</definedName>
    <definedName name="wrn.Mgmt._.Report._.Operating._.Units." localSheetId="30" hidden="1">{#N/A,#N/A,TRUE,"SUMMARY";#N/A,#N/A,TRUE,"MO";#N/A,#N/A,TRUE,"csxwt hong kong";#N/A,#N/A,TRUE,"soict";#N/A,#N/A,TRUE,"csxwtg bv";#N/A,#N/A,TRUE,"csxwt xiamen";#N/A,#N/A,TRUE,"csxwt adelaide";#N/A,#N/A,TRUE,"otlhk";#N/A,#N/A,TRUE,"haina";#N/A,#N/A,TRUE,"wcs";#N/A,#N/A,TRUE,"ATL";#N/A,#N/A,TRUE,"ATLY";#N/A,#N/A,TRUE,"act";#N/A,#N/A,TRUE,"tmr";#N/A,#N/A,TRUE,"VOS";#N/A,#N/A,TRUE,"CABELLO";#N/A,#N/A,TRUE,"CSXOT";#N/A,#N/A,TRUE,"csxwtg kg ";#N/A,#N/A,TRUE,"wcs shanghai";#N/A,#N/A,TRUE,"csxwt dominicana";#N/A,#N/A,TRUE,"corp";#N/A,#N/A,TRUE,"elim"}</definedName>
    <definedName name="wrn.Mgmt._.Report._.Operating._.Units." hidden="1">{#N/A,#N/A,TRUE,"SUMMARY";#N/A,#N/A,TRUE,"MO";#N/A,#N/A,TRUE,"csxwt hong kong";#N/A,#N/A,TRUE,"soict";#N/A,#N/A,TRUE,"csxwtg bv";#N/A,#N/A,TRUE,"csxwt xiamen";#N/A,#N/A,TRUE,"csxwt adelaide";#N/A,#N/A,TRUE,"otlhk";#N/A,#N/A,TRUE,"haina";#N/A,#N/A,TRUE,"wcs";#N/A,#N/A,TRUE,"ATL";#N/A,#N/A,TRUE,"ATLY";#N/A,#N/A,TRUE,"act";#N/A,#N/A,TRUE,"tmr";#N/A,#N/A,TRUE,"VOS";#N/A,#N/A,TRUE,"CABELLO";#N/A,#N/A,TRUE,"CSXOT";#N/A,#N/A,TRUE,"csxwtg kg ";#N/A,#N/A,TRUE,"wcs shanghai";#N/A,#N/A,TRUE,"csxwt dominicana";#N/A,#N/A,TRUE,"corp";#N/A,#N/A,TRUE,"elim"}</definedName>
    <definedName name="wrn.MHHD." localSheetId="30"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I._.BANCO." localSheetId="30" hidden="1">{#N/A,#N/A,FALSE,"1";#N/A,#N/A,FALSE,"1a 1b";#N/A,#N/A,FALSE,"2";#N/A,#N/A,FALSE,"3";#N/A,#N/A,FALSE,"4";#N/A,#N/A,FALSE,"5";#N/A,#N/A,FALSE,"5a 5b"}</definedName>
    <definedName name="wrn.MI._.BANCO." hidden="1">{#N/A,#N/A,FALSE,"1";#N/A,#N/A,FALSE,"1a 1b";#N/A,#N/A,FALSE,"2";#N/A,#N/A,FALSE,"3";#N/A,#N/A,FALSE,"4";#N/A,#N/A,FALSE,"5";#N/A,#N/A,FALSE,"5a 5b"}</definedName>
    <definedName name="wrn.mini_print." localSheetId="30" hidden="1">{"a_assump",#N/A,FALSE,"mini merge ";"b_pickup",#N/A,FALSE,"mini merge ";"c_sensi",#N/A,FALSE,"mini merge ";"d_synergies",#N/A,FALSE,"mini merge ";"e_mults",#N/A,FALSE,"mini merge ";"f_maxP",#N/A,FALSE,"max price no dilution"}</definedName>
    <definedName name="wrn.mini_print." hidden="1">{"a_assump",#N/A,FALSE,"mini merge ";"b_pickup",#N/A,FALSE,"mini merge ";"c_sensi",#N/A,FALSE,"mini merge ";"d_synergies",#N/A,FALSE,"mini merge ";"e_mults",#N/A,FALSE,"mini merge ";"f_maxP",#N/A,FALSE,"max price no dilution"}</definedName>
    <definedName name="wrn.mirBellagio." localSheetId="30" hidden="1">{#N/A,#N/A,FALSE,"MIR";#N/A,#N/A,FALSE,"NYNY"}</definedName>
    <definedName name="wrn.mirBellagio." hidden="1">{#N/A,#N/A,FALSE,"MIR";#N/A,#N/A,FALSE,"NYNY"}</definedName>
    <definedName name="wrn.MOBIL." localSheetId="30" hidden="1">{"quarter",#N/A,FALSE,"MOB"}</definedName>
    <definedName name="wrn.MOBIL." hidden="1">{"quarter",#N/A,FALSE,"MOB"}</definedName>
    <definedName name="wrn.model." localSheetId="30" hidden="1">{"basic",#N/A,FALSE,"BASIC"}</definedName>
    <definedName name="wrn.model." hidden="1">{"basic",#N/A,FALSE,"BASIC"}</definedName>
    <definedName name="wrn.Model_Analysis." localSheetId="30" hidden="1">{"Quarterly Model",#N/A,FALSE,"Income";"Quarterly Analysis",#N/A,FALSE,"Income"}</definedName>
    <definedName name="wrn.Model_Analysis." hidden="1">{"Quarterly Model",#N/A,FALSE,"Income";"Quarterly Analysis",#N/A,FALSE,"Income"}</definedName>
    <definedName name="wrn.Model_Print_Out." localSheetId="30" hidden="1">{#N/A,#N/A,FALSE,"FON Detail";#N/A,#N/A,FALSE,"FON";#N/A,#N/A,FALSE,"PCS Detail";#N/A,#N/A,FALSE,"PCS";#N/A,#N/A,FALSE,"PCS";#N/A,#N/A,FALSE,"NOL Calc"}</definedName>
    <definedName name="wrn.Model_Print_Out." hidden="1">{#N/A,#N/A,FALSE,"FON Detail";#N/A,#N/A,FALSE,"FON";#N/A,#N/A,FALSE,"PCS Detail";#N/A,#N/A,FALSE,"PCS";#N/A,#N/A,FALSE,"PCS";#N/A,#N/A,FALSE,"NOL Calc"}</definedName>
    <definedName name="wrn.models" localSheetId="30" hidden="1">{#N/A,#N/A,FALSE,"Summary";#N/A,#N/A,FALSE,"Projections";#N/A,#N/A,FALSE,"Mkt Mults";#N/A,#N/A,FALSE,"DCF";#N/A,#N/A,FALSE,"Accr Dil";#N/A,#N/A,FALSE,"PIC LBO";#N/A,#N/A,FALSE,"MULT10_4";#N/A,#N/A,FALSE,"CBI LBO"}</definedName>
    <definedName name="wrn.models" hidden="1">{#N/A,#N/A,FALSE,"Summary";#N/A,#N/A,FALSE,"Projections";#N/A,#N/A,FALSE,"Mkt Mults";#N/A,#N/A,FALSE,"DCF";#N/A,#N/A,FALSE,"Accr Dil";#N/A,#N/A,FALSE,"PIC LBO";#N/A,#N/A,FALSE,"MULT10_4";#N/A,#N/A,FALSE,"CBI LBO"}</definedName>
    <definedName name="wrn.Monica." localSheetId="30" hidden="1">{#N/A,#N/A,FALSE,"Revolver";#N/A,#N/A,FALSE,"Term Loan";#N/A,#N/A,FALSE,"Unused Line Fee Term";#N/A,#N/A,FALSE,"Unused Line Fee Revolver"}</definedName>
    <definedName name="wrn.Monica." hidden="1">{#N/A,#N/A,FALSE,"Revolver";#N/A,#N/A,FALSE,"Term Loan";#N/A,#N/A,FALSE,"Unused Line Fee Term";#N/A,#N/A,FALSE,"Unused Line Fee Revolver"}</definedName>
    <definedName name="wrn.Month." localSheetId="30" hidden="1">{#N/A,#N/A,FALSE,"Comp Balance";#N/A,#N/A,FALSE,"Sum Balance ";#N/A,#N/A,FALSE,"Balance Trend";#N/A,#N/A,FALSE,"Comp PL";#N/A,#N/A,FALSE,"PL";#N/A,#N/A,FALSE,"Sum PL";#N/A,#N/A,FALSE,"PL Trend";#N/A,#N/A,FALSE,"Change"}</definedName>
    <definedName name="wrn.Month." hidden="1">{#N/A,#N/A,FALSE,"Comp Balance";#N/A,#N/A,FALSE,"Sum Balance ";#N/A,#N/A,FALSE,"Balance Trend";#N/A,#N/A,FALSE,"Comp PL";#N/A,#N/A,FALSE,"PL";#N/A,#N/A,FALSE,"Sum PL";#N/A,#N/A,FALSE,"PL Trend";#N/A,#N/A,FALSE,"Change"}</definedName>
    <definedName name="wrn.MONTH_REPORT." localSheetId="30" hidden="1">{#N/A,#N/A,TRUE,"ALLL";#N/A,#N/A,TRUE,"DEL";#N/A,#N/A,TRUE,"Reserve Analysis";#N/A,#N/A,TRUE,"C_OFF HISTORY";#N/A,#N/A,TRUE,"ALLL_QTR";#N/A,#N/A,TRUE,"HEA_M";#N/A,#N/A,TRUE,"BL_DET";#N/A,#N/A,TRUE,"3YRS+";#N/A,#N/A,TRUE,"CONSTR_DET"}</definedName>
    <definedName name="wrn.MONTH_REPORT." hidden="1">{#N/A,#N/A,TRUE,"ALLL";#N/A,#N/A,TRUE,"DEL";#N/A,#N/A,TRUE,"Reserve Analysis";#N/A,#N/A,TRUE,"C_OFF HISTORY";#N/A,#N/A,TRUE,"ALLL_QTR";#N/A,#N/A,TRUE,"HEA_M";#N/A,#N/A,TRUE,"BL_DET";#N/A,#N/A,TRUE,"3YRS+";#N/A,#N/A,TRUE,"CONSTR_DET"}</definedName>
    <definedName name="wrn.MONTH_REPORT_BOD." localSheetId="30" hidden="1">{#N/A,#N/A,FALSE,"HEA_M";#N/A,#N/A,FALSE,"ALLL";#N/A,#N/A,FALSE,"DEL";#N/A,#N/A,FALSE,"Reserve Analysis";#N/A,#N/A,FALSE,"C_OFF HISTORY";#N/A,#N/A,FALSE,"ALLL_QTR"}</definedName>
    <definedName name="wrn.MONTH_REPORT_BOD." hidden="1">{#N/A,#N/A,FALSE,"HEA_M";#N/A,#N/A,FALSE,"ALLL";#N/A,#N/A,FALSE,"DEL";#N/A,#N/A,FALSE,"Reserve Analysis";#N/A,#N/A,FALSE,"C_OFF HISTORY";#N/A,#N/A,FALSE,"ALLL_QTR"}</definedName>
    <definedName name="wrn.Month_Report_Mgmt." localSheetId="30" hidden="1">{#N/A,#N/A,FALSE,"HEA_M";#N/A,#N/A,FALSE,"ALLL";#N/A,#N/A,FALSE,"DEL";#N/A,#N/A,FALSE,"Reserve Analysis";#N/A,#N/A,FALSE,"C_OFF HISTORY";#N/A,#N/A,FALSE,"ALLL_QTR";#N/A,#N/A,FALSE,"RR Review";#N/A,#N/A,FALSE,"MORT. SS 1YRS+";#N/A,#N/A,FALSE,"MORT. DOUBFUL 1YEAR+";#N/A,#N/A,FALSE,"MORT. LOSS 1YEAR+";#N/A,#N/A,FALSE,"Watch List Report";#N/A,#N/A,FALSE,"CONSTR_DET"}</definedName>
    <definedName name="wrn.Month_Report_Mgmt." hidden="1">{#N/A,#N/A,FALSE,"HEA_M";#N/A,#N/A,FALSE,"ALLL";#N/A,#N/A,FALSE,"DEL";#N/A,#N/A,FALSE,"Reserve Analysis";#N/A,#N/A,FALSE,"C_OFF HISTORY";#N/A,#N/A,FALSE,"ALLL_QTR";#N/A,#N/A,FALSE,"RR Review";#N/A,#N/A,FALSE,"MORT. SS 1YRS+";#N/A,#N/A,FALSE,"MORT. DOUBFUL 1YEAR+";#N/A,#N/A,FALSE,"MORT. LOSS 1YEAR+";#N/A,#N/A,FALSE,"Watch List Report";#N/A,#N/A,FALSE,"CONSTR_DET"}</definedName>
    <definedName name="wrn.Monthend._.Reports." localSheetId="30" hidden="1">{#N/A,#N/A,FALSE,"Front Page";#N/A,#N/A,FALSE,"Mfg Var";#N/A,#N/A,FALSE,"Family Unit Cost Graphs";#N/A,#N/A,FALSE,"Product Cost Graphs";#N/A,#N/A,FALSE,"Unit Cost Setup";#N/A,#N/A,FALSE,"Yields";#N/A,#N/A,FALSE,"Emery";#N/A,#N/A,FALSE,"GI Pricing";#N/A,#N/A,FALSE,"Actuals";#N/A,#N/A,FALSE,"Forecast"}</definedName>
    <definedName name="wrn.Monthend._.Reports." hidden="1">{#N/A,#N/A,FALSE,"Front Page";#N/A,#N/A,FALSE,"Mfg Var";#N/A,#N/A,FALSE,"Family Unit Cost Graphs";#N/A,#N/A,FALSE,"Product Cost Graphs";#N/A,#N/A,FALSE,"Unit Cost Setup";#N/A,#N/A,FALSE,"Yields";#N/A,#N/A,FALSE,"Emery";#N/A,#N/A,FALSE,"GI Pricing";#N/A,#N/A,FALSE,"Actuals";#N/A,#N/A,FALSE,"Forecast"}</definedName>
    <definedName name="wrn.Monthly." localSheetId="30" hidden="1">{#N/A,#N/A,FALSE,"Page 1";#N/A,#N/A,FALSE,"Page 2";#N/A,#N/A,FALSE,"cm &amp; itd analysis";#N/A,#N/A,FALSE,"PROGRAM MGT";#N/A,#N/A,FALSE,"BASELINE";#N/A,#N/A,FALSE,"BAS V2.0";#N/A,#N/A,FALSE,"BAS V2.5";#N/A,#N/A,FALSE,"BAS V3.0";#N/A,#N/A,FALSE,"TOTAL"}</definedName>
    <definedName name="wrn.Monthly." hidden="1">{#N/A,#N/A,FALSE,"Page 1";#N/A,#N/A,FALSE,"Page 2";#N/A,#N/A,FALSE,"cm &amp; itd analysis";#N/A,#N/A,FALSE,"PROGRAM MGT";#N/A,#N/A,FALSE,"BASELINE";#N/A,#N/A,FALSE,"BAS V2.0";#N/A,#N/A,FALSE,"BAS V2.5";#N/A,#N/A,FALSE,"BAS V3.0";#N/A,#N/A,FALSE,"TOTAL"}</definedName>
    <definedName name="wrn.Monthly._.and._.Quarterly." localSheetId="30" hidden="1">{#N/A,#N/A,FALSE,"By Quarters";#N/A,#N/A,FALSE,"CONSOLIDATED";#N/A,#N/A,FALSE,"OCEAN";#N/A,#N/A,FALSE,"UNDERWATER";#N/A,#N/A,FALSE,"CMS";#N/A,#N/A,FALSE,"POLARIS";#N/A,#N/A,FALSE,"CORPORATE";#N/A,#N/A,FALSE,"ELIMINATING"}</definedName>
    <definedName name="wrn.Monthly._.and._.Quarterly." hidden="1">{#N/A,#N/A,FALSE,"By Quarters";#N/A,#N/A,FALSE,"CONSOLIDATED";#N/A,#N/A,FALSE,"OCEAN";#N/A,#N/A,FALSE,"UNDERWATER";#N/A,#N/A,FALSE,"CMS";#N/A,#N/A,FALSE,"POLARIS";#N/A,#N/A,FALSE,"CORPORATE";#N/A,#N/A,FALSE,"ELIMINATING"}</definedName>
    <definedName name="wrn.Monthly._.Fin._.Rev._.Pkg." localSheetId="30" hidden="1">{#N/A,#N/A,FALSE,"PLAnalysis";#N/A,#N/A,FALSE,"VOHAnalysis";#N/A,#N/A,FALSE,"FixedAnalysis";#N/A,#N/A,FALSE,"PLYTDPivTble";#N/A,#N/A,FALSE,"Material Analysis";#N/A,#N/A,FALSE,"Direct Labor Analysis"}</definedName>
    <definedName name="wrn.Monthly._.Fin._.Rev._.Pkg." hidden="1">{#N/A,#N/A,FALSE,"PLAnalysis";#N/A,#N/A,FALSE,"VOHAnalysis";#N/A,#N/A,FALSE,"FixedAnalysis";#N/A,#N/A,FALSE,"PLYTDPivTble";#N/A,#N/A,FALSE,"Material Analysis";#N/A,#N/A,FALSE,"Direct Labor Analysis"}</definedName>
    <definedName name="wrn.Monthly._.LE." localSheetId="30" hidden="1">{"sku_equnits",#N/A,FALSE,"1997 &amp; PROD";"sku_nsr",#N/A,FALSE,"1997 &amp; PROD";"sku_units",#N/A,FALSE,"1997 &amp; PROD";"yag_eq",#N/A,FALSE,"YAGSUM";"yag_units",#N/A,FALSE,"YAGSUM";"yag_nsr",#N/A,FALSE,"YAGSUM";"SKUSUM_NSR",#N/A,FALSE,"1997 &amp; PROD";"SKUSUM_UNITS",#N/A,FALSE,"1997 &amp; PROD";"SKUSUM_EQ",#N/A,FALSE,"1997 &amp; PROD"}</definedName>
    <definedName name="wrn.Monthly._.LE." hidden="1">{"sku_equnits",#N/A,FALSE,"1997 &amp; PROD";"sku_nsr",#N/A,FALSE,"1997 &amp; PROD";"sku_units",#N/A,FALSE,"1997 &amp; PROD";"yag_eq",#N/A,FALSE,"YAGSUM";"yag_units",#N/A,FALSE,"YAGSUM";"yag_nsr",#N/A,FALSE,"YAGSUM";"SKUSUM_NSR",#N/A,FALSE,"1997 &amp; PROD";"SKUSUM_UNITS",#N/A,FALSE,"1997 &amp; PROD";"SKUSUM_EQ",#N/A,FALSE,"1997 &amp; PROD"}</definedName>
    <definedName name="wrn.Monthly._.MIFA._.Sheets." localSheetId="30" hidden="1">{"(MEASDATA) BY QUARTER",#N/A,FALSE,"measdata";"(BS) BALANCE SHEET",#N/A,FALSE,"bs";"(BS) CASH FLOW",#N/A,FALSE,"bs";"(INCST) INCOME STATEMENT",#N/A,FALSE,"incst";"(PROGDETAIL) BY MONTH",#N/A,FALSE,"progdetail";"(PROGDETAIL) BY QTR",#N/A,FALSE,"progdetail";"(ORDERS) GOR ORDERS",#N/A,FALSE,"Orders";"(DELIVERIES) UNIT SALES",#N/A,FALSE,"Deliveries";#N/A,#N/A,FALSE,"Risk&amp;OpprTY"}</definedName>
    <definedName name="wrn.Monthly._.MIFA._.Sheets." hidden="1">{"(MEASDATA) BY QUARTER",#N/A,FALSE,"measdata";"(BS) BALANCE SHEET",#N/A,FALSE,"bs";"(BS) CASH FLOW",#N/A,FALSE,"bs";"(INCST) INCOME STATEMENT",#N/A,FALSE,"incst";"(PROGDETAIL) BY MONTH",#N/A,FALSE,"progdetail";"(PROGDETAIL) BY QTR",#N/A,FALSE,"progdetail";"(ORDERS) GOR ORDERS",#N/A,FALSE,"Orders";"(DELIVERIES) UNIT SALES",#N/A,FALSE,"Deliveries";#N/A,#N/A,FALSE,"Risk&amp;OpprTY"}</definedName>
    <definedName name="wrn.Monthly._.Report." localSheetId="30" hidden="1">{#N/A,#N/A,FALSE,"Quarterly BS";#N/A,#N/A,FALSE,"Balance Sheet";#N/A,#N/A,FALSE,"Quarterly CF";#N/A,#N/A,FALSE,"Cash Flow";#N/A,#N/A,FALSE,"EARNINGS"}</definedName>
    <definedName name="wrn.Monthly._.Report." hidden="1">{#N/A,#N/A,FALSE,"Quarterly BS";#N/A,#N/A,FALSE,"Balance Sheet";#N/A,#N/A,FALSE,"Quarterly CF";#N/A,#N/A,FALSE,"Cash Flow";#N/A,#N/A,FALSE,"EARNINGS"}</definedName>
    <definedName name="wrn.monthly2" localSheetId="30" hidden="1">{#N/A,#N/A,FALSE,"Page 1";#N/A,#N/A,FALSE,"Page 2";#N/A,#N/A,FALSE,"cm &amp; itd analysis";#N/A,#N/A,FALSE,"PROGRAM MGT";#N/A,#N/A,FALSE,"BASELINE";#N/A,#N/A,FALSE,"BAS V2.0";#N/A,#N/A,FALSE,"BAS V2.5";#N/A,#N/A,FALSE,"BAS V3.0";#N/A,#N/A,FALSE,"TOTAL"}</definedName>
    <definedName name="wrn.monthly2" hidden="1">{#N/A,#N/A,FALSE,"Page 1";#N/A,#N/A,FALSE,"Page 2";#N/A,#N/A,FALSE,"cm &amp; itd analysis";#N/A,#N/A,FALSE,"PROGRAM MGT";#N/A,#N/A,FALSE,"BASELINE";#N/A,#N/A,FALSE,"BAS V2.0";#N/A,#N/A,FALSE,"BAS V2.5";#N/A,#N/A,FALSE,"BAS V3.0";#N/A,#N/A,FALSE,"TOTAL"}</definedName>
    <definedName name="wrn.monthlyfinancialreview" localSheetId="30" hidden="1">{#N/A,#N/A,FALSE,"PLAnalysis";#N/A,#N/A,FALSE,"VOHAnalysis";#N/A,#N/A,FALSE,"FixedAnalysis";#N/A,#N/A,FALSE,"PLYTDPivTble";#N/A,#N/A,FALSE,"Material Analysis";#N/A,#N/A,FALSE,"Direct Labor Analysis"}</definedName>
    <definedName name="wrn.monthlyfinancialreview" hidden="1">{#N/A,#N/A,FALSE,"PLAnalysis";#N/A,#N/A,FALSE,"VOHAnalysis";#N/A,#N/A,FALSE,"FixedAnalysis";#N/A,#N/A,FALSE,"PLYTDPivTble";#N/A,#N/A,FALSE,"Material Analysis";#N/A,#N/A,FALSE,"Direct Labor Analysis"}</definedName>
    <definedName name="wrn.Monthlys." localSheetId="30" hidden="1">{"BalSht_Report",#N/A,FALSE,"Legal Entity Bal Sht";"BalSht_Report",#N/A,FALSE,"Lyon_Corp Bal Sht";"BalSht_Report",#N/A,FALSE,"Fabrics Bal Sht";"BalSht_Report",#N/A,FALSE,"Prepreg Bal Sht";"AR_Monthly",#N/A,FALSE,"Legal Entity AR";"AR_Monthly",#N/A,FALSE,"Fabrics AR";"AR_Monthly",#N/A,FALSE,"Prepreg AR";"PPE_Report",#N/A,FALSE,"Legal Entity PP&amp;E";"PPE_Report",#N/A,FALSE,"Fabrics PP&amp;E";"PPE_Report",#N/A,FALSE,"Prepreg PP&amp;E";"INV_Report",#N/A,FALSE,"Legal Entity Inventory";"INV_Report",#N/A,FALSE,"Fabrics Inventory";"INV_Report",#N/A,FALSE,"Prepreg Inventory";"WC_Report",#N/A,FALSE,"Legal Entity WC Reserves";"WC_Report",#N/A,FALSE,"Fabrics WC Reserves";"WC_Report",#N/A,FALSE,"Prepreg WC Reserves";"RESTR_byMonth",#N/A,FALSE,"Restr. Detail";"DEBT_Report",#N/A,FALSE,"Debt";"CF_Report",#N/A,FALSE,"Legal Entity Cashflow";"CF_Report",#N/A,FALSE,"Lyon_Corp Cashflow";"CF_Report",#N/A,FALSE,"Fabrics Cashflow";"CF_Report",#N/A,FALSE,"Prepreg Cashflow";"IS_Report",#N/A,FALSE,"Legal Entity Inc Stmt";"IS_Report",#N/A,FALSE,"Lyon_Corp Inc Stmt";"IS_Report",#N/A,FALSE,"Fabrics Total Inc Stmt";"IS_prod",#N/A,FALSE,"Fabrics Total Inc Stmt";"IS_Report",#N/A,FALSE,"Architectural";"IS_Report",#N/A,FALSE,"Reinforcement for Composites";"IS_Report",#N/A,FALSE,"Electrical";"IS_Report",#N/A,FALSE,"Ballistics";"IS_Report",#N/A,FALSE,"Protection";"IS_Report",#N/A,FALSE,"General Industrial";"IS_Report",#N/A,FALSE,"Total Prepreg Inc Stmt";"IC_AR",#N/A,FALSE,"Intercompany";"IC_AP",#N/A,FALSE,"Intercompany";"IC_DropShip",#N/A,FALSE,"Intercompany";"IC_Intermed",#N/A,FALSE,"Intercompany";"IC_Invtran",#N/A,FALSE,"Intercompany";"hdcount_actual",#N/A,FALSE,"Headcount";"TopSales",#N/A,FALSE,"TopSales"}</definedName>
    <definedName name="wrn.Monthlys." hidden="1">{"BalSht_Report",#N/A,FALSE,"Legal Entity Bal Sht";"BalSht_Report",#N/A,FALSE,"Lyon_Corp Bal Sht";"BalSht_Report",#N/A,FALSE,"Fabrics Bal Sht";"BalSht_Report",#N/A,FALSE,"Prepreg Bal Sht";"AR_Monthly",#N/A,FALSE,"Legal Entity AR";"AR_Monthly",#N/A,FALSE,"Fabrics AR";"AR_Monthly",#N/A,FALSE,"Prepreg AR";"PPE_Report",#N/A,FALSE,"Legal Entity PP&amp;E";"PPE_Report",#N/A,FALSE,"Fabrics PP&amp;E";"PPE_Report",#N/A,FALSE,"Prepreg PP&amp;E";"INV_Report",#N/A,FALSE,"Legal Entity Inventory";"INV_Report",#N/A,FALSE,"Fabrics Inventory";"INV_Report",#N/A,FALSE,"Prepreg Inventory";"WC_Report",#N/A,FALSE,"Legal Entity WC Reserves";"WC_Report",#N/A,FALSE,"Fabrics WC Reserves";"WC_Report",#N/A,FALSE,"Prepreg WC Reserves";"RESTR_byMonth",#N/A,FALSE,"Restr. Detail";"DEBT_Report",#N/A,FALSE,"Debt";"CF_Report",#N/A,FALSE,"Legal Entity Cashflow";"CF_Report",#N/A,FALSE,"Lyon_Corp Cashflow";"CF_Report",#N/A,FALSE,"Fabrics Cashflow";"CF_Report",#N/A,FALSE,"Prepreg Cashflow";"IS_Report",#N/A,FALSE,"Legal Entity Inc Stmt";"IS_Report",#N/A,FALSE,"Lyon_Corp Inc Stmt";"IS_Report",#N/A,FALSE,"Fabrics Total Inc Stmt";"IS_prod",#N/A,FALSE,"Fabrics Total Inc Stmt";"IS_Report",#N/A,FALSE,"Architectural";"IS_Report",#N/A,FALSE,"Reinforcement for Composites";"IS_Report",#N/A,FALSE,"Electrical";"IS_Report",#N/A,FALSE,"Ballistics";"IS_Report",#N/A,FALSE,"Protection";"IS_Report",#N/A,FALSE,"General Industrial";"IS_Report",#N/A,FALSE,"Total Prepreg Inc Stmt";"IC_AR",#N/A,FALSE,"Intercompany";"IC_AP",#N/A,FALSE,"Intercompany";"IC_DropShip",#N/A,FALSE,"Intercompany";"IC_Intermed",#N/A,FALSE,"Intercompany";"IC_Invtran",#N/A,FALSE,"Intercompany";"hdcount_actual",#N/A,FALSE,"Headcount";"TopSales",#N/A,FALSE,"TopSales"}</definedName>
    <definedName name="wrn.Months._.1999." localSheetId="30" hidden="1">{"Monthly 1999 Stats",#N/A,FALSE,"Months";"Monthly 1999 IS",#N/A,FALSE,"Months"}</definedName>
    <definedName name="wrn.Months._.1999." hidden="1">{"Monthly 1999 Stats",#N/A,FALSE,"Months";"Monthly 1999 IS",#N/A,FALSE,"Months"}</definedName>
    <definedName name="wrn.Months._.2000." localSheetId="30" hidden="1">{"Monthly 2000 Stats",#N/A,FALSE,"Months";"Monthly 2000 IS",#N/A,FALSE,"Months"}</definedName>
    <definedName name="wrn.Months._.2000." hidden="1">{"Monthly 2000 Stats",#N/A,FALSE,"Months";"Monthly 2000 IS",#N/A,FALSE,"Months"}</definedName>
    <definedName name="wrn.Months._.2001." localSheetId="30" hidden="1">{"Monthly 2001 Stats",#N/A,FALSE,"Months";"Monthly 2001 IS",#N/A,FALSE,"Months"}</definedName>
    <definedName name="wrn.Months._.2001." hidden="1">{"Monthly 2001 Stats",#N/A,FALSE,"Months";"Monthly 2001 IS",#N/A,FALSE,"Months"}</definedName>
    <definedName name="wrn.Months._.2002." localSheetId="30" hidden="1">{"Monthly 2002 Stats",#N/A,FALSE,"Months";"Monthly 2002 IS",#N/A,FALSE,"Months"}</definedName>
    <definedName name="wrn.Months._.2002." hidden="1">{"Monthly 2002 Stats",#N/A,FALSE,"Months";"Monthly 2002 IS",#N/A,FALSE,"Months"}</definedName>
    <definedName name="wrn.Months._.2003." localSheetId="30" hidden="1">{"Monthly 2003 Stats",#N/A,FALSE,"Months";"Monthly 2003 IS",#N/A,FALSE,"Months"}</definedName>
    <definedName name="wrn.Months._.2003." hidden="1">{"Monthly 2003 Stats",#N/A,FALSE,"Months";"Monthly 2003 IS",#N/A,FALSE,"Months"}</definedName>
    <definedName name="wrn.Mortgage." localSheetId="30" hidden="1">{#N/A,#N/A,FALSE,"COVER";#N/A,#N/A,FALSE,"Index";#N/A,#N/A,FALSE,"Non-Earning";#N/A,#N/A,FALSE,"Mortgage_Legal";#N/A,#N/A,FALSE,"Mortgages"}</definedName>
    <definedName name="wrn.Mortgage." hidden="1">{#N/A,#N/A,FALSE,"COVER";#N/A,#N/A,FALSE,"Index";#N/A,#N/A,FALSE,"Non-Earning";#N/A,#N/A,FALSE,"Mortgage_Legal";#N/A,#N/A,FALSE,"Mortgages"}</definedName>
    <definedName name="wrn.MVD." localSheetId="30" hidden="1">{#N/A,#N/A,FALSE,"MVD_98LROP_Pl";#N/A,#N/A,FALSE,"MVD_98LROP_Sales";#N/A,#N/A,FALSE,"MVD LROP Product P+L";#N/A,#N/A,FALSE,"MVD R&amp;O's";#N/A,#N/A,FALSE,"MVD 98LROP Launches"}</definedName>
    <definedName name="wrn.MVD." hidden="1">{#N/A,#N/A,FALSE,"MVD_98LROP_Pl";#N/A,#N/A,FALSE,"MVD_98LROP_Sales";#N/A,#N/A,FALSE,"MVD LROP Product P+L";#N/A,#N/A,FALSE,"MVD R&amp;O's";#N/A,#N/A,FALSE,"MVD 98LROP Launches"}</definedName>
    <definedName name="wrn.Name._.no._.salary._.by._.dept." localSheetId="30" hidden="1">{"Name w/o salary by dept",#N/A,FALSE,"Salary"}</definedName>
    <definedName name="wrn.Name._.no._.salary._.by._.dept." hidden="1">{"Name w/o salary by dept",#N/A,FALSE,"Salary"}</definedName>
    <definedName name="wrn.Names._.and._.Salary._.by._.Dept." localSheetId="30" hidden="1">{#N/A,#N/A,TRUE,"Salary"}</definedName>
    <definedName name="wrn.Names._.and._.Salary._.by._.Dept." hidden="1">{#N/A,#N/A,TRUE,"Salary"}</definedName>
    <definedName name="wrn.nema." localSheetId="30" hidden="1">{#N/A,#N/A,FALSE,"Distbn Ntwrk";#N/A,#N/A,FALSE,"Workforce";#N/A,#N/A,FALSE,"cur-prod1";#N/A,#N/A,FALSE,"in-proc"}</definedName>
    <definedName name="wrn.nema." hidden="1">{#N/A,#N/A,FALSE,"Distbn Ntwrk";#N/A,#N/A,FALSE,"Workforce";#N/A,#N/A,FALSE,"cur-prod1";#N/A,#N/A,FALSE,"in-proc"}</definedName>
    <definedName name="wrn.NET._.CIRCULATION." localSheetId="30" hidden="1">{"NETCIRC",#N/A,FALSE,"Net CIrc";"NETCIRCMON",#N/A,FALSE,"Net CIrc"}</definedName>
    <definedName name="wrn.NET._.CIRCULATION." hidden="1">{"NETCIRC",#N/A,FALSE,"Net CIrc";"NETCIRCMON",#N/A,FALSE,"Net CIrc"}</definedName>
    <definedName name="wrn.New._.business." localSheetId="30" hidden="1">{#N/A,#N/A,FALSE,"Pg 1";#N/A,#N/A,FALSE,"Pg 2";#N/A,#N/A,FALSE,"Pg 3N";#N/A,#N/A,FALSE,"AR MIS";#N/A,#N/A,FALSE,"AR con";#N/A,#N/A,FALSE,"AR sum";#N/A,#N/A,FALSE,"AR Inelig";#N/A,#N/A,FALSE,"AR dil";#N/A,#N/A,FALSE,"AR CM";#N/A,#N/A,FALSE,"AR ship";#N/A,#N/A,FALSE,"AR ver";#N/A,#N/A,FALSE,"AR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detail";#N/A,#N/A,FALSE,"Reports"}</definedName>
    <definedName name="wrn.New._.business." hidden="1">{#N/A,#N/A,FALSE,"Pg 1";#N/A,#N/A,FALSE,"Pg 2";#N/A,#N/A,FALSE,"Pg 3N";#N/A,#N/A,FALSE,"AR MIS";#N/A,#N/A,FALSE,"AR con";#N/A,#N/A,FALSE,"AR sum";#N/A,#N/A,FALSE,"AR Inelig";#N/A,#N/A,FALSE,"AR dil";#N/A,#N/A,FALSE,"AR CM";#N/A,#N/A,FALSE,"AR ship";#N/A,#N/A,FALSE,"AR ver";#N/A,#N/A,FALSE,"AR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detail";#N/A,#N/A,FALSE,"Reports"}</definedName>
    <definedName name="wrn.New._.Store._.Pro._.Forma._.IS." localSheetId="30" hidden="1">{"New Store Pro Y1",#N/A,TRUE,"New Store FS";"New Store Pro Y2",#N/A,TRUE,"New Store FS";"New Store Pro Y3",#N/A,TRUE,"New Store FS";"New Store Pro Y4 and Y5",#N/A,TRUE,"New Store FS";"New Store Annual Summary",#N/A,TRUE,"New Store FS"}</definedName>
    <definedName name="wrn.New._.Store._.Pro._.Forma._.IS." hidden="1">{"New Store Pro Y1",#N/A,TRUE,"New Store FS";"New Store Pro Y2",#N/A,TRUE,"New Store FS";"New Store Pro Y3",#N/A,TRUE,"New Store FS";"New Store Pro Y4 and Y5",#N/A,TRUE,"New Store FS";"New Store Annual Summary",#N/A,TRUE,"New Store FS"}</definedName>
    <definedName name="wrn.newest." localSheetId="30" hidden="1">{#N/A,#N/A,TRUE,"TS";#N/A,#N/A,TRUE,"Combo";#N/A,#N/A,TRUE,"FAIR";#N/A,#N/A,TRUE,"RBC";#N/A,#N/A,TRUE,"xxxx"}</definedName>
    <definedName name="wrn.newest." hidden="1">{#N/A,#N/A,TRUE,"TS";#N/A,#N/A,TRUE,"Combo";#N/A,#N/A,TRUE,"FAIR";#N/A,#N/A,TRUE,"RBC";#N/A,#N/A,TRUE,"xxxx"}</definedName>
    <definedName name="wrn.Nico." localSheetId="30" hidden="1">{#N/A,#N/A,TRUE,"Cover";#N/A,#N/A,TRUE,"Transaction Summary";#N/A,#N/A,TRUE,"Earnings Impact";#N/A,#N/A,TRUE,"accretion dilution"}</definedName>
    <definedName name="wrn.Nico." hidden="1">{#N/A,#N/A,TRUE,"Cover";#N/A,#N/A,TRUE,"Transaction Summary";#N/A,#N/A,TRUE,"Earnings Impact";#N/A,#N/A,TRUE,"accretion dilution"}</definedName>
    <definedName name="wrn.Norcros._.Forms." localSheetId="30" hidden="1">{#N/A,#N/A,FALSE,"Nx1";#N/A,#N/A,FALSE,"Nx2";#N/A,#N/A,FALSE,"Nx3";#N/A,#N/A,FALSE,"Nx4"}</definedName>
    <definedName name="wrn.Norcros._.Forms." hidden="1">{#N/A,#N/A,FALSE,"Nx1";#N/A,#N/A,FALSE,"Nx2";#N/A,#N/A,FALSE,"Nx3";#N/A,#N/A,FALSE,"Nx4"}</definedName>
    <definedName name="wrn.November." localSheetId="30" hidden="1">{"CONS NOV",#N/A,FALSE,"Cons Comparison";"CONS NOV YTD",#N/A,FALSE,"Cons Comparison";"SAS NOV",#N/A,FALSE,"Ocean Comparison";"SAS NOV YTD",#N/A,FALSE,"Ocean Comparison";"UV NOV",#N/A,FALSE,"UV Comparison";"UV NOV YTD",#N/A,FALSE,"UV Comparison";"CMS NOV",#N/A,FALSE,"CMS Comparison";"CMS NOV YTD",#N/A,FALSE,"CMS Comparison";"POLARIS NOV",#N/A,FALSE,"Polaris Comparison";"POLARIS NOV YTD",#N/A,FALSE,"Polaris Comparison";"CORP NOV",#N/A,FALSE,"Corp Comparison";"CORP NOV YTD",#N/A,FALSE,"Corp Comparison";"ELIM NOV",#N/A,FALSE,"Eliminating Comparison";"ELIM NOV YTD",#N/A,FALSE,"Eliminating Comparison";"HOLD NOV",#N/A,FALSE,"Holding Comparison";"HOLD NOV YTD",#N/A,FALSE,"Holding Comparison"}</definedName>
    <definedName name="wrn.November." hidden="1">{"CONS NOV",#N/A,FALSE,"Cons Comparison";"CONS NOV YTD",#N/A,FALSE,"Cons Comparison";"SAS NOV",#N/A,FALSE,"Ocean Comparison";"SAS NOV YTD",#N/A,FALSE,"Ocean Comparison";"UV NOV",#N/A,FALSE,"UV Comparison";"UV NOV YTD",#N/A,FALSE,"UV Comparison";"CMS NOV",#N/A,FALSE,"CMS Comparison";"CMS NOV YTD",#N/A,FALSE,"CMS Comparison";"POLARIS NOV",#N/A,FALSE,"Polaris Comparison";"POLARIS NOV YTD",#N/A,FALSE,"Polaris Comparison";"CORP NOV",#N/A,FALSE,"Corp Comparison";"CORP NOV YTD",#N/A,FALSE,"Corp Comparison";"ELIM NOV",#N/A,FALSE,"Eliminating Comparison";"ELIM NOV YTD",#N/A,FALSE,"Eliminating Comparison";"HOLD NOV",#N/A,FALSE,"Holding Comparison";"HOLD NOV YTD",#N/A,FALSE,"Holding Comparison"}</definedName>
    <definedName name="wrn.NPD._.Summary._.Report." localSheetId="30" hidden="1">{#N/A,#N/A,FALSE,"Proj Cost";#N/A,#N/A,FALSE,"Fair Scenario";#N/A,#N/A,FALSE,"Wonderful Scenario";#N/A,#N/A,FALSE,"Awful Scenario"}</definedName>
    <definedName name="wrn.NPD._.Summary._.Report." hidden="1">{#N/A,#N/A,FALSE,"Proj Cost";#N/A,#N/A,FALSE,"Fair Scenario";#N/A,#N/A,FALSE,"Wonderful Scenario";#N/A,#N/A,FALSE,"Awful Scenario"}</definedName>
    <definedName name="wrn.ntfinance." localSheetId="30" hidden="1">{"Rate",#N/A,TRUE,"SUMMARY";"Ratios",#N/A,TRUE,"Ratios";"BUDGETREVENUE",#N/A,TRUE,"Revenue";"TOTALS",#N/A,TRUE,"DETAIL"}</definedName>
    <definedName name="wrn.ntfinance." hidden="1">{"Rate",#N/A,TRUE,"SUMMARY";"Ratios",#N/A,TRUE,"Ratios";"BUDGETREVENUE",#N/A,TRUE,"Revenue";"TOTALS",#N/A,TRUE,"DETAIL"}</definedName>
    <definedName name="wrn.OCTOBER." localSheetId="30" hidden="1">{"CORP OCT",#N/A,FALSE,"Cons Comparison";"CORP YTD OCT",#N/A,FALSE,"Cons Comparison";"SAS OCT",#N/A,FALSE,"Ocean Comparison";"SAS YTD OCT",#N/A,FALSE,"Ocean Comparison";"UV OCT",#N/A,FALSE,"UV Comparison";"UV YTD OCT",#N/A,FALSE,"UV Comparison";"CMS OCT",#N/A,FALSE,"CMS Comparison";"CMS YTD OCT",#N/A,FALSE,"CMS Comparison";"POLARIS OCT",#N/A,FALSE,"Polaris Comparison";"POLARIS YTD OCT",#N/A,FALSE,"Polaris Comparison";"CORP OCT",#N/A,FALSE,"Corp Comparison";"CORP YTD OCT",#N/A,FALSE,"Corp Comparison";"ELIM OCT",#N/A,FALSE,"Eliminating Comparison";"ELIM YTD OCT",#N/A,FALSE,"Eliminating Comparison";"HOLD OCT",#N/A,FALSE,"Holding Comparison";"HOLD YTD OCT",#N/A,FALSE,"Holding Comparison"}</definedName>
    <definedName name="wrn.OCTOBER." hidden="1">{"CORP OCT",#N/A,FALSE,"Cons Comparison";"CORP YTD OCT",#N/A,FALSE,"Cons Comparison";"SAS OCT",#N/A,FALSE,"Ocean Comparison";"SAS YTD OCT",#N/A,FALSE,"Ocean Comparison";"UV OCT",#N/A,FALSE,"UV Comparison";"UV YTD OCT",#N/A,FALSE,"UV Comparison";"CMS OCT",#N/A,FALSE,"CMS Comparison";"CMS YTD OCT",#N/A,FALSE,"CMS Comparison";"POLARIS OCT",#N/A,FALSE,"Polaris Comparison";"POLARIS YTD OCT",#N/A,FALSE,"Polaris Comparison";"CORP OCT",#N/A,FALSE,"Corp Comparison";"CORP YTD OCT",#N/A,FALSE,"Corp Comparison";"ELIM OCT",#N/A,FALSE,"Eliminating Comparison";"ELIM YTD OCT",#N/A,FALSE,"Eliminating Comparison";"HOLD OCT",#N/A,FALSE,"Holding Comparison";"HOLD YTD OCT",#N/A,FALSE,"Holding Comparison"}</definedName>
    <definedName name="wrn.Officers._.Letter." localSheetId="30" hidden="1">{#N/A,#N/A,FALSE,"ROFFLTR"}</definedName>
    <definedName name="wrn.Officers._.Letter." hidden="1">{#N/A,#N/A,FALSE,"ROFFLTR"}</definedName>
    <definedName name="wrn.OmnicareModel." localSheetId="30" hidden="1">{"QuarterlyFinancialForecasts",#N/A,FALSE,"Sheet1";"DilutedSharesCalculation",#N/A,FALSE,"Sheet1";"LongTermIncomeStatement",#N/A,FALSE,"Sheet1";"AnnualDilutedSharesCalculation",#N/A,FALSE,"Sheet1";"LongTermGrowthAnalysis",#N/A,FALSE,"Sheet1";"BalanceSheetForecasts",#N/A,FALSE,"Sheet1";"BalanceSheetAnalysis",#N/A,FALSE,"Sheet1";"CashFlowStatement",#N/A,FALSE,"Sheet1";"DebtAnalysis",#N/A,FALSE,"Sheet1";"AnnualRevenueBuildUp",#N/A,FALSE,"Sheet1"}</definedName>
    <definedName name="wrn.OmnicareModel." hidden="1">{"QuarterlyFinancialForecasts",#N/A,FALSE,"Sheet1";"DilutedSharesCalculation",#N/A,FALSE,"Sheet1";"LongTermIncomeStatement",#N/A,FALSE,"Sheet1";"AnnualDilutedSharesCalculation",#N/A,FALSE,"Sheet1";"LongTermGrowthAnalysis",#N/A,FALSE,"Sheet1";"BalanceSheetForecasts",#N/A,FALSE,"Sheet1";"BalanceSheetAnalysis",#N/A,FALSE,"Sheet1";"CashFlowStatement",#N/A,FALSE,"Sheet1";"DebtAnalysis",#N/A,FALSE,"Sheet1";"AnnualRevenueBuildUp",#N/A,FALSE,"Sheet1"}</definedName>
    <definedName name="wrn.Oncology." localSheetId="30" hidden="1">{#N/A,#N/A,FALSE,"Onco";#N/A,#N/A,FALSE,"Taxol";#N/A,#N/A,FALSE,"UFT";#N/A,#N/A,FALSE,"Carb"}</definedName>
    <definedName name="wrn.Oncology." hidden="1">{#N/A,#N/A,FALSE,"Onco";#N/A,#N/A,FALSE,"Taxol";#N/A,#N/A,FALSE,"UFT";#N/A,#N/A,FALSE,"Carb"}</definedName>
    <definedName name="wrn.ONTK." localSheetId="30" hidden="1">{#N/A,#N/A,FALSE,"Title Page";#N/A,#N/A,FALSE,"Summary Sheet";#N/A,#N/A,FALSE,"Quarterly Income Statement";#N/A,#N/A,FALSE,"Proforma QTR Income Statement";#N/A,#N/A,FALSE,"Fiscal Year Income Statement";#N/A,#N/A,FALSE,"Valuation Summary";#N/A,#N/A,FALSE,"Comps Without";#N/A,#N/A,FALSE,"Comps With"}</definedName>
    <definedName name="wrn.ONTK." hidden="1">{#N/A,#N/A,FALSE,"Title Page";#N/A,#N/A,FALSE,"Summary Sheet";#N/A,#N/A,FALSE,"Quarterly Income Statement";#N/A,#N/A,FALSE,"Proforma QTR Income Statement";#N/A,#N/A,FALSE,"Fiscal Year Income Statement";#N/A,#N/A,FALSE,"Valuation Summary";#N/A,#N/A,FALSE,"Comps Without";#N/A,#N/A,FALSE,"Comps With"}</definedName>
    <definedName name="wrn.Op._.inc.." localSheetId="30" hidden="1">{"D Op. Profit",#N/A,FALSE,"LTD";"D Op Profit Continued",#N/A,FALSE,"LTD"}</definedName>
    <definedName name="wrn.Op._.inc.." hidden="1">{"D Op. Profit",#N/A,FALSE,"LTD";"D Op Profit Continued",#N/A,FALSE,"LTD"}</definedName>
    <definedName name="wrn.OPC." localSheetId="30" hidden="1">{#N/A,#N/A,FALSE,"Duran"}</definedName>
    <definedName name="wrn.OPC." hidden="1">{#N/A,#N/A,FALSE,"Duran"}</definedName>
    <definedName name="wrn.OPERATIONS." localSheetId="30" hidden="1">{#N/A,#N/A,FALSE,"PL-FS";#N/A,#N/A,FALSE,"PL"}</definedName>
    <definedName name="wrn.OPERATIONS." hidden="1">{#N/A,#N/A,FALSE,"PL-FS";#N/A,#N/A,FALSE,"PL"}</definedName>
    <definedName name="wrn.Ops_S.Holders._.Assets_Income." localSheetId="30" hidden="1">{"Ops_S.Holders Assets and Income",#N/A,FALSE,"ops_shf"}</definedName>
    <definedName name="wrn.Ops_S.Holders._.Assets_Income." hidden="1">{"Ops_S.Holders Assets and Income",#N/A,FALSE,"ops_shf"}</definedName>
    <definedName name="wrn.OTC._.Market._.Report." localSheetId="30" hidden="1">{#N/A,#N/A,FALSE,"Sales Graph";#N/A,#N/A,FALSE,"BUC Graph";#N/A,#N/A,FALSE,"P&amp;L - YTD"}</definedName>
    <definedName name="wrn.OTC._.Market._.Report." hidden="1">{#N/A,#N/A,FALSE,"Sales Graph";#N/A,#N/A,FALSE,"BUC Graph";#N/A,#N/A,FALSE,"P&amp;L - YTD"}</definedName>
    <definedName name="wrn.Other._.Pharm." localSheetId="30" hidden="1">{#N/A,#N/A,FALSE,"Other";#N/A,#N/A,FALSE,"Ace";#N/A,#N/A,FALSE,"Derm"}</definedName>
    <definedName name="wrn.Other._.Pharm." hidden="1">{#N/A,#N/A,FALSE,"Other";#N/A,#N/A,FALSE,"Ace";#N/A,#N/A,FALSE,"Derm"}</definedName>
    <definedName name="wrn.OtherAL." localSheetId="30" hidden="1">{#N/A,#N/A,FALSE,"OtherA&amp;L"}</definedName>
    <definedName name="wrn.OtherAL." hidden="1">{#N/A,#N/A,FALSE,"OtherA&amp;L"}</definedName>
    <definedName name="wrn.Outlook._.for._.US._.Domestic._.Paging." localSheetId="30"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wrn.Outlook._.for._.US._.Domestic._.Paging."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wrn.Outlook._.Report." localSheetId="30" hidden="1">{#N/A,#N/A,FALSE,"Outlook for Month ";#N/A,#N/A,FALSE,"Risk for Month ";#N/A,#N/A,FALSE,"Upside for Month"}</definedName>
    <definedName name="wrn.Outlook._.Report." hidden="1">{#N/A,#N/A,FALSE,"Outlook for Month ";#N/A,#N/A,FALSE,"Risk for Month ";#N/A,#N/A,FALSE,"Upside for Month"}</definedName>
    <definedName name="wrn.Output." localSheetId="30"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 localSheetId="30" hidden="1">{#N/A,#N/A,FALSE,"1";#N/A,#N/A,FALSE,"2";#N/A,#N/A,FALSE,"16 - 17";#N/A,#N/A,FALSE,"18 - 19";#N/A,#N/A,FALSE,"26";#N/A,#N/A,FALSE,"27";#N/A,#N/A,FALSE,"28"}</definedName>
    <definedName name="wrn.p" hidden="1">{#N/A,#N/A,FALSE,"1";#N/A,#N/A,FALSE,"2";#N/A,#N/A,FALSE,"16 - 17";#N/A,#N/A,FALSE,"18 - 19";#N/A,#N/A,FALSE,"26";#N/A,#N/A,FALSE,"27";#N/A,#N/A,FALSE,"28"}</definedName>
    <definedName name="wrn.P_L._.and._.Bal.._.Sheet." localSheetId="30" hidden="1">{"P_L Account",#N/A,FALSE,"Prime";"Assets",#N/A,FALSE,"Prime";"Liabilities",#N/A,FALSE,"Prime";"Capital and Reserves",#N/A,FALSE,"Prime";"Rec. of S_Holders Funds",#N/A,FALSE,"Prime";"Rec. of Pre and Post Tax Result",#N/A,FALSE,"Prime"}</definedName>
    <definedName name="wrn.P_L._.and._.Bal.._.Sheet." hidden="1">{"P_L Account",#N/A,FALSE,"Prime";"Assets",#N/A,FALSE,"Prime";"Liabilities",#N/A,FALSE,"Prime";"Capital and Reserves",#N/A,FALSE,"Prime";"Rec. of S_Holders Funds",#N/A,FALSE,"Prime";"Rec. of Pre and Post Tax Result",#N/A,FALSE,"Prime"}</definedName>
    <definedName name="wrn.packer._.1." localSheetId="30"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ge._.1." localSheetId="30" hidden="1">{"Page 1",#N/A,FALSE,"Sheet1";"Page 2",#N/A,FALSE,"Sheet1"}</definedName>
    <definedName name="wrn.Page._.1." hidden="1">{"Page 1",#N/A,FALSE,"Sheet1";"Page 2",#N/A,FALSE,"Sheet1"}</definedName>
    <definedName name="wrn.Pages._.for._.Distribution." localSheetId="30" hidden="1">{#N/A,#N/A,FALSE,"DISTRIBUTION";#N/A,#N/A,FALSE,"Overview";#N/A,#N/A,FALSE,"QRTLY EPS";#N/A,#N/A,FALSE,"Category Summary";#N/A,#N/A,FALSE,"Sales Variance";#N/A,#N/A,FALSE,"Operating Profit Variance";#N/A,#N/A,FALSE,"Opportunities and Risks";#N/A,#N/A,FALSE,"Total P&amp;L Outlook"}</definedName>
    <definedName name="wrn.Pages._.for._.Distribution." hidden="1">{#N/A,#N/A,FALSE,"DISTRIBUTION";#N/A,#N/A,FALSE,"Overview";#N/A,#N/A,FALSE,"QRTLY EPS";#N/A,#N/A,FALSE,"Category Summary";#N/A,#N/A,FALSE,"Sales Variance";#N/A,#N/A,FALSE,"Operating Profit Variance";#N/A,#N/A,FALSE,"Opportunities and Risks";#N/A,#N/A,FALSE,"Total P&amp;L Outlook"}</definedName>
    <definedName name="wrn.Pasadena._.Store._.Assumptions." localSheetId="30" hidden="1">{"Pasadena Store Assumptions",#N/A,TRUE,"Formatted Assumptions"}</definedName>
    <definedName name="wrn.Pasadena._.Store._.Assumptions." hidden="1">{"Pasadena Store Assumptions",#N/A,TRUE,"Formatted Assumptions"}</definedName>
    <definedName name="wrn.Pasadena._.Store._.Pro._.Forma._.IS." localSheetId="30" hidden="1">{"Pasadena Store Pro IS Y1",#N/A,TRUE,"Pasadena Store Pro Forma IS";"Pasadena Store Pro IS Y2",#N/A,TRUE,"Pasadena Store Pro Forma IS";"Pasadena Store Pro IS Y3",#N/A,TRUE,"Pasadena Store Pro Forma IS";"Pasadena Store Pro IS Y4 and Y5",#N/A,TRUE,"Pasadena Store Pro Forma IS";"Pasadena Store Annual Summary",#N/A,TRUE,"Pasadena Store Pro Forma IS"}</definedName>
    <definedName name="wrn.Pasadena._.Store._.Pro._.Forma._.IS." hidden="1">{"Pasadena Store Pro IS Y1",#N/A,TRUE,"Pasadena Store Pro Forma IS";"Pasadena Store Pro IS Y2",#N/A,TRUE,"Pasadena Store Pro Forma IS";"Pasadena Store Pro IS Y3",#N/A,TRUE,"Pasadena Store Pro Forma IS";"Pasadena Store Pro IS Y4 and Y5",#N/A,TRUE,"Pasadena Store Pro Forma IS";"Pasadena Store Annual Summary",#N/A,TRUE,"Pasadena Store Pro Forma IS"}</definedName>
    <definedName name="wrn.PASSIF." localSheetId="30" hidden="1">{#N/A,#N/A,FALSE,"CAPITAL";#N/A,#N/A,FALSE,"RESERVE";#N/A,#N/A,FALSE,"SUBVENT INVEST";#N/A,#N/A,FALSE,"SUBVENT INVEST (2)";#N/A,#N/A,FALSE,"RESULTAT";#N/A,#N/A,FALSE,"PROVISIONS REGLEMENTEES";#N/A,#N/A,FALSE,"PROVISION POUR RISQUES";#N/A,#N/A,FALSE,"PROVISIONS PERTES DE CHANGE";#N/A,#N/A,FALSE,"PROVISIONS RISQUE CLIENT";#N/A,#N/A,FALSE,"PROVISIONS POUR CHARGES";#N/A,#N/A,FALSE,"PROVISIONS USURE PLATINE";#N/A,#N/A,FALSE,"PROVISIONS GE";#N/A,#N/A,FALSE,"EMPRUNT DETTE AUTRE";#N/A,#N/A,FALSE,"EMPRUNT DETTES FINANCIERE";#N/A,#N/A,FALSE,"DETTES D EXPLOITATION";#N/A,#N/A,FALSE,"DETTES FISC ET SOC";#N/A,#N/A,FALSE,"IMPOTS IS";#N/A,#N/A,FALSE,"AUTRES DETTES";#N/A,#N/A,FALSE,"RECLT DIFF INCORPO";#N/A,#N/A,FALSE,"PRODUIT CONST AVANCE";#N/A,#N/A,FALSE,"ECART DE CONVERSION";#N/A,#N/A,FALSE,"BILAN PASSIF"}</definedName>
    <definedName name="wrn.PASSIF." hidden="1">{#N/A,#N/A,FALSE,"CAPITAL";#N/A,#N/A,FALSE,"RESERVE";#N/A,#N/A,FALSE,"SUBVENT INVEST";#N/A,#N/A,FALSE,"SUBVENT INVEST (2)";#N/A,#N/A,FALSE,"RESULTAT";#N/A,#N/A,FALSE,"PROVISIONS REGLEMENTEES";#N/A,#N/A,FALSE,"PROVISION POUR RISQUES";#N/A,#N/A,FALSE,"PROVISIONS PERTES DE CHANGE";#N/A,#N/A,FALSE,"PROVISIONS RISQUE CLIENT";#N/A,#N/A,FALSE,"PROVISIONS POUR CHARGES";#N/A,#N/A,FALSE,"PROVISIONS USURE PLATINE";#N/A,#N/A,FALSE,"PROVISIONS GE";#N/A,#N/A,FALSE,"EMPRUNT DETTE AUTRE";#N/A,#N/A,FALSE,"EMPRUNT DETTES FINANCIERE";#N/A,#N/A,FALSE,"DETTES D EXPLOITATION";#N/A,#N/A,FALSE,"DETTES FISC ET SOC";#N/A,#N/A,FALSE,"IMPOTS IS";#N/A,#N/A,FALSE,"AUTRES DETTES";#N/A,#N/A,FALSE,"RECLT DIFF INCORPO";#N/A,#N/A,FALSE,"PRODUIT CONST AVANCE";#N/A,#N/A,FALSE,"ECART DE CONVERSION";#N/A,#N/A,FALSE,"BILAN PASSIF"}</definedName>
    <definedName name="wrn.PDA." localSheetId="30" hidden="1">{"MD-PDA",#N/A,FALSE,"99 MD-PDA";"TAG-PDA",#N/A,FALSE,"99 TAG-PDA";"HP-PDA",#N/A,FALSE,"99 HP-PDA";"CP-PDA",#N/A,FALSE,"99 CP-PDA"}</definedName>
    <definedName name="wrn.PDA." hidden="1">{"MD-PDA",#N/A,FALSE,"99 MD-PDA";"TAG-PDA",#N/A,FALSE,"99 TAG-PDA";"HP-PDA",#N/A,FALSE,"99 HP-PDA";"CP-PDA",#N/A,FALSE,"99 CP-PDA"}</definedName>
    <definedName name="wrn.Performance." localSheetId="30" hidden="1">{#N/A,#N/A,FALSE,"QTD";#N/A,#N/A,FALSE,"Lic Fees";#N/A,#N/A,FALSE,"Unapproved";#N/A,#N/A,FALSE,"Wkly Notes"}</definedName>
    <definedName name="wrn.Performance." hidden="1">{#N/A,#N/A,FALSE,"QTD";#N/A,#N/A,FALSE,"Lic Fees";#N/A,#N/A,FALSE,"Unapproved";#N/A,#N/A,FALSE,"Wkly Notes"}</definedName>
    <definedName name="wrn.Period._.1._.Financial._.Statements." localSheetId="30" hidden="1">{"Period 1 Income Statements",#N/A,FALSE,"Income Statement";"Period 1 Balance Sheets",#N/A,FALSE,"Balance Sheet";"Period 1 Cashflow Statements",#N/A,FALSE,"Cashflow Statement";"Period 1 Financial Ratios",#N/A,FALSE,"Financial Ratios"}</definedName>
    <definedName name="wrn.Period._.1._.Financial._.Statements." hidden="1">{"Period 1 Income Statements",#N/A,FALSE,"Income Statement";"Period 1 Balance Sheets",#N/A,FALSE,"Balance Sheet";"Period 1 Cashflow Statements",#N/A,FALSE,"Cashflow Statement";"Period 1 Financial Ratios",#N/A,FALSE,"Financial Ratios"}</definedName>
    <definedName name="wrn.Period._.10._.Financial._.Statements." localSheetId="30" hidden="1">{"Period 10 Income Statements",#N/A,FALSE,"Income Statement";"Period 10 Balance Sheets",#N/A,FALSE,"Balance Sheet";"Period 10 Cashflow Statements",#N/A,FALSE,"Cashflow Statement";"Period 10 Financial Ratios",#N/A,FALSE,"Financial Ratios"}</definedName>
    <definedName name="wrn.Period._.10._.Financial._.Statements." hidden="1">{"Period 10 Income Statements",#N/A,FALSE,"Income Statement";"Period 10 Balance Sheets",#N/A,FALSE,"Balance Sheet";"Period 10 Cashflow Statements",#N/A,FALSE,"Cashflow Statement";"Period 10 Financial Ratios",#N/A,FALSE,"Financial Ratios"}</definedName>
    <definedName name="wrn.Period._.11._.Financial._.Statements." localSheetId="30" hidden="1">{"Period 11 Income Statements",#N/A,FALSE,"Income Statement";"Period 11 Balance Sheets",#N/A,FALSE,"Balance Sheet";"Period 11 Cashflow Statements",#N/A,FALSE,"Cashflow Statement";"Period 11 Financial Ratios",#N/A,FALSE,"Financial Ratios"}</definedName>
    <definedName name="wrn.Period._.11._.Financial._.Statements." hidden="1">{"Period 11 Income Statements",#N/A,FALSE,"Income Statement";"Period 11 Balance Sheets",#N/A,FALSE,"Balance Sheet";"Period 11 Cashflow Statements",#N/A,FALSE,"Cashflow Statement";"Period 11 Financial Ratios",#N/A,FALSE,"Financial Ratios"}</definedName>
    <definedName name="wrn.Period._.12._.Financial._.Statements." localSheetId="30" hidden="1">{"Period 12 Income Statements",#N/A,FALSE,"Income Statement";"Period 12 Balance Sheets",#N/A,FALSE,"Balance Sheet";"Period 12 Cashflow Statements",#N/A,FALSE,"Cashflow Statement";"Period 12 Financial Ratios",#N/A,FALSE,"Financial Ratios"}</definedName>
    <definedName name="wrn.Period._.12._.Financial._.Statements." hidden="1">{"Period 12 Income Statements",#N/A,FALSE,"Income Statement";"Period 12 Balance Sheets",#N/A,FALSE,"Balance Sheet";"Period 12 Cashflow Statements",#N/A,FALSE,"Cashflow Statement";"Period 12 Financial Ratios",#N/A,FALSE,"Financial Ratios"}</definedName>
    <definedName name="wrn.Period._.2._.Financial._.Statements." localSheetId="30" hidden="1">{"Period 2 Income Statements",#N/A,FALSE,"Income Statement";"Period 2 Balance Sheets",#N/A,FALSE,"Balance Sheet";"Period 2 Cashflow Statements",#N/A,FALSE,"Cashflow Statement";"Period 2 Financial Ratios",#N/A,FALSE,"Financial Ratios"}</definedName>
    <definedName name="wrn.Period._.2._.Financial._.Statements." hidden="1">{"Period 2 Income Statements",#N/A,FALSE,"Income Statement";"Period 2 Balance Sheets",#N/A,FALSE,"Balance Sheet";"Period 2 Cashflow Statements",#N/A,FALSE,"Cashflow Statement";"Period 2 Financial Ratios",#N/A,FALSE,"Financial Ratios"}</definedName>
    <definedName name="wrn.Period._.3._.Financial._.Statements." localSheetId="30" hidden="1">{"Period 3 Income Statements",#N/A,FALSE,"Income Statement";"Period 3 Balance Sheets",#N/A,FALSE,"Balance Sheet";"Period 3 Cashflow Statements",#N/A,FALSE,"Cashflow Statement";"Period 3 Financial Ratios",#N/A,FALSE,"Financial Ratios"}</definedName>
    <definedName name="wrn.Period._.3._.Financial._.Statements." hidden="1">{"Period 3 Income Statements",#N/A,FALSE,"Income Statement";"Period 3 Balance Sheets",#N/A,FALSE,"Balance Sheet";"Period 3 Cashflow Statements",#N/A,FALSE,"Cashflow Statement";"Period 3 Financial Ratios",#N/A,FALSE,"Financial Ratios"}</definedName>
    <definedName name="wrn.Period._.4._.Financial._.Statements." localSheetId="30" hidden="1">{"Period 4 Income Statements",#N/A,FALSE,"Income Statement";"Period 4 Balance Sheets",#N/A,FALSE,"Balance Sheet";"Period 4 Cashflow Statements",#N/A,FALSE,"Cashflow Statement";"Period 4 Financial Ratios",#N/A,FALSE,"Financial Ratios"}</definedName>
    <definedName name="wrn.Period._.4._.Financial._.Statements." hidden="1">{"Period 4 Income Statements",#N/A,FALSE,"Income Statement";"Period 4 Balance Sheets",#N/A,FALSE,"Balance Sheet";"Period 4 Cashflow Statements",#N/A,FALSE,"Cashflow Statement";"Period 4 Financial Ratios",#N/A,FALSE,"Financial Ratios"}</definedName>
    <definedName name="wrn.Period._.5._.Financial._.Statements." localSheetId="30" hidden="1">{"Period 5 Income Statements",#N/A,FALSE,"Income Statement";"Period 5 Balance Sheets",#N/A,FALSE,"Balance Sheet";"Period 5 Cashflow Statements",#N/A,FALSE,"Cashflow Statement";"Period 5 Financial Ratios",#N/A,FALSE,"Financial Ratios"}</definedName>
    <definedName name="wrn.Period._.5._.Financial._.Statements." hidden="1">{"Period 5 Income Statements",#N/A,FALSE,"Income Statement";"Period 5 Balance Sheets",#N/A,FALSE,"Balance Sheet";"Period 5 Cashflow Statements",#N/A,FALSE,"Cashflow Statement";"Period 5 Financial Ratios",#N/A,FALSE,"Financial Ratios"}</definedName>
    <definedName name="wrn.Period._.6._.Financial._.Statements." localSheetId="30" hidden="1">{"Period 6 Income Statements",#N/A,FALSE,"Income Statement";"Period 6 Balance Sheets",#N/A,FALSE,"Balance Sheet";"Period 6 Cashflow Statements",#N/A,FALSE,"Cashflow Statement";"Period 6 Financial Ratios",#N/A,FALSE,"Financial Ratios"}</definedName>
    <definedName name="wrn.Period._.6._.Financial._.Statements." hidden="1">{"Period 6 Income Statements",#N/A,FALSE,"Income Statement";"Period 6 Balance Sheets",#N/A,FALSE,"Balance Sheet";"Period 6 Cashflow Statements",#N/A,FALSE,"Cashflow Statement";"Period 6 Financial Ratios",#N/A,FALSE,"Financial Ratios"}</definedName>
    <definedName name="wrn.Period._.7._.Financial._.Statements." localSheetId="30" hidden="1">{"Period 7 Income Statements",#N/A,FALSE,"Income Statement";"Period 7 Balance Sheets",#N/A,FALSE,"Balance Sheet";"Period 7 Cashflow Statements",#N/A,FALSE,"Cashflow Statement";"Period 7 Financial Ratios",#N/A,FALSE,"Financial Ratios";"Period 7 New Cash Flow",#N/A,FALSE,"New Cashflow Statement"}</definedName>
    <definedName name="wrn.Period._.7._.Financial._.Statements." hidden="1">{"Period 7 Income Statements",#N/A,FALSE,"Income Statement";"Period 7 Balance Sheets",#N/A,FALSE,"Balance Sheet";"Period 7 Cashflow Statements",#N/A,FALSE,"Cashflow Statement";"Period 7 Financial Ratios",#N/A,FALSE,"Financial Ratios";"Period 7 New Cash Flow",#N/A,FALSE,"New Cashflow Statement"}</definedName>
    <definedName name="wrn.Period._.8._.Financial._.Statements." localSheetId="30" hidden="1">{"Period 8 Income Statements",#N/A,FALSE,"Income Statement";"Period 8 Balance Sheets",#N/A,FALSE,"Balance Sheet";"Period 8 Cashflow Statements",#N/A,FALSE,"Cashflow Statement";"Period 8 Financial Ratios",#N/A,FALSE,"Financial Ratios"}</definedName>
    <definedName name="wrn.Period._.8._.Financial._.Statements." hidden="1">{"Period 8 Income Statements",#N/A,FALSE,"Income Statement";"Period 8 Balance Sheets",#N/A,FALSE,"Balance Sheet";"Period 8 Cashflow Statements",#N/A,FALSE,"Cashflow Statement";"Period 8 Financial Ratios",#N/A,FALSE,"Financial Ratios"}</definedName>
    <definedName name="wrn.Period._.9._.Financial._.Statements." localSheetId="30" hidden="1">{"Period 9 Income Statements",#N/A,FALSE,"Income Statement";"Period 9 Balance Sheets",#N/A,FALSE,"Balance Sheet";"Period 9 Cashflow Statements",#N/A,FALSE,"Cashflow Statement";"Period 9 Financial Ratios",#N/A,FALSE,"Financial Ratios"}</definedName>
    <definedName name="wrn.Period._.9._.Financial._.Statements." hidden="1">{"Period 9 Income Statements",#N/A,FALSE,"Income Statement";"Period 9 Balance Sheets",#N/A,FALSE,"Balance Sheet";"Period 9 Cashflow Statements",#N/A,FALSE,"Cashflow Statement";"Period 9 Financial Ratios",#N/A,FALSE,"Financial Ratios"}</definedName>
    <definedName name="wrn.Period._.And._.YTD." localSheetId="30" hidden="1">{#N/A,#N/A,FALSE,"SLM - REGION - YTD";#N/A,#N/A,FALSE,"SLM - REGION - PERIOD";#N/A,#N/A,FALSE,"TUNA - REGION - YTD";#N/A,#N/A,FALSE,"TUNA - REGION - PERIOD";#N/A,#N/A,FALSE,"S&amp;H - REGION - YTD";#N/A,#N/A,FALSE,"S&amp;H - REGION - PERIOD";#N/A,#N/A,FALSE,"SPECIALTIES";#N/A,#N/A,FALSE,"TL SEAFOOD";#N/A,#N/A,FALSE,"Ret Price"}</definedName>
    <definedName name="wrn.Period._.And._.YTD." hidden="1">{#N/A,#N/A,FALSE,"SLM - REGION - YTD";#N/A,#N/A,FALSE,"SLM - REGION - PERIOD";#N/A,#N/A,FALSE,"TUNA - REGION - YTD";#N/A,#N/A,FALSE,"TUNA - REGION - PERIOD";#N/A,#N/A,FALSE,"S&amp;H - REGION - YTD";#N/A,#N/A,FALSE,"S&amp;H - REGION - PERIOD";#N/A,#N/A,FALSE,"SPECIALTIES";#N/A,#N/A,FALSE,"TL SEAFOOD";#N/A,#N/A,FALSE,"Ret Price"}</definedName>
    <definedName name="wrn.Period._.Report._.for._.AKE." localSheetId="30" hidden="1">{#N/A,#N/A,TRUE,"Sum";#N/A,#N/A,TRUE,"P&amp;L";#N/A,#N/A,TRUE,"B-S";#N/A,#N/A,TRUE,"C-F";#N/A,#N/A,TRUE,"Strap";#N/A,#N/A,TRUE,"SAP"}</definedName>
    <definedName name="wrn.Period._.Report._.for._.AKE." hidden="1">{#N/A,#N/A,TRUE,"Sum";#N/A,#N/A,TRUE,"P&amp;L";#N/A,#N/A,TRUE,"B-S";#N/A,#N/A,TRUE,"C-F";#N/A,#N/A,TRUE,"Strap";#N/A,#N/A,TRUE,"SAP"}</definedName>
    <definedName name="wrn.PETC." localSheetId="30" hidden="1">{"Annual",#N/A,FALSE,"PETC";"Balance Sheet",#N/A,FALSE,"PETC";"Funds Flow",#N/A,FALSE,"PETC";"Quarterly Earnings",#N/A,FALSE,"PETC";"Quarterly Margins",#N/A,FALSE,"PETC";"Ratio Analysis",#N/A,FALSE,"PETC";"Q Sales",#N/A,FALSE,"PETC";"Unit Analysis",#N/A,FALSE,"PETC";"Inventory Analysis",#N/A,FALSE,"PETC";"Valuation",#N/A,FALSE,"PETC";"Comps",#N/A,FALSE,"PETC"}</definedName>
    <definedName name="wrn.PETC." hidden="1">{"Annual",#N/A,FALSE,"PETC";"Balance Sheet",#N/A,FALSE,"PETC";"Funds Flow",#N/A,FALSE,"PETC";"Quarterly Earnings",#N/A,FALSE,"PETC";"Quarterly Margins",#N/A,FALSE,"PETC";"Ratio Analysis",#N/A,FALSE,"PETC";"Q Sales",#N/A,FALSE,"PETC";"Unit Analysis",#N/A,FALSE,"PETC";"Inventory Analysis",#N/A,FALSE,"PETC";"Valuation",#N/A,FALSE,"PETC";"Comps",#N/A,FALSE,"PETC"}</definedName>
    <definedName name="wrn.pg1." localSheetId="30" hidden="1">{"pvidata",#N/A,FALSE,"PVI-STAFF"}</definedName>
    <definedName name="wrn.pg1." hidden="1">{"pvidata",#N/A,FALSE,"PVI-STAFF"}</definedName>
    <definedName name="wrn.pg2." localSheetId="30" hidden="1">{"ftedata",#N/A,FALSE,"PVI-STAFF"}</definedName>
    <definedName name="wrn.pg2." hidden="1">{"ftedata",#N/A,FALSE,"PVI-STAFF"}</definedName>
    <definedName name="wrn.Pharm._.Market._.Report." localSheetId="30" hidden="1">{#N/A,#N/A,FALSE,"Sales Graph";#N/A,#N/A,FALSE,"PSBM";#N/A,#N/A,FALSE,"BUC Graph";#N/A,#N/A,FALSE,"P&amp;L - YTD"}</definedName>
    <definedName name="wrn.Pharm._.Market._.Report." hidden="1">{#N/A,#N/A,FALSE,"Sales Graph";#N/A,#N/A,FALSE,"PSBM";#N/A,#N/A,FALSE,"BUC Graph";#N/A,#N/A,FALSE,"P&amp;L - YTD"}</definedName>
    <definedName name="wrn.Pharmaceuticals." localSheetId="30"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harmaceuticals."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ine._.Street._.Pro._.Forma._.IS." localSheetId="30" hidden="1">{"Pine Store Pro IS Y1",#N/A,TRUE,"Pine St Store Pro Forma IS";"Pine Store Pro IS Y2",#N/A,TRUE,"Pine St Store Pro Forma IS";"Pine Store Pro IS Y3",#N/A,TRUE,"Pine St Store Pro Forma IS";"Pine Store Pro IS Y4 and Y5",#N/A,TRUE,"Pine St Store Pro Forma IS";"Pine Store Annual Summary",#N/A,TRUE,"Pine St Store Pro Forma IS"}</definedName>
    <definedName name="wrn.Pine._.Street._.Pro._.Forma._.IS." hidden="1">{"Pine Store Pro IS Y1",#N/A,TRUE,"Pine St Store Pro Forma IS";"Pine Store Pro IS Y2",#N/A,TRUE,"Pine St Store Pro Forma IS";"Pine Store Pro IS Y3",#N/A,TRUE,"Pine St Store Pro Forma IS";"Pine Store Pro IS Y4 and Y5",#N/A,TRUE,"Pine St Store Pro Forma IS";"Pine Store Annual Summary",#N/A,TRUE,"Pine St Store Pro Forma IS"}</definedName>
    <definedName name="wrn.Pine._.Street._.Store._.Assumptions." localSheetId="30" hidden="1">{"Pine St Store Assumptions",#N/A,TRUE,"Formatted Assumptions"}</definedName>
    <definedName name="wrn.Pine._.Street._.Store._.Assumptions." hidden="1">{"Pine St Store Assumptions",#N/A,TRUE,"Formatted Assumptions"}</definedName>
    <definedName name="wrn.PL." localSheetId="30" hidden="1">{"PL",#N/A,FALSE,"TEMPLT3"}</definedName>
    <definedName name="wrn.PL." hidden="1">{"PL",#N/A,FALSE,"TEMPLT3"}</definedName>
    <definedName name="wrn.PL._.ALL." localSheetId="30" hidden="1">{"Consolidated PL",#N/A,FALSE,"Consolidated";"US PL",#N/A,FALSE,"US";"UK PL",#N/A,FALSE,"UK";"ASIA PL",#N/A,FALSE,"Asia";"Mexico PL",#N/A,FALSE,"Mexico";"Macro PL",#N/A,FALSE,"Macro"}</definedName>
    <definedName name="wrn.PL._.ALL." hidden="1">{"Consolidated PL",#N/A,FALSE,"Consolidated";"US PL",#N/A,FALSE,"US";"UK PL",#N/A,FALSE,"UK";"ASIA PL",#N/A,FALSE,"Asia";"Mexico PL",#N/A,FALSE,"Mexico";"Macro PL",#N/A,FALSE,"Macro"}</definedName>
    <definedName name="wrn.PL._.trend." localSheetId="30" hidden="1">{"Jan-June",#N/A,FALSE,"Sheet4";"Jul-Dec",#N/A,FALSE,"Sheet4"}</definedName>
    <definedName name="wrn.PL._.trend." hidden="1">{"Jan-June",#N/A,FALSE,"Sheet4";"Jul-Dec",#N/A,FALSE,"Sheet4"}</definedName>
    <definedName name="wrn.PL98." localSheetId="30" hidden="1">{#N/A,#N/A,FALSE,"A";#N/A,#N/A,FALSE,"B";#N/A,#N/A,FALSE,"C";#N/A,#N/A,FALSE,"D";#N/A,#N/A,FALSE,"E";#N/A,#N/A,FALSE,"F";#N/A,#N/A,FALSE,"G";#N/A,#N/A,FALSE,"H";#N/A,#N/A,FALSE,"I";#N/A,#N/A,FALSE,"J"}</definedName>
    <definedName name="wrn.PL98." hidden="1">{#N/A,#N/A,FALSE,"A";#N/A,#N/A,FALSE,"B";#N/A,#N/A,FALSE,"C";#N/A,#N/A,FALSE,"D";#N/A,#N/A,FALSE,"E";#N/A,#N/A,FALSE,"F";#N/A,#N/A,FALSE,"G";#N/A,#N/A,FALSE,"H";#N/A,#N/A,FALSE,"I";#N/A,#N/A,FALSE,"J"}</definedName>
    <definedName name="wrn.Plan._.EVA." localSheetId="30" hidden="1">{#N/A,#N/A,FALSE,"Nov 96";#N/A,#N/A,FALSE,"Dec 96";#N/A,#N/A,FALSE,"Jan 97";#N/A,#N/A,FALSE,"Feb 97";#N/A,#N/A,FALSE,"Mar 97";#N/A,#N/A,FALSE,"Apr 97";#N/A,#N/A,FALSE,"May 97";#N/A,#N/A,FALSE,"Jun 97";#N/A,#N/A,FALSE,"Jul 97";#N/A,#N/A,FALSE,"Aug 97";#N/A,#N/A,FALSE,"Sep 97";#N/A,#N/A,FALSE,"Oct 97"}</definedName>
    <definedName name="wrn.Plan._.EVA." hidden="1">{#N/A,#N/A,FALSE,"Nov 96";#N/A,#N/A,FALSE,"Dec 96";#N/A,#N/A,FALSE,"Jan 97";#N/A,#N/A,FALSE,"Feb 97";#N/A,#N/A,FALSE,"Mar 97";#N/A,#N/A,FALSE,"Apr 97";#N/A,#N/A,FALSE,"May 97";#N/A,#N/A,FALSE,"Jun 97";#N/A,#N/A,FALSE,"Jul 97";#N/A,#N/A,FALSE,"Aug 97";#N/A,#N/A,FALSE,"Sep 97";#N/A,#N/A,FALSE,"Oct 97"}</definedName>
    <definedName name="wrn.PLAN._.PRINT." localSheetId="30" hidden="1">{#N/A,#N/A,FALSE,"SALES";#N/A,#N/A,FALSE,"EARNINGS";#N/A,#N/A,FALSE,"ORDERS";#N/A,#N/A,FALSE,"CONT AWARDS";#N/A,#N/A,FALSE,"RISK";#N/A,#N/A,FALSE,"FIX PRICE";#N/A,#N/A,FALSE,"AWARD FEE";#N/A,#N/A,FALSE,"B&amp;P";#N/A,#N/A,FALSE,"HEADCOUNT";#N/A,#N/A,FALSE,"CAPITAL"}</definedName>
    <definedName name="wrn.PLAN._.PRINT." hidden="1">{#N/A,#N/A,FALSE,"SALES";#N/A,#N/A,FALSE,"EARNINGS";#N/A,#N/A,FALSE,"ORDERS";#N/A,#N/A,FALSE,"CONT AWARDS";#N/A,#N/A,FALSE,"RISK";#N/A,#N/A,FALSE,"FIX PRICE";#N/A,#N/A,FALSE,"AWARD FEE";#N/A,#N/A,FALSE,"B&amp;P";#N/A,#N/A,FALSE,"HEADCOUNT";#N/A,#N/A,FALSE,"CAPITAL"}</definedName>
    <definedName name="wrn.PLFORECAST." localSheetId="30" hidden="1">{"CY",#N/A,FALSE,"FORECAST";"PAYROLL",#N/A,FALSE,"FORECAST";"REC",#N/A,FALSE,"FORECAST";"SALES",#N/A,FALSE,"FORECAST"}</definedName>
    <definedName name="wrn.PLFORECAST." hidden="1">{"CY",#N/A,FALSE,"FORECAST";"PAYROLL",#N/A,FALSE,"FORECAST";"REC",#N/A,FALSE,"FORECAST";"SALES",#N/A,FALSE,"FORECAST"}</definedName>
    <definedName name="wrn.PLX." localSheetId="30" hidden="1">{"cred comp",#N/A,FALSE,"Comparable Credit Analysis";"IS",#N/A,FALSE,"IS";"Sensitivity",#N/A,FALSE,"Sensitivity";"BS",#N/A,FALSE,"BS";"Bond Summary",#N/A,FALSE,"B Summary";"AD",#N/A,FALSE,"Accretion";"NAV",#N/A,FALSE,"NAV";"SU",#N/A,FALSE,"S&amp;U";"acq. study",#N/A,FALSE,"Acq. Study";"F Charges",#N/A,FALSE,"Fixed Charges"}</definedName>
    <definedName name="wrn.PLX." hidden="1">{"cred comp",#N/A,FALSE,"Comparable Credit Analysis";"IS",#N/A,FALSE,"IS";"Sensitivity",#N/A,FALSE,"Sensitivity";"BS",#N/A,FALSE,"BS";"Bond Summary",#N/A,FALSE,"B Summary";"AD",#N/A,FALSE,"Accretion";"NAV",#N/A,FALSE,"NAV";"SU",#N/A,FALSE,"S&amp;U";"acq. study",#N/A,FALSE,"Acq. Study";"F Charges",#N/A,FALSE,"Fixed Charges"}</definedName>
    <definedName name="wrn.PNL._.Analysis." localSheetId="30" hidden="1">{#N/A,#N/A,FALSE,"FRANCE MONTH DETAIL  FFR";#N/A,#N/A,FALSE,"FRANCE MONTH DETAIL  NLG";#N/A,#N/A,FALSE,"FRANCE YTD  DETAIL FFR";#N/A,#N/A,FALSE,"FRANCE YTD  DETAIL NLG"}</definedName>
    <definedName name="wrn.PNL._.Analysis." hidden="1">{#N/A,#N/A,FALSE,"FRANCE MONTH DETAIL  FFR";#N/A,#N/A,FALSE,"FRANCE MONTH DETAIL  NLG";#N/A,#N/A,FALSE,"FRANCE YTD  DETAIL FFR";#N/A,#N/A,FALSE,"FRANCE YTD  DETAIL NLG"}</definedName>
    <definedName name="wrn.portfoli2" localSheetId="30" hidden="1">{#N/A,#N/A,FALSE,"fy95";#N/A,#N/A,FALSE,"fy96";#N/A,#N/A,FALSE,"ty96";#N/A,#N/A,FALSE,"total";#N/A,#N/A,FALSE,"EAC"}</definedName>
    <definedName name="wrn.portfoli2" hidden="1">{#N/A,#N/A,FALSE,"fy95";#N/A,#N/A,FALSE,"fy96";#N/A,#N/A,FALSE,"ty96";#N/A,#N/A,FALSE,"total";#N/A,#N/A,FALSE,"EAC"}</definedName>
    <definedName name="wrn.Portfolio." localSheetId="30" hidden="1">{#N/A,#N/A,FALSE,"fy95";#N/A,#N/A,FALSE,"fy96";#N/A,#N/A,FALSE,"ty96";#N/A,#N/A,FALSE,"total";#N/A,#N/A,FALSE,"EAC"}</definedName>
    <definedName name="wrn.Portfolio." hidden="1">{#N/A,#N/A,FALSE,"fy95";#N/A,#N/A,FALSE,"fy96";#N/A,#N/A,FALSE,"ty96";#N/A,#N/A,FALSE,"total";#N/A,#N/A,FALSE,"EAC"}</definedName>
    <definedName name="wrn.portfolio1" localSheetId="30" hidden="1">{#N/A,#N/A,FALSE,"fy95";#N/A,#N/A,FALSE,"fy96";#N/A,#N/A,FALSE,"ty96";#N/A,#N/A,FALSE,"total";#N/A,#N/A,FALSE,"EAC"}</definedName>
    <definedName name="wrn.portfolio1" hidden="1">{#N/A,#N/A,FALSE,"fy95";#N/A,#N/A,FALSE,"fy96";#N/A,#N/A,FALSE,"ty96";#N/A,#N/A,FALSE,"total";#N/A,#N/A,FALSE,"EAC"}</definedName>
    <definedName name="wrn.Portfolio1." localSheetId="30" hidden="1">{#N/A,#N/A,FALSE,"fy95";#N/A,#N/A,FALSE,"fy96";#N/A,#N/A,FALSE,"ty96";#N/A,#N/A,FALSE,"total";#N/A,#N/A,FALSE,"EAC"}</definedName>
    <definedName name="wrn.Portfolio1." hidden="1">{#N/A,#N/A,FALSE,"fy95";#N/A,#N/A,FALSE,"fy96";#N/A,#N/A,FALSE,"ty96";#N/A,#N/A,FALSE,"total";#N/A,#N/A,FALSE,"EAC"}</definedName>
    <definedName name="wrn.portfolio11" localSheetId="30" hidden="1">{#N/A,#N/A,FALSE,"fy95";#N/A,#N/A,FALSE,"fy96";#N/A,#N/A,FALSE,"ty96";#N/A,#N/A,FALSE,"total";#N/A,#N/A,FALSE,"EAC"}</definedName>
    <definedName name="wrn.portfolio11" hidden="1">{#N/A,#N/A,FALSE,"fy95";#N/A,#N/A,FALSE,"fy96";#N/A,#N/A,FALSE,"ty96";#N/A,#N/A,FALSE,"total";#N/A,#N/A,FALSE,"EAC"}</definedName>
    <definedName name="wrn.portfolio2" localSheetId="30" hidden="1">{#N/A,#N/A,FALSE,"fy95";#N/A,#N/A,FALSE,"fy96";#N/A,#N/A,FALSE,"ty96";#N/A,#N/A,FALSE,"total";#N/A,#N/A,FALSE,"EAC"}</definedName>
    <definedName name="wrn.portfolio2" hidden="1">{#N/A,#N/A,FALSE,"fy95";#N/A,#N/A,FALSE,"fy96";#N/A,#N/A,FALSE,"ty96";#N/A,#N/A,FALSE,"total";#N/A,#N/A,FALSE,"EAC"}</definedName>
    <definedName name="wrn.portfolioa" localSheetId="30" hidden="1">{#N/A,#N/A,FALSE,"fy95";#N/A,#N/A,FALSE,"fy96";#N/A,#N/A,FALSE,"ty96";#N/A,#N/A,FALSE,"total";#N/A,#N/A,FALSE,"EAC"}</definedName>
    <definedName name="wrn.portfolioa" hidden="1">{#N/A,#N/A,FALSE,"fy95";#N/A,#N/A,FALSE,"fy96";#N/A,#N/A,FALSE,"ty96";#N/A,#N/A,FALSE,"total";#N/A,#N/A,FALSE,"EAC"}</definedName>
    <definedName name="wrn.Portfolioa." localSheetId="30" hidden="1">{#N/A,#N/A,FALSE,"fy95";#N/A,#N/A,FALSE,"fy96";#N/A,#N/A,FALSE,"ty96";#N/A,#N/A,FALSE,"total";#N/A,#N/A,FALSE,"EAC"}</definedName>
    <definedName name="wrn.Portfolioa." hidden="1">{#N/A,#N/A,FALSE,"fy95";#N/A,#N/A,FALSE,"fy96";#N/A,#N/A,FALSE,"ty96";#N/A,#N/A,FALSE,"total";#N/A,#N/A,FALSE,"EAC"}</definedName>
    <definedName name="wrn.Portfoliob." localSheetId="30" hidden="1">{#N/A,#N/A,FALSE,"fy95";#N/A,#N/A,FALSE,"fy96";#N/A,#N/A,FALSE,"ty96";#N/A,#N/A,FALSE,"total";#N/A,#N/A,FALSE,"EAC"}</definedName>
    <definedName name="wrn.Portfoliob." hidden="1">{#N/A,#N/A,FALSE,"fy95";#N/A,#N/A,FALSE,"fy96";#N/A,#N/A,FALSE,"ty96";#N/A,#N/A,FALSE,"total";#N/A,#N/A,FALSE,"EAC"}</definedName>
    <definedName name="wrn.portrait." localSheetId="30" hidden="1">{#N/A,#N/A,FALSE,"CPR"}</definedName>
    <definedName name="wrn.portrait." hidden="1">{#N/A,#N/A,FALSE,"CPR"}</definedName>
    <definedName name="wrn.POST." localSheetId="30" hidden="1">{#N/A,#N/A,FALSE,"Memo Page";#N/A,#N/A,FALSE,"Flash";#N/A,#N/A,FALSE,"Sls vs Mkt";#N/A,#N/A,FALSE,"YTD";#N/A,#N/A,FALSE,"Brand Detail";#N/A,#N/A,FALSE,"QTR_Index"}</definedName>
    <definedName name="wrn.POST." hidden="1">{#N/A,#N/A,FALSE,"Memo Page";#N/A,#N/A,FALSE,"Flash";#N/A,#N/A,FALSE,"Sls vs Mkt";#N/A,#N/A,FALSE,"YTD";#N/A,#N/A,FALSE,"Brand Detail";#N/A,#N/A,FALSE,"QTR_Index"}</definedName>
    <definedName name="wrn.Pound._.Sterling." localSheetId="30" hidden="1">{"Pound Sterling",#N/A,TRUE,"PPD";"Pound Sterling",#N/A,TRUE,"Anaquest";"Pound Sterling",#N/A,TRUE,"Delta";"Pound Sterling",#N/A,TRUE,"INO"}</definedName>
    <definedName name="wrn.Pound._.Sterling." hidden="1">{"Pound Sterling",#N/A,TRUE,"PPD";"Pound Sterling",#N/A,TRUE,"Anaquest";"Pound Sterling",#N/A,TRUE,"Delta";"Pound Sterling",#N/A,TRUE,"INO"}</definedName>
    <definedName name="wrn.ppp" localSheetId="30" hidden="1">{#N/A,#N/A,FALSE,"1";#N/A,#N/A,FALSE,"2";#N/A,#N/A,FALSE,"16 - 17";#N/A,#N/A,FALSE,"18 - 19";#N/A,#N/A,FALSE,"26";#N/A,#N/A,FALSE,"27";#N/A,#N/A,FALSE,"28"}</definedName>
    <definedName name="wrn.ppp" hidden="1">{#N/A,#N/A,FALSE,"1";#N/A,#N/A,FALSE,"2";#N/A,#N/A,FALSE,"16 - 17";#N/A,#N/A,FALSE,"18 - 19";#N/A,#N/A,FALSE,"26";#N/A,#N/A,FALSE,"27";#N/A,#N/A,FALSE,"28"}</definedName>
    <definedName name="wrn.PRBFinancials." localSheetId="30" hidden="1">{"incomemth",#N/A,TRUE,"forecast01";"incpercentmth",#N/A,TRUE,"forecast01";"balancemth",#N/A,TRUE,"forecast01";"cashmth",#N/A,TRUE,"forecast01";"cov2mth",#N/A,TRUE,"forecast01";"prbexp",#N/A,TRUE,"forecast01";"prbcap",#N/A,TRUE,"forecast01";"coalconsultants",#N/A,TRUE,"forecast01";"prbsum",#N/A,TRUE,"forecast01"}</definedName>
    <definedName name="wrn.PRBFinancials." hidden="1">{"incomemth",#N/A,TRUE,"forecast01";"incpercentmth",#N/A,TRUE,"forecast01";"balancemth",#N/A,TRUE,"forecast01";"cashmth",#N/A,TRUE,"forecast01";"cov2mth",#N/A,TRUE,"forecast01";"prbexp",#N/A,TRUE,"forecast01";"prbcap",#N/A,TRUE,"forecast01";"coalconsultants",#N/A,TRUE,"forecast01";"prbsum",#N/A,TRUE,"forecast01"}</definedName>
    <definedName name="wrn.PRE." localSheetId="30" hidden="1">{#N/A,#N/A,FALSE,"Summary";#N/A,#N/A,FALSE,"Flash";#N/A,#N/A,FALSE,"Sls vs Mkt";#N/A,#N/A,FALSE,"YTD";#N/A,#N/A,FALSE,"Brand Detail";#N/A,#N/A,FALSE,"QTR_Index";#N/A,#N/A,FALSE,"VOP Impact"}</definedName>
    <definedName name="wrn.PRE." hidden="1">{#N/A,#N/A,FALSE,"Summary";#N/A,#N/A,FALSE,"Flash";#N/A,#N/A,FALSE,"Sls vs Mkt";#N/A,#N/A,FALSE,"YTD";#N/A,#N/A,FALSE,"Brand Detail";#N/A,#N/A,FALSE,"QTR_Index";#N/A,#N/A,FALSE,"VOP Impact"}</definedName>
    <definedName name="wrn.pres." localSheetId="30" hidden="1">{#N/A,#N/A,FALSE,"Major v. River";#N/A,#N/A,FALSE,"Industry";#N/A,#N/A,FALSE,"Large Operators";#N/A,#N/A,FALSE,"Smaller Operators";#N/A,#N/A,FALSE,"Equip. Supply";#N/A,#N/A,FALSE,"EBITDA";#N/A,#N/A,FALSE,"States";#N/A,#N/A,FALSE,"LV Detail"}</definedName>
    <definedName name="wrn.pres." hidden="1">{#N/A,#N/A,FALSE,"Major v. River";#N/A,#N/A,FALSE,"Industry";#N/A,#N/A,FALSE,"Large Operators";#N/A,#N/A,FALSE,"Smaller Operators";#N/A,#N/A,FALSE,"Equip. Supply";#N/A,#N/A,FALSE,"EBITDA";#N/A,#N/A,FALSE,"States";#N/A,#N/A,FALSE,"LV Detail"}</definedName>
    <definedName name="wrn.PRES_OUT." localSheetId="30" hidden="1">{"page1",#N/A,FALSE,"PRESENTATION";"page2",#N/A,FALSE,"PRESENTATION";#N/A,#N/A,FALSE,"Valuation Summary"}</definedName>
    <definedName name="wrn.PRES_OUT." hidden="1">{"page1",#N/A,FALSE,"PRESENTATION";"page2",#N/A,FALSE,"PRESENTATION";#N/A,#N/A,FALSE,"Valuation Summary"}</definedName>
    <definedName name="wrn.PRES_OUT2" localSheetId="30" hidden="1">{"page1",#N/A,FALSE,"PRESENTATION";"page2",#N/A,FALSE,"PRESENTATION";#N/A,#N/A,FALSE,"Valuation Summary"}</definedName>
    <definedName name="wrn.PRES_OUT2" hidden="1">{"page1",#N/A,FALSE,"PRESENTATION";"page2",#N/A,FALSE,"PRESENTATION";#N/A,#N/A,FALSE,"Valuation Summary"}</definedName>
    <definedName name="wrn.Pres_OUT3" localSheetId="30" hidden="1">{"page1",#N/A,FALSE,"PRESENTATION";"page2",#N/A,FALSE,"PRESENTATION";#N/A,#N/A,FALSE,"Valuation Summary"}</definedName>
    <definedName name="wrn.Pres_OUT3" hidden="1">{"page1",#N/A,FALSE,"PRESENTATION";"page2",#N/A,FALSE,"PRESENTATION";#N/A,#N/A,FALSE,"Valuation Summary"}</definedName>
    <definedName name="wrn.PRES_OUT4" localSheetId="30" hidden="1">{"page1",#N/A,FALSE,"PRESENTATION";"page2",#N/A,FALSE,"PRESENTATION";#N/A,#N/A,FALSE,"Valuation Summary"}</definedName>
    <definedName name="wrn.PRES_OUT4" hidden="1">{"page1",#N/A,FALSE,"PRESENTATION";"page2",#N/A,FALSE,"PRESENTATION";#N/A,#N/A,FALSE,"Valuation Summary"}</definedName>
    <definedName name="wrn.PRES_OUT5" localSheetId="30" hidden="1">{"page1",#N/A,FALSE,"PRESENTATION";"page2",#N/A,FALSE,"PRESENTATION";#N/A,#N/A,FALSE,"Valuation Summary"}</definedName>
    <definedName name="wrn.PRES_OUT5" hidden="1">{"page1",#N/A,FALSE,"PRESENTATION";"page2",#N/A,FALSE,"PRESENTATION";#N/A,#N/A,FALSE,"Valuation Summary"}</definedName>
    <definedName name="wrn.PRES_OUT6" localSheetId="30" hidden="1">{"page1",#N/A,FALSE,"PRESENTATION";"page2",#N/A,FALSE,"PRESENTATION";#N/A,#N/A,FALSE,"Valuation Summary"}</definedName>
    <definedName name="wrn.PRES_OUT6" hidden="1">{"page1",#N/A,FALSE,"PRESENTATION";"page2",#N/A,FALSE,"PRESENTATION";#N/A,#N/A,FALSE,"Valuation Summary"}</definedName>
    <definedName name="wrn.PRES_OUT8" localSheetId="30" hidden="1">{"page1",#N/A,FALSE,"PRESENTATION";"page2",#N/A,FALSE,"PRESENTATION";#N/A,#N/A,FALSE,"Valuation Summary"}</definedName>
    <definedName name="wrn.PRES_OUT8" hidden="1">{"page1",#N/A,FALSE,"PRESENTATION";"page2",#N/A,FALSE,"PRESENTATION";#N/A,#N/A,FALSE,"Valuation Summary"}</definedName>
    <definedName name="wrn.pres97." localSheetId="30"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es97."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ice." localSheetId="30" hidden="1">{"PAGE1",#N/A,FALSE,"CPFFMSTR";"PAGE2",#N/A,FALSE,"CPFFMSTR"}</definedName>
    <definedName name="wrn.price." hidden="1">{"PAGE1",#N/A,FALSE,"CPFFMSTR";"PAGE2",#N/A,FALSE,"CPFFMSTR"}</definedName>
    <definedName name="wrn.prin2._.all." localSheetId="30" hidden="1">{#N/A,#N/A,FALSE,"Pharm";#N/A,#N/A,FALSE,"WWCM"}</definedName>
    <definedName name="wrn.prin2._.all." hidden="1">{#N/A,#N/A,FALSE,"Pharm";#N/A,#N/A,FALSE,"WWCM"}</definedName>
    <definedName name="wrn.prin3" localSheetId="30" hidden="1">{#N/A,#N/A,FALSE,"Pharm";#N/A,#N/A,FALSE,"WWCM"}</definedName>
    <definedName name="wrn.prin3" hidden="1">{#N/A,#N/A,FALSE,"Pharm";#N/A,#N/A,FALSE,"WWCM"}</definedName>
    <definedName name="wrn.print" localSheetId="30"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 localSheetId="30" hidden="1">{"vi1",#N/A,FALSE,"Financial Statements";"vi2",#N/A,FALSE,"Financial Statements";#N/A,#N/A,FALSE,"DCF"}</definedName>
    <definedName name="wrn.Print." hidden="1">{"vi1",#N/A,FALSE,"Financial Statements";"vi2",#N/A,FALSE,"Financial Statements";#N/A,#N/A,FALSE,"DCF"}</definedName>
    <definedName name="wrn.Print._.24." localSheetId="30" hidden="1">{#N/A,#N/A,FALSE,"Index";"Stmts_Qtrs",#N/A,FALSE,"Summary";"Stmts_24 mo",#N/A,FALSE,"Summary";"Summary_24",#N/A,FALSE,"Revenue";"Month_24",#N/A,FALSE,"Engineering";"Month_24",#N/A,FALSE,"Marketing";"Month_24",#N/A,FALSE,"G &amp; A";"Month_24",#N/A,FALSE,"Manufacturing"}</definedName>
    <definedName name="wrn.Print._.24." hidden="1">{#N/A,#N/A,FALSE,"Index";"Stmts_Qtrs",#N/A,FALSE,"Summary";"Stmts_24 mo",#N/A,FALSE,"Summary";"Summary_24",#N/A,FALSE,"Revenue";"Month_24",#N/A,FALSE,"Engineering";"Month_24",#N/A,FALSE,"Marketing";"Month_24",#N/A,FALSE,"G &amp; A";"Month_24",#N/A,FALSE,"Manufacturing"}</definedName>
    <definedName name="wrn.Print._.All." localSheetId="30" hidden="1">{#N/A,#N/A,FALSE,"Cover_Sht";#N/A,#N/A,FALSE,"FR_Contents";#N/A,#N/A,FALSE,"Con_ytd_p&amp;l";#N/A,#N/A,FALSE,"Jas_ytd_p&amp;l";#N/A,#N/A,FALSE,"Roy_ytd_p&amp;l";#N/A,#N/A,FALSE,"Customer_p&amp;l";#N/A,#N/A,FALSE,"Con_prd_p&amp;l";#N/A,#N/A,FALSE,"Jas_prd_p&amp;l";#N/A,#N/A,FALSE,"Roy_prd_p&amp;l";#N/A,#N/A,FALSE,"Cur_proj";#N/A,#N/A,FALSE,"Bal_Sht";#N/A,#N/A,FALSE,"Cash_Flow";#N/A,#N/A,FALSE,"AR_TB";#N/A,#N/A,FALSE,"Ratios";#N/A,#N/A,FALSE,"Cap_Exp";#N/A,#N/A,FALSE,"Manpwr"}</definedName>
    <definedName name="wrn.Print._.All." hidden="1">{#N/A,#N/A,FALSE,"Cover_Sht";#N/A,#N/A,FALSE,"FR_Contents";#N/A,#N/A,FALSE,"Con_ytd_p&amp;l";#N/A,#N/A,FALSE,"Jas_ytd_p&amp;l";#N/A,#N/A,FALSE,"Roy_ytd_p&amp;l";#N/A,#N/A,FALSE,"Customer_p&amp;l";#N/A,#N/A,FALSE,"Con_prd_p&amp;l";#N/A,#N/A,FALSE,"Jas_prd_p&amp;l";#N/A,#N/A,FALSE,"Roy_prd_p&amp;l";#N/A,#N/A,FALSE,"Cur_proj";#N/A,#N/A,FALSE,"Bal_Sht";#N/A,#N/A,FALSE,"Cash_Flow";#N/A,#N/A,FALSE,"AR_TB";#N/A,#N/A,FALSE,"Ratios";#N/A,#N/A,FALSE,"Cap_Exp";#N/A,#N/A,FALSE,"Manpwr"}</definedName>
    <definedName name="wrn.Print._.All._.Exhibits." localSheetId="30" hidden="1">{"Inc Stmt Dollar",#N/A,FALSE,"IS";"Inc Stmt CS",#N/A,FALSE,"IS";"BS Dollar",#N/A,FALSE,"BS";"BS CS",#N/A,FALSE,"BS";"CF Dollar",#N/A,FALSE,"CF";"Ratio No.1",#N/A,FALSE,"Ratio";"Ratio No.2",#N/A,FALSE,"Ratio"}</definedName>
    <definedName name="wrn.Print._.All._.Exhibits." hidden="1">{"Inc Stmt Dollar",#N/A,FALSE,"IS";"Inc Stmt CS",#N/A,FALSE,"IS";"BS Dollar",#N/A,FALSE,"BS";"BS CS",#N/A,FALSE,"BS";"CF Dollar",#N/A,FALSE,"CF";"Ratio No.1",#N/A,FALSE,"Ratio";"Ratio No.2",#N/A,FALSE,"Ratio"}</definedName>
    <definedName name="wrn.Print._.All._.Pages." localSheetId="30"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Worksheets." localSheetId="30" hidden="1">{#N/A,#N/A,FALSE,"Capitaliztion Matrix";#N/A,#N/A,FALSE,"4YR P&amp;L";#N/A,#N/A,FALSE,"Program Contributions";#N/A,#N/A,FALSE,"P&amp;L Trans YR 2";#N/A,#N/A,FALSE,"Rev &amp; EBITDA YR2";#N/A,#N/A,FALSE,"P&amp;L Trans YR 1";#N/A,#N/A,FALSE,"Rev &amp; EBITDA YR1"}</definedName>
    <definedName name="wrn.Print._.All._.Worksheets." hidden="1">{#N/A,#N/A,FALSE,"Capitaliztion Matrix";#N/A,#N/A,FALSE,"4YR P&amp;L";#N/A,#N/A,FALSE,"Program Contributions";#N/A,#N/A,FALSE,"P&amp;L Trans YR 2";#N/A,#N/A,FALSE,"Rev &amp; EBITDA YR2";#N/A,#N/A,FALSE,"P&amp;L Trans YR 1";#N/A,#N/A,FALSE,"Rev &amp; EBITDA YR1"}</definedName>
    <definedName name="wrn.PRINT._.ALL.2" localSheetId="30" hidden="1">{#N/A,#N/A,FALSE,"Pharm";#N/A,#N/A,FALSE,"WWCM"}</definedName>
    <definedName name="wrn.PRINT._.ALL.2" hidden="1">{#N/A,#N/A,FALSE,"Pharm";#N/A,#N/A,FALSE,"WWCM"}</definedName>
    <definedName name="wrn.print._.all2" localSheetId="30" hidden="1">{#N/A,#N/A,FALSE,"Pharm";#N/A,#N/A,FALSE,"WWCM"}</definedName>
    <definedName name="wrn.print._.all2" hidden="1">{#N/A,#N/A,FALSE,"Pharm";#N/A,#N/A,FALSE,"WWCM"}</definedName>
    <definedName name="wrn.Print._.BS._.Exhibits." localSheetId="30" hidden="1">{"BS Dollar",#N/A,FALSE,"BS";"BS CS",#N/A,FALSE,"BS"}</definedName>
    <definedName name="wrn.Print._.BS._.Exhibits." hidden="1">{"BS Dollar",#N/A,FALSE,"BS";"BS CS",#N/A,FALSE,"BS"}</definedName>
    <definedName name="wrn.Print._.CF._.Exhibit." localSheetId="30" hidden="1">{"CF Dollar",#N/A,FALSE,"CF"}</definedName>
    <definedName name="wrn.Print._.CF._.Exhibit." hidden="1">{"CF Dollar",#N/A,FALSE,"CF"}</definedName>
    <definedName name="wrn.PRINT._.DONC._.CONS._.TOTALS." localSheetId="30" hidden="1">{"DONC CONS RPT",#N/A,TRUE,"Doncaster"}</definedName>
    <definedName name="wrn.PRINT._.DONC._.CONS._.TOTALS." hidden="1">{"DONC CONS RPT",#N/A,TRUE,"Doncaster"}</definedName>
    <definedName name="wrn.Print._.Entire._.Report." localSheetId="30" hidden="1">{#N/A,#N/A,FALSE,"All Revenues";#N/A,#N/A,FALSE,"Revenue Risk Summary";#N/A,#N/A,FALSE,"License Assessment";#N/A,#N/A,FALSE,"License Backlog";#N/A,#N/A,FALSE,"Cons Services Assessment";#N/A,#N/A,FALSE,"Dev Services Assessment";#N/A,#N/A,FALSE,"Dev Services Recognition";#N/A,#N/A,FALSE,"Services Variances";#N/A,#N/A,FALSE,"Upgrade";#N/A,#N/A,FALSE,"Account Segment";#N/A,#N/A,FALSE,"Product Segment";#N/A,#N/A,FALSE,"Industry Segment";#N/A,#N/A,FALSE,"Sales Metrics";#N/A,#N/A,FALSE,"Services Metrics"}</definedName>
    <definedName name="wrn.Print._.Entire._.Report." hidden="1">{#N/A,#N/A,FALSE,"All Revenues";#N/A,#N/A,FALSE,"Revenue Risk Summary";#N/A,#N/A,FALSE,"License Assessment";#N/A,#N/A,FALSE,"License Backlog";#N/A,#N/A,FALSE,"Cons Services Assessment";#N/A,#N/A,FALSE,"Dev Services Assessment";#N/A,#N/A,FALSE,"Dev Services Recognition";#N/A,#N/A,FALSE,"Services Variances";#N/A,#N/A,FALSE,"Upgrade";#N/A,#N/A,FALSE,"Account Segment";#N/A,#N/A,FALSE,"Product Segment";#N/A,#N/A,FALSE,"Industry Segment";#N/A,#N/A,FALSE,"Sales Metrics";#N/A,#N/A,FALSE,"Services Metrics"}</definedName>
    <definedName name="wrn.PRINT._.FULL." localSheetId="30" hidden="1">{"Page1",#N/A,FALSE,"4YR_PROJ";"Page2",#N/A,FALSE,"EPS IMPACT";"Page3",#N/A,FALSE,"TOPrS";"Page4",#N/A,FALSE,"Shares Matrix";"Page5",#N/A,FALSE,"RAT_CAP";"Page6",#N/A,FALSE,"PRIDES"}</definedName>
    <definedName name="wrn.PRINT._.FULL." hidden="1">{"Page1",#N/A,FALSE,"4YR_PROJ";"Page2",#N/A,FALSE,"EPS IMPACT";"Page3",#N/A,FALSE,"TOPrS";"Page4",#N/A,FALSE,"Shares Matrix";"Page5",#N/A,FALSE,"RAT_CAP";"Page6",#N/A,FALSE,"PRIDES"}</definedName>
    <definedName name="wrn.PRINT._.FULL2" localSheetId="30" hidden="1">{"Page1",#N/A,FALSE,"4YR_PROJ";"Page2",#N/A,FALSE,"EPS IMPACT";"Page3",#N/A,FALSE,"TOPrS";"Page4",#N/A,FALSE,"Shares Matrix";"Page5",#N/A,FALSE,"RAT_CAP";"Page6",#N/A,FALSE,"PRIDES"}</definedName>
    <definedName name="wrn.PRINT._.FULL2" hidden="1">{"Page1",#N/A,FALSE,"4YR_PROJ";"Page2",#N/A,FALSE,"EPS IMPACT";"Page3",#N/A,FALSE,"TOPrS";"Page4",#N/A,FALSE,"Shares Matrix";"Page5",#N/A,FALSE,"RAT_CAP";"Page6",#N/A,FALSE,"PRIDES"}</definedName>
    <definedName name="wrn.print._.graphs." localSheetId="30"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IS._.Exhibits." localSheetId="30" hidden="1">{"Inc Stmt Dollar",#N/A,FALSE,"IS";"Inc Stmt CS",#N/A,FALSE,"IS"}</definedName>
    <definedName name="wrn.Print._.IS._.Exhibits." hidden="1">{"Inc Stmt Dollar",#N/A,FALSE,"IS";"Inc Stmt CS",#N/A,FALSE,"IS"}</definedName>
    <definedName name="wrn.Print._.It." localSheetId="30" hidden="1">{#N/A,#N/A,TRUE,"base case";#N/A,#N/A,TRUE,"valuation";#N/A,#N/A,TRUE,"sources and uses";#N/A,#N/A,TRUE,"recapitalization";#N/A,#N/A,TRUE,"flowchart";#N/A,#N/A,TRUE,"summary";#N/A,#N/A,TRUE,"sensitivities";#N/A,#N/A,TRUE,"pro forma";#N/A,#N/A,TRUE,"PAC shares"}</definedName>
    <definedName name="wrn.Print._.It." hidden="1">{#N/A,#N/A,TRUE,"base case";#N/A,#N/A,TRUE,"valuation";#N/A,#N/A,TRUE,"sources and uses";#N/A,#N/A,TRUE,"recapitalization";#N/A,#N/A,TRUE,"flowchart";#N/A,#N/A,TRUE,"summary";#N/A,#N/A,TRUE,"sensitivities";#N/A,#N/A,TRUE,"pro forma";#N/A,#N/A,TRUE,"PAC shares"}</definedName>
    <definedName name="wrn.Print._.Monthly._.Book." localSheetId="30" hidden="1">{#N/A,#N/A,FALSE,"Cover_Sht";#N/A,#N/A,FALSE,"FR_Contents";#N/A,#N/A,FALSE,"Con_ytd_p&amp;l";#N/A,#N/A,FALSE,"Jas_ytd_p&amp;l";#N/A,#N/A,FALSE,"Roy_ytd_p&amp;l";#N/A,#N/A,FALSE,"Customer_p&amp;l";#N/A,#N/A,FALSE,"Con_prd_p&amp;l";#N/A,#N/A,FALSE,"Jas_prd_p&amp;l";#N/A,#N/A,FALSE,"Roy_prd_p&amp;l";#N/A,#N/A,FALSE,"Cur_proj";#N/A,#N/A,FALSE,"Bal_Sht";#N/A,#N/A,FALSE,"Cash_Flow";#N/A,#N/A,FALSE,"AR_TB";#N/A,#N/A,FALSE,"Cap_Exp";#N/A,#N/A,FALSE,"Manpwr"}</definedName>
    <definedName name="wrn.Print._.Monthly._.Book." hidden="1">{#N/A,#N/A,FALSE,"Cover_Sht";#N/A,#N/A,FALSE,"FR_Contents";#N/A,#N/A,FALSE,"Con_ytd_p&amp;l";#N/A,#N/A,FALSE,"Jas_ytd_p&amp;l";#N/A,#N/A,FALSE,"Roy_ytd_p&amp;l";#N/A,#N/A,FALSE,"Customer_p&amp;l";#N/A,#N/A,FALSE,"Con_prd_p&amp;l";#N/A,#N/A,FALSE,"Jas_prd_p&amp;l";#N/A,#N/A,FALSE,"Roy_prd_p&amp;l";#N/A,#N/A,FALSE,"Cur_proj";#N/A,#N/A,FALSE,"Bal_Sht";#N/A,#N/A,FALSE,"Cash_Flow";#N/A,#N/A,FALSE,"AR_TB";#N/A,#N/A,FALSE,"Cap_Exp";#N/A,#N/A,FALSE,"Manpwr"}</definedName>
    <definedName name="wrn.Print._.Ratio._.Exhibits." localSheetId="30" hidden="1">{"Ratio No.1",#N/A,FALSE,"Ratio";"Ratio No.2",#N/A,FALSE,"Ratio"}</definedName>
    <definedName name="wrn.Print._.Ratio._.Exhibits." hidden="1">{"Ratio No.1",#N/A,FALSE,"Ratio";"Ratio No.2",#N/A,FALSE,"Ratio"}</definedName>
    <definedName name="wrn.print._.raw._.data._.entry." localSheetId="30" hidden="1">{"inputs raw data",#N/A,TRUE,"INPUT"}</definedName>
    <definedName name="wrn.print._.raw._.data._.entry." hidden="1">{"inputs raw data",#N/A,TRUE,"INPUT"}</definedName>
    <definedName name="wrn.Print._.Report." localSheetId="30" hidden="1">{#N/A,#N/A,TRUE,"Title";#N/A,#N/A,TRUE,"Consol";#N/A,#N/A,TRUE,"DCF";#N/A,#N/A,TRUE,"Oroweat";#N/A,#N/A,TRUE,"Entenmann's";#N/A,#N/A,TRUE,"Thomas";#N/A,#N/A,TRUE,"Boboli";#N/A,#N/A,TRUE,"Lender's";#N/A,#N/A,TRUE,"Section";#N/A,#N/A,TRUE,"Acc-dil";#N/A,#N/A,TRUE,"Acquiror";#N/A,#N/A,TRUE,"Target";#N/A,#N/A,TRUE,"Sosa";#N/A,#N/A,TRUE,"Truman";#N/A,#N/A,TRUE,"Bimbo";#N/A,#N/A,TRUE,"Camden"}</definedName>
    <definedName name="wrn.Print._.Report." hidden="1">{#N/A,#N/A,TRUE,"Title";#N/A,#N/A,TRUE,"Consol";#N/A,#N/A,TRUE,"DCF";#N/A,#N/A,TRUE,"Oroweat";#N/A,#N/A,TRUE,"Entenmann's";#N/A,#N/A,TRUE,"Thomas";#N/A,#N/A,TRUE,"Boboli";#N/A,#N/A,TRUE,"Lender's";#N/A,#N/A,TRUE,"Section";#N/A,#N/A,TRUE,"Acc-dil";#N/A,#N/A,TRUE,"Acquiror";#N/A,#N/A,TRUE,"Target";#N/A,#N/A,TRUE,"Sosa";#N/A,#N/A,TRUE,"Truman";#N/A,#N/A,TRUE,"Bimbo";#N/A,#N/A,TRUE,"Camden"}</definedName>
    <definedName name="wrn.print._.standalone." localSheetId="30" hidden="1">{"standalone1",#N/A,FALSE,"DCFBase";"standalone2",#N/A,FALSE,"DCFBase"}</definedName>
    <definedName name="wrn.print._.standalone." hidden="1">{"standalone1",#N/A,FALSE,"DCFBase";"standalone2",#N/A,FALSE,"DCFBase"}</definedName>
    <definedName name="wrn.print._.summary._.sheets." localSheetId="30" hidden="1">{"summary1",#N/A,TRUE,"Comps";"summary2",#N/A,TRUE,"Comps";"summary3",#N/A,TRUE,"Comps"}</definedName>
    <definedName name="wrn.print._.summary._.sheets." hidden="1">{"summary1",#N/A,TRUE,"Comps";"summary2",#N/A,TRUE,"Comps";"summary3",#N/A,TRUE,"Comps"}</definedName>
    <definedName name="wrn.Print._1" localSheetId="30" hidden="1">{"vi1",#N/A,FALSE,"Financial Statements";"vi2",#N/A,FALSE,"Financial Statements";#N/A,#N/A,FALSE,"DCF"}</definedName>
    <definedName name="wrn.Print._1" hidden="1">{"vi1",#N/A,FALSE,"Financial Statements";"vi2",#N/A,FALSE,"Financial Statements";#N/A,#N/A,FALSE,"DCF"}</definedName>
    <definedName name="wrn.Print._2" localSheetId="30" hidden="1">{"vi1",#N/A,FALSE,"Financial Statements";"vi2",#N/A,FALSE,"Financial Statements";#N/A,#N/A,FALSE,"DCF"}</definedName>
    <definedName name="wrn.Print._2" hidden="1">{"vi1",#N/A,FALSE,"Financial Statements";"vi2",#N/A,FALSE,"Financial Statements";#N/A,#N/A,FALSE,"DCF"}</definedName>
    <definedName name="wrn.Print._3" localSheetId="30" hidden="1">{"vi1",#N/A,FALSE,"Financial Statements";"vi2",#N/A,FALSE,"Financial Statements";#N/A,#N/A,FALSE,"DCF"}</definedName>
    <definedName name="wrn.Print._3" hidden="1">{"vi1",#N/A,FALSE,"Financial Statements";"vi2",#N/A,FALSE,"Financial Statements";#N/A,#N/A,FALSE,"DCF"}</definedName>
    <definedName name="wrn.Print._4" localSheetId="30" hidden="1">{"vi1",#N/A,FALSE,"Financial Statements";"vi2",#N/A,FALSE,"Financial Statements";#N/A,#N/A,FALSE,"DCF"}</definedName>
    <definedName name="wrn.Print._4" hidden="1">{"vi1",#N/A,FALSE,"Financial Statements";"vi2",#N/A,FALSE,"Financial Statements";#N/A,#N/A,FALSE,"DCF"}</definedName>
    <definedName name="wrn.Print._5" localSheetId="30" hidden="1">{"vi1",#N/A,FALSE,"Financial Statements";"vi2",#N/A,FALSE,"Financial Statements";#N/A,#N/A,FALSE,"DCF"}</definedName>
    <definedName name="wrn.Print._5" hidden="1">{"vi1",#N/A,FALSE,"Financial Statements";"vi2",#N/A,FALSE,"Financial Statements";#N/A,#N/A,FALSE,"DCF"}</definedName>
    <definedName name="wrn.print._all1." localSheetId="30" hidden="1">{#N/A,#N/A,FALSE,"Pharm";#N/A,#N/A,FALSE,"WWCM"}</definedName>
    <definedName name="wrn.print._all1." hidden="1">{#N/A,#N/A,FALSE,"Pharm";#N/A,#N/A,FALSE,"WWCM"}</definedName>
    <definedName name="wrn.print.2" localSheetId="30" hidden="1">{"page1",#N/A,FALSE,"PF";"page2",#N/A,FALSE,"PF";"page3",#N/A,FALSE,"PF";"page4",#N/A,FALSE,"Bal_Sht"}</definedName>
    <definedName name="wrn.print.2" hidden="1">{"page1",#N/A,FALSE,"PF";"page2",#N/A,FALSE,"PF";"page3",#N/A,FALSE,"PF";"page4",#N/A,FALSE,"Bal_Sht"}</definedName>
    <definedName name="wrn.Print_All." localSheetId="30"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Buyer." localSheetId="30"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CSC." localSheetId="30" hidden="1">{"CSC_1",#N/A,FALSE,"CSC Outputs";"CSC_2",#N/A,FALSE,"CSC Outputs"}</definedName>
    <definedName name="wrn.Print_CSC." hidden="1">{"CSC_1",#N/A,FALSE,"CSC Outputs";"CSC_2",#N/A,FALSE,"CSC Outputs"}</definedName>
    <definedName name="wrn.Print_Earnings_template." localSheetId="30" hidden="1">{"by_month",#N/A,TRUE,"template";"destec_month",#N/A,TRUE,"template";"by_quarter",#N/A,TRUE,"template";"destec_quarter",#N/A,TRUE,"template";"by_year",#N/A,TRUE,"template";"destec_annual",#N/A,TRUE,"template"}</definedName>
    <definedName name="wrn.Print_Earnings_template." hidden="1">{"by_month",#N/A,TRUE,"template";"destec_month",#N/A,TRUE,"template";"by_quarter",#N/A,TRUE,"template";"destec_quarter",#N/A,TRUE,"template";"by_year",#N/A,TRUE,"template";"destec_annual",#N/A,TRUE,"template"}</definedName>
    <definedName name="wrn.Print_Index." localSheetId="30" hidden="1">{"Index",#N/A,FALSE,"Index"}</definedName>
    <definedName name="wrn.Print_Index." hidden="1">{"Index",#N/A,FALSE,"Index"}</definedName>
    <definedName name="wrn.Print_Inputs." localSheetId="30" hidden="1">{"Inputs_1",#N/A,FALSE,"Inputs";"Inputs_2",#N/A,FALSE,"Inputs";"Inputs_3",#N/A,FALSE,"Inputs";"Inputs_4",#N/A,FALSE,"Inputs"}</definedName>
    <definedName name="wrn.Print_Inputs." hidden="1">{"Inputs_1",#N/A,FALSE,"Inputs";"Inputs_2",#N/A,FALSE,"Inputs";"Inputs_3",#N/A,FALSE,"Inputs";"Inputs_4",#N/A,FALSE,"Inputs"}</definedName>
    <definedName name="wrn.Print_Subsidiaries." localSheetId="30" hidden="1">{"Consolidated_PA1",#N/A,TRUE,"Consolidated";"BEL_PA1",#N/A,TRUE,"BEL";"NL_PA1",#N/A,TRUE,"NL";"PRT_PA1",#N/A,TRUE,"PRT";"IRL_PA1",#N/A,TRUE,"IRL";"ROU_PA1",#N/A,TRUE,"ROU(EUR)";"HQ_PA1",#N/A,TRUE,"HQ";"Publitec_PA1",#N/A,TRUE,"Publitec"}</definedName>
    <definedName name="wrn.Print_Subsidiaries." hidden="1">{"Consolidated_PA1",#N/A,TRUE,"Consolidated";"BEL_PA1",#N/A,TRUE,"BEL";"NL_PA1",#N/A,TRUE,"NL";"PRT_PA1",#N/A,TRUE,"PRT";"IRL_PA1",#N/A,TRUE,"IRL";"ROU_PA1",#N/A,TRUE,"ROU(EUR)";"HQ_PA1",#N/A,TRUE,"HQ";"Publitec_PA1",#N/A,TRUE,"Publitec"}</definedName>
    <definedName name="wrn.Print_Target." localSheetId="3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localSheetId="30" hidden="1">{"var_page",#N/A,FALSE,"template"}</definedName>
    <definedName name="wrn.Print_Var_page." hidden="1">{"var_page",#N/A,FALSE,"template"}</definedName>
    <definedName name="wrn.print_variance." localSheetId="30" hidden="1">{"var_report",#N/A,FALSE,"template"}</definedName>
    <definedName name="wrn.print_variance." hidden="1">{"var_report",#N/A,FALSE,"template"}</definedName>
    <definedName name="wrn.Print_Variance_Page." localSheetId="30" hidden="1">{"variance_page",#N/A,FALSE,"template"}</definedName>
    <definedName name="wrn.Print_Variance_Page." hidden="1">{"variance_page",#N/A,FALSE,"template"}</definedName>
    <definedName name="wrn.Print1." localSheetId="30" hidden="1">{"Title",#N/A,FALSE,"Title";"Info",#N/A,FALSE,"Title";"Contents",#N/A,FALSE,"Title";"Sec.1",#N/A,FALSE,"Title";"Output1",#N/A,FALSE,"Output";"Sec.2",#N/A,FALSE,"Title";"Graph1",#N/A,FALSE,"Output";"Graph2",#N/A,FALSE,"Output";"Sec.3",#N/A,FALSE,"Title";"Gap1",#N/A,FALSE,"Output";"Sec.4",#N/A,FALSE,"Title";"Model_all",#N/A,FALSE,"Autostrade S.p.A."}</definedName>
    <definedName name="wrn.Print1." hidden="1">{"Title",#N/A,FALSE,"Title";"Info",#N/A,FALSE,"Title";"Contents",#N/A,FALSE,"Title";"Sec.1",#N/A,FALSE,"Title";"Output1",#N/A,FALSE,"Output";"Sec.2",#N/A,FALSE,"Title";"Graph1",#N/A,FALSE,"Output";"Graph2",#N/A,FALSE,"Output";"Sec.3",#N/A,FALSE,"Title";"Gap1",#N/A,FALSE,"Output";"Sec.4",#N/A,FALSE,"Title";"Model_all",#N/A,FALSE,"Autostrade S.p.A."}</definedName>
    <definedName name="wrn.PRINT12" localSheetId="30" hidden="1">{"page1",#N/A,FALSE,"PF";"page2",#N/A,FALSE,"PF";"page3",#N/A,FALSE,"PF";"page4",#N/A,FALSE,"Bal_Sht"}</definedName>
    <definedName name="wrn.PRINT12" hidden="1">{"page1",#N/A,FALSE,"PF";"page2",#N/A,FALSE,"PF";"page3",#N/A,FALSE,"PF";"page4",#N/A,FALSE,"Bal_Sht"}</definedName>
    <definedName name="wrn.print2" localSheetId="30" hidden="1">{#N/A,#N/A,FALSE,"Pharm";#N/A,#N/A,FALSE,"WWCM"}</definedName>
    <definedName name="wrn.print2" hidden="1">{#N/A,#N/A,FALSE,"Pharm";#N/A,#N/A,FALSE,"WWCM"}</definedName>
    <definedName name="wrn.PRINT2." localSheetId="30" hidden="1">{"PAGE1",#N/A,FALSE,"ADJMODL";"PAGE2",#N/A,FALSE,"ADJMODL";"PAGE3",#N/A,FALSE,"ADJMODL";"PAGE4",#N/A,FALSE,"ADJMODL";"PAGE5",#N/A,FALSE,"ADJMODL";"PAGE6",#N/A,FALSE,"ADJMODL";"PAGE7",#N/A,FALSE,"ADJMODL";"PAGE8",#N/A,FALSE,"ADJMODL"}</definedName>
    <definedName name="wrn.PRINT2." hidden="1">{"PAGE1",#N/A,FALSE,"ADJMODL";"PAGE2",#N/A,FALSE,"ADJMODL";"PAGE3",#N/A,FALSE,"ADJMODL";"PAGE4",#N/A,FALSE,"ADJMODL";"PAGE5",#N/A,FALSE,"ADJMODL";"PAGE6",#N/A,FALSE,"ADJMODL";"PAGE7",#N/A,FALSE,"ADJMODL";"PAGE8",#N/A,FALSE,"ADJMODL"}</definedName>
    <definedName name="wrn.print3." localSheetId="30" hidden="1">{"PAGE1",#N/A,FALSE,"ADJMODL";"PAGE2",#N/A,FALSE,"ADJMODL";"PAGE3",#N/A,FALSE,"ADJMODL";"PAGE4",#N/A,FALSE,"ADJMODL";"PAGE5",#N/A,FALSE,"ADJMODL";"PAGE6",#N/A,FALSE,"ADJMODL";"PAGE7",#N/A,FALSE,"ADJMODL";"PAGE8",#N/A,FALSE,"ADJMODL"}</definedName>
    <definedName name="wrn.print3." hidden="1">{"PAGE1",#N/A,FALSE,"ADJMODL";"PAGE2",#N/A,FALSE,"ADJMODL";"PAGE3",#N/A,FALSE,"ADJMODL";"PAGE4",#N/A,FALSE,"ADJMODL";"PAGE5",#N/A,FALSE,"ADJMODL";"PAGE6",#N/A,FALSE,"ADJMODL";"PAGE7",#N/A,FALSE,"ADJMODL";"PAGE8",#N/A,FALSE,"ADJMODL"}</definedName>
    <definedName name="wrn.printac." localSheetId="30" hidden="1">{#N/A,#N/A,FALSE,"Op-BS";#N/A,#N/A,FALSE,"Assum";#N/A,#N/A,FALSE,"IS";#N/A,#N/A,FALSE,"Syn+Elim";#N/A,#N/A,FALSE,"BSCF";#N/A,#N/A,FALSE,"Blue_IS";#N/A,#N/A,FALSE,"Blue_BSCF";#N/A,#N/A,FALSE,"Ratings"}</definedName>
    <definedName name="wrn.printac." hidden="1">{#N/A,#N/A,FALSE,"Op-BS";#N/A,#N/A,FALSE,"Assum";#N/A,#N/A,FALSE,"IS";#N/A,#N/A,FALSE,"Syn+Elim";#N/A,#N/A,FALSE,"BSCF";#N/A,#N/A,FALSE,"Blue_IS";#N/A,#N/A,FALSE,"Blue_BSCF";#N/A,#N/A,FALSE,"Ratings"}</definedName>
    <definedName name="wrn.printall." localSheetId="30" hidden="1">{"ngcpv",#N/A,TRUE,"NGC Summary";"insum1",#N/A,TRUE,"Inputs Summary";"insum2",#N/A,TRUE,"Inputs Summary";"insum3",#N/A,TRUE,"Inputs Summary";"revsum1",#N/A,TRUE,"RevExp";"revsum2",#N/A,TRUE,"RevExp";"debtin1",#N/A,TRUE,"Debt Inputs";"debtin2",#N/A,TRUE,"Debt Inputs";"opprn1",#N/A,TRUE,"OPS";"opprn2",#N/A,TRUE,"OPS";"opprn3",#N/A,TRUE,"OPS";"deprn1",#N/A,TRUE,"DeprAlloc";"deprn2",#N/A,TRUE,"DeprAlloc";"finp1",#N/A,TRUE,"Financials";"finp2",#N/A,TRUE,"Financials";"finp3",#N/A,TRUE,"Financials";"finp4",#N/A,TRUE,"Financials";"dei12c",#N/A,TRUE,"Destec";"deip3",#N/A,TRUE,"Destec";"ddpv",#N/A,TRUE,"Drawdown"}</definedName>
    <definedName name="wrn.printall." hidden="1">{"ngcpv",#N/A,TRUE,"NGC Summary";"insum1",#N/A,TRUE,"Inputs Summary";"insum2",#N/A,TRUE,"Inputs Summary";"insum3",#N/A,TRUE,"Inputs Summary";"revsum1",#N/A,TRUE,"RevExp";"revsum2",#N/A,TRUE,"RevExp";"debtin1",#N/A,TRUE,"Debt Inputs";"debtin2",#N/A,TRUE,"Debt Inputs";"opprn1",#N/A,TRUE,"OPS";"opprn2",#N/A,TRUE,"OPS";"opprn3",#N/A,TRUE,"OPS";"deprn1",#N/A,TRUE,"DeprAlloc";"deprn2",#N/A,TRUE,"DeprAlloc";"finp1",#N/A,TRUE,"Financials";"finp2",#N/A,TRUE,"Financials";"finp3",#N/A,TRUE,"Financials";"finp4",#N/A,TRUE,"Financials";"dei12c",#N/A,TRUE,"Destec";"deip3",#N/A,TRUE,"Destec";"ddpv",#N/A,TRUE,"Drawdown"}</definedName>
    <definedName name="wrn.Printfinancialsmth." localSheetId="30" hidden="1">{"incomemth",#N/A,TRUE,"forecast00";"incomepercentmth",#N/A,TRUE,"forecast00";"balancemth",#N/A,TRUE,"forecast00";"cashmth",#N/A,TRUE,"forecast00";"covenantmth",#N/A,TRUE,"forecast00"}</definedName>
    <definedName name="wrn.Printfinancialsmth." hidden="1">{"incomemth",#N/A,TRUE,"forecast00";"incomepercentmth",#N/A,TRUE,"forecast00";"balancemth",#N/A,TRUE,"forecast00";"cashmth",#N/A,TRUE,"forecast00";"covenantmth",#N/A,TRUE,"forecast00"}</definedName>
    <definedName name="wrn.Printout." localSheetId="30" hidden="1">{"pg1",#N/A,FALSE,"24911";"pg2",#N/A,FALSE,"24911";"pg3",#N/A,FALSE,"24911";"pg4",#N/A,FALSE,"24911";"pg5",#N/A,FALSE,"24911";"pg6",#N/A,FALSE,"24911"}</definedName>
    <definedName name="wrn.Printout." hidden="1">{"pg1",#N/A,FALSE,"24911";"pg2",#N/A,FALSE,"24911";"pg3",#N/A,FALSE,"24911";"pg4",#N/A,FALSE,"24911";"pg5",#N/A,FALSE,"24911";"pg6",#N/A,FALSE,"24911"}</definedName>
    <definedName name="wrn.PrintOuts." localSheetId="30" hidden="1">{"BalShtSummary",#N/A,FALSE,"BSSummary";"BalShtDetail",#N/A,FALSE,"BSDetail";"PLSummary",#N/A,FALSE,"PLSummary";"PLDetail",#N/A,FALSE,"TB-PL";"MiscSchdls",#N/A,FALSE,"MiscSchdls"}</definedName>
    <definedName name="wrn.PrintOuts." hidden="1">{"BalShtSummary",#N/A,FALSE,"BSSummary";"BalShtDetail",#N/A,FALSE,"BSDetail";"PLSummary",#N/A,FALSE,"PLSummary";"PLDetail",#N/A,FALSE,"TB-PL";"MiscSchdls",#N/A,FALSE,"MiscSchdls"}</definedName>
    <definedName name="wrn.PRINTREP." localSheetId="30" hidden="1">{"PRINTREP",#N/A,FALSE,"Sheet1"}</definedName>
    <definedName name="wrn.PRINTREP." hidden="1">{"PRINTREP",#N/A,FALSE,"Sheet1"}</definedName>
    <definedName name="wrn.Priority._.list." localSheetId="30" hidden="1">{#N/A,#N/A,FALSE,"DI 2 YEAR MASTER SCHEDULE"}</definedName>
    <definedName name="wrn.Priority._.list." hidden="1">{#N/A,#N/A,FALSE,"DI 2 YEAR MASTER SCHEDULE"}</definedName>
    <definedName name="wrn.Prjcted._.Mnthly._.Qtys." localSheetId="30" hidden="1">{#N/A,#N/A,FALSE,"PRJCTED MNTHLY QTY's"}</definedName>
    <definedName name="wrn.Prjcted._.Mnthly._.Qtys." hidden="1">{#N/A,#N/A,FALSE,"PRJCTED MNTHLY QTY's"}</definedName>
    <definedName name="wrn.Prjcted._.Qtrly._.Dollars." localSheetId="30" hidden="1">{#N/A,#N/A,FALSE,"PRJCTED QTRLY $'s"}</definedName>
    <definedName name="wrn.Prjcted._.Qtrly._.Dollars." hidden="1">{#N/A,#N/A,FALSE,"PRJCTED QTRLY $'s"}</definedName>
    <definedName name="wrn.Prjcted._.Qtrly._.Qtys." localSheetId="30" hidden="1">{#N/A,#N/A,FALSE,"PRJCTED QTRLY QTY's"}</definedName>
    <definedName name="wrn.Prjcted._.Qtrly._.Qtys." hidden="1">{#N/A,#N/A,FALSE,"PRJCTED QTRLY QTY's"}</definedName>
    <definedName name="wrn.PRNE._.Profit._.and._.Loss._.detail." localSheetId="30" hidden="1">{#N/A,#N/A,TRUE,"PRNE CORE";#N/A,#N/A,TRUE,"Targeting";#N/A,#N/A,TRUE,"Distribution";#N/A,#N/A,TRUE,"Measurement"}</definedName>
    <definedName name="wrn.PRNE._.Profit._.and._.Loss._.detail." hidden="1">{#N/A,#N/A,TRUE,"PRNE CORE";#N/A,#N/A,TRUE,"Targeting";#N/A,#N/A,TRUE,"Distribution";#N/A,#N/A,TRUE,"Measurement"}</definedName>
    <definedName name="wrn.Pro._.Forma._.BS." localSheetId="30" hidden="1">{"Pro Forma BS Y1",#N/A,TRUE,"Pro Forma BS";"Pro Forma BS Y2",#N/A,TRUE,"Pro Forma BS";"Pro Forma BS Y3",#N/A,TRUE,"Pro Forma BS";"Pro Forma BS Y4 and Y5",#N/A,TRUE,"Pro Forma BS";"Pro Forma BS Annual Summary",#N/A,TRUE,"Pro Forma BS"}</definedName>
    <definedName name="wrn.Pro._.Forma._.BS." hidden="1">{"Pro Forma BS Y1",#N/A,TRUE,"Pro Forma BS";"Pro Forma BS Y2",#N/A,TRUE,"Pro Forma BS";"Pro Forma BS Y3",#N/A,TRUE,"Pro Forma BS";"Pro Forma BS Y4 and Y5",#N/A,TRUE,"Pro Forma BS";"Pro Forma BS Annual Summary",#N/A,TRUE,"Pro Forma BS"}</definedName>
    <definedName name="wrn.Pro._.Forma._.CS." localSheetId="30" hidden="1">{"Pro Forma CS Y1",#N/A,TRUE,"Pro Forma CS";"Pro Forma CS Y2",#N/A,TRUE,"Pro Forma CS";"Pro Forma CS Y3",#N/A,TRUE,"Pro Forma CS";"Pro Forma CS Y4 and Y5",#N/A,TRUE,"Pro Forma CS"}</definedName>
    <definedName name="wrn.Pro._.Forma._.CS." hidden="1">{"Pro Forma CS Y1",#N/A,TRUE,"Pro Forma CS";"Pro Forma CS Y2",#N/A,TRUE,"Pro Forma CS";"Pro Forma CS Y3",#N/A,TRUE,"Pro Forma CS";"Pro Forma CS Y4 and Y5",#N/A,TRUE,"Pro Forma CS"}</definedName>
    <definedName name="wrn.Pro._.Forma._.IS." localSheetId="30" hidden="1">{"Pro Forma IS Y1",#N/A,FALSE,"Pro Forma IS";"Pro Forma IS Y2",#N/A,FALSE,"Pro Forma IS";"Pro Forma IS Y3",#N/A,FALSE,"Pro Forma IS";"Pro Forma IS Y4 and Y5",#N/A,FALSE,"Pro Forma IS";"Pro Forma IS Annual Summary",#N/A,FALSE,"Pro Forma IS"}</definedName>
    <definedName name="wrn.Pro._.Forma._.IS." hidden="1">{"Pro Forma IS Y1",#N/A,FALSE,"Pro Forma IS";"Pro Forma IS Y2",#N/A,FALSE,"Pro Forma IS";"Pro Forma IS Y3",#N/A,FALSE,"Pro Forma IS";"Pro Forma IS Y4 and Y5",#N/A,FALSE,"Pro Forma IS";"Pro Forma IS Annual Summary",#N/A,FALSE,"Pro Forma IS"}</definedName>
    <definedName name="wrn.Productivity." localSheetId="30" hidden="1">{"Summary analysis",#N/A,FALSE,"Total";"OCPH analysis",#N/A,FALSE,"Total";"detail analysis",#N/A,FALSE,"Total"}</definedName>
    <definedName name="wrn.Productivity." hidden="1">{"Summary analysis",#N/A,FALSE,"Total";"OCPH analysis",#N/A,FALSE,"Total";"detail analysis",#N/A,FALSE,"Total"}</definedName>
    <definedName name="wrn.products" localSheetId="30" hidden="1">{#N/A,#N/A,FALSE,"1";#N/A,#N/A,FALSE,"2";#N/A,#N/A,FALSE,"16 - 17";#N/A,#N/A,FALSE,"18 - 19";#N/A,#N/A,FALSE,"26";#N/A,#N/A,FALSE,"27";#N/A,#N/A,FALSE,"28"}</definedName>
    <definedName name="wrn.products" hidden="1">{#N/A,#N/A,FALSE,"1";#N/A,#N/A,FALSE,"2";#N/A,#N/A,FALSE,"16 - 17";#N/A,#N/A,FALSE,"18 - 19";#N/A,#N/A,FALSE,"26";#N/A,#N/A,FALSE,"27";#N/A,#N/A,FALSE,"28"}</definedName>
    <definedName name="wrn.Products." localSheetId="30" hidden="1">{#N/A,#N/A,FALSE,"1";#N/A,#N/A,FALSE,"2";#N/A,#N/A,FALSE,"16 - 17";#N/A,#N/A,FALSE,"18 - 19";#N/A,#N/A,FALSE,"26";#N/A,#N/A,FALSE,"27";#N/A,#N/A,FALSE,"28"}</definedName>
    <definedName name="wrn.Products." hidden="1">{#N/A,#N/A,FALSE,"1";#N/A,#N/A,FALSE,"2";#N/A,#N/A,FALSE,"16 - 17";#N/A,#N/A,FALSE,"18 - 19";#N/A,#N/A,FALSE,"26";#N/A,#N/A,FALSE,"27";#N/A,#N/A,FALSE,"28"}</definedName>
    <definedName name="wrn.Proforma." localSheetId="30" hidden="1">{#N/A,#N/A,TRUE,"Overview";#N/A,#N/A,TRUE,"Projections";#N/A,#N/A,TRUE,"Expense Summary";#N/A,#N/A,TRUE,"Revenue Summary";#N/A,#N/A,TRUE,"AOL1";#N/A,#N/A,TRUE,"AOL2";#N/A,#N/A,TRUE,"AOL3";#N/A,#N/A,TRUE,"Web1";#N/A,#N/A,TRUE,"Web2";#N/A,#N/A,TRUE,"Web3";#N/A,#N/A,TRUE,"Permission";#N/A,#N/A,TRUE,"Other Revenue";#N/A,#N/A,TRUE,"Expensens by Line Item"}</definedName>
    <definedName name="wrn.Proforma." hidden="1">{#N/A,#N/A,TRUE,"Overview";#N/A,#N/A,TRUE,"Projections";#N/A,#N/A,TRUE,"Expense Summary";#N/A,#N/A,TRUE,"Revenue Summary";#N/A,#N/A,TRUE,"AOL1";#N/A,#N/A,TRUE,"AOL2";#N/A,#N/A,TRUE,"AOL3";#N/A,#N/A,TRUE,"Web1";#N/A,#N/A,TRUE,"Web2";#N/A,#N/A,TRUE,"Web3";#N/A,#N/A,TRUE,"Permission";#N/A,#N/A,TRUE,"Other Revenue";#N/A,#N/A,TRUE,"Expensens by Line Item"}</definedName>
    <definedName name="wrn.Projection._.Inputs." localSheetId="30" hidden="1">{"Elkton Input 3",#N/A,FALSE,"Elkton Months";"Elkton Input 1",#N/A,FALSE,"Elkton Inputs";"Elkton Input 2",#N/A,FALSE,"Elkton Inputs";"Marion Input 3",#N/A,FALSE,"Marion Months";"Marion Input 1",#N/A,FALSE,"Marion Inputs";"Marion Input 2",#N/A,FALSE,"Marion Inputs";"Clinton Input 3",#N/A,FALSE,"Clinton Months";"Clinton Input 1",#N/A,FALSE,"Clinton Inputs";"Clinton Input 2",#N/A,FALSE,"Clinton Inputs";"Sebewaing Input 3",#N/A,FALSE,"Sebewaing Months";"Sebewaing Input 1",#N/A,FALSE,"Sebewaing Inputs";"Sebewaing Input 2",#N/A,FALSE,"Sebewaing Inputs"}</definedName>
    <definedName name="wrn.Projection._.Inputs." hidden="1">{"Elkton Input 3",#N/A,FALSE,"Elkton Months";"Elkton Input 1",#N/A,FALSE,"Elkton Inputs";"Elkton Input 2",#N/A,FALSE,"Elkton Inputs";"Marion Input 3",#N/A,FALSE,"Marion Months";"Marion Input 1",#N/A,FALSE,"Marion Inputs";"Marion Input 2",#N/A,FALSE,"Marion Inputs";"Clinton Input 3",#N/A,FALSE,"Clinton Months";"Clinton Input 1",#N/A,FALSE,"Clinton Inputs";"Clinton Input 2",#N/A,FALSE,"Clinton Inputs";"Sebewaing Input 3",#N/A,FALSE,"Sebewaing Months";"Sebewaing Input 1",#N/A,FALSE,"Sebewaing Inputs";"Sebewaing Input 2",#N/A,FALSE,"Sebewaing Inputs"}</definedName>
    <definedName name="wrn.pror" localSheetId="30" hidden="1">{#N/A,#N/A,FALSE,"Pharm";#N/A,#N/A,FALSE,"WWCM"}</definedName>
    <definedName name="wrn.pror" hidden="1">{#N/A,#N/A,FALSE,"Pharm";#N/A,#N/A,FALSE,"WWCM"}</definedName>
    <definedName name="wrn.Provision." localSheetId="30" hidden="1">{#N/A,#N/A,FALSE,"Provision";#N/A,#N/A,FALSE,"Deferred Tax Analysis";#N/A,#N/A,FALSE,"Alt Min Tax";#N/A,#N/A,FALSE,"Other States";#N/A,#N/A,FALSE,"Carryover Schedule";#N/A,#N/A,FALSE,"R &amp; D";#N/A,#N/A,FALSE,"382CALC.XLS";#N/A,#N/A,FALSE,"APPORT94.XLS";#N/A,#N/A,FALSE,"94ACTANL.XLS";#N/A,#N/A,FALSE,"FSC Commission";#N/A,#N/A,FALSE,"FSC Commission"}</definedName>
    <definedName name="wrn.Provision." hidden="1">{#N/A,#N/A,FALSE,"Provision";#N/A,#N/A,FALSE,"Deferred Tax Analysis";#N/A,#N/A,FALSE,"Alt Min Tax";#N/A,#N/A,FALSE,"Other States";#N/A,#N/A,FALSE,"Carryover Schedule";#N/A,#N/A,FALSE,"R &amp; D";#N/A,#N/A,FALSE,"382CALC.XLS";#N/A,#N/A,FALSE,"APPORT94.XLS";#N/A,#N/A,FALSE,"94ACTANL.XLS";#N/A,#N/A,FALSE,"FSC Commission";#N/A,#N/A,FALSE,"FSC Commission"}</definedName>
    <definedName name="wrn.PSS." localSheetId="30" hidden="1">{"Annual",#N/A,FALSE,"PSS";"Quarterly Earnings",#N/A,FALSE,"PSS";"Quarterly Margins",#N/A,FALSE,"PSS";"Balance Sheet",#N/A,FALSE,"PSS";"Funds Flow",#N/A,FALSE,"PSS";"Q Sales",#N/A,FALSE,"PSS";"Unit Analysis",#N/A,FALSE,"PSS";"Ratio Analysis",#N/A,FALSE,"PSS";"Comps",#N/A,FALSE,"PSS";"Valuation",#N/A,FALSE,"PSS";"Inventory Analysis",#N/A,FALSE,"PSS"}</definedName>
    <definedName name="wrn.PSS." hidden="1">{"Annual",#N/A,FALSE,"PSS";"Quarterly Earnings",#N/A,FALSE,"PSS";"Quarterly Margins",#N/A,FALSE,"PSS";"Balance Sheet",#N/A,FALSE,"PSS";"Funds Flow",#N/A,FALSE,"PSS";"Q Sales",#N/A,FALSE,"PSS";"Unit Analysis",#N/A,FALSE,"PSS";"Ratio Analysis",#N/A,FALSE,"PSS";"Comps",#N/A,FALSE,"PSS";"Valuation",#N/A,FALSE,"PSS";"Inventory Analysis",#N/A,FALSE,"PSS"}</definedName>
    <definedName name="wrn.Pulp." localSheetId="30" hidden="1">{"Pulp Production",#N/A,FALSE,"Pulp";"Pulp Earnings",#N/A,FALSE,"Pulp"}</definedName>
    <definedName name="wrn.Pulp." hidden="1">{"Pulp Production",#N/A,FALSE,"Pulp";"Pulp Earnings",#N/A,FALSE,"Pulp"}</definedName>
    <definedName name="wrn.Pulp.2" localSheetId="30" hidden="1">{"Pulp Production",#N/A,FALSE,"Pulp";"Pulp Earnings",#N/A,FALSE,"Pulp"}</definedName>
    <definedName name="wrn.Pulp.2" hidden="1">{"Pulp Production",#N/A,FALSE,"Pulp";"Pulp Earnings",#N/A,FALSE,"Pulp"}</definedName>
    <definedName name="wrn.Pulp.3" localSheetId="30" hidden="1">{"Pulp Production",#N/A,FALSE,"Pulp";"Pulp Earnings",#N/A,FALSE,"Pulp"}</definedName>
    <definedName name="wrn.Pulp.3" hidden="1">{"Pulp Production",#N/A,FALSE,"Pulp";"Pulp Earnings",#N/A,FALSE,"Pulp"}</definedName>
    <definedName name="wrn.Pump." localSheetId="30" hidden="1">{#N/A,#N/A,FALSE,"Assump";#N/A,#N/A,FALSE,"Income";#N/A,#N/A,FALSE,"Balance";#N/A,#N/A,FALSE,"DCF Pump";#N/A,#N/A,FALSE,"Trans Assump";#N/A,#N/A,FALSE,"Combined Income";#N/A,#N/A,FALSE,"Combined Balance"}</definedName>
    <definedName name="wrn.Pump." hidden="1">{#N/A,#N/A,FALSE,"Assump";#N/A,#N/A,FALSE,"Income";#N/A,#N/A,FALSE,"Balance";#N/A,#N/A,FALSE,"DCF Pump";#N/A,#N/A,FALSE,"Trans Assump";#N/A,#N/A,FALSE,"Combined Income";#N/A,#N/A,FALSE,"Combined Balance"}</definedName>
    <definedName name="wrn.Q._.Report." localSheetId="30" hidden="1">{"Quarterly Earnings",#N/A,FALSE,"FTS";"Quarterly Margins",#N/A,FALSE,"FTS";"Q Sales",#N/A,FALSE,"FTS";"Q EBIT",#N/A,FALSE,"FTS";"Unit Analysis",#N/A,FALSE,"FTS";"Inventory Analysis",#N/A,FALSE,"FTS"}</definedName>
    <definedName name="wrn.Q._.Report." hidden="1">{"Quarterly Earnings",#N/A,FALSE,"FTS";"Quarterly Margins",#N/A,FALSE,"FTS";"Q Sales",#N/A,FALSE,"FTS";"Q EBIT",#N/A,FALSE,"FTS";"Unit Analysis",#N/A,FALSE,"FTS";"Inventory Analysis",#N/A,FALSE,"FTS"}</definedName>
    <definedName name="wrn.Q3._.Prof._.Serv._.Summary." localSheetId="30" hidden="1">{"Professional Service Summary",#N/A,FALSE,"Q3 Prof Serv"}</definedName>
    <definedName name="wrn.Q3._.Prof._.Serv._.Summary." hidden="1">{"Professional Service Summary",#N/A,FALSE,"Q3 Prof Serv"}</definedName>
    <definedName name="wrn.Q3._.Professional._.service._.detail." localSheetId="30" hidden="1">{"Professional Service Detail",#N/A,FALSE,"Q3 Prof Serv"}</definedName>
    <definedName name="wrn.Q3._.Professional._.service._.detail." hidden="1">{"Professional Service Detail",#N/A,FALSE,"Q3 Prof Serv"}</definedName>
    <definedName name="wrn.QQ_Quick_Merge_3yr." localSheetId="30" hidden="1">{"Cover",#N/A,FALSE,"Cover";"trans_sum_print",#N/A,FALSE,"Transaction Summary";"earnings_impact_3yr",#N/A,FALSE,"Earnings Impact";"accr_dil_3yr",#N/A,FALSE,"accretion dilution";"prof_inc_stmt_3yr",#N/A,FALSE,"Pro Forma Income Statement";"contr_anal_3yr",#N/A,FALSE,"Contribution_Analysis";"Acquiror_3yr",#N/A,FALSE,"Acquirer";"Target_3yr",#N/A,FALSE,"Target";"HasGets-3yr",#N/A,FALSE,"Has-Gets"}</definedName>
    <definedName name="wrn.QQ_Quick_Merge_3yr." hidden="1">{"Cover",#N/A,FALSE,"Cover";"trans_sum_print",#N/A,FALSE,"Transaction Summary";"earnings_impact_3yr",#N/A,FALSE,"Earnings Impact";"accr_dil_3yr",#N/A,FALSE,"accretion dilution";"prof_inc_stmt_3yr",#N/A,FALSE,"Pro Forma Income Statement";"contr_anal_3yr",#N/A,FALSE,"Contribution_Analysis";"Acquiror_3yr",#N/A,FALSE,"Acquirer";"Target_3yr",#N/A,FALSE,"Target";"HasGets-3yr",#N/A,FALSE,"Has-Gets"}</definedName>
    <definedName name="wrn.QQ_Quick_Merge_4yr." localSheetId="30" hidden="1">{"Cover",#N/A,FALSE,"Cover";"trans_sum_print",#N/A,FALSE,"Transaction Summary";"earnings_impact_4yr",#N/A,FALSE,"Earnings Impact";"accr_dil_4yr",#N/A,FALSE,"accretion dilution";"prof_inc_stmt_4yr",#N/A,FALSE,"Pro Forma Income Statement";"contr_anal_4yr",#N/A,FALSE,"Contribution_Analysis";"Target_4yr",#N/A,FALSE,"Target";"Acquiror_4yr",#N/A,FALSE,"Acquirer";"HasGets-4yr",#N/A,FALSE,"Has-Gets"}</definedName>
    <definedName name="wrn.QQ_Quick_Merge_4yr." hidden="1">{"Cover",#N/A,FALSE,"Cover";"trans_sum_print",#N/A,FALSE,"Transaction Summary";"earnings_impact_4yr",#N/A,FALSE,"Earnings Impact";"accr_dil_4yr",#N/A,FALSE,"accretion dilution";"prof_inc_stmt_4yr",#N/A,FALSE,"Pro Forma Income Statement";"contr_anal_4yr",#N/A,FALSE,"Contribution_Analysis";"Target_4yr",#N/A,FALSE,"Target";"Acquiror_4yr",#N/A,FALSE,"Acquirer";"HasGets-4yr",#N/A,FALSE,"Has-Gets"}</definedName>
    <definedName name="wrn.QQ_Quick_Merge_5yr." localSheetId="30" hidden="1">{"Cover",#N/A,FALSE,"Cover";"trans_sum_print",#N/A,FALSE,"Transaction Summary";"earnings_impact_5yr",#N/A,FALSE,"Earnings Impact";"accr_dil_5yr",#N/A,FALSE,"accretion dilution";"prof_inc_stmt_5yr",#N/A,FALSE,"Pro Forma Income Statement";"contr_anal_5yr",#N/A,FALSE,"Contribution_Analysis";"Acquiror_5yr",#N/A,FALSE,"Acquirer";"Target_5yr",#N/A,FALSE,"Target";"HasGets-yr5",#N/A,FALSE,"Has-Gets"}</definedName>
    <definedName name="wrn.QQ_Quick_Merge_5yr." hidden="1">{"Cover",#N/A,FALSE,"Cover";"trans_sum_print",#N/A,FALSE,"Transaction Summary";"earnings_impact_5yr",#N/A,FALSE,"Earnings Impact";"accr_dil_5yr",#N/A,FALSE,"accretion dilution";"prof_inc_stmt_5yr",#N/A,FALSE,"Pro Forma Income Statement";"contr_anal_5yr",#N/A,FALSE,"Contribution_Analysis";"Acquiror_5yr",#N/A,FALSE,"Acquirer";"Target_5yr",#N/A,FALSE,"Target";"HasGets-yr5",#N/A,FALSE,"Has-Gets"}</definedName>
    <definedName name="wrn.QQ_Quick_Merge_6yr." localSheetId="30" hidden="1">{"Cover",#N/A,FALSE,"Cover";"trans_sum_print",#N/A,FALSE,"Transaction Summary";"earnings_impact_6yr",#N/A,FALSE,"Earnings Impact";"accr_dil_6yr",#N/A,FALSE,"accretion dilution";"prof_inc_stmt_6yr",#N/A,FALSE,"Pro Forma Income Statement";"contr_anal_6yr",#N/A,FALSE,"Contribution_Analysis";"Acquiror_6yr",#N/A,FALSE,"Acquirer";"Target_6yr",#N/A,FALSE,"Target";"HasGets-yr6",#N/A,FALSE,"Has-Gets"}</definedName>
    <definedName name="wrn.QQ_Quick_Merge_6yr." hidden="1">{"Cover",#N/A,FALSE,"Cover";"trans_sum_print",#N/A,FALSE,"Transaction Summary";"earnings_impact_6yr",#N/A,FALSE,"Earnings Impact";"accr_dil_6yr",#N/A,FALSE,"accretion dilution";"prof_inc_stmt_6yr",#N/A,FALSE,"Pro Forma Income Statement";"contr_anal_6yr",#N/A,FALSE,"Contribution_Analysis";"Acquiror_6yr",#N/A,FALSE,"Acquirer";"Target_6yr",#N/A,FALSE,"Target";"HasGets-yr6",#N/A,FALSE,"Has-Gets"}</definedName>
    <definedName name="wrn.QQQ_Quick_Merge_3yr." localSheetId="30" hidden="1">{"Cover",#N/A,FALSE,"Cover";"trans_sum_print",#N/A,FALSE,"Transaction Summary";"earnings_impact_3yrQQ",#N/A,FALSE,"Earnings Impact";"accr_dil_3yr",#N/A,FALSE,"accretion dilution"}</definedName>
    <definedName name="wrn.QQQ_Quick_Merge_3yr." hidden="1">{"Cover",#N/A,FALSE,"Cover";"trans_sum_print",#N/A,FALSE,"Transaction Summary";"earnings_impact_3yrQQ",#N/A,FALSE,"Earnings Impact";"accr_dil_3yr",#N/A,FALSE,"accretion dilution"}</definedName>
    <definedName name="wrn.QQQ_Quick_Merge_4yr." localSheetId="30" hidden="1">{"Cover",#N/A,FALSE,"Cover";"trans_sum_print",#N/A,FALSE,"Transaction Summary";"earnings_impact_4yrQQ",#N/A,FALSE,"Earnings Impact";"accr_dil_4yr",#N/A,FALSE,"accretion dilution"}</definedName>
    <definedName name="wrn.QQQ_Quick_Merge_4yr." hidden="1">{"Cover",#N/A,FALSE,"Cover";"trans_sum_print",#N/A,FALSE,"Transaction Summary";"earnings_impact_4yrQQ",#N/A,FALSE,"Earnings Impact";"accr_dil_4yr",#N/A,FALSE,"accretion dilution"}</definedName>
    <definedName name="wrn.QQQ_Quick_Merge_5yr." localSheetId="30" hidden="1">{"Cover",#N/A,FALSE,"Cover";"trans_sum_print",#N/A,FALSE,"Transaction Summary";"earnings_impact_5yrQQ",#N/A,FALSE,"Earnings Impact";"accr_dil_5yr",#N/A,FALSE,"accretion dilution"}</definedName>
    <definedName name="wrn.QQQ_Quick_Merge_5yr." hidden="1">{"Cover",#N/A,FALSE,"Cover";"trans_sum_print",#N/A,FALSE,"Transaction Summary";"earnings_impact_5yrQQ",#N/A,FALSE,"Earnings Impact";"accr_dil_5yr",#N/A,FALSE,"accretion dilution"}</definedName>
    <definedName name="wrn.QQQ_Quick_Merge_6yr." localSheetId="30" hidden="1">{"Cover",#N/A,FALSE,"Cover";"trans_sum_print",#N/A,FALSE,"Transaction Summary";"earnings_impact_6yrQQ",#N/A,FALSE,"Earnings Impact";"accr_dil_6yr",#N/A,FALSE,"accretion dilution"}</definedName>
    <definedName name="wrn.QQQ_Quick_Merge_6yr." hidden="1">{"Cover",#N/A,FALSE,"Cover";"trans_sum_print",#N/A,FALSE,"Transaction Summary";"earnings_impact_6yrQQ",#N/A,FALSE,"Earnings Impact";"accr_dil_6yr",#N/A,FALSE,"accretion dilution"}</definedName>
    <definedName name="wrn.Qtr._.Op._.Q1." localSheetId="30" hidden="1">{"Qtr Op Mgd Q1",#N/A,FALSE,"Qtr-Op (Mng)";"Qtr Op Rpt Q1",#N/A,FALSE,"Qtr-Op (Rpt)";"Operating Vs Reported",#N/A,FALSE,"Rpt-Op Inc"}</definedName>
    <definedName name="wrn.Qtr._.Op._.Q1." hidden="1">{"Qtr Op Mgd Q1",#N/A,FALSE,"Qtr-Op (Mng)";"Qtr Op Rpt Q1",#N/A,FALSE,"Qtr-Op (Rpt)";"Operating Vs Reported",#N/A,FALSE,"Rpt-Op Inc"}</definedName>
    <definedName name="wrn.Qtr._.Op._.Q2." localSheetId="30" hidden="1">{"Qtr Op Mgd Q2",#N/A,FALSE,"Qtr-Op (Mng)";"Qtr Op Rpt Q2",#N/A,FALSE,"Qtr-Op (Rpt)";"Operating Vs Reported",#N/A,FALSE,"Rpt-Op Inc"}</definedName>
    <definedName name="wrn.Qtr._.Op._.Q2." hidden="1">{"Qtr Op Mgd Q2",#N/A,FALSE,"Qtr-Op (Mng)";"Qtr Op Rpt Q2",#N/A,FALSE,"Qtr-Op (Rpt)";"Operating Vs Reported",#N/A,FALSE,"Rpt-Op Inc"}</definedName>
    <definedName name="wrn.Qtr._.Op._.Q3." localSheetId="30" hidden="1">{"Qtr Op Mgd Q3",#N/A,FALSE,"Qtr-Op (Mng)";"Qtr Op Rpt Q3",#N/A,FALSE,"Qtr-Op (Rpt)";"Operating Vs Reported",#N/A,FALSE,"Rpt-Op Inc"}</definedName>
    <definedName name="wrn.Qtr._.Op._.Q3." hidden="1">{"Qtr Op Mgd Q3",#N/A,FALSE,"Qtr-Op (Mng)";"Qtr Op Rpt Q3",#N/A,FALSE,"Qtr-Op (Rpt)";"Operating Vs Reported",#N/A,FALSE,"Rpt-Op Inc"}</definedName>
    <definedName name="wrn.Qtr._.Op._.Q4." localSheetId="30" hidden="1">{"Qtr Op Mgd Q3",#N/A,FALSE,"Qtr-Op (Mng)";"Qtr Op Rpt Q4",#N/A,FALSE,"Qtr-Op (Rpt)";"Operating Vs Reported",#N/A,FALSE,"Rpt-Op Inc"}</definedName>
    <definedName name="wrn.Qtr._.Op._.Q4." hidden="1">{"Qtr Op Mgd Q3",#N/A,FALSE,"Qtr-Op (Mng)";"Qtr Op Rpt Q4",#N/A,FALSE,"Qtr-Op (Rpt)";"Operating Vs Reported",#N/A,FALSE,"Rpt-Op Inc"}</definedName>
    <definedName name="wrn.Qtr._.Op._Q2a." localSheetId="30" hidden="1">{"Qtr Op Mgd Q2",#N/A,FALSE,"Qtr-Op (Mng)";"Qtr Op Rpt Q2",#N/A,FALSE,"Qtr-Op (Rpt)";"Operating Vs Reported",#N/A,FALSE,"Rpt-Op Inc"}</definedName>
    <definedName name="wrn.Qtr._.Op._Q2a." hidden="1">{"Qtr Op Mgd Q2",#N/A,FALSE,"Qtr-Op (Mng)";"Qtr Op Rpt Q2",#N/A,FALSE,"Qtr-Op (Rpt)";"Operating Vs Reported",#N/A,FALSE,"Rpt-Op Inc"}</definedName>
    <definedName name="wrn.Qtr_.Op._.Q4." localSheetId="30" hidden="1">{"Qtr Op Mgd Q3",#N/A,FALSE,"Qtr-Op (Mng)";"Qtr Op Rpt Q4",#N/A,FALSE,"Qtr-Op (Rpt)";"Operating Vs Reported",#N/A,FALSE,"Rpt-Op Inc"}</definedName>
    <definedName name="wrn.Qtr_.Op._.Q4." hidden="1">{"Qtr Op Mgd Q3",#N/A,FALSE,"Qtr-Op (Mng)";"Qtr Op Rpt Q4",#N/A,FALSE,"Qtr-Op (Rpt)";"Operating Vs Reported",#N/A,FALSE,"Rpt-Op Inc"}</definedName>
    <definedName name="wrn.QUARTERLY." localSheetId="30" hidden="1">{#N/A,#N/A,FALSE,"FS-43";#N/A,#N/A,FALSE,"A-30";#N/A,#N/A,FALSE,"A-60";#N/A,#N/A,FALSE,"L-2";#N/A,#N/A,FALSE,"FS-40";#N/A,#N/A,FALSE,"FS-41";#N/A,#N/A,FALSE,"FS-42";#N/A,#N/A,FALSE,"TAX_CON";#N/A,#N/A,FALSE,"TAX_JJMA";#N/A,#N/A,FALSE,"TAX_MTS";#N/A,#N/A,FALSE,"R&amp;E-24";#N/A,#N/A,FALSE,"S-21";#N/A,#N/A,FALSE,"R&amp;E-25"}</definedName>
    <definedName name="wrn.QUARTERLY." hidden="1">{#N/A,#N/A,FALSE,"FS-43";#N/A,#N/A,FALSE,"A-30";#N/A,#N/A,FALSE,"A-60";#N/A,#N/A,FALSE,"L-2";#N/A,#N/A,FALSE,"FS-40";#N/A,#N/A,FALSE,"FS-41";#N/A,#N/A,FALSE,"FS-42";#N/A,#N/A,FALSE,"TAX_CON";#N/A,#N/A,FALSE,"TAX_JJMA";#N/A,#N/A,FALSE,"TAX_MTS";#N/A,#N/A,FALSE,"R&amp;E-24";#N/A,#N/A,FALSE,"S-21";#N/A,#N/A,FALSE,"R&amp;E-25"}</definedName>
    <definedName name="wrn.Quarterly._.Analysis." localSheetId="30" hidden="1">{"Quarterly Analysis",#N/A,FALSE,"Income"}</definedName>
    <definedName name="wrn.Quarterly._.Analysis." hidden="1">{"Quarterly Analysis",#N/A,FALSE,"Income"}</definedName>
    <definedName name="wrn.Quarterly._.MIFA._.Sheets." localSheetId="30" hidden="1">{"(MEASDATA) BY QUARTER",#N/A,FALSE,"measdata";"(SEGMENTDETAILS) DATA",#N/A,FALSE,"segmentdetails";"(SEGMENTDETAILS) EXPLANATIONS",#N/A,FALSE,"segmentdetails";"(BS) BALANCE SHEET",#N/A,FALSE,"bs";"(BS) CASH FLOW",#N/A,FALSE,"bs";"(INCST) INCOME STATEMENT",#N/A,FALSE,"incst";"(PROGDETAIL) BY MONTH",#N/A,FALSE,"progdetail";"(PROGDETAIL) BY QTR",#N/A,FALSE,"progdetail";"(ORDERS) GOR ORDERS",#N/A,FALSE,"Orders";"(DELIVERIES) UNIT SALES",#N/A,FALSE,"Deliveries";#N/A,#N/A,FALSE,"QTRComments";#N/A,#N/A,FALSE,"Risk&amp;OpprQtr";#N/A,#N/A,FALSE,"Risk&amp;OpprTY";#N/A,#N/A,FALSE,"divbklgsales"}</definedName>
    <definedName name="wrn.Quarterly._.MIFA._.Sheets." hidden="1">{"(MEASDATA) BY QUARTER",#N/A,FALSE,"measdata";"(SEGMENTDETAILS) DATA",#N/A,FALSE,"segmentdetails";"(SEGMENTDETAILS) EXPLANATIONS",#N/A,FALSE,"segmentdetails";"(BS) BALANCE SHEET",#N/A,FALSE,"bs";"(BS) CASH FLOW",#N/A,FALSE,"bs";"(INCST) INCOME STATEMENT",#N/A,FALSE,"incst";"(PROGDETAIL) BY MONTH",#N/A,FALSE,"progdetail";"(PROGDETAIL) BY QTR",#N/A,FALSE,"progdetail";"(ORDERS) GOR ORDERS",#N/A,FALSE,"Orders";"(DELIVERIES) UNIT SALES",#N/A,FALSE,"Deliveries";#N/A,#N/A,FALSE,"QTRComments";#N/A,#N/A,FALSE,"Risk&amp;OpprQtr";#N/A,#N/A,FALSE,"Risk&amp;OpprTY";#N/A,#N/A,FALSE,"divbklgsales"}</definedName>
    <definedName name="wrn.Quarterly._.Model." localSheetId="30" hidden="1">{"Quarterly Model",#N/A,FALSE,"Income"}</definedName>
    <definedName name="wrn.Quarterly._.Model." hidden="1">{"Quarterly Model",#N/A,FALSE,"Income"}</definedName>
    <definedName name="wrn.quarterly._.package." localSheetId="30" hidden="1">{#N/A,#N/A,FALSE,"COVER PAGE";"TABLE CONTENTS PRT",#N/A,FALSE,"TABLE CONTENTS";"QTR INCOME STATEMENT",#N/A,FALSE,"IS";"UNUSUAL ITEMS QTR",#N/A,FALSE,"UNUSAL ITEMS";"ONGOING PROFIT QTR",#N/A,FALSE,"ONGOING PROFIT";"BSQTR",#N/A,FALSE,"BALSHEET";"CASH FLOW QTR",#N/A,FALSE,"CASH FL WRKST";"REVENUES QTR",#N/A,FALSE,"REVENUES";"EXPENSES QTR",#N/A,FALSE,"Expenses";"TAXES QTR",#N/A,FALSE,"Taxes";"CURRENT ASSETS QTR",#N/A,FALSE,"Current Assets";"LT ASSETS QTR",#N/A,FALSE,"LT ASSET ";"LEASES QTR",#N/A,FALSE,"LEASES";"IDS QTR",#N/A,FALSE,"IDS";"LIAB QTR",#N/A,FALSE,"LIAB";"EQUITY QTR",#N/A,FALSE,"EQUITY";"SHARES&amp;OPTIONS QTR",#N/A,FALSE,"Shares &amp; Options";"BROKERAGE CASH QTR",#N/A,FALSE,"BRKRG ASST CASH FL";"BROKERAGE INTEREST QTR",#N/A,FALSE,"BROKERAGE";"HEADCOUNT QTR",#N/A,FALSE,"HDcount";"QTR METRICS",#N/A,FALSE,"Key Metrics"}</definedName>
    <definedName name="wrn.quarterly._.package." hidden="1">{#N/A,#N/A,FALSE,"COVER PAGE";"TABLE CONTENTS PRT",#N/A,FALSE,"TABLE CONTENTS";"QTR INCOME STATEMENT",#N/A,FALSE,"IS";"UNUSUAL ITEMS QTR",#N/A,FALSE,"UNUSAL ITEMS";"ONGOING PROFIT QTR",#N/A,FALSE,"ONGOING PROFIT";"BSQTR",#N/A,FALSE,"BALSHEET";"CASH FLOW QTR",#N/A,FALSE,"CASH FL WRKST";"REVENUES QTR",#N/A,FALSE,"REVENUES";"EXPENSES QTR",#N/A,FALSE,"Expenses";"TAXES QTR",#N/A,FALSE,"Taxes";"CURRENT ASSETS QTR",#N/A,FALSE,"Current Assets";"LT ASSETS QTR",#N/A,FALSE,"LT ASSET ";"LEASES QTR",#N/A,FALSE,"LEASES";"IDS QTR",#N/A,FALSE,"IDS";"LIAB QTR",#N/A,FALSE,"LIAB";"EQUITY QTR",#N/A,FALSE,"EQUITY";"SHARES&amp;OPTIONS QTR",#N/A,FALSE,"Shares &amp; Options";"BROKERAGE CASH QTR",#N/A,FALSE,"BRKRG ASST CASH FL";"BROKERAGE INTEREST QTR",#N/A,FALSE,"BROKERAGE";"HEADCOUNT QTR",#N/A,FALSE,"HDcount";"QTR METRICS",#N/A,FALSE,"Key Metrics"}</definedName>
    <definedName name="wrn.Quarterlys." localSheetId="30" hidden="1">{#N/A,#N/A,TRUE,"Qrt BCG";#N/A,#N/A,TRUE,"Qrt w|o Wireless";#N/A,#N/A,TRUE,"Qrt Wireless"}</definedName>
    <definedName name="wrn.Quarterlys." hidden="1">{#N/A,#N/A,TRUE,"Qrt BCG";#N/A,#N/A,TRUE,"Qrt w|o Wireless";#N/A,#N/A,TRUE,"Qrt Wireless"}</definedName>
    <definedName name="wrn.quick." localSheetId="30" hidden="1">{"bsheet",#N/A,FALSE,"TEMPLATE";"income",#N/A,FALSE,"TEMPLATE";"ratios1",#N/A,FALSE,"TEMPLATE";"ratios2",#N/A,FALSE,"TEMPLATE";"cashflow",#N/A,FALSE,"TEMPLATE";"taxes",#N/A,FALSE,"TEMPLATE";"earned",#N/A,FALSE,"TEMPLATE";"GAAP",#N/A,FALSE,"TEMPLATE";"dividends",#N/A,FALSE,"TEMPLATE";"invest1",#N/A,FALSE,"TEMPLATE";"bonds1",#N/A,FALSE,"TEMPLATE";"bonds2",#N/A,FALSE,"TEMPLATE";"reserves1",#N/A,FALSE,"TEMPLATE";"reserves2",#N/A,FALSE,"TEMPLATE";"reserves3",#N/A,FALSE,"TEMPLATE"}</definedName>
    <definedName name="wrn.quick." hidden="1">{"bsheet",#N/A,FALSE,"TEMPLATE";"income",#N/A,FALSE,"TEMPLATE";"ratios1",#N/A,FALSE,"TEMPLATE";"ratios2",#N/A,FALSE,"TEMPLATE";"cashflow",#N/A,FALSE,"TEMPLATE";"taxes",#N/A,FALSE,"TEMPLATE";"earned",#N/A,FALSE,"TEMPLATE";"GAAP",#N/A,FALSE,"TEMPLATE";"dividends",#N/A,FALSE,"TEMPLATE";"invest1",#N/A,FALSE,"TEMPLATE";"bonds1",#N/A,FALSE,"TEMPLATE";"bonds2",#N/A,FALSE,"TEMPLATE";"reserves1",#N/A,FALSE,"TEMPLATE";"reserves2",#N/A,FALSE,"TEMPLATE";"reserves3",#N/A,FALSE,"TEMPLATE"}</definedName>
    <definedName name="wrn.Quick_Merge_3yr." localSheetId="30" hidden="1">{"Cover",#N/A,FALSE,"Cover";"trans_sum_debt",#N/A,FALSE,"Transaction_Sum_debt_Stats";"earnings_impact_3yr",#N/A,FALSE,"Earnings Impact";"accr_dil_3yr",#N/A,FALSE,"accretion dilution";"prof_inc_stmt_3yr",#N/A,FALSE,"Pro Forma Income Statement";"contr_anal_3yr",#N/A,FALSE,"Contribution_Analysis";"bal_adj",#N/A,FALSE,"Pro Forma Balance Sheet";"Acquiror_3yr",#N/A,FALSE,"Acquirer";"Target_3yr",#N/A,FALSE,"Target";"HasGets-3yr",#N/A,FALSE,"Has-Gets"}</definedName>
    <definedName name="wrn.Quick_Merge_3yr." hidden="1">{"Cover",#N/A,FALSE,"Cover";"trans_sum_debt",#N/A,FALSE,"Transaction_Sum_debt_Stats";"earnings_impact_3yr",#N/A,FALSE,"Earnings Impact";"accr_dil_3yr",#N/A,FALSE,"accretion dilution";"prof_inc_stmt_3yr",#N/A,FALSE,"Pro Forma Income Statement";"contr_anal_3yr",#N/A,FALSE,"Contribution_Analysis";"bal_adj",#N/A,FALSE,"Pro Forma Balance Sheet";"Acquiror_3yr",#N/A,FALSE,"Acquirer";"Target_3yr",#N/A,FALSE,"Target";"HasGets-3yr",#N/A,FALSE,"Has-Gets"}</definedName>
    <definedName name="wrn.Quick_Merge_4yr." localSheetId="30" hidden="1">{"Cover",#N/A,FALSE,"Cover";"trans_sum_debt",#N/A,FALSE,"Transaction_Sum_debt_Stats";"earnings_impact_4yr",#N/A,FALSE,"Earnings Impact";"accr_dil_4yr",#N/A,FALSE,"accretion dilution";"prof_inc_stmt_4yr",#N/A,FALSE,"Pro Forma Income Statement";"contr_anal_4yr",#N/A,FALSE,"Contribution_Analysis";"bal_adj",#N/A,FALSE,"Pro Forma Balance Sheet";"Acquiror_4yr",#N/A,FALSE,"Acquirer";"Target_4yr",#N/A,FALSE,"Target";"HasGets-4yr",#N/A,FALSE,"Has-Gets"}</definedName>
    <definedName name="wrn.Quick_Merge_4yr." hidden="1">{"Cover",#N/A,FALSE,"Cover";"trans_sum_debt",#N/A,FALSE,"Transaction_Sum_debt_Stats";"earnings_impact_4yr",#N/A,FALSE,"Earnings Impact";"accr_dil_4yr",#N/A,FALSE,"accretion dilution";"prof_inc_stmt_4yr",#N/A,FALSE,"Pro Forma Income Statement";"contr_anal_4yr",#N/A,FALSE,"Contribution_Analysis";"bal_adj",#N/A,FALSE,"Pro Forma Balance Sheet";"Acquiror_4yr",#N/A,FALSE,"Acquirer";"Target_4yr",#N/A,FALSE,"Target";"HasGets-4yr",#N/A,FALSE,"Has-Gets"}</definedName>
    <definedName name="wrn.Quick_Merge_5yr." localSheetId="30" hidden="1">{"Cover",#N/A,FALSE,"Cover";"trans_sum_debt",#N/A,FALSE,"Transaction_Sum_debt_Stats";"earnings_impact_5yr",#N/A,FALSE,"Earnings Impact";"accr_dil_5yr",#N/A,FALSE,"accretion dilution";"prof_inc_stmt_5yr",#N/A,FALSE,"Pro Forma Income Statement";"contr_anal_5yr",#N/A,FALSE,"Contribution_Analysis";"bal_adj",#N/A,FALSE,"Pro Forma Balance Sheet";"Acquiror_5yr",#N/A,FALSE,"Acquirer";"Target_5yr",#N/A,FALSE,"Target";"HasGets-yr5",#N/A,FALSE,"Has-Gets"}</definedName>
    <definedName name="wrn.Quick_Merge_5yr." hidden="1">{"Cover",#N/A,FALSE,"Cover";"trans_sum_debt",#N/A,FALSE,"Transaction_Sum_debt_Stats";"earnings_impact_5yr",#N/A,FALSE,"Earnings Impact";"accr_dil_5yr",#N/A,FALSE,"accretion dilution";"prof_inc_stmt_5yr",#N/A,FALSE,"Pro Forma Income Statement";"contr_anal_5yr",#N/A,FALSE,"Contribution_Analysis";"bal_adj",#N/A,FALSE,"Pro Forma Balance Sheet";"Acquiror_5yr",#N/A,FALSE,"Acquirer";"Target_5yr",#N/A,FALSE,"Target";"HasGets-yr5",#N/A,FALSE,"Has-Gets"}</definedName>
    <definedName name="wrn.Quick_Merge_6yr." localSheetId="30" hidden="1">{"Cover",#N/A,FALSE,"Cover";"trans_sum_debt",#N/A,FALSE,"Transaction_Sum_debt_Stats";"earnings_impact_6yr",#N/A,FALSE,"Earnings Impact";"accr_dil_6yr",#N/A,FALSE,"accretion dilution";"prof_inc_stmt_6yr",#N/A,FALSE,"Pro Forma Income Statement";"contr_anal_6yr",#N/A,FALSE,"Contribution_Analysis";"bal_adj",#N/A,FALSE,"Pro Forma Balance Sheet";"Acquiror_6yr",#N/A,FALSE,"Acquirer";"Target_6yr",#N/A,FALSE,"Target";"HasGets-yr6",#N/A,FALSE,"Has-Gets"}</definedName>
    <definedName name="wrn.Quick_Merge_6yr." hidden="1">{"Cover",#N/A,FALSE,"Cover";"trans_sum_debt",#N/A,FALSE,"Transaction_Sum_debt_Stats";"earnings_impact_6yr",#N/A,FALSE,"Earnings Impact";"accr_dil_6yr",#N/A,FALSE,"accretion dilution";"prof_inc_stmt_6yr",#N/A,FALSE,"Pro Forma Income Statement";"contr_anal_6yr",#N/A,FALSE,"Contribution_Analysis";"bal_adj",#N/A,FALSE,"Pro Forma Balance Sheet";"Acquiror_6yr",#N/A,FALSE,"Acquirer";"Target_6yr",#N/A,FALSE,"Target";"HasGets-yr6",#N/A,FALSE,"Has-Gets"}</definedName>
    <definedName name="wrn.Ratios." localSheetId="30" hidden="1">{"Ratios",#N/A,FALSE,"Ratios"}</definedName>
    <definedName name="wrn.Ratios." hidden="1">{"Ratios",#N/A,FALSE,"Ratios"}</definedName>
    <definedName name="wrn.Reader." localSheetId="30" hidden="1">{"Reader",#N/A,FALSE,"Summary";"Reader",#N/A,FALSE,"Buildup";"Reader",#N/A,FALSE,"Financials";"Reader",#N/A,FALSE,"Debt &amp; Other"}</definedName>
    <definedName name="wrn.Reader." hidden="1">{"Reader",#N/A,FALSE,"Summary";"Reader",#N/A,FALSE,"Buildup";"Reader",#N/A,FALSE,"Financials";"Reader",#N/A,FALSE,"Debt &amp; Other"}</definedName>
    <definedName name="wrn.Recovery." localSheetId="30" hidden="1">{#N/A,#N/A,FALSE,"COVER";#N/A,#N/A,FALSE,"Index";#N/A,#N/A,FALSE,"Summ_Products_Rec.97-98";#N/A,#N/A,FALSE,"QTR_Comp.";#N/A,#N/A,FALSE,"Summ_Detail_Rec.97-98";#N/A,#N/A,FALSE,"Summ_Agencies_Rec.97-98"}</definedName>
    <definedName name="wrn.Recovery." hidden="1">{#N/A,#N/A,FALSE,"COVER";#N/A,#N/A,FALSE,"Index";#N/A,#N/A,FALSE,"Summ_Products_Rec.97-98";#N/A,#N/A,FALSE,"QTR_Comp.";#N/A,#N/A,FALSE,"Summ_Detail_Rec.97-98";#N/A,#N/A,FALSE,"Summ_Agencies_Rec.97-98"}</definedName>
    <definedName name="wrn.Reforecast._.Financials." localSheetId="30" hidden="1">{#N/A,#N/A,TRUE,"IS 1 &amp; 2 w_Reforecast";#N/A,#N/A,TRUE,"BoD Bal Summ";#N/A,#N/A,TRUE,"Cash Flow";#N/A,#N/A,TRUE,"ComparativePL w_Reforecast";#N/A,#N/A,TRUE,"Days Out"}</definedName>
    <definedName name="wrn.Reforecast._.Financials." hidden="1">{#N/A,#N/A,TRUE,"IS 1 &amp; 2 w_Reforecast";#N/A,#N/A,TRUE,"BoD Bal Summ";#N/A,#N/A,TRUE,"Cash Flow";#N/A,#N/A,TRUE,"ComparativePL w_Reforecast";#N/A,#N/A,TRUE,"Days Out"}</definedName>
    <definedName name="wrn.RELEVANTSHEETS." localSheetId="30" hidden="1">{#N/A,#N/A,FALSE,"AD_Purch";#N/A,#N/A,FALSE,"Projections";#N/A,#N/A,FALSE,"DCF";#N/A,#N/A,FALSE,"Mkt Val"}</definedName>
    <definedName name="wrn.RELEVANTSHEETS." hidden="1">{#N/A,#N/A,FALSE,"AD_Purch";#N/A,#N/A,FALSE,"Projections";#N/A,#N/A,FALSE,"DCF";#N/A,#N/A,FALSE,"Mkt Val"}</definedName>
    <definedName name="wrn.Remittance._.test." localSheetId="30" hidden="1">{#N/A,#N/A,FALSE,"ARRemitTest"}</definedName>
    <definedName name="wrn.Remittance._.test." hidden="1">{#N/A,#N/A,FALSE,"ARRemitTest"}</definedName>
    <definedName name="wrn.Remnant." localSheetId="30" hidden="1">{#N/A,#N/A,FALSE,"DISTRIBUTION";#N/A,#N/A,FALSE,"1996 BRAND SUMMARY (2)";#N/A,#N/A,FALSE,"1995 BRAND SUMMARY"}</definedName>
    <definedName name="wrn.Remnant." hidden="1">{#N/A,#N/A,FALSE,"DISTRIBUTION";#N/A,#N/A,FALSE,"1996 BRAND SUMMARY (2)";#N/A,#N/A,FALSE,"1995 BRAND SUMMARY"}</definedName>
    <definedName name="wrn.rep." localSheetId="30" hidden="1">{"Quarterly Income",#N/A,FALSE,"TLB";"Quarterly Margins",#N/A,FALSE,"TLB";"Q Sales",#N/A,FALSE,"TLB";"SQFT",#N/A,FALSE,"TLB";"Units",#N/A,FALSE,"TLB";"Comps",#N/A,FALSE,"TLB"}</definedName>
    <definedName name="wrn.rep." hidden="1">{"Quarterly Income",#N/A,FALSE,"TLB";"Quarterly Margins",#N/A,FALSE,"TLB";"Q Sales",#N/A,FALSE,"TLB";"SQFT",#N/A,FALSE,"TLB";"Units",#N/A,FALSE,"TLB";"Comps",#N/A,FALSE,"TLB"}</definedName>
    <definedName name="wrn.report." localSheetId="30" hidden="1">{"pag1",#N/A,FALSE,"Sheet1";"pag2",#N/A,FALSE,"Sheet1";"pag3",#N/A,FALSE,"Sheet1";"pag4",#N/A,FALSE,"Sheet1"}</definedName>
    <definedName name="wrn.report." hidden="1">{"pag1",#N/A,FALSE,"Sheet1";"pag2",#N/A,FALSE,"Sheet1";"pag3",#N/A,FALSE,"Sheet1";"pag4",#N/A,FALSE,"Sheet1"}</definedName>
    <definedName name="wrn.REPORT._.1." localSheetId="30" hidden="1">{#N/A,#N/A,FALSE,"format 1";#N/A,#N/A,FALSE,"format 4mm";#N/A,#N/A,FALSE,"CPR"}</definedName>
    <definedName name="wrn.REPORT._.1." hidden="1">{#N/A,#N/A,FALSE,"format 1";#N/A,#N/A,FALSE,"format 4mm";#N/A,#N/A,FALSE,"CPR"}</definedName>
    <definedName name="wrn.REPORT._.2." localSheetId="30" hidden="1">{#N/A,#N/A,FALSE,"format 1";#N/A,#N/A,FALSE,"format 4hr";#N/A,#N/A,FALSE,"CPR"}</definedName>
    <definedName name="wrn.REPORT._.2." hidden="1">{#N/A,#N/A,FALSE,"format 1";#N/A,#N/A,FALSE,"format 4hr";#N/A,#N/A,FALSE,"CPR"}</definedName>
    <definedName name="wrn.Report._.Mfg.." localSheetId="30" hidden="1">{#N/A,#N/A,FALSE,"pg 1 COVERpg";#N/A,#N/A,FALSE,"pg 2 EXECsum";#N/A,#N/A,FALSE,"pg 3 ARIneligble";#N/A,#N/A,FALSE,"pg 4 ARControl";#N/A,#N/A,FALSE,"pg 5 Pastdue";#N/A,#N/A,FALSE,"pg 6 ARConcent";#N/A,#N/A,FALSE,"pg 7 INVcomp";#N/A,#N/A,FALSE,"pg 8 INVto - Mfg.";#N/A,#N/A,FALSE,"pg 9 CashRcpt.";#N/A,#N/A,FALSE,"pg 10 APConc.";#N/A,#N/A,FALSE,"pg 11 APcontrol";#N/A,#N/A,FALSE,"pg 12 BankACCT"}</definedName>
    <definedName name="wrn.Report._.Mfg.." hidden="1">{#N/A,#N/A,FALSE,"pg 1 COVERpg";#N/A,#N/A,FALSE,"pg 2 EXECsum";#N/A,#N/A,FALSE,"pg 3 ARIneligble";#N/A,#N/A,FALSE,"pg 4 ARControl";#N/A,#N/A,FALSE,"pg 5 Pastdue";#N/A,#N/A,FALSE,"pg 6 ARConcent";#N/A,#N/A,FALSE,"pg 7 INVcomp";#N/A,#N/A,FALSE,"pg 8 INVto - Mfg.";#N/A,#N/A,FALSE,"pg 9 CashRcpt.";#N/A,#N/A,FALSE,"pg 10 APConc.";#N/A,#N/A,FALSE,"pg 11 APcontrol";#N/A,#N/A,FALSE,"pg 12 BankACCT"}</definedName>
    <definedName name="wrn.Report._.Set._.1." localSheetId="30" hidden="1">{#N/A,#N/A,TRUE,"Cover";#N/A,#N/A,TRUE,"3x3 Matrix";#N/A,#N/A,TRUE,"Accretion Dilution";#N/A,#N/A,TRUE,"Valuation"}</definedName>
    <definedName name="wrn.Report._.Set._.1." hidden="1">{#N/A,#N/A,TRUE,"Cover";#N/A,#N/A,TRUE,"3x3 Matrix";#N/A,#N/A,TRUE,"Accretion Dilution";#N/A,#N/A,TRUE,"Valuation"}</definedName>
    <definedName name="wrn.Report._.Set._.2." localSheetId="30" hidden="1">{#N/A,#N/A,FALSE,"Cover";#N/A,#N/A,FALSE,"3x3 Matrix";#N/A,#N/A,FALSE,"Valuation";#N/A,#N/A,FALSE,"Core Sales &amp; ROS";#N/A,#N/A,FALSE,"Synergy Sales &amp; ROS"}</definedName>
    <definedName name="wrn.Report._.Set._.2." hidden="1">{#N/A,#N/A,FALSE,"Cover";#N/A,#N/A,FALSE,"3x3 Matrix";#N/A,#N/A,FALSE,"Valuation";#N/A,#N/A,FALSE,"Core Sales &amp; ROS";#N/A,#N/A,FALSE,"Synergy Sales &amp; ROS"}</definedName>
    <definedName name="wrn.Report._.Set._.3." localSheetId="30" hidden="1">{#N/A,#N/A,FALSE,"Cover";#N/A,#N/A,FALSE,"3x3 Matrix";#N/A,#N/A,FALSE,"Core Sales &amp; ROS";#N/A,#N/A,FALSE,"Synergy Sales &amp; ROS";#N/A,#N/A,FALSE,"Valuation";#N/A,#N/A,FALSE,"Working Capital";#N/A,#N/A,FALSE,"Capex &amp; Depr";#N/A,#N/A,FALSE,"Fin Adjustments";#N/A,#N/A,FALSE,"Opening Balance Sheet";#N/A,#N/A,FALSE,"Balance Sheet";#N/A,#N/A,FALSE,"Purchase &amp; GW";#N/A,#N/A,FALSE,"Accretion Dilution";#N/A,#N/A,FALSE,"A&amp;D Walkdown";#N/A,#N/A,FALSE,"Operating Summary"}</definedName>
    <definedName name="wrn.Report._.Set._.3." hidden="1">{#N/A,#N/A,FALSE,"Cover";#N/A,#N/A,FALSE,"3x3 Matrix";#N/A,#N/A,FALSE,"Core Sales &amp; ROS";#N/A,#N/A,FALSE,"Synergy Sales &amp; ROS";#N/A,#N/A,FALSE,"Valuation";#N/A,#N/A,FALSE,"Working Capital";#N/A,#N/A,FALSE,"Capex &amp; Depr";#N/A,#N/A,FALSE,"Fin Adjustments";#N/A,#N/A,FALSE,"Opening Balance Sheet";#N/A,#N/A,FALSE,"Balance Sheet";#N/A,#N/A,FALSE,"Purchase &amp; GW";#N/A,#N/A,FALSE,"Accretion Dilution";#N/A,#N/A,FALSE,"A&amp;D Walkdown";#N/A,#N/A,FALSE,"Operating Summary"}</definedName>
    <definedName name="wrn.Report._.Set._.4." localSheetId="30" hidden="1">{#N/A,#N/A,FALSE,"Cover";#N/A,#N/A,FALSE,"3x3 Matrix";#N/A,#N/A,FALSE,"1.0-1 Sales by BU";#N/A,#N/A,FALSE,"1.0-2 10 Yr Sales";#N/A,#N/A,FALSE,"1.0-3 Sales Summary";#N/A,#N/A,FALSE,"6.0-1 Trading Multiples";#N/A,#N/A,FALSE,"7.0-1 Transaction Multiples";#N/A,#N/A,FALSE,"10.0-1 Exit Multiples"}</definedName>
    <definedName name="wrn.Report._.Set._.4." hidden="1">{#N/A,#N/A,FALSE,"Cover";#N/A,#N/A,FALSE,"3x3 Matrix";#N/A,#N/A,FALSE,"1.0-1 Sales by BU";#N/A,#N/A,FALSE,"1.0-2 10 Yr Sales";#N/A,#N/A,FALSE,"1.0-3 Sales Summary";#N/A,#N/A,FALSE,"6.0-1 Trading Multiples";#N/A,#N/A,FALSE,"7.0-1 Transaction Multiples";#N/A,#N/A,FALSE,"10.0-1 Exit Multiples"}</definedName>
    <definedName name="wrn.Report._.Set._.5." localSheetId="30" hidden="1">{#N/A,#N/A,FALSE,"Cover";#N/A,#N/A,FALSE,"3x3 Matrix";#N/A,#N/A,FALSE,"Valuation";#N/A,#N/A,FALSE,"Working Capital";#N/A,#N/A,FALSE,"Capex &amp; Depr";#N/A,#N/A,FALSE,"Balance Sheet"}</definedName>
    <definedName name="wrn.Report._.Set._.5." hidden="1">{#N/A,#N/A,FALSE,"Cover";#N/A,#N/A,FALSE,"3x3 Matrix";#N/A,#N/A,FALSE,"Valuation";#N/A,#N/A,FALSE,"Working Capital";#N/A,#N/A,FALSE,"Capex &amp; Depr";#N/A,#N/A,FALSE,"Balance Sheet"}</definedName>
    <definedName name="wrn.report.1" localSheetId="30" hidden="1">{"summary",#N/A,FALSE,"2000 vs 1999";"detail",#N/A,FALSE,"2000 vs 1999"}</definedName>
    <definedName name="wrn.report.1" hidden="1">{"summary",#N/A,FALSE,"2000 vs 1999";"detail",#N/A,FALSE,"2000 vs 1999"}</definedName>
    <definedName name="wrn.report.2" localSheetId="30" hidden="1">{"summary",#N/A,FALSE,"2000 vs 1999";"detail",#N/A,FALSE,"2000 vs 1999"}</definedName>
    <definedName name="wrn.report.2" hidden="1">{"summary",#N/A,FALSE,"2000 vs 1999";"detail",#N/A,FALSE,"2000 vs 1999"}</definedName>
    <definedName name="wrn.report.new" localSheetId="30" hidden="1">{"summary",#N/A,FALSE,"2000 vs 1999";"detail",#N/A,FALSE,"2000 vs 1999"}</definedName>
    <definedName name="wrn.report.new" hidden="1">{"summary",#N/A,FALSE,"2000 vs 1999";"detail",#N/A,FALSE,"2000 vs 1999"}</definedName>
    <definedName name="wrn.report.new.1" localSheetId="30" hidden="1">{"summary",#N/A,FALSE,"2000 vs 1999";"detail",#N/A,FALSE,"2000 vs 1999"}</definedName>
    <definedName name="wrn.report.new.1" hidden="1">{"summary",#N/A,FALSE,"2000 vs 1999";"detail",#N/A,FALSE,"2000 vs 1999"}</definedName>
    <definedName name="wrn.report.new1" localSheetId="30" hidden="1">{"summary",#N/A,FALSE,"2000 vs 1999";"detail",#N/A,FALSE,"2000 vs 1999"}</definedName>
    <definedName name="wrn.report.new1" hidden="1">{"summary",#N/A,FALSE,"2000 vs 1999";"detail",#N/A,FALSE,"2000 vs 1999"}</definedName>
    <definedName name="wrn.Report_Page." localSheetId="30" hidden="1">{"Annual_Income",#N/A,FALSE,"Report Page";"Balance_Cash_Flow",#N/A,FALSE,"Report Page";"Quarterly_Income",#N/A,FALSE,"Report Page"}</definedName>
    <definedName name="wrn.Report_Page." hidden="1">{"Annual_Income",#N/A,FALSE,"Report Page";"Balance_Cash_Flow",#N/A,FALSE,"Report Page";"Quarterly_Income",#N/A,FALSE,"Report Page"}</definedName>
    <definedName name="wrn.report1" localSheetId="30" hidden="1">{"summary",#N/A,FALSE,"2000 vs 1999";"detail",#N/A,FALSE,"2000 vs 1999"}</definedName>
    <definedName name="wrn.report1" hidden="1">{"summary",#N/A,FALSE,"2000 vs 1999";"detail",#N/A,FALSE,"2000 vs 1999"}</definedName>
    <definedName name="wrn.Report1." localSheetId="30" hidden="1">{"Title",#N/A,TRUE,"Title";"Content",#N/A,TRUE,"Title";"Section1",#N/A,TRUE,"Title";"Output1",#N/A,TRUE,"Output";"Section2",#N/A,TRUE,"Title";"Graph1",#N/A,TRUE,"Output";"Section3",#N/A,TRUE,"Title";"Graph2",#N/A,TRUE,"Output";"Section4",#N/A,TRUE,"Title";"Gap1",#N/A,TRUE,"Output";"Section5",#N/A,TRUE,"Title";"Model_all",#N/A,TRUE,"Autostrade S.p.A."}</definedName>
    <definedName name="wrn.Report1." hidden="1">{"Title",#N/A,TRUE,"Title";"Content",#N/A,TRUE,"Title";"Section1",#N/A,TRUE,"Title";"Output1",#N/A,TRUE,"Output";"Section2",#N/A,TRUE,"Title";"Graph1",#N/A,TRUE,"Output";"Section3",#N/A,TRUE,"Title";"Graph2",#N/A,TRUE,"Output";"Section4",#N/A,TRUE,"Title";"Gap1",#N/A,TRUE,"Output";"Section5",#N/A,TRUE,"Title";"Model_all",#N/A,TRUE,"Autostrade S.p.A."}</definedName>
    <definedName name="wrn.Reports._.to._.EBITDARM." localSheetId="30" hidden="1">{"Q&amp;A Dollars to EBITDARM",#N/A,FALSE,"Fin STMT";"Q&amp;A Stats",#N/A,FALSE,"Fin STMT";"Monthly IS 1999 to EBITDARM",#N/A,FALSE,"Months";"Monthly 1999 Stats",#N/A,FALSE,"Months";"Monthly IS 2000 to EBITDARM",#N/A,FALSE,"Months";"Monthly 2000 Stats",#N/A,FALSE,"Months";"Monthly IS 2001 to EBITDAR",#N/A,FALSE,"Months";"Monthly 2001 Stats",#N/A,FALSE,"Months";"Monthly IS 2002 to EBITDARM",#N/A,FALSE,"Months";"Monthly 2002 Stats",#N/A,FALSE,"Months";"Monthly IS 2003 to EBITDARM",#N/A,FALSE,"Months";"Monthly 2003 Stats",#N/A,FALSE,"Months"}</definedName>
    <definedName name="wrn.Reports._.to._.EBITDARM." hidden="1">{"Q&amp;A Dollars to EBITDARM",#N/A,FALSE,"Fin STMT";"Q&amp;A Stats",#N/A,FALSE,"Fin STMT";"Monthly IS 1999 to EBITDARM",#N/A,FALSE,"Months";"Monthly 1999 Stats",#N/A,FALSE,"Months";"Monthly IS 2000 to EBITDARM",#N/A,FALSE,"Months";"Monthly 2000 Stats",#N/A,FALSE,"Months";"Monthly IS 2001 to EBITDAR",#N/A,FALSE,"Months";"Monthly 2001 Stats",#N/A,FALSE,"Months";"Monthly IS 2002 to EBITDARM",#N/A,FALSE,"Months";"Monthly 2002 Stats",#N/A,FALSE,"Months";"Monthly IS 2003 to EBITDARM",#N/A,FALSE,"Months";"Monthly 2003 Stats",#N/A,FALSE,"Months"}</definedName>
    <definedName name="wrn.Restricted._.Rpts." localSheetId="30" hidden="1">{"RptRY",#N/A,FALSE,"CDGy";"RptRQ",#N/A,FALSE,"CDGq";"RptRM",#N/A,FALSE,"CDGm"}</definedName>
    <definedName name="wrn.Restricted._.Rpts." hidden="1">{"RptRY",#N/A,FALSE,"CDGy";"RptRQ",#N/A,FALSE,"CDGq";"RptRM",#N/A,FALSE,"CDGm"}</definedName>
    <definedName name="wrn.RESULTS." localSheetId="30" hidden="1">{#N/A,#N/A,FALSE,"HMF";#N/A,#N/A,FALSE,"FACIL";#N/A,#N/A,FALSE,"HMFINANCE";#N/A,#N/A,FALSE,"HMEUROPE";#N/A,#N/A,FALSE,"HHAB CONSO";#N/A,#N/A,FALSE,"PAB";#N/A,#N/A,FALSE,"MMC";#N/A,#N/A,FALSE,"THAI";#N/A,#N/A,FALSE,"SINPA";#N/A,#N/A,FALSE,"POLAND"}</definedName>
    <definedName name="wrn.RESULTS." hidden="1">{#N/A,#N/A,FALSE,"HMF";#N/A,#N/A,FALSE,"FACIL";#N/A,#N/A,FALSE,"HMFINANCE";#N/A,#N/A,FALSE,"HMEUROPE";#N/A,#N/A,FALSE,"HHAB CONSO";#N/A,#N/A,FALSE,"PAB";#N/A,#N/A,FALSE,"MMC";#N/A,#N/A,FALSE,"THAI";#N/A,#N/A,FALSE,"SINPA";#N/A,#N/A,FALSE,"POLAND"}</definedName>
    <definedName name="wrn.retsum." localSheetId="30" hidden="1">{"retsum",#N/A,FALSE,"RETAIL"}</definedName>
    <definedName name="wrn.retsum." hidden="1">{"retsum",#N/A,FALSE,"RETAIL"}</definedName>
    <definedName name="wrn.Revenue._.quality." localSheetId="30" hidden="1">{#N/A,#N/A,FALSE,"REV. KPI MONTH  FFR";#N/A,#N/A,FALSE,"REV. KPI MONTH  NLG";#N/A,#N/A,FALSE,"REV. KPI YTD FFR";#N/A,#N/A,FALSE,"REV. KPI YTD  NLG"}</definedName>
    <definedName name="wrn.Revenue._.quality." hidden="1">{#N/A,#N/A,FALSE,"REV. KPI MONTH  FFR";#N/A,#N/A,FALSE,"REV. KPI MONTH  NLG";#N/A,#N/A,FALSE,"REV. KPI YTD FFR";#N/A,#N/A,FALSE,"REV. KPI YTD  NLG"}</definedName>
    <definedName name="wrn.review." localSheetId="30" hidden="1">{#N/A,#N/A,FALSE,"FRONTPG";#N/A,#N/A,FALSE,"STATUSREC";#N/A,#N/A,FALSE,"INELIG";#N/A,#N/A,FALSE,"ARACTIV";#N/A,#N/A,FALSE,"ARANAL";#N/A,#N/A,FALSE,"INVANAL";#N/A,#N/A,FALSE,"BALSHT";#N/A,#N/A,FALSE,"INCSTMT";#N/A,#N/A,FALSE,"CASHFLOW";#N/A,#N/A,FALSE,"TREND";#N/A,#N/A,FALSE,"LIAB"}</definedName>
    <definedName name="wrn.review." hidden="1">{#N/A,#N/A,FALSE,"FRONTPG";#N/A,#N/A,FALSE,"STATUSREC";#N/A,#N/A,FALSE,"INELIG";#N/A,#N/A,FALSE,"ARACTIV";#N/A,#N/A,FALSE,"ARANAL";#N/A,#N/A,FALSE,"INVANAL";#N/A,#N/A,FALSE,"BALSHT";#N/A,#N/A,FALSE,"INCSTMT";#N/A,#N/A,FALSE,"CASHFLOW";#N/A,#N/A,FALSE,"TREND";#N/A,#N/A,FALSE,"LIAB"}</definedName>
    <definedName name="wrn.Review._.all." localSheetId="30" hidden="1">{#N/A,#N/A,FALSE,"Pg 1";#N/A,#N/A,FALSE,"Pg 2";#N/A,#N/A,FALSE,"Pg 3R";#N/A,#N/A,FALSE,"AR MIS";#N/A,#N/A,FALSE,"AR con";#N/A,#N/A,FALSE,"AR sum";#N/A,#N/A,FALSE,"AR Inelig";#N/A,#N/A,FALSE,"AR dil";#N/A,#N/A,FALSE,"AR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definedName>
    <definedName name="wrn.Review._.all." hidden="1">{#N/A,#N/A,FALSE,"Pg 1";#N/A,#N/A,FALSE,"Pg 2";#N/A,#N/A,FALSE,"Pg 3R";#N/A,#N/A,FALSE,"AR MIS";#N/A,#N/A,FALSE,"AR con";#N/A,#N/A,FALSE,"AR sum";#N/A,#N/A,FALSE,"AR Inelig";#N/A,#N/A,FALSE,"AR dil";#N/A,#N/A,FALSE,"AR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definedName>
    <definedName name="wrn.Review._.Schedules." localSheetId="30" hidden="1">{"title",#N/A,FALSE,"Title";"OPL1",#N/A,FALSE,"PL";"OPL1(r)",#N/A,FALSE,"PL";"OPL1(r2)",#N/A,FALSE,"PL";"OPL1(bud)",#N/A,FALSE,"PL";"OpAnal",#N/A,FALSE,"Op";"OPL2a",#N/A,FALSE,"PL";"OPL2",#N/A,FALSE,"PL";"OPL2b",#N/A,FALSE,"PL";"OPL2c",#N/A,FALSE,"PL";"OPL2d",#N/A,FALSE,"PL";"PL_Pd_Act_vs_Bud",#N/A,FALSE,"mth";"Pl_Pd_Act_vs_Fcst",#N/A,FALSE,"mth";"PL_Cum_Act_vs_Bud",#N/A,FALSE,"cum";"PL-Cum_Act_vs_Fcst",#N/A,FALSE,"cum";"Seg01",#N/A,FALSE,"PL";"Seg02",#N/A,FALSE,"PL";"seg01(mth)",#N/A,FALSE,"PL";"seg02(mth)",#N/A,FALSE,"PL";"BS2",#N/A,FALSE,"BS";"BS4",#N/A,FALSE,"BS";"CF1(a)",#N/A,FALSE,"CF";"CF2",#N/A,FALSE,"CF";"CF3",#N/A,FALSE,"CF"}</definedName>
    <definedName name="wrn.Review._.Schedules." hidden="1">{"title",#N/A,FALSE,"Title";"OPL1",#N/A,FALSE,"PL";"OPL1(r)",#N/A,FALSE,"PL";"OPL1(r2)",#N/A,FALSE,"PL";"OPL1(bud)",#N/A,FALSE,"PL";"OpAnal",#N/A,FALSE,"Op";"OPL2a",#N/A,FALSE,"PL";"OPL2",#N/A,FALSE,"PL";"OPL2b",#N/A,FALSE,"PL";"OPL2c",#N/A,FALSE,"PL";"OPL2d",#N/A,FALSE,"PL";"PL_Pd_Act_vs_Bud",#N/A,FALSE,"mth";"Pl_Pd_Act_vs_Fcst",#N/A,FALSE,"mth";"PL_Cum_Act_vs_Bud",#N/A,FALSE,"cum";"PL-Cum_Act_vs_Fcst",#N/A,FALSE,"cum";"Seg01",#N/A,FALSE,"PL";"Seg02",#N/A,FALSE,"PL";"seg01(mth)",#N/A,FALSE,"PL";"seg02(mth)",#N/A,FALSE,"PL";"BS2",#N/A,FALSE,"BS";"BS4",#N/A,FALSE,"BS";"CF1(a)",#N/A,FALSE,"CF";"CF2",#N/A,FALSE,"CF";"CF3",#N/A,FALSE,"CF"}</definedName>
    <definedName name="wrn.Riverwood_comp_model." localSheetId="30" hidden="1">{#N/A,#N/A,FALSE,"Che-Ga";#N/A,#N/A,FALSE,"Iv-Sm";#N/A,#N/A,FALSE,"So-We";#N/A,#N/A,FALSE,"Me-Po";#N/A,#N/A,FALSE,"Be-Bo";#N/A,#N/A,FALSE,"Cha-Ki";#N/A,#N/A,FALSE,"In";#N/A,#N/A,FALSE,"Schedule 23";#N/A,#N/A,FALSE,"Schedule 22";#N/A,#N/A,FALSE,"WACC"}</definedName>
    <definedName name="wrn.Riverwood_comp_model." hidden="1">{#N/A,#N/A,FALSE,"Che-Ga";#N/A,#N/A,FALSE,"Iv-Sm";#N/A,#N/A,FALSE,"So-We";#N/A,#N/A,FALSE,"Me-Po";#N/A,#N/A,FALSE,"Be-Bo";#N/A,#N/A,FALSE,"Cha-Ki";#N/A,#N/A,FALSE,"In";#N/A,#N/A,FALSE,"Schedule 23";#N/A,#N/A,FALSE,"Schedule 22";#N/A,#N/A,FALSE,"WACC"}</definedName>
    <definedName name="wrn.rollup." localSheetId="30" hidden="1">{"rollup",#N/A,FALSE,"SLT"}</definedName>
    <definedName name="wrn.rollup." hidden="1">{"rollup",#N/A,FALSE,"SLT"}</definedName>
    <definedName name="wrn.RPT." localSheetId="30" hidden="1">{#N/A,#N/A,FALSE,"TOTFINAL";#N/A,#N/A,FALSE,"FINPLAN";#N/A,#N/A,FALSE,"TOTMOTADJ";#N/A,#N/A,FALSE,"tieEQ";#N/A,#N/A,FALSE,"G";#N/A,#N/A,FALSE,"ELIMS";#N/A,#N/A,FALSE,"NEXTEL ADJ";#N/A,#N/A,FALSE,"MIMS";#N/A,#N/A,FALSE,"LMPS";#N/A,#N/A,FALSE,"CNSS";#N/A,#N/A,FALSE,"CSS";#N/A,#N/A,FALSE,"MCG";#N/A,#N/A,FALSE,"AECS";#N/A,#N/A,FALSE,"SPS";#N/A,#N/A,FALSE,"CORP"}</definedName>
    <definedName name="wrn.RPT." hidden="1">{#N/A,#N/A,FALSE,"TOTFINAL";#N/A,#N/A,FALSE,"FINPLAN";#N/A,#N/A,FALSE,"TOTMOTADJ";#N/A,#N/A,FALSE,"tieEQ";#N/A,#N/A,FALSE,"G";#N/A,#N/A,FALSE,"ELIMS";#N/A,#N/A,FALSE,"NEXTEL ADJ";#N/A,#N/A,FALSE,"MIMS";#N/A,#N/A,FALSE,"LMPS";#N/A,#N/A,FALSE,"CNSS";#N/A,#N/A,FALSE,"CSS";#N/A,#N/A,FALSE,"MCG";#N/A,#N/A,FALSE,"AECS";#N/A,#N/A,FALSE,"SPS";#N/A,#N/A,FALSE,"CORP"}</definedName>
    <definedName name="wrn.sales"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 localSheetId="30" hidden="1">{"sales",#N/A,FALSE,"Sales";"sales existing",#N/A,FALSE,"Sales";"sales rd1",#N/A,FALSE,"Sales";"sales rd2",#N/A,FALSE,"Sales"}</definedName>
    <definedName name="wrn.sales." hidden="1">{"sales",#N/A,FALSE,"Sales";"sales existing",#N/A,FALSE,"Sales";"sales rd1",#N/A,FALSE,"Sales";"sales rd2",#N/A,FALSE,"Sales"}</definedName>
    <definedName name="wrn.Sales._.Activity." localSheetId="30" hidden="1">{#N/A,#N/A,FALSE,"Integration Systems"}</definedName>
    <definedName name="wrn.Sales._.Activity." hidden="1">{#N/A,#N/A,FALSE,"Integration Systems"}</definedName>
    <definedName name="wrn.SALES._.ASSISTANTS." localSheetId="30" hidden="1">{#N/A,#N/A,FALSE,"GLENN BIALLAS";#N/A,#N/A,FALSE,"ELIZABETH BURGESS";#N/A,#N/A,FALSE,"MARIE GORDON";#N/A,#N/A,FALSE,"HELEN KANELLOS";#N/A,#N/A,FALSE,"CINDY MIRANDA";#N/A,#N/A,FALSE,"KIM PEELO";#N/A,#N/A,FALSE,"VALERIE SANCHEZ";#N/A,#N/A,FALSE,"KRISTA SANTORO";#N/A,#N/A,FALSE,"GINA SHARP";#N/A,#N/A,FALSE,"LISA SLUSHER";#N/A,#N/A,FALSE,"ALICE SOTO";#N/A,#N/A,FALSE,"LISA TINTNER";#N/A,#N/A,FALSE,"ALEXIS KNIGHT-LARSON";#N/A,#N/A,FALSE,"CYNTHIA POCIASK-SLYWKA";#N/A,#N/A,FALSE,"ROBERT SEGOVIA";#N/A,#N/A,FALSE,"MICHAEL ANTIKAUSKAS"}</definedName>
    <definedName name="wrn.SALES._.ASSISTANTS." hidden="1">{#N/A,#N/A,FALSE,"GLENN BIALLAS";#N/A,#N/A,FALSE,"ELIZABETH BURGESS";#N/A,#N/A,FALSE,"MARIE GORDON";#N/A,#N/A,FALSE,"HELEN KANELLOS";#N/A,#N/A,FALSE,"CINDY MIRANDA";#N/A,#N/A,FALSE,"KIM PEELO";#N/A,#N/A,FALSE,"VALERIE SANCHEZ";#N/A,#N/A,FALSE,"KRISTA SANTORO";#N/A,#N/A,FALSE,"GINA SHARP";#N/A,#N/A,FALSE,"LISA SLUSHER";#N/A,#N/A,FALSE,"ALICE SOTO";#N/A,#N/A,FALSE,"LISA TINTNER";#N/A,#N/A,FALSE,"ALEXIS KNIGHT-LARSON";#N/A,#N/A,FALSE,"CYNTHIA POCIASK-SLYWKA";#N/A,#N/A,FALSE,"ROBERT SEGOVIA";#N/A,#N/A,FALSE,"MICHAEL ANTIKAUSKAS"}</definedName>
    <definedName name="wrn.SALES._.by._.Cust." localSheetId="30" hidden="1">{#N/A,#N/A,FALSE,"ARSalesBYCust"}</definedName>
    <definedName name="wrn.SALES._.by._.Cust." hidden="1">{#N/A,#N/A,FALSE,"ARSalesBYCust"}</definedName>
    <definedName name="wrn.SALES._.MANAGERS." localSheetId="30" hidden="1">{#N/A,#N/A,FALSE,"LIZ DALY";#N/A,#N/A,FALSE,"JEFF MORIARTY"}</definedName>
    <definedName name="wrn.SALES._.MANAGERS." hidden="1">{#N/A,#N/A,FALSE,"LIZ DALY";#N/A,#N/A,FALSE,"JEFF MORIARTY"}</definedName>
    <definedName name="wrn.Sales._.nosplit."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_.nospli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_.Split."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_.Spli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_from_DBAB" localSheetId="30" hidden="1">{"sales",#N/A,FALSE,"Sales";"sales existing",#N/A,FALSE,"Sales";"sales rd1",#N/A,FALSE,"Sales";"sales rd2",#N/A,FALSE,"Sales"}</definedName>
    <definedName name="wrn.sales._from_DBAB" hidden="1">{"sales",#N/A,FALSE,"Sales";"sales existing",#N/A,FALSE,"Sales";"sales rd1",#N/A,FALSE,"Sales";"sales rd2",#N/A,FALSE,"Sales"}</definedName>
    <definedName name="wrn.SalesMarginPages." localSheetId="30" hidden="1">{"(MEASDATA) BY QUARTER",#N/A,FALSE,"measdata";"(PROGDETAIL) BY MONTH",#N/A,FALSE,"progdetail";"(PROGDETAIL) BY QTR",#N/A,FALSE,"progdetail";"(ORDERS) GOR ORDERS",#N/A,FALSE,"Orders";"(DELIVERIES) UNIT SALES",#N/A,FALSE,"Deliveries";"(SEGMENTDETAILS) DATA",#N/A,FALSE,"QTRComments"}</definedName>
    <definedName name="wrn.SalesMarginPages." hidden="1">{"(MEASDATA) BY QUARTER",#N/A,FALSE,"measdata";"(PROGDETAIL) BY MONTH",#N/A,FALSE,"progdetail";"(PROGDETAIL) BY QTR",#N/A,FALSE,"progdetail";"(ORDERS) GOR ORDERS",#N/A,FALSE,"Orders";"(DELIVERIES) UNIT SALES",#N/A,FALSE,"Deliveries";"(SEGMENTDETAILS) DATA",#N/A,FALSE,"QTRComments"}</definedName>
    <definedName name="wrn.Sapere." localSheetId="30" hidden="1">{"risultati",#N/A,FALSE,"Revenues";"ricavi advertising",#N/A,FALSE,"Revenues";"ricavi e-commerce",#N/A,FALSE,"Revenues";"ricavi fee for content",#N/A,FALSE,"Revenues";"costi infrastruttura",#N/A,FALSE,"Costi";"altri costi",#N/A,FALSE,"Costi";"conto economico",#N/A,FALSE,"Conto economico";"Flussi di cassa",#N/A,FALSE,"FCF"}</definedName>
    <definedName name="wrn.Sapere." hidden="1">{"risultati",#N/A,FALSE,"Revenues";"ricavi advertising",#N/A,FALSE,"Revenues";"ricavi e-commerce",#N/A,FALSE,"Revenues";"ricavi fee for content",#N/A,FALSE,"Revenues";"costi infrastruttura",#N/A,FALSE,"Costi";"altri costi",#N/A,FALSE,"Costi";"conto economico",#N/A,FALSE,"Conto economico";"Flussi di cassa",#N/A,FALSE,"FCF"}</definedName>
    <definedName name="wrn.SBEI." localSheetId="30" hidden="1">{#N/A,#N/A,TRUE,"Table1";#N/A,#N/A,TRUE,"Table2";#N/A,#N/A,TRUE,"Table3";#N/A,#N/A,TRUE,"Table4";#N/A,#N/A,TRUE,"Table5";#N/A,#N/A,TRUE,"Table6";#N/A,#N/A,TRUE,"Table7";#N/A,#N/A,TRUE,"Table8";#N/A,#N/A,TRUE,"Table9";#N/A,#N/A,TRUE,"Table10";#N/A,#N/A,TRUE,"Table11";#N/A,#N/A,TRUE,"Table12";#N/A,#N/A,TRUE,"Table13";#N/A,#N/A,TRUE,"Table14"}</definedName>
    <definedName name="wrn.SBEI." hidden="1">{#N/A,#N/A,TRUE,"Table1";#N/A,#N/A,TRUE,"Table2";#N/A,#N/A,TRUE,"Table3";#N/A,#N/A,TRUE,"Table4";#N/A,#N/A,TRUE,"Table5";#N/A,#N/A,TRUE,"Table6";#N/A,#N/A,TRUE,"Table7";#N/A,#N/A,TRUE,"Table8";#N/A,#N/A,TRUE,"Table9";#N/A,#N/A,TRUE,"Table10";#N/A,#N/A,TRUE,"Table11";#N/A,#N/A,TRUE,"Table12";#N/A,#N/A,TRUE,"Table13";#N/A,#N/A,TRUE,"Table14"}</definedName>
    <definedName name="wrn.Schedule_1A." localSheetId="30" hidden="1">{"Schedule_IA",#N/A,FALSE,"I-A"}</definedName>
    <definedName name="wrn.Schedule_1A." hidden="1">{"Schedule_IA",#N/A,FALSE,"I-A"}</definedName>
    <definedName name="wrn.Schedule_1B." localSheetId="30" hidden="1">{"Schedule_1B",#N/A,FALSE,"I-B"}</definedName>
    <definedName name="wrn.Schedule_1B." hidden="1">{"Schedule_1B",#N/A,FALSE,"I-B"}</definedName>
    <definedName name="wrn.Schedule_1C." localSheetId="30" hidden="1">{"Schedule_1C",#N/A,FALSE,"I-C"}</definedName>
    <definedName name="wrn.Schedule_1C." hidden="1">{"Schedule_1C",#N/A,FALSE,"I-C"}</definedName>
    <definedName name="wrn.Schedule_1D." localSheetId="30" hidden="1">{"Schedule_1D",#N/A,FALSE,"I-D"}</definedName>
    <definedName name="wrn.Schedule_1D." hidden="1">{"Schedule_1D",#N/A,FALSE,"I-D"}</definedName>
    <definedName name="wrn.Schedule_I." localSheetId="30" hidden="1">{"Schedule_I",#N/A,FALSE,"I"}</definedName>
    <definedName name="wrn.Schedule_I." hidden="1">{"Schedule_I",#N/A,FALSE,"I"}</definedName>
    <definedName name="wrn.scorecard._.rpt." localSheetId="30" hidden="1">{"scorecard view",#N/A,FALSE,"Scorecard output"}</definedName>
    <definedName name="wrn.scorecard._.rpt." hidden="1">{"scorecard view",#N/A,FALSE,"Scorecard output"}</definedName>
    <definedName name="wrn.sdi." localSheetId="30" hidden="1">{#N/A,#N/A,FALSE,"Customer Base";#N/A,#N/A,FALSE,"Workforce";#N/A,#N/A,FALSE,"cur prod";#N/A,#N/A,FALSE,"in-proc";#N/A,#N/A,FALSE,"Trademark"}</definedName>
    <definedName name="wrn.sdi." hidden="1">{#N/A,#N/A,FALSE,"Customer Base";#N/A,#N/A,FALSE,"Workforce";#N/A,#N/A,FALSE,"cur prod";#N/A,#N/A,FALSE,"in-proc";#N/A,#N/A,FALSE,"Trademark"}</definedName>
    <definedName name="wrn.Segments." localSheetId="30" hidden="1">{"view1",#N/A,FALSE,"Consolidated";"view2",#N/A,FALSE,"Consolidated (sum)";"view1",#N/A,FALSE,"Gen Sys";"view1",#N/A,FALSE,"Semicon";"view1",#N/A,FALSE,"Mess|Med";"view1",#N/A,FALSE,"Land Mob";"view1",#N/A,FALSE,"Other Prod";"view1",#N/A,FALSE,"Adj|Elim"}</definedName>
    <definedName name="wrn.Segments." hidden="1">{"view1",#N/A,FALSE,"Consolidated";"view2",#N/A,FALSE,"Consolidated (sum)";"view1",#N/A,FALSE,"Gen Sys";"view1",#N/A,FALSE,"Semicon";"view1",#N/A,FALSE,"Mess|Med";"view1",#N/A,FALSE,"Land Mob";"view1",#N/A,FALSE,"Other Prod";"view1",#N/A,FALSE,"Adj|Elim"}</definedName>
    <definedName name="wrn.SemiCap." localSheetId="30" hidden="1">{#N/A,#N/A,FALSE,"from high";#N/A,#N/A,FALSE,"from low";#N/A,#N/A,FALSE,"Market Cap";#N/A,#N/A,FALSE,"Alpha"}</definedName>
    <definedName name="wrn.SemiCap." hidden="1">{#N/A,#N/A,FALSE,"from high";#N/A,#N/A,FALSE,"from low";#N/A,#N/A,FALSE,"Market Cap";#N/A,#N/A,FALSE,"Alpha"}</definedName>
    <definedName name="wrn.sens." localSheetId="30" hidden="1">{"sens1\",#N/A,FALSE,"PF";"sens2",#N/A,FALSE,"PF";"sens3",#N/A,FALSE,"PF";"sens4",#N/A,FALSE,"PF"}</definedName>
    <definedName name="wrn.sens." hidden="1">{"sens1\",#N/A,FALSE,"PF";"sens2",#N/A,FALSE,"PF";"sens3",#N/A,FALSE,"PF";"sens4",#N/A,FALSE,"PF"}</definedName>
    <definedName name="wrn.Sensitivity._.Analysis." localSheetId="30" hidden="1">{"Sensitivity Tables",#N/A,FALSE,"DCF"}</definedName>
    <definedName name="wrn.Sensitivity._.Analysis." hidden="1">{"Sensitivity Tables",#N/A,FALSE,"DCF"}</definedName>
    <definedName name="wrn.SEPTEMBER." localSheetId="30" hidden="1">{"CONS SEPT",#N/A,FALSE,"Cons Comparison";"CONS SEPT Q3",#N/A,FALSE,"Cons Comparison";"Cons YTD Sept",#N/A,FALSE,"Cons Comparison";"SAS SEPT",#N/A,FALSE,"Ocean Comparison";"SAS SEPT Q3",#N/A,FALSE,"Ocean Comparison";"SAS SEPT YTD",#N/A,FALSE,"Ocean Comparison";"UV SEPT",#N/A,FALSE,"UV Comparison";"UV SEPT Q3",#N/A,FALSE,"UV Comparison";"UV SEPT YTD",#N/A,FALSE,"UV Comparison";"CMS SEPT",#N/A,FALSE,"CMS Comparison";"CMS SEPT Q3",#N/A,FALSE,"CMS Comparison";"CMS SEPT YTD",#N/A,FALSE,"CMS Comparison";"POLARIS SEPT",#N/A,FALSE,"Polaris Comparison";"POLARIS SEPT Q3",#N/A,FALSE,"Polaris Comparison";"POLARIS SEPT YTD",#N/A,FALSE,"Polaris Comparison";"CORP SEPT",#N/A,FALSE,"Corp Comparison";"CORP SEPT Q3",#N/A,FALSE,"Corp Comparison";"CORP SEPT YTD",#N/A,FALSE,"Corp Comparison";"HOLD SEPT",#N/A,FALSE,"Holding Comparison";"HOLD SEPT Q3",#N/A,FALSE,"Holding Comparison";"HOLD SEPT YTD",#N/A,FALSE,"Holding Comparison";"ELIM SEPT",#N/A,FALSE,"Eliminating Comparison";"ELIM SEPT Q3",#N/A,FALSE,"Eliminating Comparison";"ELIM SEPT YTD",#N/A,FALSE,"Eliminating Comparison"}</definedName>
    <definedName name="wrn.SEPTEMBER." hidden="1">{"CONS SEPT",#N/A,FALSE,"Cons Comparison";"CONS SEPT Q3",#N/A,FALSE,"Cons Comparison";"Cons YTD Sept",#N/A,FALSE,"Cons Comparison";"SAS SEPT",#N/A,FALSE,"Ocean Comparison";"SAS SEPT Q3",#N/A,FALSE,"Ocean Comparison";"SAS SEPT YTD",#N/A,FALSE,"Ocean Comparison";"UV SEPT",#N/A,FALSE,"UV Comparison";"UV SEPT Q3",#N/A,FALSE,"UV Comparison";"UV SEPT YTD",#N/A,FALSE,"UV Comparison";"CMS SEPT",#N/A,FALSE,"CMS Comparison";"CMS SEPT Q3",#N/A,FALSE,"CMS Comparison";"CMS SEPT YTD",#N/A,FALSE,"CMS Comparison";"POLARIS SEPT",#N/A,FALSE,"Polaris Comparison";"POLARIS SEPT Q3",#N/A,FALSE,"Polaris Comparison";"POLARIS SEPT YTD",#N/A,FALSE,"Polaris Comparison";"CORP SEPT",#N/A,FALSE,"Corp Comparison";"CORP SEPT Q3",#N/A,FALSE,"Corp Comparison";"CORP SEPT YTD",#N/A,FALSE,"Corp Comparison";"HOLD SEPT",#N/A,FALSE,"Holding Comparison";"HOLD SEPT Q3",#N/A,FALSE,"Holding Comparison";"HOLD SEPT YTD",#N/A,FALSE,"Holding Comparison";"ELIM SEPT",#N/A,FALSE,"Eliminating Comparison";"ELIM SEPT Q3",#N/A,FALSE,"Eliminating Comparison";"ELIM SEPT YTD",#N/A,FALSE,"Eliminating Comparison"}</definedName>
    <definedName name="wrn.Set." localSheetId="30" hidden="1">{#N/A,#N/A,FALSE,"High";#N/A,#N/A,FALSE,"Low";#N/A,#N/A,FALSE,"MarketCap";#N/A,#N/A,FALSE,"Alpha"}</definedName>
    <definedName name="wrn.Set." hidden="1">{#N/A,#N/A,FALSE,"High";#N/A,#N/A,FALSE,"Low";#N/A,#N/A,FALSE,"MarketCap";#N/A,#N/A,FALSE,"Alpha"}</definedName>
    <definedName name="wrn.SF._.Store._.Assumptions." localSheetId="30" hidden="1">{"SF Store Assumptions",#N/A,TRUE,"Formatted Assumptions"}</definedName>
    <definedName name="wrn.SF._.Store._.Assumptions." hidden="1">{"SF Store Assumptions",#N/A,TRUE,"Formatted Assumptions"}</definedName>
    <definedName name="wrn.SF._.Store._.Pro._.Forma._.IS." localSheetId="30" hidden="1">{"SF Store Pro IS Y1",#N/A,TRUE,"SF Store Pro Forma IS";"SF Store Pro IS Y2",#N/A,TRUE,"SF Store Pro Forma IS";"SF Store Pro IS Y3",#N/A,TRUE,"SF Store Pro Forma IS";"SF Store Pro IS Y4 and Y5",#N/A,TRUE,"SF Store Pro Forma IS";"SF Store Annual Summary",#N/A,TRUE,"SF Store Pro Forma IS"}</definedName>
    <definedName name="wrn.SF._.Store._.Pro._.Forma._.IS." hidden="1">{"SF Store Pro IS Y1",#N/A,TRUE,"SF Store Pro Forma IS";"SF Store Pro IS Y2",#N/A,TRUE,"SF Store Pro Forma IS";"SF Store Pro IS Y3",#N/A,TRUE,"SF Store Pro Forma IS";"SF Store Pro IS Y4 and Y5",#N/A,TRUE,"SF Store Pro Forma IS";"SF Store Annual Summary",#N/A,TRUE,"SF Store Pro Forma IS"}</definedName>
    <definedName name="wrn.SHEET." localSheetId="30" hidden="1">{#N/A,#N/A,FALSE,"a"}</definedName>
    <definedName name="wrn.SHEET." hidden="1">{#N/A,#N/A,FALSE,"a"}</definedName>
    <definedName name="wrn.Ship._.Test." localSheetId="30" hidden="1">{#N/A,#N/A,FALSE,"Shiptest"}</definedName>
    <definedName name="wrn.Ship._.Test." hidden="1">{#N/A,#N/A,FALSE,"Shiptest"}</definedName>
    <definedName name="wrn.Short._.Report." localSheetId="30" hidden="1">{#N/A,#N/A,FALSE,"Valsum";#N/A,#N/A,FALSE,"Value";#N/A,#N/A,FALSE,"Ton strap";#N/A,#N/A,FALSE,"PackVal"}</definedName>
    <definedName name="wrn.Short._.Report." hidden="1">{#N/A,#N/A,FALSE,"Valsum";#N/A,#N/A,FALSE,"Value";#N/A,#N/A,FALSE,"Ton strap";#N/A,#N/A,FALSE,"PackVal"}</definedName>
    <definedName name="wrn.Single._.Store._.1._.Assumptions." localSheetId="30" hidden="1">{"Single Store 1 Assumptions",#N/A,TRUE,"Formatted Assumptions"}</definedName>
    <definedName name="wrn.Single._.Store._.1._.Assumptions." hidden="1">{"Single Store 1 Assumptions",#N/A,TRUE,"Formatted Assumptions"}</definedName>
    <definedName name="wrn.Single._.Store._.1._.Pro._.Forma._.IS." localSheetId="30" hidden="1">{"Single Store Pro IS Y1",#N/A,TRUE,"New Store #1 Pro Forma IS";"Single Store Pro IS Y2",#N/A,TRUE,"New Store #1 Pro Forma IS";"Single Store Pro IS Y3",#N/A,TRUE,"New Store #1 Pro Forma IS";"Single Store Pro IS Y4 and Y5",#N/A,TRUE,"New Store #1 Pro Forma IS";"Single Store Annual Summary",#N/A,TRUE,"New Store #1 Pro Forma IS"}</definedName>
    <definedName name="wrn.Single._.Store._.1._.Pro._.Forma._.IS." hidden="1">{"Single Store Pro IS Y1",#N/A,TRUE,"New Store #1 Pro Forma IS";"Single Store Pro IS Y2",#N/A,TRUE,"New Store #1 Pro Forma IS";"Single Store Pro IS Y3",#N/A,TRUE,"New Store #1 Pro Forma IS";"Single Store Pro IS Y4 and Y5",#N/A,TRUE,"New Store #1 Pro Forma IS";"Single Store Annual Summary",#N/A,TRUE,"New Store #1 Pro Forma IS"}</definedName>
    <definedName name="wrn.Single._.Store._.2._.Assumptions." localSheetId="30" hidden="1">{"Single Store 2 Assumptions",#N/A,TRUE,"Formatted Assumptions"}</definedName>
    <definedName name="wrn.Single._.Store._.2._.Assumptions." hidden="1">{"Single Store 2 Assumptions",#N/A,TRUE,"Formatted Assumptions"}</definedName>
    <definedName name="wrn.Single._.Store._.2._.Pro._.Forma._.IS." localSheetId="30" hidden="1">{"Single Store 2 Pro IS Y1",#N/A,TRUE,"New Store #2 Pro Forma IS ";"Single Store 2 Pro IS Y2",#N/A,TRUE,"New Store #2 Pro Forma IS ";"Single Store 2 Pro IS Y3",#N/A,TRUE,"New Store #2 Pro Forma IS ";"Single Store 2 Pro IS Y4 and Y5",#N/A,TRUE,"New Store #2 Pro Forma IS ";"Single Store 2 Annual Summary",#N/A,TRUE,"New Store #2 Pro Forma IS "}</definedName>
    <definedName name="wrn.Single._.Store._.2._.Pro._.Forma._.IS." hidden="1">{"Single Store 2 Pro IS Y1",#N/A,TRUE,"New Store #2 Pro Forma IS ";"Single Store 2 Pro IS Y2",#N/A,TRUE,"New Store #2 Pro Forma IS ";"Single Store 2 Pro IS Y3",#N/A,TRUE,"New Store #2 Pro Forma IS ";"Single Store 2 Pro IS Y4 and Y5",#N/A,TRUE,"New Store #2 Pro Forma IS ";"Single Store 2 Annual Summary",#N/A,TRUE,"New Store #2 Pro Forma IS "}</definedName>
    <definedName name="wrn.SKSCS1." localSheetId="30" hidden="1">{#N/A,#N/A,FALSE,"Antony Financials";#N/A,#N/A,FALSE,"Cowboy Financials";#N/A,#N/A,FALSE,"Combined";#N/A,#N/A,FALSE,"Valuematrix";#N/A,#N/A,FALSE,"DCFAntony";#N/A,#N/A,FALSE,"DCFCowboy";#N/A,#N/A,FALSE,"DCFCombined"}</definedName>
    <definedName name="wrn.SKSCS1." hidden="1">{#N/A,#N/A,FALSE,"Antony Financials";#N/A,#N/A,FALSE,"Cowboy Financials";#N/A,#N/A,FALSE,"Combined";#N/A,#N/A,FALSE,"Valuematrix";#N/A,#N/A,FALSE,"DCFAntony";#N/A,#N/A,FALSE,"DCFCowboy";#N/A,#N/A,FALSE,"DCFCombined"}</definedName>
    <definedName name="wrn.smithtj." localSheetId="30" hidden="1">{#N/A,#N/A,FALSE,"LIN CALVIN";#N/A,#N/A,FALSE,"KOO JOYCE";#N/A,#N/A,FALSE,"MAK PAUL";#N/A,#N/A,FALSE,"LAM BING";#N/A,#N/A,FALSE,"WU JOHN";#N/A,#N/A,FALSE,"DR SEET LIP CHAI";#N/A,#N/A,FALSE,"ZUDNECK ZENON";#N/A,#N/A,FALSE,"MENG JANE";#N/A,#N/A,FALSE,"T C CHENG";#N/A,#N/A,FALSE,"MARCHALL MA"}</definedName>
    <definedName name="wrn.smithtj." hidden="1">{#N/A,#N/A,FALSE,"LIN CALVIN";#N/A,#N/A,FALSE,"KOO JOYCE";#N/A,#N/A,FALSE,"MAK PAUL";#N/A,#N/A,FALSE,"LAM BING";#N/A,#N/A,FALSE,"WU JOHN";#N/A,#N/A,FALSE,"DR SEET LIP CHAI";#N/A,#N/A,FALSE,"ZUDNECK ZENON";#N/A,#N/A,FALSE,"MENG JANE";#N/A,#N/A,FALSE,"T C CHENG";#N/A,#N/A,FALSE,"MARCHALL MA"}</definedName>
    <definedName name="wrn.ssr05." localSheetId="30" hidden="1">{#N/A,#N/A,FALSE,"SUP";#N/A,#N/A,FALSE,"DAP";#N/A,#N/A,FALSE,"FIFO";#N/A,#N/A,FALSE,"FTA";#N/A,#N/A,FALSE,"SSR ROLLUP"}</definedName>
    <definedName name="wrn.ssr05." hidden="1">{#N/A,#N/A,FALSE,"SUP";#N/A,#N/A,FALSE,"DAP";#N/A,#N/A,FALSE,"FIFO";#N/A,#N/A,FALSE,"FTA";#N/A,#N/A,FALSE,"SSR ROLLUP"}</definedName>
    <definedName name="wrn.ssr051." localSheetId="30" hidden="1">{#N/A,#N/A,FALSE,"SUP";#N/A,#N/A,FALSE,"DAP";#N/A,#N/A,FALSE,"FIFO";#N/A,#N/A,FALSE,"FTA";#N/A,#N/A,FALSE,"SSR ROLLUP"}</definedName>
    <definedName name="wrn.ssr051." hidden="1">{#N/A,#N/A,FALSE,"SUP";#N/A,#N/A,FALSE,"DAP";#N/A,#N/A,FALSE,"FIFO";#N/A,#N/A,FALSE,"FTA";#N/A,#N/A,FALSE,"SSR ROLLUP"}</definedName>
    <definedName name="wrn.ssr05b." localSheetId="30" hidden="1">{#N/A,#N/A,FALSE,"SUP";#N/A,#N/A,FALSE,"DAP";#N/A,#N/A,FALSE,"FIFO";#N/A,#N/A,FALSE,"FTA";#N/A,#N/A,FALSE,"SSR ROLLUP"}</definedName>
    <definedName name="wrn.ssr05b." hidden="1">{#N/A,#N/A,FALSE,"SUP";#N/A,#N/A,FALSE,"DAP";#N/A,#N/A,FALSE,"FIFO";#N/A,#N/A,FALSE,"FTA";#N/A,#N/A,FALSE,"SSR ROLLUP"}</definedName>
    <definedName name="wrn.ssr06" localSheetId="30" hidden="1">{#N/A,#N/A,FALSE,"SUP";#N/A,#N/A,FALSE,"DAP";#N/A,#N/A,FALSE,"FIFO";#N/A,#N/A,FALSE,"FTA";#N/A,#N/A,FALSE,"SSR ROLLUP"}</definedName>
    <definedName name="wrn.ssr06" hidden="1">{#N/A,#N/A,FALSE,"SUP";#N/A,#N/A,FALSE,"DAP";#N/A,#N/A,FALSE,"FIFO";#N/A,#N/A,FALSE,"FTA";#N/A,#N/A,FALSE,"SSR ROLLUP"}</definedName>
    <definedName name="wrn.ssr06a" localSheetId="30" hidden="1">{#N/A,#N/A,FALSE,"SUP";#N/A,#N/A,FALSE,"DAP";#N/A,#N/A,FALSE,"FIFO";#N/A,#N/A,FALSE,"FTA";#N/A,#N/A,FALSE,"SSR ROLLUP"}</definedName>
    <definedName name="wrn.ssr06a" hidden="1">{#N/A,#N/A,FALSE,"SUP";#N/A,#N/A,FALSE,"DAP";#N/A,#N/A,FALSE,"FIFO";#N/A,#N/A,FALSE,"FTA";#N/A,#N/A,FALSE,"SSR ROLLUP"}</definedName>
    <definedName name="wrn.Staffing." localSheetId="30" hidden="1">{#N/A,#N/A,TRUE,"Development Personnel";#N/A,#N/A,TRUE,"Customer Service Personnel";#N/A,#N/A,TRUE,"Customer Service Personnel";#N/A,#N/A,TRUE,"Marketing Personnel";#N/A,#N/A,TRUE,"Technical Services Personnel";#N/A,#N/A,TRUE,"IS Personnel";#N/A,#N/A,TRUE,"Customer Support Personnel";#N/A,#N/A,TRUE,"spEDIcenter Personnel";#N/A,#N/A,TRUE,"Sales Personnel";#N/A,#N/A,TRUE,"International Personnel";#N/A,#N/A,TRUE,"G&amp;A Personnel"}</definedName>
    <definedName name="wrn.Staffing." hidden="1">{#N/A,#N/A,TRUE,"Development Personnel";#N/A,#N/A,TRUE,"Customer Service Personnel";#N/A,#N/A,TRUE,"Customer Service Personnel";#N/A,#N/A,TRUE,"Marketing Personnel";#N/A,#N/A,TRUE,"Technical Services Personnel";#N/A,#N/A,TRUE,"IS Personnel";#N/A,#N/A,TRUE,"Customer Support Personnel";#N/A,#N/A,TRUE,"spEDIcenter Personnel";#N/A,#N/A,TRUE,"Sales Personnel";#N/A,#N/A,TRUE,"International Personnel";#N/A,#N/A,TRUE,"G&amp;A Personnel"}</definedName>
    <definedName name="wrn.Staley." localSheetId="30"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wrn.Staley."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wrn.STAND_ALONE_BOTH." localSheetId="30" hidden="1">{"FCB_ALL",#N/A,FALSE,"FCB";"GREY_ALL",#N/A,FALSE,"GREY"}</definedName>
    <definedName name="wrn.STAND_ALONE_BOTH." hidden="1">{"FCB_ALL",#N/A,FALSE,"FCB";"GREY_ALL",#N/A,FALSE,"GREY"}</definedName>
    <definedName name="wrn.Standard." localSheetId="30" hidden="1">{#N/A,#N/A,FALSE,"Service + Produktion kum";#N/A,#N/A,FALSE,"Produktion kum";#N/A,#N/A,FALSE,"Service kum";#N/A,#N/A,FALSE,"Service Monat";#N/A,#N/A,FALSE,"CARAT"}</definedName>
    <definedName name="wrn.Standard." hidden="1">{#N/A,#N/A,FALSE,"Service + Produktion kum";#N/A,#N/A,FALSE,"Produktion kum";#N/A,#N/A,FALSE,"Service kum";#N/A,#N/A,FALSE,"Service Monat";#N/A,#N/A,FALSE,"CARAT"}</definedName>
    <definedName name="wrn.Statement._.Review." localSheetId="30"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s." localSheetId="30"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tep_el." localSheetId="30" hidden="1">{"stepel",#N/A,FALSE,"AHFSTEP"}</definedName>
    <definedName name="wrn.step_el." hidden="1">{"stepel",#N/A,FALSE,"AHFSTEP"}</definedName>
    <definedName name="wrn.Sterling." localSheetId="30" hidden="1">{#N/A,#N/A,FALSE,"£ P&amp;L";#N/A,#N/A,FALSE,"£ BS";#N/A,#N/A,FALSE,"£ CF"}</definedName>
    <definedName name="wrn.Sterling." hidden="1">{#N/A,#N/A,FALSE,"£ P&amp;L";#N/A,#N/A,FALSE,"£ BS";#N/A,#N/A,FALSE,"£ CF"}</definedName>
    <definedName name="wrn.Structure." localSheetId="30" hidden="1">{#N/A,#N/A,FALSE,"Structure";#N/A,#N/A,FALSE,"Proj-Cal";#N/A,#N/A,FALSE,"Market"}</definedName>
    <definedName name="wrn.Structure." hidden="1">{#N/A,#N/A,FALSE,"Structure";#N/A,#N/A,FALSE,"Proj-Cal";#N/A,#N/A,FALSE,"Market"}</definedName>
    <definedName name="wrn.sum2" localSheetId="30" hidden="1">{"Sum WW A",#N/A,FALSE,"FY95SLS";"Sum WW B",#N/A,FALSE,"FY95SLS";"Sum US A",#N/A,FALSE,"FY95SLS";"Sum US B",#N/A,FALSE,"FY95SLS";"Sum US Bocg",#N/A,FALSE,"FY95SLS";"Sum Can A",#N/A,FALSE,"FY95SLS";"Sum Can B",#N/A,FALSE,"FY95SLS";"Sum Europe",#N/A,FALSE,"FY95SLS";"Sum Row",#N/A,FALSE,"FY95SLS"}</definedName>
    <definedName name="wrn.sum2" hidden="1">{"Sum WW A",#N/A,FALSE,"FY95SLS";"Sum WW B",#N/A,FALSE,"FY95SLS";"Sum US A",#N/A,FALSE,"FY95SLS";"Sum US B",#N/A,FALSE,"FY95SLS";"Sum US Bocg",#N/A,FALSE,"FY95SLS";"Sum Can A",#N/A,FALSE,"FY95SLS";"Sum Can B",#N/A,FALSE,"FY95SLS";"Sum Europe",#N/A,FALSE,"FY95SLS";"Sum Row",#N/A,FALSE,"FY95SLS"}</definedName>
    <definedName name="wrn.summaries." localSheetId="30"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localSheetId="30" hidden="1">{"Sum WW A",#N/A,FALSE,"FY95SLS";"Sum WW B",#N/A,FALSE,"FY95SLS";"Sum US A",#N/A,FALSE,"FY95SLS";"Sum US B",#N/A,FALSE,"FY95SLS";"Sum US Bocg",#N/A,FALSE,"FY95SLS";"Sum Can A",#N/A,FALSE,"FY95SLS";"Sum Can B",#N/A,FALSE,"FY95SLS";"Sum Europe",#N/A,FALSE,"FY95SLS";"Sum Row",#N/A,FALSE,"FY95SLS"}</definedName>
    <definedName name="wrn.summary" hidden="1">{"Sum WW A",#N/A,FALSE,"FY95SLS";"Sum WW B",#N/A,FALSE,"FY95SLS";"Sum US A",#N/A,FALSE,"FY95SLS";"Sum US B",#N/A,FALSE,"FY95SLS";"Sum US Bocg",#N/A,FALSE,"FY95SLS";"Sum Can A",#N/A,FALSE,"FY95SLS";"Sum Can B",#N/A,FALSE,"FY95SLS";"Sum Europe",#N/A,FALSE,"FY95SLS";"Sum Row",#N/A,FALSE,"FY95SLS"}</definedName>
    <definedName name="wrn.summary." localSheetId="30" hidden="1">{"financials",#N/A,FALSE,"BASIC"}</definedName>
    <definedName name="wrn.summary." hidden="1">{"financials",#N/A,FALSE,"BASIC"}</definedName>
    <definedName name="wrn.Summary._.Print." localSheetId="30" hidden="1">{#N/A,#N/A,TRUE,"OUTPUT 2.7 Total Programmes";#N/A,#N/A,TRUE,"Sales P1 Vs P2";#N/A,#N/A,TRUE,"Profit P1 Vs P2";#N/A,#N/A,TRUE,"Order Intake P1 Vs P2";#N/A,#N/A,TRUE,"OCF P1 Vs P2";#N/A,#N/A,TRUE,"Sales 99 Vs 00";#N/A,#N/A,TRUE,"Profit 99 Vs 00";#N/A,#N/A,TRUE,"Order Intake 99 Vs 00";#N/A,#N/A,TRUE,"ProfitvSLMTarget";#N/A,#N/A,TRUE,"OCFvSLMTarget";#N/A,#N/A,TRUE,"Orders Analysis";#N/A,#N/A,TRUE,"Output 2.12";#N/A,#N/A,TRUE,"OUTPUT 2.7A Total Programmes";#N/A,#N/A,TRUE,"OUTPUT 2.8 Total Programmes"}</definedName>
    <definedName name="wrn.Summary._.Print." hidden="1">{#N/A,#N/A,TRUE,"OUTPUT 2.7 Total Programmes";#N/A,#N/A,TRUE,"Sales P1 Vs P2";#N/A,#N/A,TRUE,"Profit P1 Vs P2";#N/A,#N/A,TRUE,"Order Intake P1 Vs P2";#N/A,#N/A,TRUE,"OCF P1 Vs P2";#N/A,#N/A,TRUE,"Sales 99 Vs 00";#N/A,#N/A,TRUE,"Profit 99 Vs 00";#N/A,#N/A,TRUE,"Order Intake 99 Vs 00";#N/A,#N/A,TRUE,"ProfitvSLMTarget";#N/A,#N/A,TRUE,"OCFvSLMTarget";#N/A,#N/A,TRUE,"Orders Analysis";#N/A,#N/A,TRUE,"Output 2.12";#N/A,#N/A,TRUE,"OUTPUT 2.7A Total Programmes";#N/A,#N/A,TRUE,"OUTPUT 2.8 Total Programmes"}</definedName>
    <definedName name="wrn.Summary._.Report._.by._.Month." localSheetId="30" hidden="1">{#N/A,#N/A,TRUE,"Cover Page";#N/A,#N/A,TRUE,"Summary Stats Month";#N/A,#N/A,TRUE,"Balance Sheet Month";#N/A,#N/A,TRUE,"Cash Flow Month";#N/A,#N/A,TRUE,"Income Statement Month";#N/A,#N/A,TRUE,"CAPEX Month";#N/A,#N/A,TRUE,"Headcount Summary Month";#N/A,#N/A,TRUE,"Assumptions"}</definedName>
    <definedName name="wrn.Summary._.Report._.by._.Month." hidden="1">{#N/A,#N/A,TRUE,"Cover Page";#N/A,#N/A,TRUE,"Summary Stats Month";#N/A,#N/A,TRUE,"Balance Sheet Month";#N/A,#N/A,TRUE,"Cash Flow Month";#N/A,#N/A,TRUE,"Income Statement Month";#N/A,#N/A,TRUE,"CAPEX Month";#N/A,#N/A,TRUE,"Headcount Summary Month";#N/A,#N/A,TRUE,"Assumptions"}</definedName>
    <definedName name="wrn.Summary._.Report._.by._.Year." localSheetId="30" hidden="1">{#N/A,#N/A,TRUE,"Cover Page";#N/A,#N/A,TRUE,"Summary Stats Annual";#N/A,#N/A,TRUE,"Balance Sheet Annual";#N/A,#N/A,TRUE,"Cash Flow Annual";#N/A,#N/A,TRUE,"Income Statement Annual";#N/A,#N/A,TRUE,"CAPEX Annual";#N/A,#N/A,TRUE,"Assumptions"}</definedName>
    <definedName name="wrn.Summary._.Report._.by._.Year." hidden="1">{#N/A,#N/A,TRUE,"Cover Page";#N/A,#N/A,TRUE,"Summary Stats Annual";#N/A,#N/A,TRUE,"Balance Sheet Annual";#N/A,#N/A,TRUE,"Cash Flow Annual";#N/A,#N/A,TRUE,"Income Statement Annual";#N/A,#N/A,TRUE,"CAPEX Annual";#N/A,#N/A,TRUE,"Assumptions"}</definedName>
    <definedName name="wrn.Summary._.Schedules." localSheetId="30" hidden="1">{"Schedule",#N/A,FALSE,"Receipt";"Disbursement Actual",#N/A,FALSE,"Disburse";"Disbursement Forecast",#N/A,FALSE,"Disburse"}</definedName>
    <definedName name="wrn.Summary._.Schedules." hidden="1">{"Schedule",#N/A,FALSE,"Receipt";"Disbursement Actual",#N/A,FALSE,"Disburse";"Disbursement Forecast",#N/A,FALSE,"Disburse"}</definedName>
    <definedName name="wrn.summary2." localSheetId="30" hidden="1">{"financials",#N/A,FALSE,"BASIC"}</definedName>
    <definedName name="wrn.summary2." hidden="1">{"financials",#N/A,FALSE,"BASIC"}</definedName>
    <definedName name="wrn.summaryANDbackup." localSheetId="30" hidden="1">{#N/A,#N/A,FALSE,"Prem_Sum";#N/A,#N/A,FALSE,"Prem"}</definedName>
    <definedName name="wrn.summaryANDbackup." hidden="1">{#N/A,#N/A,FALSE,"Prem_Sum";#N/A,#N/A,FALSE,"Prem"}</definedName>
    <definedName name="wrn.SummaryPgs." localSheetId="30" hidden="1">{#N/A,#N/A,FALSE,"CreditStat";#N/A,#N/A,FALSE,"SPbrkup";#N/A,#N/A,FALSE,"MerSPsyn";#N/A,#N/A,FALSE,"MerSPwKCsyn";#N/A,#N/A,FALSE,"MerSPwKCsyn (2)";#N/A,#N/A,FALSE,"CreditStat (2)"}</definedName>
    <definedName name="wrn.SummaryPgs." hidden="1">{#N/A,#N/A,FALSE,"CreditStat";#N/A,#N/A,FALSE,"SPbrkup";#N/A,#N/A,FALSE,"MerSPsyn";#N/A,#N/A,FALSE,"MerSPwKCsyn";#N/A,#N/A,FALSE,"MerSPwKCsyn (2)";#N/A,#N/A,FALSE,"CreditStat (2)"}</definedName>
    <definedName name="wrn.sunmicro." localSheetId="30" hidden="1">{#N/A,#N/A,FALSE,"FREEMAN";#N/A,#N/A,FALSE,"STEPHEN";#N/A,#N/A,FALSE,"VICTOR"}</definedName>
    <definedName name="wrn.sunmicro." hidden="1">{#N/A,#N/A,FALSE,"FREEMAN";#N/A,#N/A,FALSE,"STEPHEN";#N/A,#N/A,FALSE,"VICTOR"}</definedName>
    <definedName name="wrn.SunModel." localSheetId="30" hidden="1">{#N/A,#N/A,FALSE,"summary";#N/A,#N/A,FALSE,"SIH";#N/A,#N/A,FALSE,"SIH Value";#N/A,#N/A,FALSE,"tax est.";#N/A,#N/A,FALSE,"Mohegan";#N/A,#N/A,FALSE,"Resorts";#N/A,#N/A,FALSE,"Win Per Day";#N/A,#N/A,FALSE,"CapStr"}</definedName>
    <definedName name="wrn.SunModel." hidden="1">{#N/A,#N/A,FALSE,"summary";#N/A,#N/A,FALSE,"SIH";#N/A,#N/A,FALSE,"SIH Value";#N/A,#N/A,FALSE,"tax est.";#N/A,#N/A,FALSE,"Mohegan";#N/A,#N/A,FALSE,"Resorts";#N/A,#N/A,FALSE,"Win Per Day";#N/A,#N/A,FALSE,"CapStr"}</definedName>
    <definedName name="wrn.SUPP_SCHD." localSheetId="30" hidden="1">{#N/A,#N/A,TRUE,"A";#N/A,#N/A,TRUE,"B";#N/A,#N/A,TRUE,"C";#N/A,#N/A,TRUE,"D";#N/A,#N/A,TRUE,"E"}</definedName>
    <definedName name="wrn.SUPP_SCHD." hidden="1">{#N/A,#N/A,TRUE,"A";#N/A,#N/A,TRUE,"B";#N/A,#N/A,TRUE,"C";#N/A,#N/A,TRUE,"D";#N/A,#N/A,TRUE,"E"}</definedName>
    <definedName name="wrn.Supplementary._.Info." localSheetId="30" hidden="1">{"Audit and Pension Costs",#N/A,FALSE,"Supp";"Interest Paid and Loans",#N/A,FALSE,"Supp";"Details of Assoc. Coys.",#N/A,FALSE,"Supp"}</definedName>
    <definedName name="wrn.Supplementary._.Info." hidden="1">{"Audit and Pension Costs",#N/A,FALSE,"Supp";"Interest Paid and Loans",#N/A,FALSE,"Supp";"Details of Assoc. Coys.",#N/A,FALSE,"Supp"}</definedName>
    <definedName name="wrn.Support." localSheetId="30" hidden="1">{#N/A,#N/A,FALSE,"TRIAL INPUT";#N/A,#N/A,FALSE,"AVG INPUT COPY";#N/A,#N/A,FALSE,"INVESTMENTS_INPUT"}</definedName>
    <definedName name="wrn.Support." hidden="1">{#N/A,#N/A,FALSE,"TRIAL INPUT";#N/A,#N/A,FALSE,"AVG INPUT COPY";#N/A,#N/A,FALSE,"INVESTMENTS_INPUT"}</definedName>
    <definedName name="wrn.Support._.Data." localSheetId="30" hidden="1">{"Analysis of Non Group Investments",#N/A,TRUE,"Support";"Income And Gains",#N/A,TRUE,"Support";"Inter Coy Interest and Divs",#N/A,TRUE,"Support";"Divs paid and payable",#N/A,TRUE,"Support";"Amounts due to Group Coys",#N/A,TRUE,"Support";"Amounts due from Group Coys.",#N/A,TRUE,"Support";"Holdings In Group Coys",#N/A,TRUE,"Support";"Cash Flow",#N/A,TRUE,"Support";"Staff Nos.",#N/A,TRUE,"Support"}</definedName>
    <definedName name="wrn.Support._.Data." hidden="1">{"Analysis of Non Group Investments",#N/A,TRUE,"Support";"Income And Gains",#N/A,TRUE,"Support";"Inter Coy Interest and Divs",#N/A,TRUE,"Support";"Divs paid and payable",#N/A,TRUE,"Support";"Amounts due to Group Coys",#N/A,TRUE,"Support";"Amounts due from Group Coys.",#N/A,TRUE,"Support";"Holdings In Group Coys",#N/A,TRUE,"Support";"Cash Flow",#N/A,TRUE,"Support";"Staff Nos.",#N/A,TRUE,"Support"}</definedName>
    <definedName name="wrn.t_cash." localSheetId="30" hidden="1">{"cash_tes",#N/A,FALSE,"dec95cr.xls"}</definedName>
    <definedName name="wrn.t_cash." hidden="1">{"cash_tes",#N/A,FALSE,"dec95cr.xls"}</definedName>
    <definedName name="wrn.Tables." localSheetId="30" hidden="1">{"view1",#N/A,FALSE,"Tables";"view2",#N/A,FALSE,"Tables";"view3",#N/A,FALSE,"Tables"}</definedName>
    <definedName name="wrn.Tables." hidden="1">{"view1",#N/A,FALSE,"Tables";"view2",#N/A,FALSE,"Tables";"view3",#N/A,FALSE,"Tables"}</definedName>
    <definedName name="wrn.Tables._.and._.Support." localSheetId="30" hidden="1">{#N/A,#N/A,FALSE,"TABLE_1 YTD";#N/A,#N/A,FALSE,"TABLE_1A QTD";#N/A,#N/A,FALSE,"NORMAL_SPREAD_QTD";#N/A,#N/A,FALSE,"NORMAL_SPREAD_YTD";#N/A,#N/A,FALSE,"TAX_EQV";#N/A,#N/A,FALSE,"TAX EQUIV_INPUT";#N/A,#N/A,FALSE,"NET FROM FER";#N/A,#N/A,FALSE,"COVER"}</definedName>
    <definedName name="wrn.Tables._.and._.Support." hidden="1">{#N/A,#N/A,FALSE,"TABLE_1 YTD";#N/A,#N/A,FALSE,"TABLE_1A QTD";#N/A,#N/A,FALSE,"NORMAL_SPREAD_QTD";#N/A,#N/A,FALSE,"NORMAL_SPREAD_YTD";#N/A,#N/A,FALSE,"TAX_EQV";#N/A,#N/A,FALSE,"TAX EQUIV_INPUT";#N/A,#N/A,FALSE,"NET FROM FER";#N/A,#N/A,FALSE,"COVER"}</definedName>
    <definedName name="wrn.Taiwan." localSheetId="30" hidden="1">{"Taiwan PCS($)",#N/A,FALSE,"Taiwan $";"Taiwan Sales($)",#N/A,FALSE,"Taiwan $";"Taiwan PCS (NT)",#N/A,FALSE,"Taiwan";"Taiwan Comp",#N/A,FALSE,"Taiwan";"Taiwan Sales",#N/A,FALSE,"Taiwan";"Taiwan Backlog",#N/A,FALSE,"Taiwan"}</definedName>
    <definedName name="wrn.Taiwan." hidden="1">{"Taiwan PCS($)",#N/A,FALSE,"Taiwan $";"Taiwan Sales($)",#N/A,FALSE,"Taiwan $";"Taiwan PCS (NT)",#N/A,FALSE,"Taiwan";"Taiwan Comp",#N/A,FALSE,"Taiwan";"Taiwan Sales",#N/A,FALSE,"Taiwan";"Taiwan Backlog",#N/A,FALSE,"Taiwan"}</definedName>
    <definedName name="wrn.Target." localSheetId="30"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DCF." localSheetId="30" hidden="1">{"targetdcf",#N/A,FALSE,"Merger consequences";"TARGETASSU",#N/A,FALSE,"Merger consequences";"TERMINAL VALUE",#N/A,FALSE,"Merger consequences"}</definedName>
    <definedName name="wrn.TARGET._.DCF." hidden="1">{"targetdcf",#N/A,FALSE,"Merger consequences";"TARGETASSU",#N/A,FALSE,"Merger consequences";"TERMINAL VALUE",#N/A,FALSE,"Merger consequences"}</definedName>
    <definedName name="wrn.TARGET._.DCF._from_DBAB" localSheetId="30" hidden="1">{"targetdcf",#N/A,FALSE,"Merger consequences";"TARGETASSU",#N/A,FALSE,"Merger consequences";"TERMINAL VALUE",#N/A,FALSE,"Merger consequences"}</definedName>
    <definedName name="wrn.TARGET._.DCF._from_DBAB" hidden="1">{"targetdcf",#N/A,FALSE,"Merger consequences";"TARGETASSU",#N/A,FALSE,"Merger consequences";"TERMINAL VALUE",#N/A,FALSE,"Merger consequences"}</definedName>
    <definedName name="wrn.TargetLBO." localSheetId="30" hidden="1">{#N/A,#N/A,TRUE,"Tar-Ass";#N/A,#N/A,TRUE,"Tar-Ass LBO";#N/A,#N/A,TRUE,"LBO Ret";#N/A,#N/A,TRUE,"Tar-BS LBO";#N/A,#N/A,TRUE,"Tar-IS LBO";#N/A,#N/A,TRUE,"Tar-CF LBO";#N/A,#N/A,TRUE,"Tar-Debt LBO";#N/A,#N/A,TRUE,"Tar-Int LBO";#N/A,#N/A,TRUE,"Tar-Taxes LBO";#N/A,#N/A,TRUE,"Tar-Val LBO"}</definedName>
    <definedName name="wrn.TargetLBO." hidden="1">{#N/A,#N/A,TRUE,"Tar-Ass";#N/A,#N/A,TRUE,"Tar-Ass LBO";#N/A,#N/A,TRUE,"LBO Ret";#N/A,#N/A,TRUE,"Tar-BS LBO";#N/A,#N/A,TRUE,"Tar-IS LBO";#N/A,#N/A,TRUE,"Tar-CF LBO";#N/A,#N/A,TRUE,"Tar-Debt LBO";#N/A,#N/A,TRUE,"Tar-Int LBO";#N/A,#N/A,TRUE,"Tar-Taxes LBO";#N/A,#N/A,TRUE,"Tar-Val LBO"}</definedName>
    <definedName name="wrn.TargetState." localSheetId="30" hidden="1">{#N/A,#N/A,FALSE,"Tar-Ass";#N/A,#N/A,FALSE,"Tar-IS";#N/A,#N/A,FALSE,"Tar-BS";#N/A,#N/A,FALSE,"Tar-Adg BS";#N/A,#N/A,FALSE,"Tar-CF"}</definedName>
    <definedName name="wrn.TargetState." hidden="1">{#N/A,#N/A,FALSE,"Tar-Ass";#N/A,#N/A,FALSE,"Tar-IS";#N/A,#N/A,FALSE,"Tar-BS";#N/A,#N/A,FALSE,"Tar-Adg BS";#N/A,#N/A,FALSE,"Tar-CF"}</definedName>
    <definedName name="wrn.TargetVal." localSheetId="30" hidden="1">{#N/A,#N/A,TRUE,"Val - sum";#N/A,#N/A,TRUE,"Val - Sum1";#N/A,#N/A,TRUE,"Val - sum2";#N/A,#N/A,TRUE,"Val - Sum3";#N/A,#N/A,TRUE,"Tar-DCF";#N/A,#N/A,TRUE,"Tar-Val LBO";#N/A,#N/A,TRUE,"Tar-Mult Val"}</definedName>
    <definedName name="wrn.TargetVal." hidden="1">{#N/A,#N/A,TRUE,"Val - sum";#N/A,#N/A,TRUE,"Val - Sum1";#N/A,#N/A,TRUE,"Val - sum2";#N/A,#N/A,TRUE,"Val - Sum3";#N/A,#N/A,TRUE,"Tar-DCF";#N/A,#N/A,TRUE,"Tar-Val LBO";#N/A,#N/A,TRUE,"Tar-Mult Val"}</definedName>
    <definedName name="wrn.Teacher." localSheetId="30" hidden="1">{"Teacher",#N/A,FALSE,"Summary";"Teacher",#N/A,FALSE,"Assumptions";"Teacher",#N/A,FALSE,"Buildup";"Teacher",#N/A,FALSE,"Financials";"Teacher",#N/A,FALSE,"Debt &amp; Other"}</definedName>
    <definedName name="wrn.Teacher." hidden="1">{"Teacher",#N/A,FALSE,"Summary";"Teacher",#N/A,FALSE,"Assumptions";"Teacher",#N/A,FALSE,"Buildup";"Teacher",#N/A,FALSE,"Financials";"Teacher",#N/A,FALSE,"Debt &amp; Other"}</definedName>
    <definedName name="wrn.tel2." localSheetId="30" hidden="1">{#N/A,#N/A,FALSE,"FS_Summary";#N/A,#N/A,FALSE,"Tel_Summary";#N/A,#N/A,FALSE,"Tomahawk";#N/A,#N/A,FALSE,"Medical Marketing";#N/A,#N/A,FALSE,"DIMAC";#N/A,#N/A,FALSE,"Epsilon";#N/A,#N/A,FALSE,"Direct";#N/A,#N/A,FALSE,"DIMAC(2)"}</definedName>
    <definedName name="wrn.tel2." hidden="1">{#N/A,#N/A,FALSE,"FS_Summary";#N/A,#N/A,FALSE,"Tel_Summary";#N/A,#N/A,FALSE,"Tomahawk";#N/A,#N/A,FALSE,"Medical Marketing";#N/A,#N/A,FALSE,"DIMAC";#N/A,#N/A,FALSE,"Epsilon";#N/A,#N/A,FALSE,"Direct";#N/A,#N/A,FALSE,"DIMAC(2)"}</definedName>
    <definedName name="wrn.telem." localSheetId="30" hidden="1">{#N/A,#N/A,FALSE,"FS_Summary";#N/A,#N/A,FALSE,"Tomahawk";#N/A,#N/A,FALSE,"Medical Marketing";#N/A,#N/A,FALSE,"Epsilon";#N/A,#N/A,FALSE,"DIMAC";#N/A,#N/A,FALSE,"Direct";#N/A,#N/A,FALSE,"DIMAC(2)"}</definedName>
    <definedName name="wrn.telem." hidden="1">{#N/A,#N/A,FALSE,"FS_Summary";#N/A,#N/A,FALSE,"Tomahawk";#N/A,#N/A,FALSE,"Medical Marketing";#N/A,#N/A,FALSE,"Epsilon";#N/A,#N/A,FALSE,"DIMAC";#N/A,#N/A,FALSE,"Direct";#N/A,#N/A,FALSE,"DIMAC(2)"}</definedName>
    <definedName name="wrn.TeleService._.FS." localSheetId="30" hidden="1">{"TeleService PL",#N/A,FALSE,"TeleServices";"TeleService BS",#N/A,FALSE,"TeleServices";"TeleService CF",#N/A,FALSE,"TeleServices"}</definedName>
    <definedName name="wrn.TeleService._.FS." hidden="1">{"TeleService PL",#N/A,FALSE,"TeleServices";"TeleService BS",#N/A,FALSE,"TeleServices";"TeleService CF",#N/A,FALSE,"TeleServices"}</definedName>
    <definedName name="wrn.test." localSheetId="30" hidden="1">{"test2",#N/A,TRUE,"Prices"}</definedName>
    <definedName name="wrn.test." hidden="1">{"test2",#N/A,TRUE,"Prices"}</definedName>
    <definedName name="wrn.test2." localSheetId="30" hidden="1">{"F3 detail",#N/A,FALSE,"F3 ";"F3 Presentation",#N/A,FALSE,"F3 "}</definedName>
    <definedName name="wrn.test2." hidden="1">{"F3 detail",#N/A,FALSE,"F3 ";"F3 Presentation",#N/A,FALSE,"F3 "}</definedName>
    <definedName name="wrn.test3" localSheetId="30" hidden="1">{"F3 detail",#N/A,FALSE,"F3 ";"F3 Presentation",#N/A,FALSE,"F3 "}</definedName>
    <definedName name="wrn.test3" hidden="1">{"F3 detail",#N/A,FALSE,"F3 ";"F3 Presentation",#N/A,FALSE,"F3 "}</definedName>
    <definedName name="wrn.test3." localSheetId="30" hidden="1">{"F3 detail",#N/A,FALSE,"F1";"F3 Presentation",#N/A,FALSE,"F3 "}</definedName>
    <definedName name="wrn.test3." hidden="1">{"F3 detail",#N/A,FALSE,"F1";"F3 Presentation",#N/A,FALSE,"F3 "}</definedName>
    <definedName name="wrn.Therasense." localSheetId="30" hidden="1">{#N/A,#N/A,FALSE,"Portfolio Summary";#N/A,#N/A,FALSE,"Performance ";#N/A,#N/A,FALSE,"Earnings";#N/A,#N/A,FALSE,"Earnings by Maturity";#N/A,#N/A,FALSE,"Credit Analysis";#N/A,#N/A,FALSE,"Reconciliation "}</definedName>
    <definedName name="wrn.Therasense." hidden="1">{#N/A,#N/A,FALSE,"Portfolio Summary";#N/A,#N/A,FALSE,"Performance ";#N/A,#N/A,FALSE,"Earnings";#N/A,#N/A,FALSE,"Earnings by Maturity";#N/A,#N/A,FALSE,"Credit Analysis";#N/A,#N/A,FALSE,"Reconciliation "}</definedName>
    <definedName name="wrn.TheWholeEnchilada." localSheetId="30" hidden="1">{"CSheet",#N/A,FALSE,"C";"SmCap",#N/A,FALSE,"VAL1";"GulfCoast",#N/A,FALSE,"VAL1";"nav",#N/A,FALSE,"NAV";"Summary",#N/A,FALSE,"NAV"}</definedName>
    <definedName name="wrn.TheWholeEnchilada." hidden="1">{"CSheet",#N/A,FALSE,"C";"SmCap",#N/A,FALSE,"VAL1";"GulfCoast",#N/A,FALSE,"VAL1";"nav",#N/A,FALSE,"NAV";"Summary",#N/A,FALSE,"NAV"}</definedName>
    <definedName name="wrn.TIF." localSheetId="30" hidden="1">{"Quarterly Income",#N/A,FALSE,"TIF";"Annual Income",#N/A,FALSE,"TIF";"Quarterly Margins",#N/A,FALSE,"TIF";"Balance Sheet",#N/A,FALSE,"TIF";"Funds Flow",#N/A,FALSE,"TIF";"Q Sales",#N/A,FALSE,"TIF";"Units",#N/A,FALSE,"TIF";"SQFT",#N/A,FALSE,"TIF";"Inventory",#N/A,FALSE,"TIF";"Sales Analysis",#N/A,FALSE,"TIF"}</definedName>
    <definedName name="wrn.TIF." hidden="1">{"Quarterly Income",#N/A,FALSE,"TIF";"Annual Income",#N/A,FALSE,"TIF";"Quarterly Margins",#N/A,FALSE,"TIF";"Balance Sheet",#N/A,FALSE,"TIF";"Funds Flow",#N/A,FALSE,"TIF";"Q Sales",#N/A,FALSE,"TIF";"Units",#N/A,FALSE,"TIF";"SQFT",#N/A,FALSE,"TIF";"Inventory",#N/A,FALSE,"TIF";"Sales Analysis",#N/A,FALSE,"TIF"}</definedName>
    <definedName name="wrn.TIMESAVESTATS." localSheetId="30" hidden="1">{"PAGE 1",#N/A,FALSE,"REVENUE STATS BY COMMODITY";"PAGE 2",#N/A,FALSE,"REVENUE STATS BY COMMODITY";"PAGE 3",#N/A,FALSE,"REVENUE STATS BY COMMODITY";"PAGE 4",#N/A,FALSE,"REVENUE STATS BY COMMODITY"}</definedName>
    <definedName name="wrn.TIMESAVESTATS." hidden="1">{"PAGE 1",#N/A,FALSE,"REVENUE STATS BY COMMODITY";"PAGE 2",#N/A,FALSE,"REVENUE STATS BY COMMODITY";"PAGE 3",#N/A,FALSE,"REVENUE STATS BY COMMODITY";"PAGE 4",#N/A,FALSE,"REVENUE STATS BY COMMODITY"}</definedName>
    <definedName name="wrn.TIMESAVESTATS._1" localSheetId="30" hidden="1">{"PAGE 1",#N/A,FALSE,"REVENUE STATS BY COMMODITY";"PAGE 2",#N/A,FALSE,"REVENUE STATS BY COMMODITY";"PAGE 3",#N/A,FALSE,"REVENUE STATS BY COMMODITY";"PAGE 4",#N/A,FALSE,"REVENUE STATS BY COMMODITY"}</definedName>
    <definedName name="wrn.TIMESAVESTATS._1" hidden="1">{"PAGE 1",#N/A,FALSE,"REVENUE STATS BY COMMODITY";"PAGE 2",#N/A,FALSE,"REVENUE STATS BY COMMODITY";"PAGE 3",#N/A,FALSE,"REVENUE STATS BY COMMODITY";"PAGE 4",#N/A,FALSE,"REVENUE STATS BY COMMODITY"}</definedName>
    <definedName name="wrn.TODO."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OL." localSheetId="30"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P._.PORTION." localSheetId="30" hidden="1">{"TOP PORTION",#N/A,FALSE,"0895"}</definedName>
    <definedName name="wrn.TOP._.PORTION." hidden="1">{"TOP PORTION",#N/A,FALSE,"0895"}</definedName>
    <definedName name="wrn.TOP._.PORTION._1" localSheetId="30" hidden="1">{"TOP PORTION",#N/A,FALSE,"0895"}</definedName>
    <definedName name="wrn.TOP._.PORTION._1" hidden="1">{"TOP PORTION",#N/A,FALSE,"0895"}</definedName>
    <definedName name="wrn.TOP._.PORTION._2" localSheetId="30" hidden="1">{"TOP PORTION",#N/A,FALSE,"0895"}</definedName>
    <definedName name="wrn.TOP._.PORTION._2" hidden="1">{"TOP PORTION",#N/A,FALSE,"0895"}</definedName>
    <definedName name="wrn.TOP._.PORTION._3" localSheetId="30" hidden="1">{"TOP PORTION",#N/A,FALSE,"0895"}</definedName>
    <definedName name="wrn.TOP._.PORTION._3" hidden="1">{"TOP PORTION",#N/A,FALSE,"0895"}</definedName>
    <definedName name="wrn.TOP._.PORTION._4" localSheetId="30" hidden="1">{"TOP PORTION",#N/A,FALSE,"0895"}</definedName>
    <definedName name="wrn.TOP._.PORTION._4" hidden="1">{"TOP PORTION",#N/A,FALSE,"0895"}</definedName>
    <definedName name="wrn.TOP._.PORTION._5" localSheetId="30" hidden="1">{"TOP PORTION",#N/A,FALSE,"0895"}</definedName>
    <definedName name="wrn.TOP._.PORTION._5" hidden="1">{"TOP PORTION",#N/A,FALSE,"0895"}</definedName>
    <definedName name="wrn.Total." localSheetId="30" hidden="1">{#N/A,#N/A,FALSE,"Trans-Sum";#N/A,#N/A,FALSE,"Accr-Dilu2";#N/A,#N/A,FALSE,"Contribution";#N/A,#N/A,FALSE,"Combined";#N/A,#N/A,FALSE,"ASTF";#N/A,#N/A,FALSE,"BRA";#N/A,#N/A,FALSE,"Bra_C";#N/A,#N/A,FALSE,"AcqMults";#N/A,#N/A,FALSE,"CompMults";#N/A,#N/A,FALSE,"DCF";#N/A,#N/A,FALSE,"WACC";#N/A,#N/A,FALSE,"LBO";#N/A,#N/A,FALSE,"Summary";#N/A,#N/A,FALSE,"StructSum"}</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Business." localSheetId="30"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Business."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Market._.Report." localSheetId="30" hidden="1">{#N/A,#N/A,FALSE,"Sales Graph";#N/A,#N/A,FALSE,"BUC Graph";#N/A,#N/A,FALSE,"P&amp;L - YTD"}</definedName>
    <definedName name="wrn.Total._.Market._.Report." hidden="1">{#N/A,#N/A,FALSE,"Sales Graph";#N/A,#N/A,FALSE,"BUC Graph";#N/A,#N/A,FALSE,"P&amp;L - YTD"}</definedName>
    <definedName name="wrn.Totals." localSheetId="30" hidden="1">{#N/A,#N/A,TRUE,"Totals"}</definedName>
    <definedName name="wrn.Totals." hidden="1">{#N/A,#N/A,TRUE,"Totals"}</definedName>
    <definedName name="wrn.Totar." localSheetId="30" hidden="1">{"Totax",#N/A,FALSE,"Sheet1";#N/A,#N/A,FALSE,"Law Output"}</definedName>
    <definedName name="wrn.Totar." hidden="1">{"Totax",#N/A,FALSE,"Sheet1";#N/A,#N/A,FALSE,"Law Output"}</definedName>
    <definedName name="wrn.Totar._1" localSheetId="30" hidden="1">{"Totax",#N/A,FALSE,"Sheet1";#N/A,#N/A,FALSE,"Law Output"}</definedName>
    <definedName name="wrn.Totar._1" hidden="1">{"Totax",#N/A,FALSE,"Sheet1";#N/A,#N/A,FALSE,"Law Output"}</definedName>
    <definedName name="wrn.Totar._2" localSheetId="30" hidden="1">{"Totax",#N/A,FALSE,"Sheet1";#N/A,#N/A,FALSE,"Law Output"}</definedName>
    <definedName name="wrn.Totar._2" hidden="1">{"Totax",#N/A,FALSE,"Sheet1";#N/A,#N/A,FALSE,"Law Output"}</definedName>
    <definedName name="wrn.Totar._3" localSheetId="30" hidden="1">{"Totax",#N/A,FALSE,"Sheet1";#N/A,#N/A,FALSE,"Law Output"}</definedName>
    <definedName name="wrn.Totar._3" hidden="1">{"Totax",#N/A,FALSE,"Sheet1";#N/A,#N/A,FALSE,"Law Output"}</definedName>
    <definedName name="wrn.Totar._4" localSheetId="30" hidden="1">{"Totax",#N/A,FALSE,"Sheet1";#N/A,#N/A,FALSE,"Law Output"}</definedName>
    <definedName name="wrn.Totar._4" hidden="1">{"Totax",#N/A,FALSE,"Sheet1";#N/A,#N/A,FALSE,"Law Output"}</definedName>
    <definedName name="wrn.Totar._5" localSheetId="30" hidden="1">{"Totax",#N/A,FALSE,"Sheet1";#N/A,#N/A,FALSE,"Law Output"}</definedName>
    <definedName name="wrn.Totar._5" hidden="1">{"Totax",#N/A,FALSE,"Sheet1";#N/A,#N/A,FALSE,"Law Output"}</definedName>
    <definedName name="wrn.Tout._.Sauf._.BG." localSheetId="30"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rade._.analysis." localSheetId="30" hidden="1">{#N/A,#N/A,FALSE,"Volume Inputs";#N/A,#N/A,FALSE,"MCF";#N/A,#N/A,FALSE,"Detail Trade Calc.";#N/A,#N/A,FALSE,"Participation Rates";#N/A,#N/A,FALSE,"Galvin Rpt.";#N/A,#N/A,FALSE,"Glvn Rpt Brdg-96PLAN vs. 97";#N/A,#N/A,FALSE,"Glvn Rpt Brdg-96OL vs. 97";#N/A,#N/A,FALSE,"Branded Summary";#N/A,#N/A,FALSE,"Accrual Funds"}</definedName>
    <definedName name="wrn.trade._.analysis." hidden="1">{#N/A,#N/A,FALSE,"Volume Inputs";#N/A,#N/A,FALSE,"MCF";#N/A,#N/A,FALSE,"Detail Trade Calc.";#N/A,#N/A,FALSE,"Participation Rates";#N/A,#N/A,FALSE,"Galvin Rpt.";#N/A,#N/A,FALSE,"Glvn Rpt Brdg-96PLAN vs. 97";#N/A,#N/A,FALSE,"Glvn Rpt Brdg-96OL vs. 97";#N/A,#N/A,FALSE,"Branded Summary";#N/A,#N/A,FALSE,"Accrual Funds"}</definedName>
    <definedName name="wrn.Transaction._.Summary." localSheetId="30" hidden="1">{"Transaction Summary",#N/A,FALSE,"Summary Transaction"}</definedName>
    <definedName name="wrn.Transaction._.Summary." hidden="1">{"Transaction Summary",#N/A,FALSE,"Summary Transaction"}</definedName>
    <definedName name="wrn.TransPrcd_123." localSheetId="30" hidden="1">{#N/A,#N/A,TRUE,"TransPrcd 1";#N/A,#N/A,TRUE,"TransPrcd 2";#N/A,#N/A,TRUE,"TransPrcd 3"}</definedName>
    <definedName name="wrn.TransPrcd_123." hidden="1">{#N/A,#N/A,TRUE,"TransPrcd 1";#N/A,#N/A,TRUE,"TransPrcd 2";#N/A,#N/A,TRUE,"TransPrcd 3"}</definedName>
    <definedName name="wrn.tresfax." localSheetId="30" hidden="1">{#N/A,#N/A,FALSE,"Printing Output";#N/A,#N/A,FALSE,"BS";#N/A,#N/A,FALSE,"CF"}</definedName>
    <definedName name="wrn.tresfax." hidden="1">{#N/A,#N/A,FALSE,"Printing Output";#N/A,#N/A,FALSE,"BS";#N/A,#N/A,FALSE,"CF"}</definedName>
    <definedName name="wrn.Trial._.Balance." localSheetId="30" hidden="1">{#N/A,#N/A,TRUE,"constb"}</definedName>
    <definedName name="wrn.Trial._.Balance." hidden="1">{#N/A,#N/A,TRUE,"constb"}</definedName>
    <definedName name="wrn.Triangle." localSheetId="30" hidden="1">{#N/A,#N/A,FALSE,"Triangle Total";#N/A,#N/A,FALSE,"Triangle LLC";#N/A,#N/A,FALSE,"Triangle LLC";#N/A,#N/A,FALSE,"Teeside"}</definedName>
    <definedName name="wrn.Triangle." hidden="1">{#N/A,#N/A,FALSE,"Triangle Total";#N/A,#N/A,FALSE,"Triangle LLC";#N/A,#N/A,FALSE,"Triangle LLC";#N/A,#N/A,FALSE,"Teeside"}</definedName>
    <definedName name="wrn.TUNE._.Model." localSheetId="30" hidden="1">{#N/A,#N/A,FALSE,"IS";#N/A,#N/A,FALSE,"One pager";#N/A,#N/A,FALSE,"Revenue Detail"}</definedName>
    <definedName name="wrn.TUNE._.Model." hidden="1">{#N/A,#N/A,FALSE,"IS";#N/A,#N/A,FALSE,"One pager";#N/A,#N/A,FALSE,"Revenue Detail"}</definedName>
    <definedName name="wrn.Tweety." localSheetId="30" hidden="1">{#N/A,#N/A,FALSE,"A&amp;E";#N/A,#N/A,FALSE,"HighTop";#N/A,#N/A,FALSE,"JG";#N/A,#N/A,FALSE,"RI";#N/A,#N/A,FALSE,"woHT";#N/A,#N/A,FALSE,"woHT&amp;JG"}</definedName>
    <definedName name="wrn.Tweety." hidden="1">{#N/A,#N/A,FALSE,"A&amp;E";#N/A,#N/A,FALSE,"HighTop";#N/A,#N/A,FALSE,"JG";#N/A,#N/A,FALSE,"RI";#N/A,#N/A,FALSE,"woHT";#N/A,#N/A,FALSE,"woHT&amp;JG"}</definedName>
    <definedName name="wrn.Typhoon." localSheetId="30" hidden="1">{"Agg Output",#N/A,FALSE,"Operational Drivers Output";"NW Output",#N/A,FALSE,"Operational Drivers Output";"South Output",#N/A,FALSE,"Operational Drivers Output";"Central Output",#N/A,FALSE,"Operational Drivers Output"}</definedName>
    <definedName name="wrn.Typhoon." hidden="1">{"Agg Output",#N/A,FALSE,"Operational Drivers Output";"NW Output",#N/A,FALSE,"Operational Drivers Output";"South Output",#N/A,FALSE,"Operational Drivers Output";"Central Output",#N/A,FALSE,"Operational Drivers Output"}</definedName>
    <definedName name="wrn.UHCO._.Statutory._.Results." localSheetId="30" hidden="1">{#N/A,#N/A,FALSE,"UHCO Statutory Info ----&gt;";#N/A,#N/A,FALSE,"UHCO Source_Use";#N/A,#N/A,FALSE,"UHCO_Debt Paydown";#N/A,#N/A,FALSE,"Union Bankers";#N/A,#N/A,FALSE,"Penn Life";#N/A,#N/A,FALSE,"Constitution"}</definedName>
    <definedName name="wrn.UHCO._.Statutory._.Results." hidden="1">{#N/A,#N/A,FALSE,"UHCO Statutory Info ----&gt;";#N/A,#N/A,FALSE,"UHCO Source_Use";#N/A,#N/A,FALSE,"UHCO_Debt Paydown";#N/A,#N/A,FALSE,"Union Bankers";#N/A,#N/A,FALSE,"Penn Life";#N/A,#N/A,FALSE,"Constitution"}</definedName>
    <definedName name="wrn.uk." localSheetId="30" hidden="1">{"uk pounds",#N/A,FALSE,"UK earnings Pounds";"uk cdn",#N/A,FALSE,"UK earnings"}</definedName>
    <definedName name="wrn.uk." hidden="1">{"uk pounds",#N/A,FALSE,"UK earnings Pounds";"uk cdn",#N/A,FALSE,"UK earnings"}</definedName>
    <definedName name="wrn.UK._.FS." localSheetId="30" hidden="1">{"UK PL",#N/A,FALSE,"UK";"UK BS",#N/A,FALSE,"UK";"UK CF",#N/A,FALSE,"UK"}</definedName>
    <definedName name="wrn.UK._.FS." hidden="1">{"UK PL",#N/A,FALSE,"UK";"UK BS",#N/A,FALSE,"UK";"UK CF",#N/A,FALSE,"UK"}</definedName>
    <definedName name="wrn.UK._.GAAP._.BS." localSheetId="30" hidden="1">{"UKGAAP balance sheet",#N/A,FALSE,"Balance Sheet"}</definedName>
    <definedName name="wrn.UK._.GAAP._.BS." hidden="1">{"UKGAAP balance sheet",#N/A,FALSE,"Balance Sheet"}</definedName>
    <definedName name="wrn.uni" localSheetId="30" hidden="1">{"Units A",#N/A,FALSE,"FY95SLS";"Units B",#N/A,FALSE,"FY95SLS"}</definedName>
    <definedName name="wrn.uni" hidden="1">{"Units A",#N/A,FALSE,"FY95SLS";"Units B",#N/A,FALSE,"FY95SLS"}</definedName>
    <definedName name="wrn.Units." localSheetId="30" hidden="1">{"Units A",#N/A,FALSE,"FY95SLS";"Units B",#N/A,FALSE,"FY95SLS"}</definedName>
    <definedName name="wrn.Units." hidden="1">{"Units A",#N/A,FALSE,"FY95SLS";"Units B",#N/A,FALSE,"FY95SLS"}</definedName>
    <definedName name="wrn.Update._.certificate." localSheetId="30" hidden="1">{#N/A,#N/A,FALSE,"Update"}</definedName>
    <definedName name="wrn.Update._.certificate." hidden="1">{#N/A,#N/A,FALSE,"Update"}</definedName>
    <definedName name="wrn.upstairs." localSheetId="30" hidden="1">{"histincome",#N/A,FALSE,"hyfins";"closing balance",#N/A,FALSE,"hyfins"}</definedName>
    <definedName name="wrn.upstairs." hidden="1">{"histincome",#N/A,FALSE,"hyfins";"closing balance",#N/A,FALSE,"hyfins"}</definedName>
    <definedName name="wrn.US._.Dollar." localSheetId="30" hidden="1">{"US Dollars",#N/A,TRUE,"PPD";"US Dollar",#N/A,TRUE,"Anaquest";"US Dollar",#N/A,TRUE,"Delta";"US Dollar",#N/A,TRUE,"INO"}</definedName>
    <definedName name="wrn.US._.Dollar." hidden="1">{"US Dollars",#N/A,TRUE,"PPD";"US Dollar",#N/A,TRUE,"Anaquest";"US Dollar",#N/A,TRUE,"Delta";"US Dollar",#N/A,TRUE,"INO"}</definedName>
    <definedName name="wrn.US._.EARNINGS." localSheetId="30" hidden="1">{"US US",#N/A,FALSE,"US EARNINGS US$";"US CDN",#N/A,FALSE,"US EARNINGS CDN$"}</definedName>
    <definedName name="wrn.US._.EARNINGS." hidden="1">{"US US",#N/A,FALSE,"US EARNINGS US$";"US CDN",#N/A,FALSE,"US EARNINGS CDN$"}</definedName>
    <definedName name="wrn.US._.FS." localSheetId="30" hidden="1">{"US PL",#N/A,FALSE,"US";"US BS",#N/A,FALSE,"US";"US CF",#N/A,FALSE,"US"}</definedName>
    <definedName name="wrn.US._.FS." hidden="1">{"US PL",#N/A,FALSE,"US";"US BS",#N/A,FALSE,"US";"US CF",#N/A,FALSE,"US"}</definedName>
    <definedName name="wrn.USA._.Consolidated._.Report." localSheetId="30" hidden="1">{#N/A,#N/A,TRUE,"Consolidated B Sheet";#N/A,#N/A,TRUE,"Consolidated Cashflow";#N/A,#N/A,TRUE,"P&amp;L CONSOLIDATED"}</definedName>
    <definedName name="wrn.USA._.Consolidated._.Report." hidden="1">{#N/A,#N/A,TRUE,"Consolidated B Sheet";#N/A,#N/A,TRUE,"Consolidated Cashflow";#N/A,#N/A,TRUE,"P&amp;L CONSOLIDATED"}</definedName>
    <definedName name="wrn.USD._.overzichten." localSheetId="30" hidden="1">{#N/A,#N/A,FALSE,"Earning Summary USD";#N/A,#N/A,FALSE,"3-Year Plan Review Schedule"}</definedName>
    <definedName name="wrn.USD._.overzichten." hidden="1">{#N/A,#N/A,FALSE,"Earning Summary USD";#N/A,#N/A,FALSE,"3-Year Plan Review Schedule"}</definedName>
    <definedName name="wrn.uslaurier._.earnings." localSheetId="30" hidden="1">{"uslaur cdn",#N/A,FALSE,"USLR earnings";"uslaur us",#N/A,FALSE,"USLR EARNINGS US$";"uslaur cons cdn",#N/A,FALSE,"USLR CONSOL cdn EARNINGS";"uslaur cons us",#N/A,FALSE,"USLR CONSOL us EARNINGS"}</definedName>
    <definedName name="wrn.uslaurier._.earnings." hidden="1">{"uslaur cdn",#N/A,FALSE,"USLR earnings";"uslaur us",#N/A,FALSE,"USLR EARNINGS US$";"uslaur cons cdn",#N/A,FALSE,"USLR CONSOL cdn EARNINGS";"uslaur cons us",#N/A,FALSE,"USLR CONSOL us EARNINGS"}</definedName>
    <definedName name="wrn.Utility._.Accrual." localSheetId="30" hidden="1">{"Balt Util Water",#N/A,TRUE,"UTIL";"Balt Util Elect",#N/A,TRUE,"UTIL";"Balt Util JE",#N/A,TRUE,"UTIL"}</definedName>
    <definedName name="wrn.Utility._.Accrual." hidden="1">{"Balt Util Water",#N/A,TRUE,"UTIL";"Balt Util Elect",#N/A,TRUE,"UTIL";"Balt Util JE",#N/A,TRUE,"UTIL"}</definedName>
    <definedName name="wrn.VALUATION." localSheetId="30"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aluation._.Package._.1." localSheetId="30"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Summary." localSheetId="30" hidden="1">{"Value Summary",#N/A,TRUE,"Valuation Sum"}</definedName>
    <definedName name="wrn.Valuation._.Summary." hidden="1">{"Value Summary",#N/A,TRUE,"Valuation Sum"}</definedName>
    <definedName name="wrn.VALUATION._1" localSheetId="30" hidden="1">{#N/A,#N/A,FALSE,"Valuation Assumptions";#N/A,#N/A,FALSE,"Summary";#N/A,#N/A,FALSE,"DCF";#N/A,#N/A,FALSE,"Valuation";#N/A,#N/A,FALSE,"WACC";#N/A,#N/A,FALSE,"UBVH";#N/A,#N/A,FALSE,"Free Cash Flow"}</definedName>
    <definedName name="wrn.VALUATION._1" hidden="1">{#N/A,#N/A,FALSE,"Valuation Assumptions";#N/A,#N/A,FALSE,"Summary";#N/A,#N/A,FALSE,"DCF";#N/A,#N/A,FALSE,"Valuation";#N/A,#N/A,FALSE,"WACC";#N/A,#N/A,FALSE,"UBVH";#N/A,#N/A,FALSE,"Free Cash Flow"}</definedName>
    <definedName name="wrn.VALUATION._2" localSheetId="30" hidden="1">{#N/A,#N/A,FALSE,"Valuation Assumptions";#N/A,#N/A,FALSE,"Summary";#N/A,#N/A,FALSE,"DCF";#N/A,#N/A,FALSE,"Valuation";#N/A,#N/A,FALSE,"WACC";#N/A,#N/A,FALSE,"UBVH";#N/A,#N/A,FALSE,"Free Cash Flow"}</definedName>
    <definedName name="wrn.VALUATION._2" hidden="1">{#N/A,#N/A,FALSE,"Valuation Assumptions";#N/A,#N/A,FALSE,"Summary";#N/A,#N/A,FALSE,"DCF";#N/A,#N/A,FALSE,"Valuation";#N/A,#N/A,FALSE,"WACC";#N/A,#N/A,FALSE,"UBVH";#N/A,#N/A,FALSE,"Free Cash Flow"}</definedName>
    <definedName name="wrn.VALUATION._3" localSheetId="30" hidden="1">{#N/A,#N/A,FALSE,"Valuation Assumptions";#N/A,#N/A,FALSE,"Summary";#N/A,#N/A,FALSE,"DCF";#N/A,#N/A,FALSE,"Valuation";#N/A,#N/A,FALSE,"WACC";#N/A,#N/A,FALSE,"UBVH";#N/A,#N/A,FALSE,"Free Cash Flow"}</definedName>
    <definedName name="wrn.VALUATION._3" hidden="1">{#N/A,#N/A,FALSE,"Valuation Assumptions";#N/A,#N/A,FALSE,"Summary";#N/A,#N/A,FALSE,"DCF";#N/A,#N/A,FALSE,"Valuation";#N/A,#N/A,FALSE,"WACC";#N/A,#N/A,FALSE,"UBVH";#N/A,#N/A,FALSE,"Free Cash Flow"}</definedName>
    <definedName name="wrn.VALUATION._4" localSheetId="30" hidden="1">{#N/A,#N/A,FALSE,"Valuation Assumptions";#N/A,#N/A,FALSE,"Summary";#N/A,#N/A,FALSE,"DCF";#N/A,#N/A,FALSE,"Valuation";#N/A,#N/A,FALSE,"WACC";#N/A,#N/A,FALSE,"UBVH";#N/A,#N/A,FALSE,"Free Cash Flow"}</definedName>
    <definedName name="wrn.VALUATION._4" hidden="1">{#N/A,#N/A,FALSE,"Valuation Assumptions";#N/A,#N/A,FALSE,"Summary";#N/A,#N/A,FALSE,"DCF";#N/A,#N/A,FALSE,"Valuation";#N/A,#N/A,FALSE,"WACC";#N/A,#N/A,FALSE,"UBVH";#N/A,#N/A,FALSE,"Free Cash Flow"}</definedName>
    <definedName name="wrn.VALUATION._5" localSheetId="30" hidden="1">{#N/A,#N/A,FALSE,"Valuation Assumptions";#N/A,#N/A,FALSE,"Summary";#N/A,#N/A,FALSE,"DCF";#N/A,#N/A,FALSE,"Valuation";#N/A,#N/A,FALSE,"WACC";#N/A,#N/A,FALSE,"UBVH";#N/A,#N/A,FALSE,"Free Cash Flow"}</definedName>
    <definedName name="wrn.VALUATION._5" hidden="1">{#N/A,#N/A,FALSE,"Valuation Assumptions";#N/A,#N/A,FALSE,"Summary";#N/A,#N/A,FALSE,"DCF";#N/A,#N/A,FALSE,"Valuation";#N/A,#N/A,FALSE,"WACC";#N/A,#N/A,FALSE,"UBVH";#N/A,#N/A,FALSE,"Free Cash Flow"}</definedName>
    <definedName name="wrn.Value." localSheetId="30" hidden="1">{"f_maxp",#N/A,FALSE,"max price no dilution";"P_DCF",#N/A,FALSE,"DCF";"A_results",#N/A,FALSE,"relative";"L_targcf_all",#N/A,FALSE,"Target_Fins";"PP_WACC",#N/A,FALSE,"DCF";"A_results",#N/A,FALSE,"relative";"B_summary",#N/A,FALSE,"summary of %";"C_adjusted",#N/A,FALSE,"adjusted"}</definedName>
    <definedName name="wrn.Value." hidden="1">{"f_maxp",#N/A,FALSE,"max price no dilution";"P_DCF",#N/A,FALSE,"DCF";"A_results",#N/A,FALSE,"relative";"L_targcf_all",#N/A,FALSE,"Target_Fins";"PP_WACC",#N/A,FALSE,"DCF";"A_results",#N/A,FALSE,"relative";"B_summary",#N/A,FALSE,"summary of %";"C_adjusted",#N/A,FALSE,"adjusted"}</definedName>
    <definedName name="wrn.Variance._.3." localSheetId="30" hidden="1">{"Variance Q3",#N/A,FALSE,"Var"}</definedName>
    <definedName name="wrn.Variance._.3." hidden="1">{"Variance Q3",#N/A,FALSE,"Var"}</definedName>
    <definedName name="wrn.Variance._.Q1." localSheetId="30" hidden="1">{"Variance Q1",#N/A,FALSE,"Var"}</definedName>
    <definedName name="wrn.Variance._.Q1." hidden="1">{"Variance Q1",#N/A,FALSE,"Var"}</definedName>
    <definedName name="wrn.Variance._.Q2." localSheetId="30" hidden="1">{"Variance Q2",#N/A,FALSE,"Var"}</definedName>
    <definedName name="wrn.Variance._.Q2." hidden="1">{"Variance Q2",#N/A,FALSE,"Var"}</definedName>
    <definedName name="wrn.Variance._.Q3." localSheetId="30" hidden="1">{"Variance Q3",#N/A,FALSE,"Var"}</definedName>
    <definedName name="wrn.Variance._.Q3." hidden="1">{"Variance Q3",#N/A,FALSE,"Var"}</definedName>
    <definedName name="wrn.Variance._.Q4" localSheetId="30" hidden="1">{"Variance Q4",#N/A,FALSE,"Var"}</definedName>
    <definedName name="wrn.Variance._.Q4" hidden="1">{"Variance Q4",#N/A,FALSE,"Var"}</definedName>
    <definedName name="wrn.Variance._.Q4." localSheetId="30" hidden="1">{"Variance Q4",#N/A,FALSE,"Var"}</definedName>
    <definedName name="wrn.Variance._.Q4." hidden="1">{"Variance Q4",#N/A,FALSE,"Var"}</definedName>
    <definedName name="wrn.vd." localSheetId="30" hidden="1">{#N/A,#N/A,TRUE,"BT M200 da 10x20"}</definedName>
    <definedName name="wrn.vd." hidden="1">{#N/A,#N/A,TRUE,"BT M200 da 10x20"}</definedName>
    <definedName name="wrn.viking." localSheetId="30" hidden="1">{#N/A,#N/A,FALSE,"DCF2";#N/A,#N/A,FALSE,"DCF comm";#N/A,#N/A,FALSE,"Relief Fr Royalty";#N/A,#N/A,FALSE,"Asset Charges";#N/A,#N/A,FALSE,"Workforce";#N/A,#N/A,FALSE,"WACC Recon"}</definedName>
    <definedName name="wrn.viking." hidden="1">{#N/A,#N/A,FALSE,"DCF2";#N/A,#N/A,FALSE,"DCF comm";#N/A,#N/A,FALSE,"Relief Fr Royalty";#N/A,#N/A,FALSE,"Asset Charges";#N/A,#N/A,FALSE,"Workforce";#N/A,#N/A,FALSE,"WACC Recon"}</definedName>
    <definedName name="wrn.Virg._.Worksheets." localSheetId="30"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hidden="1">{#N/A,#N/A,FALSE,"1F";#N/A,#N/A,FALSE,"2Aand2B";#N/A,#N/A,FALSE,"2Cand2D";#N/A,#N/A,FALSE,"2F";#N/A,#N/A,FALSE,"2G";#N/A,#N/A,FALSE,"2H";#N/A,#N/A,FALSE,"2Land2M";#N/A,#N/A,FALSE,"2N";#N/A,#N/A,FALSE,"2T";#N/A,#N/A,FALSE,"2Uand2Ui";#N/A,#N/A,FALSE,"2V";#N/A,#N/A,FALSE,"2Xand2X1";#N/A,#N/A,FALSE,"2Y";#N/A,#N/A,FALSE,"2Z";#N/A,#N/A,FALSE,"2AA";#N/A,#N/A,FALSE,"2CCand2CC1";#N/A,#N/A,FALSE,"2LL1"}</definedName>
    <definedName name="wrn.Wacc." localSheetId="30" hidden="1">{"Area1",#N/A,FALSE,"OREWACC";"Area2",#N/A,FALSE,"OREWACC"}</definedName>
    <definedName name="wrn.Wacc." hidden="1">{"Area1",#N/A,FALSE,"OREWACC";"Area2",#N/A,FALSE,"OREWACC"}</definedName>
    <definedName name="wrn.Wacc.1" localSheetId="30" hidden="1">{"Area1",#N/A,FALSE,"OREWACC";"Area2",#N/A,FALSE,"OREWACC"}</definedName>
    <definedName name="wrn.Wacc.1" hidden="1">{"Area1",#N/A,FALSE,"OREWACC";"Area2",#N/A,FALSE,"OREWACC"}</definedName>
    <definedName name="wrn.WATERTOWN._.BUDGET." localSheetId="30" hidden="1">{#N/A,#N/A,TRUE,"Inc. St.";#N/A,#N/A,TRUE,"SalesLabor";#N/A,#N/A,TRUE,"Labor";#N/A,#N/A,TRUE,"TEMP.";#N/A,#N/A,TRUE,"Manuf.";#N/A,#N/A,TRUE,"Repairs";#N/A,#N/A,TRUE,"G&amp;A";#N/A,#N/A,TRUE,"Inv.";#N/A,#N/A,TRUE,"Cap.X";#N/A,#N/A,TRUE,"Leases"}</definedName>
    <definedName name="wrn.WATERTOWN._.BUDGET." hidden="1">{#N/A,#N/A,TRUE,"Inc. St.";#N/A,#N/A,TRUE,"SalesLabor";#N/A,#N/A,TRUE,"Labor";#N/A,#N/A,TRUE,"TEMP.";#N/A,#N/A,TRUE,"Manuf.";#N/A,#N/A,TRUE,"Repairs";#N/A,#N/A,TRUE,"G&amp;A";#N/A,#N/A,TRUE,"Inv.";#N/A,#N/A,TRUE,"Cap.X";#N/A,#N/A,TRUE,"Leases"}</definedName>
    <definedName name="wrn.WEEKLY." localSheetId="30" hidden="1">{#N/A,#N/A,FALSE,"Nat";#N/A,#N/A,FALSE,"Syd";#N/A,#N/A,FALSE,"Mel";#N/A,#N/A,FALSE,"Bri";#N/A,#N/A,FALSE,"Adel";#N/A,#N/A,FALSE,"Pth";#N/A,#N/A,FALSE,"NZ"}</definedName>
    <definedName name="wrn.WEEKLY." hidden="1">{#N/A,#N/A,FALSE,"Nat";#N/A,#N/A,FALSE,"Syd";#N/A,#N/A,FALSE,"Mel";#N/A,#N/A,FALSE,"Bri";#N/A,#N/A,FALSE,"Adel";#N/A,#N/A,FALSE,"Pth";#N/A,#N/A,FALSE,"NZ"}</definedName>
    <definedName name="wrn.weekly._.report." localSheetId="30" hidden="1">{#N/A,#N/A,FALSE,"TITLE";#N/A,#N/A,FALSE,"SUMMARY";#N/A,#N/A,FALSE,"TOTAL";#N/A,#N/A,FALSE,"WEEKLY";#N/A,#N/A,FALSE,"PHASES";#N/A,#N/A,FALSE,"SUPPORT";#N/A,#N/A,FALSE,"DETAIL";#N/A,#N/A,FALSE,"P.I. HOL"}</definedName>
    <definedName name="wrn.weekly._.report." hidden="1">{#N/A,#N/A,FALSE,"TITLE";#N/A,#N/A,FALSE,"SUMMARY";#N/A,#N/A,FALSE,"TOTAL";#N/A,#N/A,FALSE,"WEEKLY";#N/A,#N/A,FALSE,"PHASES";#N/A,#N/A,FALSE,"SUPPORT";#N/A,#N/A,FALSE,"DETAIL";#N/A,#N/A,FALSE,"P.I. HOL"}</definedName>
    <definedName name="wrn.WeeklyReport." localSheetId="30" hidden="1">{#N/A,#N/A,FALSE,"Week 2002";#N/A,#N/A,FALSE,"YTD 2002";#N/A,#N/A,FALSE,"Quarterly Trend(Q3)"}</definedName>
    <definedName name="wrn.WeeklyReport." hidden="1">{#N/A,#N/A,FALSE,"Week 2002";#N/A,#N/A,FALSE,"YTD 2002";#N/A,#N/A,FALSE,"Quarterly Trend(Q3)"}</definedName>
    <definedName name="wrn.weeks._.1._.to._.52." localSheetId="30" hidden="1">{"Quarter1",#N/A,FALSE,"Sheet1";"Quarter2",#N/A,FALSE,"Sheet1";"Quarter3",#N/A,FALSE,"Sheet1";"Quarter4",#N/A,FALSE,"Sheet1"}</definedName>
    <definedName name="wrn.weeks._.1._.to._.52." hidden="1">{"Quarter1",#N/A,FALSE,"Sheet1";"Quarter2",#N/A,FALSE,"Sheet1";"Quarter3",#N/A,FALSE,"Sheet1";"Quarter4",#N/A,FALSE,"Sheet1"}</definedName>
    <definedName name="wrn.Western._.Metal." localSheetId="30" hidden="1">{#N/A,#N/A,FALSE,"Western";#N/A,#N/A,FALSE,"Inc. St.";#N/A,#N/A,FALSE,"Hist.";#N/A,#N/A,FALSE,"SalesLabor";#N/A,#N/A,FALSE,"Labor";#N/A,#N/A,FALSE,"Manuf.";#N/A,#N/A,FALSE,"Repairs";#N/A,#N/A,FALSE,"G&amp;A";#N/A,#N/A,FALSE,"Inv.";#N/A,#N/A,FALSE,"Cap. X"}</definedName>
    <definedName name="wrn.Western._.Metal." hidden="1">{#N/A,#N/A,FALSE,"Western";#N/A,#N/A,FALSE,"Inc. St.";#N/A,#N/A,FALSE,"Hist.";#N/A,#N/A,FALSE,"SalesLabor";#N/A,#N/A,FALSE,"Labor";#N/A,#N/A,FALSE,"Manuf.";#N/A,#N/A,FALSE,"Repairs";#N/A,#N/A,FALSE,"G&amp;A";#N/A,#N/A,FALSE,"Inv.";#N/A,#N/A,FALSE,"Cap. X"}</definedName>
    <definedName name="wrn.WHOLE." localSheetId="30" hidden="1">{#N/A,#N/A,FALSE,"assumptions";#N/A,#N/A,FALSE,"contrib_annual";#N/A,#N/A,FALSE,"historic";#N/A,#N/A,FALSE,"Proforma";#N/A,#N/A,FALSE,"CALENDARIZED";#N/A,#N/A,FALSE,"Has_gets";#N/A,#N/A,FALSE,"DILUTION"}</definedName>
    <definedName name="wrn.WHOLE." hidden="1">{#N/A,#N/A,FALSE,"assumptions";#N/A,#N/A,FALSE,"contrib_annual";#N/A,#N/A,FALSE,"historic";#N/A,#N/A,FALSE,"Proforma";#N/A,#N/A,FALSE,"CALENDARIZED";#N/A,#N/A,FALSE,"Has_gets";#N/A,#N/A,FALSE,"DILUTION"}</definedName>
    <definedName name="wrn.whole._.document." localSheetId="30" hidden="1">{"page 1",#N/A,FALSE,"A";"page 2",#N/A,FALSE,"A";"page 3",#N/A,FALSE,"A";"page 4",#N/A,FALSE,"A";"page 5",#N/A,FALSE,"A";"page 6",#N/A,FALSE,"A";"page 7",#N/A,FALSE,"A";"page 8",#N/A,FALSE,"A";"page 9",#N/A,FALSE,"A";"page 10",#N/A,FALSE,"A";"page 11",#N/A,FALSE,"A";"page 12",#N/A,FALSE,"A";"page 13",#N/A,FALSE,"A";"page 14",#N/A,FALSE,"A"}</definedName>
    <definedName name="wrn.whole._.document." hidden="1">{"page 1",#N/A,FALSE,"A";"page 2",#N/A,FALSE,"A";"page 3",#N/A,FALSE,"A";"page 4",#N/A,FALSE,"A";"page 5",#N/A,FALSE,"A";"page 6",#N/A,FALSE,"A";"page 7",#N/A,FALSE,"A";"page 8",#N/A,FALSE,"A";"page 9",#N/A,FALSE,"A";"page 10",#N/A,FALSE,"A";"page 11",#N/A,FALSE,"A";"page 12",#N/A,FALSE,"A";"page 13",#N/A,FALSE,"A";"page 14",#N/A,FALSE,"A"}</definedName>
    <definedName name="wrn.Whole._.Workbook." localSheetId="30" hidden="1">{"Value Summary",#N/A,TRUE,"Valuation Sum";#N/A,#N/A,TRUE,"Financing Sum";#N/A,#N/A,TRUE,"Pro BS 5Y Sum";"Combined Pro IS For 5 FY Ends",#N/A,TRUE,"Cons Pro IS 5Y Sum";#N/A,#N/A,TRUE,"Pro CF 5Y Sum";"Pro Forma BS Annual Summary",#N/A,TRUE,"Pro Forma BS";"Pro Forma BS Y1",#N/A,TRUE,"Pro Forma BS";"Pro Forma BS Y2",#N/A,TRUE,"Pro Forma BS";"Pro Forma BS Y3",#N/A,TRUE,"Pro Forma BS";"Pro Forma BS Y4 and Y5",#N/A,TRUE,"Pro Forma BS";"Pro Forma IS Annual Summary",#N/A,TRUE,"Pro Forma IS";"Pro Forma IS Y1",#N/A,TRUE,"Pro Forma IS";"Pro Forma IS Y2",#N/A,TRUE,"Pro Forma IS";"Pro Forma IS Y3",#N/A,TRUE,"Pro Forma IS";"Pro Forma IS Y4 and Y5",#N/A,TRUE,"Pro Forma IS";"Pro Form CF Annual Summary",#N/A,TRUE,"Pro Forma CS";"Pro Forma CS Y1",#N/A,TRUE,"Pro Forma CS";"Pro Forma CS Y2",#N/A,TRUE,"Pro Forma CS";"Pro Forma CS Y3",#N/A,TRUE,"Pro Forma CS";"Pro Forma CS Y4 and Y5",#N/A,TRUE,"Pro Forma CS";"Corporate Assumptions",#N/A,TRUE,"Formatted Assumptions";"Single Store Annual Summary",#N/A,TRUE,"New Store #1 Pro Forma IS";"Single Store Pro IS Y1",#N/A,TRUE,"New Store #1 Pro Forma IS";"Single Store Pro IS Y2",#N/A,TRUE,"New Store #1 Pro Forma IS";"Single Store Pro IS Y3",#N/A,TRUE,"New Store #1 Pro Forma IS";"Single Store Pro IS Y4 and Y5",#N/A,TRUE,"New Store #1 Pro Forma IS";"Single Store 1 Assumptions",#N/A,TRUE,"Formatted Assumptions";"Single Store 2 Annual Summary",#N/A,TRUE,"New Store #2 Pro Forma IS ";"Single Store 2 Pro IS Y1",#N/A,TRUE,"New Store #2 Pro Forma IS ";"Single Store 2 Pro IS Y2",#N/A,TRUE,"New Store #2 Pro Forma IS ";"Single Store 2 Pro IS Y3",#N/A,TRUE,"New Store #2 Pro Forma IS ";"Single Store 2 Pro IS Y4 and Y5",#N/A,TRUE,"New Store #2 Pro Forma IS ";"Single Store 2 Assumptions",#N/A,TRUE,"Formatted Assumptions";"New Store Annual Summary",#N/A,TRUE,"New Store FS";"New Store Pro Y1",#N/A,TRUE,"New Store FS";"New Store Pro Y2",#N/A,TRUE,"New Store FS";"New Store Pro Y3",#N/A,TRUE,"New Store FS";"New Store Pro Y4 and Y5",#N/A,TRUE,"New Store FS";"Pine Store Annual Summary",#N/A,TRUE,"Pine St Store Pro Forma IS";"Pine Store Pro IS Y1",#N/A,TRUE,"Pine St Store Pro Forma IS";"Pine Store Pro IS Y2",#N/A,TRUE,"Pine St Store Pro Forma IS";"Pine Store Pro IS Y3",#N/A,TRUE,"Pine St Store Pro Forma IS";"Pine Store Pro IS Y4 and Y5",#N/A,TRUE,"Pine St Store Pro Forma IS";"Pine St Store Assumptions",#N/A,TRUE,"Formatted Assumptions";"SF Store Annual Summary",#N/A,TRUE,"SF Store Pro Forma IS";"SF Store Pro IS Y1",#N/A,TRUE,"SF Store Pro Forma IS";"SF Store Pro IS Y2",#N/A,TRUE,"SF Store Pro Forma IS";"SF Store Pro IS Y3",#N/A,TRUE,"SF Store Pro Forma IS";"SF Store Pro IS Y4 and Y5",#N/A,TRUE,"SF Store Pro Forma IS";"Berkeley Store Annual Summary",#N/A,TRUE,"Berkeley Store Pro Forma IS";"Berkeley Store Pro IS Y1",#N/A,TRUE,"Berkeley Store Pro Forma IS";"Berkeley Store Pro IS Y2",#N/A,TRUE,"Berkeley Store Pro Forma IS";"Berkeley Store Pro IS Y3",#N/A,TRUE,"Berkeley Store Pro Forma IS";"Berkeley Store Pro IS Y4 and Y5",#N/A,TRUE,"Berkeley Store Pro Forma IS";"Berkeley Store Assumptions",#N/A,TRUE,"Formatted Assumptions";"Kirkland Store Annual Summary",#N/A,TRUE,"Kirkland Store Pro Forma IS";"Kirkland Store Pro IS Y1",#N/A,TRUE,"Kirkland Store Pro Forma IS";"Kirkland Store Pro IS Y2",#N/A,TRUE,"Kirkland Store Pro Forma IS";"Kirkland Store Pro IS Y3",#N/A,TRUE,"Kirkland Store Pro Forma IS";"Kirkland Store Pro IS Y4 and Y5",#N/A,TRUE,"Kirkland Store Pro Forma IS";"Kirkland Store Assumptions",#N/A,TRUE,"Formatted Assumptions";"SF Store Assumptions",#N/A,TRUE,"Formatted Assumptions";"Pasadena Store Annual Summary",#N/A,TRUE,"Pasadena Store Pro Forma IS";"Pasadena Store Pro IS Y1",#N/A,TRUE,"Pasadena Store Pro Forma IS";"Pasadena Store Pro IS Y2",#N/A,TRUE,"Pasadena Store Pro Forma IS";"Pasadena Store Pro IS Y3",#N/A,TRUE,"Pasadena Store Pro Forma IS";"Pasadena Store Pro IS Y4 and Y5",#N/A,TRUE,"Pasadena Store Pro Forma IS";"Pasadena Store Assumptions",#N/A,TRUE,"Formatted Assumptions";"Catalog Div Annual Summary",#N/A,TRUE,"Catalog Pro Forma IS";"Catalog Div Pro IS Y1",#N/A,TRUE,"Catalog Pro Forma IS";"Catalog Div Pro IS Y2",#N/A,TRUE,"Catalog Pro Forma IS";"Catalog Div Pro IS Y3",#N/A,TRUE,"Catalog Pro Forma IS";"Catalog Div Pro IS Y4 and Y5",#N/A,TRUE,"Catalog Pro Forma IS";"Catalog Div Assumptions",#N/A,TRUE,"Formatted Assumptions";"Dist Center Annual Summary",#N/A,TRUE,"Dist Center Pro Forma IS";"Dist Center Pro IS Y1",#N/A,TRUE,"Dist Center Pro Forma IS";"Dist Center Pro IS Y2",#N/A,TRUE,"Dist Center Pro Forma IS";"Dist Center Pro IS Y3",#N/A,TRUE,"Dist Center Pro Forma IS";"Dist Center Pro IS Y4 and Y5",#N/A,TRUE,"Dist Center Pro Forma IS";"Central Dist Ctr Assumptions",#N/A,TRUE,"Formatted Assumptions"}</definedName>
    <definedName name="wrn.Whole._.Workbook." hidden="1">{"Value Summary",#N/A,TRUE,"Valuation Sum";#N/A,#N/A,TRUE,"Financing Sum";#N/A,#N/A,TRUE,"Pro BS 5Y Sum";"Combined Pro IS For 5 FY Ends",#N/A,TRUE,"Cons Pro IS 5Y Sum";#N/A,#N/A,TRUE,"Pro CF 5Y Sum";"Pro Forma BS Annual Summary",#N/A,TRUE,"Pro Forma BS";"Pro Forma BS Y1",#N/A,TRUE,"Pro Forma BS";"Pro Forma BS Y2",#N/A,TRUE,"Pro Forma BS";"Pro Forma BS Y3",#N/A,TRUE,"Pro Forma BS";"Pro Forma BS Y4 and Y5",#N/A,TRUE,"Pro Forma BS";"Pro Forma IS Annual Summary",#N/A,TRUE,"Pro Forma IS";"Pro Forma IS Y1",#N/A,TRUE,"Pro Forma IS";"Pro Forma IS Y2",#N/A,TRUE,"Pro Forma IS";"Pro Forma IS Y3",#N/A,TRUE,"Pro Forma IS";"Pro Forma IS Y4 and Y5",#N/A,TRUE,"Pro Forma IS";"Pro Form CF Annual Summary",#N/A,TRUE,"Pro Forma CS";"Pro Forma CS Y1",#N/A,TRUE,"Pro Forma CS";"Pro Forma CS Y2",#N/A,TRUE,"Pro Forma CS";"Pro Forma CS Y3",#N/A,TRUE,"Pro Forma CS";"Pro Forma CS Y4 and Y5",#N/A,TRUE,"Pro Forma CS";"Corporate Assumptions",#N/A,TRUE,"Formatted Assumptions";"Single Store Annual Summary",#N/A,TRUE,"New Store #1 Pro Forma IS";"Single Store Pro IS Y1",#N/A,TRUE,"New Store #1 Pro Forma IS";"Single Store Pro IS Y2",#N/A,TRUE,"New Store #1 Pro Forma IS";"Single Store Pro IS Y3",#N/A,TRUE,"New Store #1 Pro Forma IS";"Single Store Pro IS Y4 and Y5",#N/A,TRUE,"New Store #1 Pro Forma IS";"Single Store 1 Assumptions",#N/A,TRUE,"Formatted Assumptions";"Single Store 2 Annual Summary",#N/A,TRUE,"New Store #2 Pro Forma IS ";"Single Store 2 Pro IS Y1",#N/A,TRUE,"New Store #2 Pro Forma IS ";"Single Store 2 Pro IS Y2",#N/A,TRUE,"New Store #2 Pro Forma IS ";"Single Store 2 Pro IS Y3",#N/A,TRUE,"New Store #2 Pro Forma IS ";"Single Store 2 Pro IS Y4 and Y5",#N/A,TRUE,"New Store #2 Pro Forma IS ";"Single Store 2 Assumptions",#N/A,TRUE,"Formatted Assumptions";"New Store Annual Summary",#N/A,TRUE,"New Store FS";"New Store Pro Y1",#N/A,TRUE,"New Store FS";"New Store Pro Y2",#N/A,TRUE,"New Store FS";"New Store Pro Y3",#N/A,TRUE,"New Store FS";"New Store Pro Y4 and Y5",#N/A,TRUE,"New Store FS";"Pine Store Annual Summary",#N/A,TRUE,"Pine St Store Pro Forma IS";"Pine Store Pro IS Y1",#N/A,TRUE,"Pine St Store Pro Forma IS";"Pine Store Pro IS Y2",#N/A,TRUE,"Pine St Store Pro Forma IS";"Pine Store Pro IS Y3",#N/A,TRUE,"Pine St Store Pro Forma IS";"Pine Store Pro IS Y4 and Y5",#N/A,TRUE,"Pine St Store Pro Forma IS";"Pine St Store Assumptions",#N/A,TRUE,"Formatted Assumptions";"SF Store Annual Summary",#N/A,TRUE,"SF Store Pro Forma IS";"SF Store Pro IS Y1",#N/A,TRUE,"SF Store Pro Forma IS";"SF Store Pro IS Y2",#N/A,TRUE,"SF Store Pro Forma IS";"SF Store Pro IS Y3",#N/A,TRUE,"SF Store Pro Forma IS";"SF Store Pro IS Y4 and Y5",#N/A,TRUE,"SF Store Pro Forma IS";"Berkeley Store Annual Summary",#N/A,TRUE,"Berkeley Store Pro Forma IS";"Berkeley Store Pro IS Y1",#N/A,TRUE,"Berkeley Store Pro Forma IS";"Berkeley Store Pro IS Y2",#N/A,TRUE,"Berkeley Store Pro Forma IS";"Berkeley Store Pro IS Y3",#N/A,TRUE,"Berkeley Store Pro Forma IS";"Berkeley Store Pro IS Y4 and Y5",#N/A,TRUE,"Berkeley Store Pro Forma IS";"Berkeley Store Assumptions",#N/A,TRUE,"Formatted Assumptions";"Kirkland Store Annual Summary",#N/A,TRUE,"Kirkland Store Pro Forma IS";"Kirkland Store Pro IS Y1",#N/A,TRUE,"Kirkland Store Pro Forma IS";"Kirkland Store Pro IS Y2",#N/A,TRUE,"Kirkland Store Pro Forma IS";"Kirkland Store Pro IS Y3",#N/A,TRUE,"Kirkland Store Pro Forma IS";"Kirkland Store Pro IS Y4 and Y5",#N/A,TRUE,"Kirkland Store Pro Forma IS";"Kirkland Store Assumptions",#N/A,TRUE,"Formatted Assumptions";"SF Store Assumptions",#N/A,TRUE,"Formatted Assumptions";"Pasadena Store Annual Summary",#N/A,TRUE,"Pasadena Store Pro Forma IS";"Pasadena Store Pro IS Y1",#N/A,TRUE,"Pasadena Store Pro Forma IS";"Pasadena Store Pro IS Y2",#N/A,TRUE,"Pasadena Store Pro Forma IS";"Pasadena Store Pro IS Y3",#N/A,TRUE,"Pasadena Store Pro Forma IS";"Pasadena Store Pro IS Y4 and Y5",#N/A,TRUE,"Pasadena Store Pro Forma IS";"Pasadena Store Assumptions",#N/A,TRUE,"Formatted Assumptions";"Catalog Div Annual Summary",#N/A,TRUE,"Catalog Pro Forma IS";"Catalog Div Pro IS Y1",#N/A,TRUE,"Catalog Pro Forma IS";"Catalog Div Pro IS Y2",#N/A,TRUE,"Catalog Pro Forma IS";"Catalog Div Pro IS Y3",#N/A,TRUE,"Catalog Pro Forma IS";"Catalog Div Pro IS Y4 and Y5",#N/A,TRUE,"Catalog Pro Forma IS";"Catalog Div Assumptions",#N/A,TRUE,"Formatted Assumptions";"Dist Center Annual Summary",#N/A,TRUE,"Dist Center Pro Forma IS";"Dist Center Pro IS Y1",#N/A,TRUE,"Dist Center Pro Forma IS";"Dist Center Pro IS Y2",#N/A,TRUE,"Dist Center Pro Forma IS";"Dist Center Pro IS Y3",#N/A,TRUE,"Dist Center Pro Forma IS";"Dist Center Pro IS Y4 and Y5",#N/A,TRUE,"Dist Center Pro Forma IS";"Central Dist Ctr Assumptions",#N/A,TRUE,"Formatted Assumptions"}</definedName>
    <definedName name="wrn.WholeShabang." localSheetId="30"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icor." localSheetId="30" hidden="1">{#N/A,#N/A,FALSE,"FACTSHEETS";#N/A,#N/A,FALSE,"pump";#N/A,#N/A,FALSE,"filter"}</definedName>
    <definedName name="wrn.wicor." hidden="1">{#N/A,#N/A,FALSE,"FACTSHEETS";#N/A,#N/A,FALSE,"pump";#N/A,#N/A,FALSE,"filter"}</definedName>
    <definedName name="wrn.Wireless." localSheetId="30" hidden="1">{#N/A,#N/A,TRUE,"Monthly Wireless";#N/A,#N/A,TRUE,"Qrt Wireless";#N/A,#N/A,TRUE,"FY Wireless";#N/A,#N/A,TRUE,"1Q Wireless";#N/A,#N/A,TRUE,"2Q Wireless";#N/A,#N/A,TRUE,"3Q Wireless";#N/A,#N/A,TRUE,"4Q Wireless"}</definedName>
    <definedName name="wrn.Wireless." hidden="1">{#N/A,#N/A,TRUE,"Monthly Wireless";#N/A,#N/A,TRUE,"Qrt Wireless";#N/A,#N/A,TRUE,"FY Wireless";#N/A,#N/A,TRUE,"1Q Wireless";#N/A,#N/A,TRUE,"2Q Wireless";#N/A,#N/A,TRUE,"3Q Wireless";#N/A,#N/A,TRUE,"4Q Wireless"}</definedName>
    <definedName name="wrn.without._.Wireless._.All._.Periods." localSheetId="30" hidden="1">{#N/A,#N/A,TRUE,"Monthly w|o Wireless";#N/A,#N/A,TRUE,"Qrt w|o Wireless";#N/A,#N/A,TRUE,"FY w|o Wireless";#N/A,#N/A,TRUE,"1Q w|o Wireless";#N/A,#N/A,TRUE,"2Q w|o Wireless";#N/A,#N/A,TRUE,"3Q w|o Wireless";#N/A,#N/A,TRUE,"4Q w|o Wireless"}</definedName>
    <definedName name="wrn.without._.Wireless._.All._.Periods." hidden="1">{#N/A,#N/A,TRUE,"Monthly w|o Wireless";#N/A,#N/A,TRUE,"Qrt w|o Wireless";#N/A,#N/A,TRUE,"FY w|o Wireless";#N/A,#N/A,TRUE,"1Q w|o Wireless";#N/A,#N/A,TRUE,"2Q w|o Wireless";#N/A,#N/A,TRUE,"3Q w|o Wireless";#N/A,#N/A,TRUE,"4Q w|o Wireless"}</definedName>
    <definedName name="wrn.Wochenbericht." localSheetId="30" hidden="1">{#N/A,#N/A,FALSE,"WOBE_DE.XLS";#N/A,#N/A,FALSE,"WOB_1.XLS";#N/A,#N/A,FALSE,"WOB_2.XLS";#N/A,#N/A,FALSE,"WOB_3.XLS";#N/A,#N/A,FALSE,"WOB_4.XLS";#N/A,#N/A,FALSE,"WOB_5.XLS"}</definedName>
    <definedName name="wrn.Wochenbericht." hidden="1">{#N/A,#N/A,FALSE,"WOBE_DE.XLS";#N/A,#N/A,FALSE,"WOB_1.XLS";#N/A,#N/A,FALSE,"WOB_2.XLS";#N/A,#N/A,FALSE,"WOB_3.XLS";#N/A,#N/A,FALSE,"WOB_4.XLS";#N/A,#N/A,FALSE,"WOB_5.XLS"}</definedName>
    <definedName name="wrn.Wochenbericht._.o.._.Deckblatt." localSheetId="30" hidden="1">{#N/A,#N/A,FALSE,"WOB_1.XLS";#N/A,#N/A,FALSE,"WOB_2.XLS";#N/A,#N/A,FALSE,"WOB_3.XLS";#N/A,#N/A,FALSE,"WOB_4.XLS";#N/A,#N/A,FALSE,"WOB_5.XLS"}</definedName>
    <definedName name="wrn.Wochenbericht._.o.._.Deckblatt." hidden="1">{#N/A,#N/A,FALSE,"WOB_1.XLS";#N/A,#N/A,FALSE,"WOB_2.XLS";#N/A,#N/A,FALSE,"WOB_3.XLS";#N/A,#N/A,FALSE,"WOB_4.XLS";#N/A,#N/A,FALSE,"WOB_5.XLS"}</definedName>
    <definedName name="wrn.workpapers." localSheetId="30" hidden="1">{#N/A,#N/A,TRUE,"Information";#N/A,#N/A,TRUE,"BBC";#N/A,#N/A,TRUE,"Cash Accounts";#N/A,#N/A,TRUE,"AR Agings";#N/A,#N/A,TRUE,"Concentrations Analysis";#N/A,#N/A,TRUE,"Dilution Analysis";#N/A,#N/A,TRUE,"AR Turnover";#N/A,#N/A,TRUE,"Delinquent AR";#N/A,#N/A,TRUE,"AR Invoice Review";#N/A,#N/A,TRUE,"AR Reconciliation"}</definedName>
    <definedName name="wrn.workpapers." hidden="1">{#N/A,#N/A,TRUE,"Information";#N/A,#N/A,TRUE,"BBC";#N/A,#N/A,TRUE,"Cash Accounts";#N/A,#N/A,TRUE,"AR Agings";#N/A,#N/A,TRUE,"Concentrations Analysis";#N/A,#N/A,TRUE,"Dilution Analysis";#N/A,#N/A,TRUE,"AR Turnover";#N/A,#N/A,TRUE,"Delinquent AR";#N/A,#N/A,TRUE,"AR Invoice Review";#N/A,#N/A,TRUE,"AR Reconciliation"}</definedName>
    <definedName name="wrn.xrates." localSheetId="30" hidden="1">{#N/A,#N/A,FALSE,"1996";#N/A,#N/A,FALSE,"1995";#N/A,#N/A,FALSE,"1994"}</definedName>
    <definedName name="wrn.xrates." hidden="1">{#N/A,#N/A,FALSE,"1996";#N/A,#N/A,FALSE,"1995";#N/A,#N/A,FALSE,"1994"}</definedName>
    <definedName name="wrn.全印刷." localSheetId="30" hidden="1">{"DCF-北海道",#N/A,TRUE,"北海道";"FS-北海道",#N/A,TRUE,"北海道";"DCF-東北",#N/A,TRUE,"東北";"FS-東北",#N/A,TRUE,"東北";"DCF-東海",#N/A,TRUE,"東海";"FS-東海",#N/A,TRUE,"東海";"DCF-北陸",#N/A,TRUE,"北陸";"FS-北陸",#N/A,TRUE,"北陸";"DCF-関西",#N/A,TRUE,"関西";"FS-関西",#N/A,TRUE,"関西";"DCF-中国",#N/A,TRUE,"中国";"FS-中国",#N/A,TRUE,"中国";"DCF-四国",#N/A,TRUE,"四国";"FS-四国",#N/A,TRUE,"四国";"DCF-九州",#N/A,TRUE,"九州";"FS-九州",#N/A,TRUE,"九州";"DCF-連結",#N/A,TRUE,"連結";"FS-連結",#N/A,TRUE,"連結"}</definedName>
    <definedName name="wrn.全印刷." hidden="1">{"DCF-北海道",#N/A,TRUE,"北海道";"FS-北海道",#N/A,TRUE,"北海道";"DCF-東北",#N/A,TRUE,"東北";"FS-東北",#N/A,TRUE,"東北";"DCF-東海",#N/A,TRUE,"東海";"FS-東海",#N/A,TRUE,"東海";"DCF-北陸",#N/A,TRUE,"北陸";"FS-北陸",#N/A,TRUE,"北陸";"DCF-関西",#N/A,TRUE,"関西";"FS-関西",#N/A,TRUE,"関西";"DCF-中国",#N/A,TRUE,"中国";"FS-中国",#N/A,TRUE,"中国";"DCF-四国",#N/A,TRUE,"四国";"FS-四国",#N/A,TRUE,"四国";"DCF-九州",#N/A,TRUE,"九州";"FS-九州",#N/A,TRUE,"九州";"DCF-連結",#N/A,TRUE,"連結";"FS-連結",#N/A,TRUE,"連結"}</definedName>
    <definedName name="WRN1.ALL" localSheetId="30" hidden="1">{#N/A,#N/A,FALSE,"RH1";#N/A,#N/A,FALSE,"SP2";#N/A,#N/A,FALSE,"MB3";#N/A,#N/A,FALSE,"WV5";#N/A,#N/A,FALSE,"LB6";#N/A,#N/A,FALSE,"NB7";#N/A,#N/A,FALSE,"MV8";#N/A,#N/A,FALSE,"ALL STORES (7)";#N/A,#N/A,FALSE,"MATURE STORES (3)";#N/A,#N/A,FALSE,"BASE STORES (5)";#N/A,#N/A,FALSE,"NEW STORES (2)"}</definedName>
    <definedName name="WRN1.ALL" hidden="1">{#N/A,#N/A,FALSE,"RH1";#N/A,#N/A,FALSE,"SP2";#N/A,#N/A,FALSE,"MB3";#N/A,#N/A,FALSE,"WV5";#N/A,#N/A,FALSE,"LB6";#N/A,#N/A,FALSE,"NB7";#N/A,#N/A,FALSE,"MV8";#N/A,#N/A,FALSE,"ALL STORES (7)";#N/A,#N/A,FALSE,"MATURE STORES (3)";#N/A,#N/A,FALSE,"BASE STORES (5)";#N/A,#N/A,FALSE,"NEW STORES (2)"}</definedName>
    <definedName name="wrn1.CCM" localSheetId="30" hidden="1">{#N/A,#N/A,FALSE,"600606";#N/A,#N/A,FALSE,"600604";#N/A,#N/A,FALSE,"601302";#N/A,#N/A,FALSE,"346B0001046";#N/A,#N/A,FALSE,"231B0000146";#N/A,#N/A,FALSE,"221B0001040";#N/A,#N/A,FALSE,"3081300";#N/A,#N/A,FALSE,"813B0000546";#N/A,#N/A,FALSE,"3082800";#N/A,#N/A,FALSE,"828B0000546";#N/A,#N/A,FALSE,"838B0000544";#N/A,#N/A,FALSE,"714A0000206";#N/A,#N/A,FALSE,"3071400";#N/A,#N/A,FALSE,"3071500";#N/A,#N/A,FALSE,"715A0000206";#N/A,#N/A,FALSE,"3074100";#N/A,#N/A,FALSE,"3074150";#N/A,#N/A,FALSE,"741A0000346";#N/A,#N/A,FALSE,"3056030";#N/A,#N/A,FALSE,"3156058";#N/A,#N/A,FALSE,"356058";#N/A,#N/A,FALSE,"351201";#N/A,#N/A,FALSE,"351115"}</definedName>
    <definedName name="wrn1.CCM" hidden="1">{#N/A,#N/A,FALSE,"600606";#N/A,#N/A,FALSE,"600604";#N/A,#N/A,FALSE,"601302";#N/A,#N/A,FALSE,"346B0001046";#N/A,#N/A,FALSE,"231B0000146";#N/A,#N/A,FALSE,"221B0001040";#N/A,#N/A,FALSE,"3081300";#N/A,#N/A,FALSE,"813B0000546";#N/A,#N/A,FALSE,"3082800";#N/A,#N/A,FALSE,"828B0000546";#N/A,#N/A,FALSE,"838B0000544";#N/A,#N/A,FALSE,"714A0000206";#N/A,#N/A,FALSE,"3071400";#N/A,#N/A,FALSE,"3071500";#N/A,#N/A,FALSE,"715A0000206";#N/A,#N/A,FALSE,"3074100";#N/A,#N/A,FALSE,"3074150";#N/A,#N/A,FALSE,"741A0000346";#N/A,#N/A,FALSE,"3056030";#N/A,#N/A,FALSE,"3156058";#N/A,#N/A,FALSE,"356058";#N/A,#N/A,FALSE,"351201";#N/A,#N/A,FALSE,"351115"}</definedName>
    <definedName name="wrn2.All." localSheetId="30" hidden="1">{#N/A,#N/A,FALSE,"Structure";#N/A,#N/A,FALSE,"Shares";#N/A,#N/A,FALSE,"Market";#N/A,#N/A,FALSE,"Proj-Cal";#N/A,#N/A,FALSE,"Margins - GrossR&amp;D";#N/A,#N/A,FALSE,"Margins - sg&amp;a";#N/A,#N/A,FALSE,"Margins - Oper-net";#N/A,#N/A,FALSE,"Rev Grwth";#N/A,#N/A,FALSE,"Op Inc Grwth";#N/A,#N/A,FALSE,"Net Grwth";#N/A,#N/A,FALSE,"EPS Growth";#N/A,#N/A,FALSE,"Balance";#N/A,#N/A,FALSE,"TDFX";#N/A,#N/A,FALSE,"CUBE";#N/A,#N/A,FALSE,"TDDDF";#N/A,#N/A,FALSE,"DIMD";#N/A,#N/A,FALSE,"ELNT";#N/A,#N/A,FALSE,"ZRAN";#N/A,#N/A,FALSE,"FDJA";#N/A,#N/A,FALSE,"GNMC"}</definedName>
    <definedName name="wrn2.All." hidden="1">{#N/A,#N/A,FALSE,"Structure";#N/A,#N/A,FALSE,"Shares";#N/A,#N/A,FALSE,"Market";#N/A,#N/A,FALSE,"Proj-Cal";#N/A,#N/A,FALSE,"Margins - GrossR&amp;D";#N/A,#N/A,FALSE,"Margins - sg&amp;a";#N/A,#N/A,FALSE,"Margins - Oper-net";#N/A,#N/A,FALSE,"Rev Grwth";#N/A,#N/A,FALSE,"Op Inc Grwth";#N/A,#N/A,FALSE,"Net Grwth";#N/A,#N/A,FALSE,"EPS Growth";#N/A,#N/A,FALSE,"Balance";#N/A,#N/A,FALSE,"TDFX";#N/A,#N/A,FALSE,"CUBE";#N/A,#N/A,FALSE,"TDDDF";#N/A,#N/A,FALSE,"DIMD";#N/A,#N/A,FALSE,"ELNT";#N/A,#N/A,FALSE,"ZRAN";#N/A,#N/A,FALSE,"FDJA";#N/A,#N/A,FALSE,"GNMC"}</definedName>
    <definedName name="wrn3.ALL." localSheetId="30" hidden="1">{#N/A,#N/A,FALSE,"DCF";#N/A,#N/A,FALSE,"WACC";#N/A,#N/A,FALSE,"Sales_EBIT";#N/A,#N/A,FALSE,"Capex_Depreciation";#N/A,#N/A,FALSE,"WC";#N/A,#N/A,FALSE,"Interest";#N/A,#N/A,FALSE,"Assumptions"}</definedName>
    <definedName name="wrn3.ALL." hidden="1">{#N/A,#N/A,FALSE,"DCF";#N/A,#N/A,FALSE,"WACC";#N/A,#N/A,FALSE,"Sales_EBIT";#N/A,#N/A,FALSE,"Capex_Depreciation";#N/A,#N/A,FALSE,"WC";#N/A,#N/A,FALSE,"Interest";#N/A,#N/A,FALSE,"Assumptions"}</definedName>
    <definedName name="wrna.prod" localSheetId="30" hidden="1">{#N/A,#N/A,FALSE,"1";#N/A,#N/A,FALSE,"2";#N/A,#N/A,FALSE,"16 - 17";#N/A,#N/A,FALSE,"18 - 19";#N/A,#N/A,FALSE,"26";#N/A,#N/A,FALSE,"27";#N/A,#N/A,FALSE,"28"}</definedName>
    <definedName name="wrna.prod" hidden="1">{#N/A,#N/A,FALSE,"1";#N/A,#N/A,FALSE,"2";#N/A,#N/A,FALSE,"16 - 17";#N/A,#N/A,FALSE,"18 - 19";#N/A,#N/A,FALSE,"26";#N/A,#N/A,FALSE,"27";#N/A,#N/A,FALSE,"28"}</definedName>
    <definedName name="wrnfy97" localSheetId="30" hidden="1">{#N/A,#N/A,FALSE,"FY97";#N/A,#N/A,FALSE,"FY98";#N/A,#N/A,FALSE,"FY99";#N/A,#N/A,FALSE,"FY00";#N/A,#N/A,FALSE,"FY01"}</definedName>
    <definedName name="wrnfy97" hidden="1">{#N/A,#N/A,FALSE,"FY97";#N/A,#N/A,FALSE,"FY98";#N/A,#N/A,FALSE,"FY99";#N/A,#N/A,FALSE,"FY00";#N/A,#N/A,FALSE,"FY01"}</definedName>
    <definedName name="wrnn" localSheetId="30" hidden="1">{#N/A,#N/A,FALSE,"PERSONAL";#N/A,#N/A,FALSE,"explotación";#N/A,#N/A,FALSE,"generales"}</definedName>
    <definedName name="wrnn" hidden="1">{#N/A,#N/A,FALSE,"PERSONAL";#N/A,#N/A,FALSE,"explotación";#N/A,#N/A,FALSE,"generales"}</definedName>
    <definedName name="WRR" localSheetId="30" hidden="1">{#N/A,#N/A,FALSE,"Pharm";#N/A,#N/A,FALSE,"WWCM"}</definedName>
    <definedName name="WRR" hidden="1">{#N/A,#N/A,FALSE,"Pharm";#N/A,#N/A,FALSE,"WWCM"}</definedName>
    <definedName name="wrrrrr" localSheetId="30" hidden="1">{#N/A,#N/A,FALSE,"REPORT"}</definedName>
    <definedName name="wrrrrr" hidden="1">{#N/A,#N/A,FALSE,"REPORT"}</definedName>
    <definedName name="wrvg" localSheetId="30" hidden="1">{#N/A,#N/A,TRUE,"Pivots-Employee";#N/A,"Scenerio2",TRUE,"Assumptions Summary"}</definedName>
    <definedName name="wrvg" hidden="1">{#N/A,#N/A,TRUE,"Pivots-Employee";#N/A,"Scenerio2",TRUE,"Assumptions Summary"}</definedName>
    <definedName name="wss" localSheetId="30" hidden="1">#REF!</definedName>
    <definedName name="wss" hidden="1">#REF!</definedName>
    <definedName name="wt" localSheetId="30" hidden="1">{#N/A,#N/A,FALSE,"FY97";#N/A,#N/A,FALSE,"FY98";#N/A,#N/A,FALSE,"FY99";#N/A,#N/A,FALSE,"FY00";#N/A,#N/A,FALSE,"FY01"}</definedName>
    <definedName name="wt" hidden="1">{#N/A,#N/A,FALSE,"FY97";#N/A,#N/A,FALSE,"FY98";#N/A,#N/A,FALSE,"FY99";#N/A,#N/A,FALSE,"FY00";#N/A,#N/A,FALSE,"FY01"}</definedName>
    <definedName name="wv" localSheetId="30" hidden="1">{#N/A,#N/A,FALSE,"Pharm";#N/A,#N/A,FALSE,"WWCM"}</definedName>
    <definedName name="wv" hidden="1">{#N/A,#N/A,FALSE,"Pharm";#N/A,#N/A,FALSE,"WWCM"}</definedName>
    <definedName name="wvu.CapersView." localSheetId="3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sh." localSheetId="30" hidden="1">{TRUE,TRUE,-1.25,-15.5,456.75,279.75,FALSE,FALSE,TRUE,TRUE,0,1,18,1,199,6,3,4,TRUE,TRUE,3,TRUE,1,TRUE,100,"Swvu.cash.","ACwvu.cash.",1,FALSE,FALSE,0.511811023622047,0.511811023622047,0.511811023622047,0.511811023622047,1,"","",FALSE,FALSE,FALSE,FALSE,1,#N/A,1,1,#DIV/0!,FALSE,"Rwvu.cash.",#N/A,FALSE,FALS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inputs._.raw._.data." localSheetId="3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Japan_Capers_Ed_Pub." localSheetId="3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3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Page1." localSheetId="30" hidden="1">{TRUE,TRUE,-2,-16.25,774,494.25,FALSE,TRUE,TRUE,TRUE,0,1,#N/A,1,#N/A,27.1,63.6451612903226,1,FALSE,FALSE,3,TRUE,1,FALSE,75,"Swvu.Page1.","ACwvu.Page1.",#N/A,FALSE,FALSE,0.236220472440945,0.275590551181102,0.236220472440945,0.275590551181102,2,"","",TRUE,TRUE,FALSE,FALSE,1,83,#N/A,#N/A,"=R4C1:R64C22",FALSE,"Rwvu.Page1.","Cwvu.Page1.",FALSE,FALSE,TRUE,1,#N/A,#N/A,FALSE,FALSE,TRUE,TRUE,TRUE}</definedName>
    <definedName name="wvu.Page1." hidden="1">{TRUE,TRUE,-2,-16.25,774,494.25,FALSE,TRUE,TRUE,TRUE,0,1,#N/A,1,#N/A,27.1,63.6451612903226,1,FALSE,FALSE,3,TRUE,1,FALSE,75,"Swvu.Page1.","ACwvu.Page1.",#N/A,FALSE,FALSE,0.236220472440945,0.275590551181102,0.236220472440945,0.275590551181102,2,"","",TRUE,TRUE,FALSE,FALSE,1,83,#N/A,#N/A,"=R4C1:R64C22",FALSE,"Rwvu.Page1.","Cwvu.Page1.",FALSE,FALSE,TRUE,1,#N/A,#N/A,FALSE,FALSE,TRUE,TRUE,TRUE}</definedName>
    <definedName name="wvu.Page2." localSheetId="30" hidden="1">{TRUE,TRUE,-2,-16.25,774,494.25,FALSE,TRUE,TRUE,TRUE,0,6,#N/A,1,#N/A,33.1333333333333,63.6451612903226,1,FALSE,FALSE,3,TRUE,1,FALSE,75,"Swvu.Page2.","ACwvu.Page2.",#N/A,FALSE,FALSE,0.236220472440945,0.275590551181102,0.236220472440945,0.275590551181102,2,"","",TRUE,TRUE,FALSE,FALSE,1,83,#N/A,#N/A,"=R4C25:R64C47",FALSE,"Rwvu.Page2.","Cwvu.Page2.",FALSE,FALSE,TRUE,1,#N/A,#N/A,FALSE,FALSE,TRUE,TRUE,TRUE}</definedName>
    <definedName name="wvu.Page2." hidden="1">{TRUE,TRUE,-2,-16.25,774,494.25,FALSE,TRUE,TRUE,TRUE,0,6,#N/A,1,#N/A,33.1333333333333,63.6451612903226,1,FALSE,FALSE,3,TRUE,1,FALSE,75,"Swvu.Page2.","ACwvu.Page2.",#N/A,FALSE,FALSE,0.236220472440945,0.275590551181102,0.236220472440945,0.275590551181102,2,"","",TRUE,TRUE,FALSE,FALSE,1,83,#N/A,#N/A,"=R4C25:R64C47",FALSE,"Rwvu.Page2.","Cwvu.Page2.",FALSE,FALSE,TRUE,1,#N/A,#N/A,FALSE,FALSE,TRUE,TRUE,TRUE}</definedName>
    <definedName name="wvu.Page3." localSheetId="30"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wvu.Page3." hidden="1">{TRUE,TRUE,-2,-16.25,774,494.25,FALSE,TRUE,TRUE,TRUE,0,32,#N/A,1,#N/A,31.0666666666667,63.6451612903226,1,FALSE,FALSE,3,TRUE,1,FALSE,75,"Swvu.Page3.","ACwvu.Page3.",#N/A,FALSE,FALSE,0.236220472440945,0.275590551181102,0.236220472440945,0.275590551181102,2,"","",TRUE,TRUE,FALSE,FALSE,1,83,#N/A,#N/A,"=R4C48:R64C71",FALSE,"Rwvu.Page3.","Cwvu.Page3.",FALSE,FALSE,TRUE,1,#N/A,#N/A,FALSE,FALSE,TRUE,TRUE,TRUE}</definedName>
    <definedName name="wvu.Page4." localSheetId="30" hidden="1">{TRUE,TRUE,-2,-16.25,774,494.25,FALSE,TRUE,TRUE,TRUE,0,70,#N/A,1,#N/A,28.5666666666667,63.6451612903226,1,FALSE,FALSE,3,TRUE,1,FALSE,75,"Swvu.Page4.","ACwvu.Page4.",#N/A,FALSE,FALSE,0.236220472440945,0.275590551181102,0.236220472440945,0.275590551181102,2,"","",TRUE,TRUE,FALSE,FALSE,1,83,#N/A,#N/A,"=R4C72:R64C94",FALSE,"Rwvu.Page4.","Cwvu.Page4.",FALSE,FALSE,TRUE,1,#N/A,#N/A,FALSE,FALSE,TRUE,TRUE,TRUE}</definedName>
    <definedName name="wvu.Page4." hidden="1">{TRUE,TRUE,-2,-16.25,774,494.25,FALSE,TRUE,TRUE,TRUE,0,70,#N/A,1,#N/A,28.5666666666667,63.6451612903226,1,FALSE,FALSE,3,TRUE,1,FALSE,75,"Swvu.Page4.","ACwvu.Page4.",#N/A,FALSE,FALSE,0.236220472440945,0.275590551181102,0.236220472440945,0.275590551181102,2,"","",TRUE,TRUE,FALSE,FALSE,1,83,#N/A,#N/A,"=R4C72:R64C94",FALSE,"Rwvu.Page4.","Cwvu.Page4.",FALSE,FALSE,TRUE,1,#N/A,#N/A,FALSE,FALSE,TRUE,TRUE,TRUE}</definedName>
    <definedName name="wvu.profits." localSheetId="30" hidden="1">{TRUE,TRUE,-1.25,-15.5,456.75,279.75,FALSE,FALSE,TRUE,TRUE,0,1,21,1,127,6,3,4,TRUE,TRUE,3,TRUE,1,TRUE,100,"Swvu.profits.","ACwvu.profits.",1,FALSE,FALSE,0.511811023622047,0.511811023622047,0.511811023622047,0.511811023622047,1,"","",FALSE,FALSE,FALSE,FALSE,1,#N/A,1,1,#DIV/0!,FALSE,"Rwvu.profits.",#N/A,FALSE,FALS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summary1." localSheetId="3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3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3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localSheetId="30" hidden="1">{TRUE,TRUE,-1.25,-15.5,456.75,279.75,FALSE,FALSE,TRUE,TRUE,0,1,8,1,4,6,3,4,TRUE,TRUE,3,TRUE,1,TRUE,100,"Swvu.turnover.","ACwvu.turnover.",1,FALSE,FALSE,0.511811023622047,0.511811023622047,0.511811023622047,0.511811023622047,1,"","",FALSE,FALSE,FALSE,FALSE,1,#N/A,1,1,#DIV/0!,FALSE,"Rwvu.turnover.",#N/A,FALSE,FALS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W" localSheetId="30" hidden="1">{#N/A,#N/A,FALSE,"Valsum";#N/A,#N/A,FALSE,"Value";#N/A,#N/A,FALSE,"Ton strap";#N/A,#N/A,FALSE,"PackVal"}</definedName>
    <definedName name="WW" hidden="1">{#N/A,#N/A,FALSE,"Valsum";#N/A,#N/A,FALSE,"Value";#N/A,#N/A,FALSE,"Ton strap";#N/A,#N/A,FALSE,"PackVal"}</definedName>
    <definedName name="wwe" localSheetId="30" hidden="1">{"'Sheet1'!$A$1:$E$287"}</definedName>
    <definedName name="wwe" hidden="1">{"'Sheet1'!$A$1:$E$287"}</definedName>
    <definedName name="wws">#REF!</definedName>
    <definedName name="WWW" localSheetId="30" hidden="1">{#N/A,#N/A,TRUE,"P&amp;L";#N/A,#N/A,TRUE,"B-S";#N/A,#N/A,TRUE,"C-F";#N/A,#N/A,TRUE,"MAT";#N/A,#N/A,TRUE,"P2";#N/A,#N/A,TRUE,"P8";#N/A,#N/A,TRUE,"P5";#N/A,#N/A,TRUE,"Emp"}</definedName>
    <definedName name="WWW" hidden="1">{#N/A,#N/A,TRUE,"P&amp;L";#N/A,#N/A,TRUE,"B-S";#N/A,#N/A,TRUE,"C-F";#N/A,#N/A,TRUE,"MAT";#N/A,#N/A,TRUE,"P2";#N/A,#N/A,TRUE,"P8";#N/A,#N/A,TRUE,"P5";#N/A,#N/A,TRUE,"Emp"}</definedName>
    <definedName name="www_1" localSheetId="30" hidden="1">{"divisions",#N/A,TRUE,"Drivers";"PandL_Ratios",#N/A,TRUE,"P&amp;L"}</definedName>
    <definedName name="www_1" hidden="1">{"divisions",#N/A,TRUE,"Drivers";"PandL_Ratios",#N/A,TRUE,"P&amp;L"}</definedName>
    <definedName name="www_2" localSheetId="30" hidden="1">{"divisions",#N/A,TRUE,"Drivers";"PandL_Ratios",#N/A,TRUE,"P&amp;L"}</definedName>
    <definedName name="www_2" hidden="1">{"divisions",#N/A,TRUE,"Drivers";"PandL_Ratios",#N/A,TRUE,"P&amp;L"}</definedName>
    <definedName name="www_3" localSheetId="30" hidden="1">{"divisions",#N/A,TRUE,"Drivers";"PandL_Ratios",#N/A,TRUE,"P&amp;L"}</definedName>
    <definedName name="www_3" hidden="1">{"divisions",#N/A,TRUE,"Drivers";"PandL_Ratios",#N/A,TRUE,"P&amp;L"}</definedName>
    <definedName name="www_4" localSheetId="30" hidden="1">{"divisions",#N/A,TRUE,"Drivers";"PandL_Ratios",#N/A,TRUE,"P&amp;L"}</definedName>
    <definedName name="www_4" hidden="1">{"divisions",#N/A,TRUE,"Drivers";"PandL_Ratios",#N/A,TRUE,"P&amp;L"}</definedName>
    <definedName name="www_5" localSheetId="30" hidden="1">{"divisions",#N/A,TRUE,"Drivers";"PandL_Ratios",#N/A,TRUE,"P&amp;L"}</definedName>
    <definedName name="www_5" hidden="1">{"divisions",#N/A,TRUE,"Drivers";"PandL_Ratios",#N/A,TRUE,"P&amp;L"}</definedName>
    <definedName name="wwww" localSheetId="30" hidden="1">#REF!</definedName>
    <definedName name="wwww" hidden="1">#REF!</definedName>
    <definedName name="wwwwwwwwssssss" localSheetId="30">#REF!</definedName>
    <definedName name="wwwwwwwwssssss">#REF!</definedName>
    <definedName name="wwwwwwwwwwwwwwwwwwwwwwwww">#REF!</definedName>
    <definedName name="wx" localSheetId="30" hidden="1">{#N/A,#N/A,FALSE,"Pharm";#N/A,#N/A,FALSE,"WWCM"}</definedName>
    <definedName name="wx" hidden="1">{#N/A,#N/A,FALSE,"Pharm";#N/A,#N/A,FALSE,"WWCM"}</definedName>
    <definedName name="WZ">[199]MasterList!$E$170:$E$190</definedName>
    <definedName name="x" localSheetId="30" hidden="1">{#N/A,#N/A,FALSE,"FY97";#N/A,#N/A,FALSE,"FY98";#N/A,#N/A,FALSE,"FY99";#N/A,#N/A,FALSE,"FY00";#N/A,#N/A,FALSE,"FY01"}</definedName>
    <definedName name="x" hidden="1">{#N/A,#N/A,FALSE,"FY97";#N/A,#N/A,FALSE,"FY98";#N/A,#N/A,FALSE,"FY99";#N/A,#N/A,FALSE,"FY00";#N/A,#N/A,FALSE,"FY01"}</definedName>
    <definedName name="xc" localSheetId="30"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xc"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xcv" localSheetId="30" hidden="1">{#N/A,#N/A,FALSE,"Pharm";#N/A,#N/A,FALSE,"WWCM"}</definedName>
    <definedName name="xcv" hidden="1">{#N/A,#N/A,FALSE,"Pharm";#N/A,#N/A,FALSE,"WWCM"}</definedName>
    <definedName name="xcvb" localSheetId="30" hidden="1">{#N/A,#N/A,FALSE,"Baltimore";#N/A,#N/A,FALSE,"Barrington";#N/A,#N/A,FALSE,"Butler";#N/A,#N/A,FALSE,"Cleveland";#N/A,#N/A,FALSE,"Closter";#N/A,#N/A,FALSE,"Eaton";#N/A,#N/A,FALSE,"Meriden";#N/A,#N/A,FALSE,"Mt. Vernon";#N/A,#N/A,FALSE,"Rochester";#N/A,#N/A,FALSE,"Three Rivers";#N/A,#N/A,FALSE,"Warren"}</definedName>
    <definedName name="xcvb" hidden="1">{#N/A,#N/A,FALSE,"Baltimore";#N/A,#N/A,FALSE,"Barrington";#N/A,#N/A,FALSE,"Butler";#N/A,#N/A,FALSE,"Cleveland";#N/A,#N/A,FALSE,"Closter";#N/A,#N/A,FALSE,"Eaton";#N/A,#N/A,FALSE,"Meriden";#N/A,#N/A,FALSE,"Mt. Vernon";#N/A,#N/A,FALSE,"Rochester";#N/A,#N/A,FALSE,"Three Rivers";#N/A,#N/A,FALSE,"Warren"}</definedName>
    <definedName name="xcvcvb"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xcvcvb"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xcxzc" localSheetId="30" hidden="1">{#N/A,#N/A,FALSE,"AD_Purchase";#N/A,#N/A,FALSE,"Credit";#N/A,#N/A,FALSE,"PF Acquisition";#N/A,#N/A,FALSE,"PF Offering"}</definedName>
    <definedName name="xcxzc" hidden="1">{#N/A,#N/A,FALSE,"AD_Purchase";#N/A,#N/A,FALSE,"Credit";#N/A,#N/A,FALSE,"PF Acquisition";#N/A,#N/A,FALSE,"PF Offering"}</definedName>
    <definedName name="xczvzs" localSheetId="30" hidden="1">{"Units A",#N/A,FALSE,"FY95SLS";"Units B",#N/A,FALSE,"FY95SLS"}</definedName>
    <definedName name="xczvzs" hidden="1">{"Units A",#N/A,FALSE,"FY95SLS";"Units B",#N/A,FALSE,"FY95SLS"}</definedName>
    <definedName name="xdfgh" localSheetId="30" hidden="1">{"Units A",#N/A,FALSE,"FY95SLS";"Units B",#N/A,FALSE,"FY95SLS"}</definedName>
    <definedName name="xdfgh" hidden="1">{"Units A",#N/A,FALSE,"FY95SLS";"Units B",#N/A,FALSE,"FY95SLS"}</definedName>
    <definedName name="xdxdxdx" localSheetId="30" hidden="1">{"Units A",#N/A,FALSE,"FY95SLS";"Units B",#N/A,FALSE,"FY95SLS"}</definedName>
    <definedName name="xdxdxdx" hidden="1">{"Units A",#N/A,FALSE,"FY95SLS";"Units B",#N/A,FALSE,"FY95SLS"}</definedName>
    <definedName name="xes" localSheetId="30" hidden="1">{#N/A,#N/A,FALSE,"Aging Summary";#N/A,#N/A,FALSE,"Ratio Analysis";#N/A,#N/A,FALSE,"Test 120 Day Accts";#N/A,#N/A,FALSE,"Tickmarks"}</definedName>
    <definedName name="xes" hidden="1">{#N/A,#N/A,FALSE,"Aging Summary";#N/A,#N/A,FALSE,"Ratio Analysis";#N/A,#N/A,FALSE,"Test 120 Day Accts";#N/A,#N/A,FALSE,"Tickmarks"}</definedName>
    <definedName name="XFDG" localSheetId="30" hidden="1">{TRUE,TRUE,-1.25,-15.5,456.75,279.75,FALSE,FALSE,TRUE,TRUE,0,1,18,1,199,6,3,4,TRUE,TRUE,3,TRUE,1,TRUE,100,"Swvu.cash.","ACwvu.cash.",1,FALSE,FALSE,0.511811023622047,0.511811023622047,0.511811023622047,0.511811023622047,1,"","",FALSE,FALSE,FALSE,FALSE,1,#N/A,1,1,#DIV/0!,FALSE,"Rwvu.cash.",#N/A,FALSE,FALSE}</definedName>
    <definedName name="XFDG" hidden="1">{TRUE,TRUE,-1.25,-15.5,456.75,279.75,FALSE,FALSE,TRUE,TRUE,0,1,18,1,199,6,3,4,TRUE,TRUE,3,TRUE,1,TRUE,100,"Swvu.cash.","ACwvu.cash.",1,FALSE,FALSE,0.511811023622047,0.511811023622047,0.511811023622047,0.511811023622047,1,"","",FALSE,FALSE,FALSE,FALSE,1,#N/A,1,1,#DIV/0!,FALSE,"Rwvu.cash.",#N/A,FALSE,FALSE}</definedName>
    <definedName name="xghxfg" localSheetId="30" hidden="1">{"UK PL",#N/A,FALSE,"UK";"UK BS",#N/A,FALSE,"UK";"UK CF",#N/A,FALSE,"UK"}</definedName>
    <definedName name="xghxfg" hidden="1">{"UK PL",#N/A,FALSE,"UK";"UK BS",#N/A,FALSE,"UK";"UK CF",#N/A,FALSE,"UK"}</definedName>
    <definedName name="xjey1" localSheetId="30" hidden="1">#REF!</definedName>
    <definedName name="xjey1" hidden="1">#REF!</definedName>
    <definedName name="xps" localSheetId="30" hidden="1">{#N/A,#N/A,FALSE,"Projections";#N/A,#N/A,FALSE,"Contribution_Stock";#N/A,#N/A,FALSE,"PF_Combo_Stock";#N/A,#N/A,FALSE,"Projections";#N/A,#N/A,FALSE,"Contribution_Cash";#N/A,#N/A,FALSE,"PF_Combo_Cash";#N/A,#N/A,FALSE,"IPO_Cash"}</definedName>
    <definedName name="xps" hidden="1">{#N/A,#N/A,FALSE,"Projections";#N/A,#N/A,FALSE,"Contribution_Stock";#N/A,#N/A,FALSE,"PF_Combo_Stock";#N/A,#N/A,FALSE,"Projections";#N/A,#N/A,FALSE,"Contribution_Cash";#N/A,#N/A,FALSE,"PF_Combo_Cash";#N/A,#N/A,FALSE,"IPO_Cash"}</definedName>
    <definedName name="XREF_COLUMN_1" localSheetId="30" hidden="1">#REF!</definedName>
    <definedName name="XREF_COLUMN_1" hidden="1">#REF!</definedName>
    <definedName name="XREF_COLUMN_10" localSheetId="30" hidden="1">#REF!</definedName>
    <definedName name="XREF_COLUMN_10" hidden="1">#REF!</definedName>
    <definedName name="XREF_COLUMN_11" localSheetId="30" hidden="1">#REF!</definedName>
    <definedName name="XREF_COLUMN_11" hidden="1">#REF!</definedName>
    <definedName name="XREF_COLUMN_12" localSheetId="30"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2" hidden="1">[259]Lead!#REF!</definedName>
    <definedName name="XREF_COLUMN_3" localSheetId="30" hidden="1">#REF!</definedName>
    <definedName name="XREF_COLUMN_3" hidden="1">#REF!</definedName>
    <definedName name="XREF_COLUMN_4" localSheetId="30" hidden="1">#REF!</definedName>
    <definedName name="XREF_COLUMN_4" hidden="1">#REF!</definedName>
    <definedName name="XREF_COLUMN_5" localSheetId="30" hidden="1">#REF!</definedName>
    <definedName name="XREF_COLUMN_5" hidden="1">#REF!</definedName>
    <definedName name="XREF_COLUMN_6" localSheetId="30" hidden="1">#REF!</definedName>
    <definedName name="XREF_COLUMN_6" hidden="1">#REF!</definedName>
    <definedName name="XREF_COLUMN_7" localSheetId="30" hidden="1">#REF!</definedName>
    <definedName name="XREF_COLUMN_7" hidden="1">#REF!</definedName>
    <definedName name="XREF_COLUMN_8" localSheetId="30" hidden="1">#REF!</definedName>
    <definedName name="XREF_COLUMN_8" hidden="1">#REF!</definedName>
    <definedName name="XREF_COLUMN_9" localSheetId="30" hidden="1">#REF!</definedName>
    <definedName name="XREF_COLUMN_9" hidden="1">#REF!</definedName>
    <definedName name="XRefActiveRow" localSheetId="30" hidden="1">#REF!</definedName>
    <definedName name="XRefActiveRow" hidden="1">#REF!</definedName>
    <definedName name="XRefColumnsCount" hidden="1">1</definedName>
    <definedName name="XRefCopy1" localSheetId="30" hidden="1">#REF!</definedName>
    <definedName name="XRefCopy1" hidden="1">#REF!</definedName>
    <definedName name="XRefCopy10" hidden="1">#REF!</definedName>
    <definedName name="XRefCopy107" hidden="1">#REF!</definedName>
    <definedName name="XRefCopy109" hidden="1">[184]Bank!#REF!</definedName>
    <definedName name="XRefCopy109Row" localSheetId="30" hidden="1">#REF!</definedName>
    <definedName name="XRefCopy109Row" hidden="1">#REF!</definedName>
    <definedName name="XRefCopy10Row" localSheetId="30" hidden="1">#REF!</definedName>
    <definedName name="XRefCopy10Row" hidden="1">#REF!</definedName>
    <definedName name="XRefCopy11" localSheetId="30" hidden="1">#REF!</definedName>
    <definedName name="XRefCopy11" hidden="1">#REF!</definedName>
    <definedName name="XRefCopy110" localSheetId="30" hidden="1">[184]Bank!#REF!</definedName>
    <definedName name="XRefCopy110" hidden="1">[184]Bank!#REF!</definedName>
    <definedName name="XRefCopy110Row" localSheetId="30" hidden="1">#REF!</definedName>
    <definedName name="XRefCopy110Row" hidden="1">#REF!</definedName>
    <definedName name="XRefCopy111" localSheetId="30" hidden="1">[184]Bank!#REF!</definedName>
    <definedName name="XRefCopy111" hidden="1">[184]Bank!#REF!</definedName>
    <definedName name="XRefCopy111Row" localSheetId="30" hidden="1">#REF!</definedName>
    <definedName name="XRefCopy111Row" hidden="1">#REF!</definedName>
    <definedName name="XRefCopy114" localSheetId="30" hidden="1">[184]Bank!#REF!</definedName>
    <definedName name="XRefCopy114" hidden="1">[184]Bank!#REF!</definedName>
    <definedName name="XRefCopy114Row" localSheetId="30" hidden="1">#REF!</definedName>
    <definedName name="XRefCopy114Row" hidden="1">#REF!</definedName>
    <definedName name="XRefCopy115" localSheetId="30" hidden="1">[184]Bank!#REF!</definedName>
    <definedName name="XRefCopy115" hidden="1">[184]Bank!#REF!</definedName>
    <definedName name="XRefCopy115Row" localSheetId="30" hidden="1">#REF!</definedName>
    <definedName name="XRefCopy115Row" hidden="1">#REF!</definedName>
    <definedName name="XRefCopy116" localSheetId="30" hidden="1">[184]Bank!#REF!</definedName>
    <definedName name="XRefCopy116" hidden="1">[184]Bank!#REF!</definedName>
    <definedName name="XRefCopy116Row" localSheetId="30" hidden="1">#REF!</definedName>
    <definedName name="XRefCopy116Row" hidden="1">#REF!</definedName>
    <definedName name="XRefCopy118" localSheetId="30" hidden="1">#REF!</definedName>
    <definedName name="XRefCopy118" hidden="1">#REF!</definedName>
    <definedName name="XRefCopy118Row" localSheetId="30" hidden="1">#REF!</definedName>
    <definedName name="XRefCopy118Row" hidden="1">#REF!</definedName>
    <definedName name="XRefCopy11Row" hidden="1">#REF!</definedName>
    <definedName name="XRefCopy12"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'[260]FAS 123'!#REF!</definedName>
    <definedName name="XRefCopy20" localSheetId="30" hidden="1">#REF!</definedName>
    <definedName name="XRefCopy20" hidden="1">#REF!</definedName>
    <definedName name="XRefCopy20Row" localSheetId="30" hidden="1">#REF!</definedName>
    <definedName name="XRefCopy20Row" hidden="1">#REF!</definedName>
    <definedName name="XRefCopy21" localSheetId="30"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7" hidden="1">#REF!</definedName>
    <definedName name="XRefCopy27Row" hidden="1">#REF!</definedName>
    <definedName name="XRefCopy28"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1" hidden="1">#REF!</definedName>
    <definedName name="XRefCopy31Row" hidden="1">#REF!</definedName>
    <definedName name="XRefCopy32" hidden="1">#REF!</definedName>
    <definedName name="XRefCopy33" hidden="1">#REF!</definedName>
    <definedName name="XRefCopy34" hidden="1">#REF!</definedName>
    <definedName name="XRefCopy36" hidden="1">#REF!</definedName>
    <definedName name="XRefCopy3Row" hidden="1">#REF!</definedName>
    <definedName name="XRefCopy4" hidden="1">'[261]Cédula de Movimientos'!#REF!</definedName>
    <definedName name="XRefCopy41" hidden="1">[184]Bank!#REF!</definedName>
    <definedName name="XRefCopy41Row" localSheetId="30" hidden="1">#REF!</definedName>
    <definedName name="XRefCopy41Row" hidden="1">#REF!</definedName>
    <definedName name="XRefCopy45" localSheetId="30" hidden="1">#REF!</definedName>
    <definedName name="XRefCopy45" hidden="1">#REF!</definedName>
    <definedName name="XRefCopy45Row" localSheetId="30" hidden="1">#REF!</definedName>
    <definedName name="XRefCopy45Row" hidden="1">#REF!</definedName>
    <definedName name="XRefCopy4Row" hidden="1">#REF!</definedName>
    <definedName name="XRefCopy5" hidden="1">#REF!</definedName>
    <definedName name="XRefCopy52" hidden="1">[184]Bank!#REF!</definedName>
    <definedName name="XRefCopy52Row" localSheetId="30" hidden="1">#REF!</definedName>
    <definedName name="XRefCopy52Row" hidden="1">#REF!</definedName>
    <definedName name="XRefCopy58" localSheetId="30" hidden="1">#REF!</definedName>
    <definedName name="XRefCopy58" hidden="1">#REF!</definedName>
    <definedName name="XRefCopy5Row" hidden="1">#REF!</definedName>
    <definedName name="XRefCopy6" hidden="1">#REF!</definedName>
    <definedName name="XRefCopy62" hidden="1">#REF!</definedName>
    <definedName name="XRefCopy63" hidden="1">#REF!</definedName>
    <definedName name="XRefCopy63Row" hidden="1">#REF!</definedName>
    <definedName name="XRefCopy67Row" hidden="1">[262]XREF!#REF!</definedName>
    <definedName name="XRefCopy68" localSheetId="30" hidden="1">#REF!</definedName>
    <definedName name="XRefCopy68" hidden="1">#REF!</definedName>
    <definedName name="XRefCopy68Row" localSheetId="30" hidden="1">#REF!</definedName>
    <definedName name="XRefCopy68Row" hidden="1">#REF!</definedName>
    <definedName name="XRefCopy69" localSheetId="30" hidden="1">#REF!</definedName>
    <definedName name="XRefCopy69" hidden="1">#REF!</definedName>
    <definedName name="XRefCopy6Row" hidden="1">#REF!</definedName>
    <definedName name="XRefCopy7" hidden="1">#REF!</definedName>
    <definedName name="XRefCopy70" hidden="1">#REF!</definedName>
    <definedName name="XRefCopy71" hidden="1">#REF!</definedName>
    <definedName name="XRefCopy72" hidden="1">#REF!</definedName>
    <definedName name="XRefCopy73" hidden="1">#REF!</definedName>
    <definedName name="XRefCopy73Row" hidden="1">#REF!</definedName>
    <definedName name="XRefCopy75Row" hidden="1">[262]XREF!#REF!</definedName>
    <definedName name="XRefCopy79Row" hidden="1">[262]XREF!#REF!</definedName>
    <definedName name="XRefCopy7Row" localSheetId="30" hidden="1">#REF!</definedName>
    <definedName name="XRefCopy7Row" hidden="1">#REF!</definedName>
    <definedName name="XRefCopy8" localSheetId="30" hidden="1">#REF!</definedName>
    <definedName name="XRefCopy8" hidden="1">#REF!</definedName>
    <definedName name="XRefCopy80Row" localSheetId="30" hidden="1">[262]XREF!#REF!</definedName>
    <definedName name="XRefCopy80Row" hidden="1">[262]XREF!#REF!</definedName>
    <definedName name="XRefCopy84" localSheetId="30" hidden="1">[184]Bank!#REF!</definedName>
    <definedName name="XRefCopy84" hidden="1">[184]Bank!#REF!</definedName>
    <definedName name="XRefCopy84Row" localSheetId="30" hidden="1">#REF!</definedName>
    <definedName name="XRefCopy84Row" hidden="1">#REF!</definedName>
    <definedName name="XRefCopy8Row" localSheetId="30" hidden="1">#REF!</definedName>
    <definedName name="XRefCopy8Row" hidden="1">#REF!</definedName>
    <definedName name="XRefCopy9" localSheetId="30" hidden="1">#REF!</definedName>
    <definedName name="XRefCopy9" hidden="1">#REF!</definedName>
    <definedName name="XRefCopy98" localSheetId="30" hidden="1">[184]Bank!#REF!</definedName>
    <definedName name="XRefCopy98" hidden="1">[184]Bank!#REF!</definedName>
    <definedName name="XRefCopy98Row" localSheetId="30" hidden="1">#REF!</definedName>
    <definedName name="XRefCopy98Row" hidden="1">#REF!</definedName>
    <definedName name="XRefCopy9Row" localSheetId="30" hidden="1">#REF!</definedName>
    <definedName name="XRefCopy9Row" hidden="1">#REF!</definedName>
    <definedName name="XRefCopyRangeCount" hidden="1">1</definedName>
    <definedName name="XRefPaste1" localSheetId="30" hidden="1">[263]Additions!#REF!</definedName>
    <definedName name="XRefPaste1" hidden="1">[263]Additions!#REF!</definedName>
    <definedName name="XRefPaste10" localSheetId="30" hidden="1">#REF!</definedName>
    <definedName name="XRefPaste10" hidden="1">#REF!</definedName>
    <definedName name="XRefPaste10Row" localSheetId="30" hidden="1">#REF!</definedName>
    <definedName name="XRefPaste10Row" hidden="1">#REF!</definedName>
    <definedName name="XRefPaste11" hidden="1">#REF!</definedName>
    <definedName name="XRefPaste11Row" hidden="1">[264]XREF!#REF!</definedName>
    <definedName name="XRefPaste12Row" localSheetId="30" hidden="1">#REF!</definedName>
    <definedName name="XRefPaste12Row" hidden="1">#REF!</definedName>
    <definedName name="XRefPaste13" localSheetId="30"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4Row" hidden="1">#REF!</definedName>
    <definedName name="XRefPaste25Row" hidden="1">#REF!</definedName>
    <definedName name="XRefPaste26" hidden="1">#REF!</definedName>
    <definedName name="XRefPaste26Row" hidden="1">#REF!</definedName>
    <definedName name="XRefPaste27Row" hidden="1">#REF!</definedName>
    <definedName name="XRefPaste28Row" hidden="1">#REF!</definedName>
    <definedName name="XRefPaste29Row" hidden="1">#REF!</definedName>
    <definedName name="XRefPaste2Row" hidden="1">#REF!</definedName>
    <definedName name="XRefPaste3" hidden="1">#REF!</definedName>
    <definedName name="XRefPaste30Row" hidden="1">#REF!</definedName>
    <definedName name="XRefPaste31Row" hidden="1">#REF!</definedName>
    <definedName name="XRefPaste32Row" hidden="1">#REF!</definedName>
    <definedName name="XRefPaste33" hidden="1">[184]Bank!#REF!</definedName>
    <definedName name="XRefPaste33Row" localSheetId="30" hidden="1">#REF!</definedName>
    <definedName name="XRefPaste33Row"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[184]Bank!#REF!</definedName>
    <definedName name="XRefPaste37Row" localSheetId="30" hidden="1">#REF!</definedName>
    <definedName name="XRefPaste37Row" hidden="1">#REF!</definedName>
    <definedName name="XRefPaste38" localSheetId="30"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[261]Depreciación!#REF!</definedName>
    <definedName name="XRefPaste40" localSheetId="30" hidden="1">#REF!</definedName>
    <definedName name="XRefPaste40" hidden="1">#REF!</definedName>
    <definedName name="XRefPaste40Row" localSheetId="30" hidden="1">#REF!</definedName>
    <definedName name="XRefPaste40Row" hidden="1">#REF!</definedName>
    <definedName name="XRefPaste41Row" hidden="1">#REF!</definedName>
    <definedName name="XRefPaste42Row" hidden="1">#REF!</definedName>
    <definedName name="XRefPaste43Row" hidden="1">#REF!</definedName>
    <definedName name="XRefPaste44" hidden="1">[184]Bank!#REF!</definedName>
    <definedName name="XRefPaste44Row" localSheetId="30" hidden="1">#REF!</definedName>
    <definedName name="XRefPaste44Row" hidden="1">#REF!</definedName>
    <definedName name="XRefPaste45Row" hidden="1">#REF!</definedName>
    <definedName name="XRefPaste46Row" hidden="1">#REF!</definedName>
    <definedName name="XRefPaste47Row" hidden="1">#REF!</definedName>
    <definedName name="XRefPaste48Row" hidden="1">#REF!</definedName>
    <definedName name="XRefPaste49Row" hidden="1">#REF!</definedName>
    <definedName name="XRefPaste4Row" hidden="1">#REF!</definedName>
    <definedName name="XRefPaste50Row" hidden="1">#REF!</definedName>
    <definedName name="XRefPaste51Row" hidden="1">#REF!</definedName>
    <definedName name="XRefPaste52Row" hidden="1">#REF!</definedName>
    <definedName name="XRefPaste53Row" hidden="1">#REF!</definedName>
    <definedName name="XRefPaste54Row" hidden="1">#REF!</definedName>
    <definedName name="XRefPaste55" hidden="1">#REF!</definedName>
    <definedName name="XRefPaste55Row" hidden="1">#REF!</definedName>
    <definedName name="XRefPaste56" hidden="1">[184]Bank!#REF!</definedName>
    <definedName name="XRefPaste56Row" localSheetId="30" hidden="1">#REF!</definedName>
    <definedName name="XRefPaste56Row" hidden="1">#REF!</definedName>
    <definedName name="XRefPaste57Row" hidden="1">#REF!</definedName>
    <definedName name="XRefPaste58Row" hidden="1">#REF!</definedName>
    <definedName name="XRefPaste59Row" hidden="1">#REF!</definedName>
    <definedName name="XRefPaste5Row" hidden="1">#REF!</definedName>
    <definedName name="XRefPaste6" hidden="1">[261]Depreciación!#REF!</definedName>
    <definedName name="XRefPaste60" hidden="1">[184]Bank!#REF!</definedName>
    <definedName name="XRefPaste60Row" localSheetId="30" hidden="1">#REF!</definedName>
    <definedName name="XRefPaste60Row" hidden="1">#REF!</definedName>
    <definedName name="XRefPaste61" localSheetId="30" hidden="1">[184]Bank!#REF!</definedName>
    <definedName name="XRefPaste61" hidden="1">[184]Bank!#REF!</definedName>
    <definedName name="XRefPaste61Row" localSheetId="30" hidden="1">#REF!</definedName>
    <definedName name="XRefPaste61Row" hidden="1">#REF!</definedName>
    <definedName name="XRefPaste62" localSheetId="30" hidden="1">[184]Bank!#REF!</definedName>
    <definedName name="XRefPaste62" hidden="1">[184]Bank!#REF!</definedName>
    <definedName name="XRefPaste62Row" localSheetId="30" hidden="1">#REF!</definedName>
    <definedName name="XRefPaste62Row" hidden="1">#REF!</definedName>
    <definedName name="XRefPaste65" localSheetId="30" hidden="1">[184]Bank!#REF!</definedName>
    <definedName name="XRefPaste65" hidden="1">[184]Bank!#REF!</definedName>
    <definedName name="XRefPaste65Row" localSheetId="30" hidden="1">#REF!</definedName>
    <definedName name="XRefPaste65Row" hidden="1">#REF!</definedName>
    <definedName name="XRefPaste66" localSheetId="30" hidden="1">[184]Bank!#REF!</definedName>
    <definedName name="XRefPaste66" hidden="1">[184]Bank!#REF!</definedName>
    <definedName name="XRefPaste66Row" localSheetId="30" hidden="1">#REF!</definedName>
    <definedName name="XRefPaste66Row" hidden="1">#REF!</definedName>
    <definedName name="XRefPaste67" localSheetId="30" hidden="1">[184]Bank!#REF!</definedName>
    <definedName name="XRefPaste67" hidden="1">[184]Bank!#REF!</definedName>
    <definedName name="XRefPaste67Row" localSheetId="30" hidden="1">#REF!</definedName>
    <definedName name="XRefPaste67Row" hidden="1">#REF!</definedName>
    <definedName name="XRefPaste68" localSheetId="30" hidden="1">[184]Bank!#REF!</definedName>
    <definedName name="XRefPaste68" hidden="1">[184]Bank!#REF!</definedName>
    <definedName name="XRefPaste68Row" localSheetId="30" hidden="1">#REF!</definedName>
    <definedName name="XRefPaste68Row" hidden="1">#REF!</definedName>
    <definedName name="XRefPaste69Row" hidden="1">#REF!</definedName>
    <definedName name="XRefPaste6Row" hidden="1">[265]XREF!#REF!</definedName>
    <definedName name="XRefPaste7" localSheetId="30" hidden="1">#REF!</definedName>
    <definedName name="XRefPaste7" hidden="1">#REF!</definedName>
    <definedName name="XRefPaste71" localSheetId="30" hidden="1">#REF!</definedName>
    <definedName name="XRefPaste71" hidden="1">#REF!</definedName>
    <definedName name="XRefPaste71Row" localSheetId="30" hidden="1">#REF!</definedName>
    <definedName name="XRefPaste71Row" hidden="1">#REF!</definedName>
    <definedName name="XRefPaste72" hidden="1">#REF!</definedName>
    <definedName name="XRefPaste72Row" hidden="1">#REF!</definedName>
    <definedName name="XRefPaste78" hidden="1">#REF!</definedName>
    <definedName name="XRefPaste78Row" hidden="1">#REF!</definedName>
    <definedName name="XRefPaste7Row" hidden="1">#REF!</definedName>
    <definedName name="XRefPaste8" hidden="1">#REF!</definedName>
    <definedName name="XRefPaste80" hidden="1">#REF!</definedName>
    <definedName name="XRefPaste80Row" hidden="1">#REF!</definedName>
    <definedName name="XRefPaste83" hidden="1">[184]Bank!#REF!</definedName>
    <definedName name="XRefPaste83Row" localSheetId="30" hidden="1">#REF!</definedName>
    <definedName name="XRefPaste83Row" hidden="1">#REF!</definedName>
    <definedName name="XRefPaste84" localSheetId="30" hidden="1">[184]Bank!#REF!</definedName>
    <definedName name="XRefPaste84" hidden="1">[184]Bank!#REF!</definedName>
    <definedName name="XRefPaste84Row" localSheetId="30" hidden="1">#REF!</definedName>
    <definedName name="XRefPaste84Row" hidden="1">#REF!</definedName>
    <definedName name="XRefPaste8Row" localSheetId="30" hidden="1">#REF!</definedName>
    <definedName name="XRefPaste8Row" hidden="1">#REF!</definedName>
    <definedName name="XRefPaste9" hidden="1">#REF!</definedName>
    <definedName name="XRefPaste9Row" hidden="1">#REF!</definedName>
    <definedName name="XRefPasteRangeCount" hidden="1">2</definedName>
    <definedName name="XS" localSheetId="30" hidden="1">{#N/A,#N/A,FALSE,"REV 110 PRNE (Bureau-Frankfurt)";#N/A,#N/A,FALSE,"REV 120 PRNE (Bureau - Paris)"}</definedName>
    <definedName name="XS" hidden="1">{#N/A,#N/A,FALSE,"REV 110 PRNE (Bureau-Frankfurt)";#N/A,#N/A,FALSE,"REV 120 PRNE (Bureau - Paris)"}</definedName>
    <definedName name="xsort2" localSheetId="30" hidden="1">#REF!</definedName>
    <definedName name="xsort2" hidden="1">#REF!</definedName>
    <definedName name="xsxsax" localSheetId="30" hidden="1">[222]Unitary!#REF!</definedName>
    <definedName name="xsxsax" hidden="1">[222]Unitary!#REF!</definedName>
    <definedName name="xta92경전.서TBr23c13r23c36TBr13">[179]유통망계획!#REF!</definedName>
    <definedName name="xta경영계92.서TBr13c7r41c30TBr1">[179]유통망계획!#REF!</definedName>
    <definedName name="xuan" localSheetId="30" hidden="1">{#N/A,#N/A,FALSE,"QTD";#N/A,#N/A,FALSE,"Lic Fees";#N/A,#N/A,FALSE,"Unapproved";#N/A,#N/A,FALSE,"Wkly Notes"}</definedName>
    <definedName name="xuan" hidden="1">{#N/A,#N/A,FALSE,"QTD";#N/A,#N/A,FALSE,"Lic Fees";#N/A,#N/A,FALSE,"Unapproved";#N/A,#N/A,FALSE,"Wkly Notes"}</definedName>
    <definedName name="xx" hidden="1">[266]Summary!#REF!</definedName>
    <definedName name="xxs" localSheetId="30">#REF!</definedName>
    <definedName name="xxs">#REF!</definedName>
    <definedName name="xxx" localSheetId="30" hidden="1">{"a_assump",#N/A,FALSE,"mini merge ";"b_pickup",#N/A,FALSE,"mini merge ";"c_sensi",#N/A,FALSE,"mini merge ";"d_synergies",#N/A,FALSE,"mini merge ";"e_mults",#N/A,FALSE,"mini merge ";"f_maxP",#N/A,FALSE,"max price no dilution"}</definedName>
    <definedName name="xxx" hidden="1">{"a_assump",#N/A,FALSE,"mini merge ";"b_pickup",#N/A,FALSE,"mini merge ";"c_sensi",#N/A,FALSE,"mini merge ";"d_synergies",#N/A,FALSE,"mini merge ";"e_mults",#N/A,FALSE,"mini merge ";"f_maxP",#N/A,FALSE,"max price no dilution"}</definedName>
    <definedName name="xxxx" hidden="1">'[31]op inc as pct t'!$K$11:$K$17</definedName>
    <definedName name="xxxxx" hidden="1">38960.7390277778</definedName>
    <definedName name="xxxxxx" localSheetId="30" hidden="1">#REF!</definedName>
    <definedName name="xxxxxx" hidden="1">#REF!</definedName>
    <definedName name="xxxxxxx" localSheetId="30" hidden="1">#REF!</definedName>
    <definedName name="xxxxxxx" hidden="1">#REF!</definedName>
    <definedName name="xxxxxxxx" localSheetId="30" hidden="1">{"var_page",#N/A,FALSE,"template"}</definedName>
    <definedName name="xxxxxxxx" hidden="1">{"var_page",#N/A,FALSE,"template"}</definedName>
    <definedName name="XXXXXXXXXX" hidden="1">'[267]SCHEDULE 9A(1 of 3)'!#REF!</definedName>
    <definedName name="xxxxxxxxxxxx" localSheetId="30"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xxxxxxxxxxxx"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XYLENE" localSheetId="30">#REF!</definedName>
    <definedName name="XYLENE">#REF!</definedName>
    <definedName name="XYLENEE">#REF!</definedName>
    <definedName name="xyz" localSheetId="30" hidden="1">{#N/A,#N/A,TRUE,"Total";#N/A,#N/A,TRUE,"U.S. Devl.";#N/A,#N/A,TRUE,"U.S. Headcount"}</definedName>
    <definedName name="xyz" hidden="1">{#N/A,#N/A,TRUE,"Total";#N/A,#N/A,TRUE,"U.S. Devl.";#N/A,#N/A,TRUE,"U.S. Headcount"}</definedName>
    <definedName name="xzf" localSheetId="30" hidden="1">{"incomemth",#N/A,TRUE,"forecast01";"incpercentmth",#N/A,TRUE,"forecast01";"balancemth",#N/A,TRUE,"forecast01";"cashmth",#N/A,TRUE,"forecast01";"cov2mth",#N/A,TRUE,"forecast01";"prbexp",#N/A,TRUE,"forecast01";"prbcap",#N/A,TRUE,"forecast01";"coalconsultants",#N/A,TRUE,"forecast01";"prbsum",#N/A,TRUE,"forecast01"}</definedName>
    <definedName name="xzf" hidden="1">{"incomemth",#N/A,TRUE,"forecast01";"incpercentmth",#N/A,TRUE,"forecast01";"balancemth",#N/A,TRUE,"forecast01";"cashmth",#N/A,TRUE,"forecast01";"cov2mth",#N/A,TRUE,"forecast01";"prbexp",#N/A,TRUE,"forecast01";"prbcap",#N/A,TRUE,"forecast01";"coalconsultants",#N/A,TRUE,"forecast01";"prbsum",#N/A,TRUE,"forecast01"}</definedName>
    <definedName name="y" localSheetId="30" hidden="1">{#N/A,#N/A,FALSE,"SUMMARY";#N/A,#N/A,FALSE,"mcsh";#N/A,#N/A,FALSE,"vol&amp;rev";#N/A,#N/A,FALSE,"wkgcap";#N/A,#N/A,FALSE,"DEPR&amp;DT";#N/A,#N/A,FALSE,"ASSETS";#N/A,#N/A,FALSE,"NI&amp;OTH&amp;DIV";#N/A,#N/A,FALSE,"CASHFLOW";#N/A,#N/A,FALSE,"CAPEMPL";#N/A,#N/A,FALSE,"ROCE"}</definedName>
    <definedName name="y" hidden="1">{#N/A,#N/A,FALSE,"SUMMARY";#N/A,#N/A,FALSE,"mcsh";#N/A,#N/A,FALSE,"vol&amp;rev";#N/A,#N/A,FALSE,"wkgcap";#N/A,#N/A,FALSE,"DEPR&amp;DT";#N/A,#N/A,FALSE,"ASSETS";#N/A,#N/A,FALSE,"NI&amp;OTH&amp;DIV";#N/A,#N/A,FALSE,"CASHFLOW";#N/A,#N/A,FALSE,"CAPEMPL";#N/A,#N/A,FALSE,"ROCE"}</definedName>
    <definedName name="ycl6666666666666666666666666" localSheetId="30">#REF!</definedName>
    <definedName name="ycl6666666666666666666666666">#REF!</definedName>
    <definedName name="YDQR">#REF!</definedName>
    <definedName name="YE">#REF!</definedName>
    <definedName name="year_end">[137]Sheet3!$A$1</definedName>
    <definedName name="YEARHIGH" hidden="1">"YEARHIGH"</definedName>
    <definedName name="YEARLOW" hidden="1">"YEARLOW"</definedName>
    <definedName name="yearrrrrrrrrrrrrrrrrrrrrrrr" localSheetId="30">#REF!</definedName>
    <definedName name="yearrrrrrrrrrrrrrrrrrrrrrrr">#REF!</definedName>
    <definedName name="YearStart1">#REF!</definedName>
    <definedName name="YearStart2">#REF!</definedName>
    <definedName name="YearStart3">#REF!</definedName>
    <definedName name="YearStart4" localSheetId="30">#REF!</definedName>
    <definedName name="YearStart4">#REF!</definedName>
    <definedName name="YearStart5" localSheetId="30">#REF!</definedName>
    <definedName name="YearStart5">#REF!</definedName>
    <definedName name="YearStart6" localSheetId="30">#REF!</definedName>
    <definedName name="YearStart6">#REF!</definedName>
    <definedName name="YearStart7" localSheetId="30">#REF!</definedName>
    <definedName name="YearStart7">#REF!</definedName>
    <definedName name="yen" localSheetId="30" hidden="1">{"Audit and Pension Costs",#N/A,FALSE,"Supp";"Interest Paid and Loans",#N/A,FALSE,"Supp";"Details of Assoc. Coys.",#N/A,FALSE,"Supp"}</definedName>
    <definedName name="yen" hidden="1">{"Audit and Pension Costs",#N/A,FALSE,"Supp";"Interest Paid and Loans",#N/A,FALSE,"Supp";"Details of Assoc. Coys.",#N/A,FALSE,"Supp"}</definedName>
    <definedName name="yes" localSheetId="30" hidden="1">{#N/A,#N/A,FALSE,"ManLoading"}</definedName>
    <definedName name="yes" hidden="1">{#N/A,#N/A,FALSE,"ManLoading"}</definedName>
    <definedName name="YFZH">[268]中山低值!$A$4:$P$1248</definedName>
    <definedName name="yhjdtyu" localSheetId="30" hidden="1">{"Sum WW A",#N/A,FALSE,"FY95SLS";"Sum WW B",#N/A,FALSE,"FY95SLS";"Sum US A",#N/A,FALSE,"FY95SLS";"Sum US B",#N/A,FALSE,"FY95SLS";"Sum US Bocg",#N/A,FALSE,"FY95SLS";"Sum Can A",#N/A,FALSE,"FY95SLS";"Sum Can B",#N/A,FALSE,"FY95SLS";"Sum Europe",#N/A,FALSE,"FY95SLS";"Sum Row",#N/A,FALSE,"FY95SLS"}</definedName>
    <definedName name="yhjdtyu" hidden="1">{"Sum WW A",#N/A,FALSE,"FY95SLS";"Sum WW B",#N/A,FALSE,"FY95SLS";"Sum US A",#N/A,FALSE,"FY95SLS";"Sum US B",#N/A,FALSE,"FY95SLS";"Sum US Bocg",#N/A,FALSE,"FY95SLS";"Sum Can A",#N/A,FALSE,"FY95SLS";"Sum Can B",#N/A,FALSE,"FY95SLS";"Sum Europe",#N/A,FALSE,"FY95SLS";"Sum Row",#N/A,FALSE,"FY95SLS"}</definedName>
    <definedName name="yhjkhdfhset" localSheetId="30" hidden="1">{#N/A,#N/A,TRUE,"Tar-Ass";#N/A,#N/A,TRUE,"Tar-Ass LBO";#N/A,#N/A,TRUE,"LBO Ret";#N/A,#N/A,TRUE,"Tar-BS LBO";#N/A,#N/A,TRUE,"Tar-IS LBO";#N/A,#N/A,TRUE,"Tar-CF LBO";#N/A,#N/A,TRUE,"Tar-Debt LBO";#N/A,#N/A,TRUE,"Tar-Int LBO";#N/A,#N/A,TRUE,"Tar-Taxes LBO";#N/A,#N/A,TRUE,"Tar-Val LBO"}</definedName>
    <definedName name="yhjkhdfhset" hidden="1">{#N/A,#N/A,TRUE,"Tar-Ass";#N/A,#N/A,TRUE,"Tar-Ass LBO";#N/A,#N/A,TRUE,"LBO Ret";#N/A,#N/A,TRUE,"Tar-BS LBO";#N/A,#N/A,TRUE,"Tar-IS LBO";#N/A,#N/A,TRUE,"Tar-CF LBO";#N/A,#N/A,TRUE,"Tar-Debt LBO";#N/A,#N/A,TRUE,"Tar-Int LBO";#N/A,#N/A,TRUE,"Tar-Taxes LBO";#N/A,#N/A,TRUE,"Tar-Val LBO"}</definedName>
    <definedName name="yhn" localSheetId="30" hidden="1">{#N/A,#N/A,FALSE,"Model";#N/A,#N/A,FALSE,"Division"}</definedName>
    <definedName name="yhn" hidden="1">{#N/A,#N/A,FALSE,"Model";#N/A,#N/A,FALSE,"Division"}</definedName>
    <definedName name="yilllllllllllllllllllllllllllll" localSheetId="30">#REF!</definedName>
    <definedName name="yilllllllllllllllllllllllllllll">#REF!</definedName>
    <definedName name="yingfugongzi.dbf">#REF!</definedName>
    <definedName name="yiopy" localSheetId="30" hidden="1">{"EVA",#N/A,FALSE,"EVA";"WACC",#N/A,FALSE,"WACC"}</definedName>
    <definedName name="yiopy" hidden="1">{"EVA",#N/A,FALSE,"EVA";"WACC",#N/A,FALSE,"WACC"}</definedName>
    <definedName name="yioyi" localSheetId="30" hidden="1">{#N/A,#N/A,TRUE,"1Q BCG";#N/A,#N/A,TRUE,"1Q w|o Wireless";#N/A,#N/A,TRUE,"1Q Wireless"}</definedName>
    <definedName name="yioyi" hidden="1">{#N/A,#N/A,TRUE,"1Q BCG";#N/A,#N/A,TRUE,"1Q w|o Wireless";#N/A,#N/A,TRUE,"1Q Wireless"}</definedName>
    <definedName name="yjtrutry" localSheetId="30" hidden="1">{"Units A",#N/A,FALSE,"FY95SLS";"Units B",#N/A,FALSE,"FY95SLS"}</definedName>
    <definedName name="yjtrutry" hidden="1">{"Units A",#N/A,FALSE,"FY95SLS";"Units B",#N/A,FALSE,"FY95SLS"}</definedName>
    <definedName name="yjtyjy" localSheetId="30" hidden="1">{"Units A",#N/A,FALSE,"FY95SLS";"Units B",#N/A,FALSE,"FY95SLS"}</definedName>
    <definedName name="yjtyjy" hidden="1">{"Units A",#N/A,FALSE,"FY95SLS";"Units B",#N/A,FALSE,"FY95SLS"}</definedName>
    <definedName name="yoi" localSheetId="30" hidden="1">{"sales",#N/A,FALSE,"Sales";"sales existing",#N/A,FALSE,"Sales";"sales rd1",#N/A,FALSE,"Sales";"sales rd2",#N/A,FALSE,"Sales"}</definedName>
    <definedName name="yoi" hidden="1">{"sales",#N/A,FALSE,"Sales";"sales existing",#N/A,FALSE,"Sales";"sales rd1",#N/A,FALSE,"Sales";"sales rd2",#N/A,FALSE,"Sales"}</definedName>
    <definedName name="yop" localSheetId="30" hidden="1">{"vi1",#N/A,FALSE,"Financial Statements";"vi2",#N/A,FALSE,"Financial Statements";#N/A,#N/A,FALSE,"DCF"}</definedName>
    <definedName name="yop" hidden="1">{"vi1",#N/A,FALSE,"Financial Statements";"vi2",#N/A,FALSE,"Financial Statements";#N/A,#N/A,FALSE,"DCF"}</definedName>
    <definedName name="youh" localSheetId="30" hidden="1">{#N/A,#N/A,FALSE,"AD_Purchase";#N/A,#N/A,FALSE,"Credit";#N/A,#N/A,FALSE,"PF Acquisition";#N/A,#N/A,FALSE,"PF Offering"}</definedName>
    <definedName name="youh" hidden="1">{#N/A,#N/A,FALSE,"AD_Purchase";#N/A,#N/A,FALSE,"Credit";#N/A,#N/A,FALSE,"PF Acquisition";#N/A,#N/A,FALSE,"PF Offering"}</definedName>
    <definedName name="yrh" localSheetId="30" hidden="1">{#N/A,#N/A,FALSE,"Aging Summary";#N/A,#N/A,FALSE,"Ratio Analysis";#N/A,#N/A,FALSE,"Test 120 Day Accts";#N/A,#N/A,FALSE,"Tickmarks"}</definedName>
    <definedName name="yrh" hidden="1">{#N/A,#N/A,FALSE,"Aging Summary";#N/A,#N/A,FALSE,"Ratio Analysis";#N/A,#N/A,FALSE,"Test 120 Day Accts";#N/A,#N/A,FALSE,"Tickmarks"}</definedName>
    <definedName name="yrt" localSheetId="30" hidden="1">{"Sum WW A",#N/A,FALSE,"FY95SLS";"Sum WW B",#N/A,FALSE,"FY95SLS";"Sum US A",#N/A,FALSE,"FY95SLS";"Sum US B",#N/A,FALSE,"FY95SLS";"Sum US Bocg",#N/A,FALSE,"FY95SLS";"Sum Can A",#N/A,FALSE,"FY95SLS";"Sum Can B",#N/A,FALSE,"FY95SLS";"Sum Europe",#N/A,FALSE,"FY95SLS";"Sum Row",#N/A,FALSE,"FY95SLS"}</definedName>
    <definedName name="yrt" hidden="1">{"Sum WW A",#N/A,FALSE,"FY95SLS";"Sum WW B",#N/A,FALSE,"FY95SLS";"Sum US A",#N/A,FALSE,"FY95SLS";"Sum US B",#N/A,FALSE,"FY95SLS";"Sum US Bocg",#N/A,FALSE,"FY95SLS";"Sum Can A",#N/A,FALSE,"FY95SLS";"Sum Can B",#N/A,FALSE,"FY95SLS";"Sum Europe",#N/A,FALSE,"FY95SLS";"Sum Row",#N/A,FALSE,"FY95SLS"}</definedName>
    <definedName name="ysrt" localSheetId="30" hidden="1">{"Units A",#N/A,FALSE,"FY95SLS";"Units B",#N/A,FALSE,"FY95SLS"}</definedName>
    <definedName name="ysrt" hidden="1">{"Units A",#N/A,FALSE,"FY95SLS";"Units B",#N/A,FALSE,"FY95SLS"}</definedName>
    <definedName name="YSZK">[269]中山低值!$A$4:$P$1248</definedName>
    <definedName name="ytd" localSheetId="30" hidden="1">#REF!</definedName>
    <definedName name="ytd" hidden="1">#REF!</definedName>
    <definedName name="ytjdyfhfgdfh" localSheetId="30" hidden="1">{"histincome",#N/A,FALSE,"hyfins";"closing balance",#N/A,FALSE,"hyfins"}</definedName>
    <definedName name="ytjdyfhfgdfh" hidden="1">{"histincome",#N/A,FALSE,"hyfins";"closing balance",#N/A,FALSE,"hyfins"}</definedName>
    <definedName name="ytrhyutwuw" localSheetId="30" hidden="1">{"Sum WW A",#N/A,FALSE,"FY95SLS";"Sum WW B",#N/A,FALSE,"FY95SLS";"Sum US A",#N/A,FALSE,"FY95SLS";"Sum US B",#N/A,FALSE,"FY95SLS";"Sum US Bocg",#N/A,FALSE,"FY95SLS";"Sum Can A",#N/A,FALSE,"FY95SLS";"Sum Can B",#N/A,FALSE,"FY95SLS";"Sum Europe",#N/A,FALSE,"FY95SLS";"Sum Row",#N/A,FALSE,"FY95SLS"}</definedName>
    <definedName name="ytrhyutwuw" hidden="1">{"Sum WW A",#N/A,FALSE,"FY95SLS";"Sum WW B",#N/A,FALSE,"FY95SLS";"Sum US A",#N/A,FALSE,"FY95SLS";"Sum US B",#N/A,FALSE,"FY95SLS";"Sum US Bocg",#N/A,FALSE,"FY95SLS";"Sum Can A",#N/A,FALSE,"FY95SLS";"Sum Can B",#N/A,FALSE,"FY95SLS";"Sum Europe",#N/A,FALSE,"FY95SLS";"Sum Row",#N/A,FALSE,"FY95SLS"}</definedName>
    <definedName name="ytrttttttttttttttttttt" localSheetId="30">#REF!</definedName>
    <definedName name="ytrttttttttttttttttttt">#REF!</definedName>
    <definedName name="ytrywtyt"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ytrywty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ytu" localSheetId="30"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ytu"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ytuetyi" localSheetId="30" hidden="1">{"Units A",#N/A,FALSE,"FY95SLS";"Units B",#N/A,FALSE,"FY95SLS"}</definedName>
    <definedName name="ytuetyi" hidden="1">{"Units A",#N/A,FALSE,"FY95SLS";"Units B",#N/A,FALSE,"FY95SLS"}</definedName>
    <definedName name="ytukyui" localSheetId="30" hidden="1">{"Units A",#N/A,FALSE,"FY95SLS";"Units B",#N/A,FALSE,"FY95SLS"}</definedName>
    <definedName name="ytukyui" hidden="1">{"Units A",#N/A,FALSE,"FY95SLS";"Units B",#N/A,FALSE,"FY95SLS"}</definedName>
    <definedName name="ytus" localSheetId="30" hidden="1">{TRUE,TRUE,-2,-16.25,774,494.25,FALSE,TRUE,TRUE,TRUE,0,1,#N/A,1,#N/A,27.1,63.6451612903226,1,FALSE,FALSE,3,TRUE,1,FALSE,75,"Swvu.Page1.","ACwvu.Page1.",#N/A,FALSE,FALSE,0.236220472440945,0.275590551181102,0.236220472440945,0.275590551181102,2,"","",TRUE,TRUE,FALSE,FALSE,1,83,#N/A,#N/A,"=R4C1:R64C22",FALSE,"Rwvu.Page1.","Cwvu.Page1.",FALSE,FALSE,TRUE,1,#N/A,#N/A,FALSE,FALSE,TRUE,TRUE,TRUE}</definedName>
    <definedName name="ytus" hidden="1">{TRUE,TRUE,-2,-16.25,774,494.25,FALSE,TRUE,TRUE,TRUE,0,1,#N/A,1,#N/A,27.1,63.6451612903226,1,FALSE,FALSE,3,TRUE,1,FALSE,75,"Swvu.Page1.","ACwvu.Page1.",#N/A,FALSE,FALSE,0.236220472440945,0.275590551181102,0.236220472440945,0.275590551181102,2,"","",TRUE,TRUE,FALSE,FALSE,1,83,#N/A,#N/A,"=R4C1:R64C22",FALSE,"Rwvu.Page1.","Cwvu.Page1.",FALSE,FALSE,TRUE,1,#N/A,#N/A,FALSE,FALSE,TRUE,TRUE,TRUE}</definedName>
    <definedName name="YTY" localSheetId="30" hidden="1">{#N/A,#N/A,FALSE,"TABLE_1 YTD";#N/A,#N/A,FALSE,"TABLE_1A QTD";#N/A,#N/A,FALSE,"NORMAL_SPREAD_QTD";#N/A,#N/A,FALSE,"NORMAL_SPREAD_YTD";#N/A,#N/A,FALSE,"TAX_EQV";#N/A,#N/A,FALSE,"TAX EQUIV_INPUT";#N/A,#N/A,FALSE,"NET FROM FER";#N/A,#N/A,FALSE,"COVER"}</definedName>
    <definedName name="YTY" hidden="1">{#N/A,#N/A,FALSE,"TABLE_1 YTD";#N/A,#N/A,FALSE,"TABLE_1A QTD";#N/A,#N/A,FALSE,"NORMAL_SPREAD_QTD";#N/A,#N/A,FALSE,"NORMAL_SPREAD_YTD";#N/A,#N/A,FALSE,"TAX_EQV";#N/A,#N/A,FALSE,"TAX EQUIV_INPUT";#N/A,#N/A,FALSE,"NET FROM FER";#N/A,#N/A,FALSE,"COVER"}</definedName>
    <definedName name="yu" localSheetId="30" hidden="1">{#N/A,#N/A,FALSE,"Projections";#N/A,#N/A,FALSE,"AccrDil";#N/A,#N/A,FALSE,"PurchPriMult";#N/A,#N/A,FALSE,"Mults7_13";#N/A,#N/A,FALSE,"Mkt Mults";#N/A,#N/A,FALSE,"Acq Mults";#N/A,#N/A,FALSE,"StockPrices";#N/A,#N/A,FALSE,"Prem Paid";#N/A,#N/A,FALSE,"DCF";#N/A,#N/A,FALSE,"AUTO";#N/A,#N/A,FALSE,"Relative Trading";#N/A,#N/A,FALSE,"Mkt Val";#N/A,#N/A,FALSE,"Acq Val"}</definedName>
    <definedName name="yu" hidden="1">{#N/A,#N/A,FALSE,"Projections";#N/A,#N/A,FALSE,"AccrDil";#N/A,#N/A,FALSE,"PurchPriMult";#N/A,#N/A,FALSE,"Mults7_13";#N/A,#N/A,FALSE,"Mkt Mults";#N/A,#N/A,FALSE,"Acq Mults";#N/A,#N/A,FALSE,"StockPrices";#N/A,#N/A,FALSE,"Prem Paid";#N/A,#N/A,FALSE,"DCF";#N/A,#N/A,FALSE,"AUTO";#N/A,#N/A,FALSE,"Relative Trading";#N/A,#N/A,FALSE,"Mkt Val";#N/A,#N/A,FALSE,"Acq Val"}</definedName>
    <definedName name="yue" localSheetId="30" hidden="1">{"targetdcf",#N/A,FALSE,"Merger consequences";"TARGETASSU",#N/A,FALSE,"Merger consequences";"TERMINAL VALUE",#N/A,FALSE,"Merger consequences"}</definedName>
    <definedName name="yue" hidden="1">{"targetdcf",#N/A,FALSE,"Merger consequences";"TARGETASSU",#N/A,FALSE,"Merger consequences";"TERMINAL VALUE",#N/A,FALSE,"Merger consequences"}</definedName>
    <definedName name="yued" localSheetId="30" hidden="1">{"Units A",#N/A,FALSE,"FY95SLS";"Units B",#N/A,FALSE,"FY95SLS"}</definedName>
    <definedName name="yued" hidden="1">{"Units A",#N/A,FALSE,"FY95SLS";"Units B",#N/A,FALSE,"FY95SLS"}</definedName>
    <definedName name="yufiyd" localSheetId="30" hidden="1">{"Units A",#N/A,FALSE,"FY95SLS";"Units B",#N/A,FALSE,"FY95SLS"}</definedName>
    <definedName name="yufiyd" hidden="1">{"Units A",#N/A,FALSE,"FY95SLS";"Units B",#N/A,FALSE,"FY95SLS"}</definedName>
    <definedName name="YUFU">[269]中山低值!$A$4:$P$1248</definedName>
    <definedName name="yui" localSheetId="30" hidden="1">{"Pound Sterling",#N/A,TRUE,"PPD";"Pound Sterling",#N/A,TRUE,"Anaquest";"Pound Sterling",#N/A,TRUE,"Delta";"Pound Sterling",#N/A,TRUE,"INO"}</definedName>
    <definedName name="yui" hidden="1">{"Pound Sterling",#N/A,TRUE,"PPD";"Pound Sterling",#N/A,TRUE,"Anaquest";"Pound Sterling",#N/A,TRUE,"Delta";"Pound Sterling",#N/A,TRUE,"INO"}</definedName>
    <definedName name="yuiuy" localSheetId="30" hidden="1">{"Pound Sterling",#N/A,TRUE,"PPD";"Pound Sterling",#N/A,TRUE,"Anaquest";"Pound Sterling",#N/A,TRUE,"Delta";"Pound Sterling",#N/A,TRUE,"INO"}</definedName>
    <definedName name="yuiuy" hidden="1">{"Pound Sterling",#N/A,TRUE,"PPD";"Pound Sterling",#N/A,TRUE,"Anaquest";"Pound Sterling",#N/A,TRUE,"Delta";"Pound Sterling",#N/A,TRUE,"INO"}</definedName>
    <definedName name="yuk" localSheetId="30" hidden="1">{"Draft",#N/A,FALSE,"Feb-96"}</definedName>
    <definedName name="yuk" hidden="1">{"Draft",#N/A,FALSE,"Feb-96"}</definedName>
    <definedName name="yukiuyo" localSheetId="30" hidden="1">{"Units A",#N/A,FALSE,"FY95SLS";"Units B",#N/A,FALSE,"FY95SLS"}</definedName>
    <definedName name="yukiuyo" hidden="1">{"Units A",#N/A,FALSE,"FY95SLS";"Units B",#N/A,FALSE,"FY95SLS"}</definedName>
    <definedName name="yuktyui"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yuktyu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yus" localSheetId="30" hidden="1">{"qchm_dcf",#N/A,FALSE,"QCHMDCF2";"qchm_terminal",#N/A,FALSE,"QCHMDCF2"}</definedName>
    <definedName name="yus" hidden="1">{"qchm_dcf",#N/A,FALSE,"QCHMDCF2";"qchm_terminal",#N/A,FALSE,"QCHMDCF2"}</definedName>
    <definedName name="yut" localSheetId="30" hidden="1">{"Units A",#N/A,FALSE,"FY95SLS";"Units B",#N/A,FALSE,"FY95SLS"}</definedName>
    <definedName name="yut" hidden="1">{"Units A",#N/A,FALSE,"FY95SLS";"Units B",#N/A,FALSE,"FY95SLS"}</definedName>
    <definedName name="yuty" localSheetId="30" hidden="1">{"Pound Sterling",#N/A,TRUE,"PPD";"Pound Sterling",#N/A,TRUE,"Anaquest";"Pound Sterling",#N/A,TRUE,"Delta";"Pound Sterling",#N/A,TRUE,"INO"}</definedName>
    <definedName name="yuty" hidden="1">{"Pound Sterling",#N/A,TRUE,"PPD";"Pound Sterling",#N/A,TRUE,"Anaquest";"Pound Sterling",#N/A,TRUE,"Delta";"Pound Sterling",#N/A,TRUE,"INO"}</definedName>
    <definedName name="yuyuyuyuyu" localSheetId="30" hidden="1">{"US Dollars",#N/A,TRUE,"PPD";"US Dollar",#N/A,TRUE,"Anaquest";"US Dollar",#N/A,TRUE,"Delta";"US Dollar",#N/A,TRUE,"INO"}</definedName>
    <definedName name="yuyuyuyuyu" hidden="1">{"US Dollars",#N/A,TRUE,"PPD";"US Dollar",#N/A,TRUE,"Anaquest";"US Dollar",#N/A,TRUE,"Delta";"US Dollar",#N/A,TRUE,"INO"}</definedName>
    <definedName name="YY" localSheetId="30" hidden="1">{#N/A,#N/A,TRUE,"Sum";#N/A,#N/A,TRUE,"P&amp;L";#N/A,#N/A,TRUE,"B-S";#N/A,#N/A,TRUE,"C-F";#N/A,#N/A,TRUE,"Strap";#N/A,#N/A,TRUE,"SAP"}</definedName>
    <definedName name="YY" hidden="1">{#N/A,#N/A,TRUE,"Sum";#N/A,#N/A,TRUE,"P&amp;L";#N/A,#N/A,TRUE,"B-S";#N/A,#N/A,TRUE,"C-F";#N/A,#N/A,TRUE,"Strap";#N/A,#N/A,TRUE,"SAP"}</definedName>
    <definedName name="YYY" localSheetId="30" hidden="1">{#N/A,#N/A,FALSE,"Est97";#N/A,#N/A,FALSE,"Plan98";#N/A,#N/A,FALSE,"Graphs";#N/A,#N/A,FALSE,"5Yr"}</definedName>
    <definedName name="YYY" hidden="1">{#N/A,#N/A,FALSE,"Est97";#N/A,#N/A,FALSE,"Plan98";#N/A,#N/A,FALSE,"Graphs";#N/A,#N/A,FALSE,"5Yr"}</definedName>
    <definedName name="yyyyyyyyyyyyyyyyyyyyyyyyyyyyyyyy" localSheetId="30">#REF!</definedName>
    <definedName name="yyyyyyyyyyyyyyyyyyyyyyyyyyyyyyyy">#REF!</definedName>
    <definedName name="ｚ" localSheetId="30" hidden="1">{"'下期集計（10.27迄・速報値）'!$Q$16"}</definedName>
    <definedName name="ｚ" hidden="1">{"'下期集計（10.27迄・速報値）'!$Q$16"}</definedName>
    <definedName name="Z_2AB7E035_F651_11D6_AD9F_005004545556_.wvu.PrintTitles" hidden="1">'[270]Time Phased Hours'!$A$1:$C$65536,'[270]Time Phased Hours'!$A$3:$IV$5</definedName>
    <definedName name="Z_3025FB86_E073_11D2_8196_00C04FF4E03C_.wvu.PrintArea" localSheetId="30" hidden="1">#REF!</definedName>
    <definedName name="Z_3025FB86_E073_11D2_8196_00C04FF4E03C_.wvu.PrintArea" hidden="1">#REF!</definedName>
    <definedName name="Z_3025FB87_E073_11D2_8196_00C04FF4E03C_.wvu.PrintArea" localSheetId="30" hidden="1">#REF!</definedName>
    <definedName name="Z_3025FB87_E073_11D2_8196_00C04FF4E03C_.wvu.PrintArea" hidden="1">#REF!</definedName>
    <definedName name="Z_3025FB88_E073_11D2_8196_00C04FF4E03C_.wvu.PrintArea" localSheetId="30" hidden="1">#REF!</definedName>
    <definedName name="Z_3025FB88_E073_11D2_8196_00C04FF4E03C_.wvu.PrintArea" hidden="1">#REF!</definedName>
    <definedName name="Z_373052C6_1A10_11D5_8BB1_00B0D0138787_.wvu.Cols" hidden="1">#REF!</definedName>
    <definedName name="Z_373052C6_1A10_11D5_8BB1_00B0D0138787_.wvu.PrintArea" hidden="1">#REF!</definedName>
    <definedName name="Z_373052C6_1A10_11D5_8BB1_00B0D0138787_.wvu.PrintTitles" hidden="1">#REF!</definedName>
    <definedName name="Z_373052C7_1A10_11D5_8BB1_00B0D0138787_.wvu.Cols" hidden="1">#REF!</definedName>
    <definedName name="Z_373052C7_1A10_11D5_8BB1_00B0D0138787_.wvu.PrintArea" hidden="1">#REF!</definedName>
    <definedName name="Z_373052C7_1A10_11D5_8BB1_00B0D0138787_.wvu.PrintTitles" hidden="1">#REF!</definedName>
    <definedName name="Z_373052C8_1A10_11D5_8BB1_00B0D0138787_.wvu.Cols" hidden="1">#REF!</definedName>
    <definedName name="Z_373052C8_1A10_11D5_8BB1_00B0D0138787_.wvu.PrintArea" hidden="1">#REF!</definedName>
    <definedName name="Z_373052C8_1A10_11D5_8BB1_00B0D0138787_.wvu.PrintTitles" hidden="1">#REF!</definedName>
    <definedName name="Z_373052C9_1A10_11D5_8BB1_00B0D0138787_.wvu.Cols" hidden="1">#REF!</definedName>
    <definedName name="Z_373052C9_1A10_11D5_8BB1_00B0D0138787_.wvu.PrintArea" hidden="1">#REF!</definedName>
    <definedName name="Z_373052C9_1A10_11D5_8BB1_00B0D0138787_.wvu.PrintTitles" hidden="1">#REF!</definedName>
    <definedName name="Z_373052CA_1A10_11D5_8BB1_00B0D0138787_.wvu.Cols" hidden="1">#REF!</definedName>
    <definedName name="Z_373052CA_1A10_11D5_8BB1_00B0D0138787_.wvu.PrintArea" hidden="1">#REF!</definedName>
    <definedName name="Z_373052CA_1A10_11D5_8BB1_00B0D0138787_.wvu.PrintTitles" hidden="1">#REF!</definedName>
    <definedName name="Z_492F3980_FC1A_11D2_81CB_00C04FF4E03C_.wvu.PrintArea" hidden="1">#REF!</definedName>
    <definedName name="Z_603CDB61_4585_11D3_9E2C_00105AA4333D_.wvu.PrintArea" hidden="1">'[271]key indic.'!$A$1:$G$26</definedName>
    <definedName name="Z_603CDB63_4585_11D3_9E2C_00105AA4333D_.wvu.PrintArea" hidden="1">'[271]key indic.'!$A$1:$G$26</definedName>
    <definedName name="Z_603CDB64_4585_11D3_9E2C_00105AA4333D_.wvu.PrintArea" hidden="1">'[271]key indic.'!$A$1:$G$26</definedName>
    <definedName name="Z_603CDB66_4585_11D3_9E2C_00105AA4333D_.wvu.PrintArea" hidden="1">'[271]key indic.'!$A$1:$G$26</definedName>
    <definedName name="Z_9A428CE1_B4D9_11D0_A8AA_0000C071AEE7_.wvu.Cols" hidden="1">[231]MASTER!$A$1:$Q$65536,[231]MASTER!$Y$1:$Z$65536</definedName>
    <definedName name="Z_9A428CE1_B4D9_11D0_A8AA_0000C071AEE7_.wvu.PrintArea" hidden="1">'[216]THREE VARIABLES'!$N$4:$S$5</definedName>
    <definedName name="Z_9A428CE1_B4D9_11D0_A8AA_0000C071AEE7_.wvu.Rows" localSheetId="30" hidden="1">[231]MASTER!#REF!,[231]MASTER!#REF!,[231]MASTER!#REF!,[231]MASTER!#REF!,[231]MASTER!#REF!,[231]MASTER!#REF!,[231]MASTER!#REF!,[231]MASTER!$A$98:$IV$272</definedName>
    <definedName name="Z_9A428CE1_B4D9_11D0_A8AA_0000C071AEE7_.wvu.Rows" hidden="1">[231]MASTER!#REF!,[231]MASTER!#REF!,[231]MASTER!#REF!,[231]MASTER!#REF!,[231]MASTER!#REF!,[231]MASTER!#REF!,[231]MASTER!#REF!,[231]MASTER!$A$98:$IV$272</definedName>
    <definedName name="Z_9AB6DE14_D22E_11D2_A1DB_00105AA4333D_.wvu.PrintArea" hidden="1">'[271]key indic.'!$A$1:$G$26</definedName>
    <definedName name="Z_9AB6DE16_D22E_11D2_A1DB_00105AA4333D_.wvu.PrintArea" hidden="1">'[271]key indic.'!$A$1:$G$26</definedName>
    <definedName name="Z_9AB6DE17_D22E_11D2_A1DB_00105AA4333D_.wvu.PrintArea" hidden="1">'[271]key indic.'!$A$1:$G$26</definedName>
    <definedName name="Z_9AB6DE19_D22E_11D2_A1DB_00105AA4333D_.wvu.PrintArea" hidden="1">'[271]key indic.'!$A$1:$G$26</definedName>
    <definedName name="Z_9AB6DE4D_D22E_11D2_A1DB_00105AA4333D_.wvu.PrintArea" hidden="1">'[271]key indic.'!$A$1:$G$26</definedName>
    <definedName name="Z_9AB6DE4F_D22E_11D2_A1DB_00105AA4333D_.wvu.PrintArea" hidden="1">'[271]key indic.'!$A$1:$G$26</definedName>
    <definedName name="Z_9AB6DE50_D22E_11D2_A1DB_00105AA4333D_.wvu.PrintArea" hidden="1">'[271]key indic.'!$A$1:$G$26</definedName>
    <definedName name="Z_9AB6DE52_D22E_11D2_A1DB_00105AA4333D_.wvu.PrintArea" hidden="1">'[271]key indic.'!$A$1:$G$26</definedName>
    <definedName name="Z_A63A1DDB_260F_11D2_8501_00A0246D366B_.wvu.PrintArea" hidden="1">#N/A</definedName>
    <definedName name="Z_ACFCE1D4_BFEF_44CA_AB19_84B9CFC2780F_.wvu.FilterData" localSheetId="30" hidden="1">#REF!</definedName>
    <definedName name="Z_ACFCE1D4_BFEF_44CA_AB19_84B9CFC2780F_.wvu.FilterData" hidden="1">#REF!</definedName>
    <definedName name="Z_ACFCE1D4_BFEF_44CA_AB19_84B9CFC2780F_.wvu.PrintArea" localSheetId="30" hidden="1">#REF!</definedName>
    <definedName name="Z_ACFCE1D4_BFEF_44CA_AB19_84B9CFC2780F_.wvu.PrintArea" hidden="1">#REF!</definedName>
    <definedName name="Z_ACFCE1D4_BFEF_44CA_AB19_84B9CFC2780F_.wvu.PrintTitles" localSheetId="30" hidden="1">#REF!</definedName>
    <definedName name="Z_ACFCE1D4_BFEF_44CA_AB19_84B9CFC2780F_.wvu.PrintTitles" hidden="1">#REF!</definedName>
    <definedName name="Z_ACFCE1D4_BFEF_44CA_AB19_84B9CFC2780F_.wvu.Rows" hidden="1">#REF!</definedName>
    <definedName name="Z_B3B99CDB_2547_11D2_8500_00A0246D366B_.wvu.PrintArea" hidden="1">#N/A</definedName>
    <definedName name="Z_B7A05E1E_93CE_40AF_8215_EED8EE94C1F4_.wvu.PrintArea" hidden="1">'[270]Risk Profile'!$A$1:$AA$187</definedName>
    <definedName name="Z_BFDC2AE4_9827_11D3_B764_00403392CBD9_.wvu.Cols" localSheetId="30" hidden="1">#REF!,#REF!,#REF!,#REF!,#REF!</definedName>
    <definedName name="Z_BFDC2AE4_9827_11D3_B764_00403392CBD9_.wvu.Cols" hidden="1">#REF!,#REF!,#REF!,#REF!,#REF!</definedName>
    <definedName name="Z_BFDC2AE4_9827_11D3_B764_00403392CBD9_.wvu.FilterData" localSheetId="30" hidden="1">#REF!</definedName>
    <definedName name="Z_BFDC2AE4_9827_11D3_B764_00403392CBD9_.wvu.FilterData" hidden="1">#REF!</definedName>
    <definedName name="Z_BFDC2AE4_9827_11D3_B764_00403392CBD9_.wvu.Rows" localSheetId="30" hidden="1">#REF!</definedName>
    <definedName name="Z_BFDC2AE4_9827_11D3_B764_00403392CBD9_.wvu.Rows" hidden="1">#REF!</definedName>
    <definedName name="Z_C01483F7_7523_4AD3_864B_D18519EAC8C9_.wvu.Cols" localSheetId="30" hidden="1">#REF!</definedName>
    <definedName name="Z_C01483F7_7523_4AD3_864B_D18519EAC8C9_.wvu.Cols" hidden="1">#REF!</definedName>
    <definedName name="zaCQW" localSheetId="30" hidden="1">{"turnover",#N/A,FALSE;"profits",#N/A,FALSE;"cash",#N/A,FALSE}</definedName>
    <definedName name="zaCQW" hidden="1">{"turnover",#N/A,FALSE;"profits",#N/A,FALSE;"cash",#N/A,FALSE}</definedName>
    <definedName name="zaq" localSheetId="30" hidden="1">{#N/A,#N/A,FALSE,"Calc";#N/A,#N/A,FALSE,"Sensitivity";#N/A,#N/A,FALSE,"LT Earn.Dil.";#N/A,#N/A,FALSE,"Dil. AVP"}</definedName>
    <definedName name="zaq" hidden="1">{#N/A,#N/A,FALSE,"Calc";#N/A,#N/A,FALSE,"Sensitivity";#N/A,#N/A,FALSE,"LT Earn.Dil.";#N/A,#N/A,FALSE,"Dil. AVP"}</definedName>
    <definedName name="zbsdr" localSheetId="30" hidden="1">{"Pound Sterling",#N/A,TRUE,"PPD";"Pound Sterling",#N/A,TRUE,"Anaquest";"Pound Sterling",#N/A,TRUE,"Delta";"Pound Sterling",#N/A,TRUE,"INO"}</definedName>
    <definedName name="zbsdr" hidden="1">{"Pound Sterling",#N/A,TRUE,"PPD";"Pound Sterling",#N/A,TRUE,"Anaquest";"Pound Sterling",#N/A,TRUE,"Delta";"Pound Sterling",#N/A,TRUE,"INO"}</definedName>
    <definedName name="zcvbdfg" localSheetId="30" hidden="1">{"Sum WW A",#N/A,FALSE,"FY95SLS";"Sum WW B",#N/A,FALSE,"FY95SLS";"Sum US A",#N/A,FALSE,"FY95SLS";"Sum US B",#N/A,FALSE,"FY95SLS";"Sum US Bocg",#N/A,FALSE,"FY95SLS";"Sum Can A",#N/A,FALSE,"FY95SLS";"Sum Can B",#N/A,FALSE,"FY95SLS";"Sum Europe",#N/A,FALSE,"FY95SLS";"Sum Row",#N/A,FALSE,"FY95SLS"}</definedName>
    <definedName name="zcvbdfg" hidden="1">{"Sum WW A",#N/A,FALSE,"FY95SLS";"Sum WW B",#N/A,FALSE,"FY95SLS";"Sum US A",#N/A,FALSE,"FY95SLS";"Sum US B",#N/A,FALSE,"FY95SLS";"Sum US Bocg",#N/A,FALSE,"FY95SLS";"Sum Can A",#N/A,FALSE,"FY95SLS";"Sum Can B",#N/A,FALSE,"FY95SLS";"Sum Europe",#N/A,FALSE,"FY95SLS";"Sum Row",#N/A,FALSE,"FY95SLS"}</definedName>
    <definedName name="zcvqa" localSheetId="30" hidden="1">{#N/A,#N/A,FALSE,"AD_Purchase";#N/A,#N/A,FALSE,"Credit";#N/A,#N/A,FALSE,"PF Acquisition";#N/A,#N/A,FALSE,"PF Offering"}</definedName>
    <definedName name="zcvqa" hidden="1">{#N/A,#N/A,FALSE,"AD_Purchase";#N/A,#N/A,FALSE,"Credit";#N/A,#N/A,FALSE,"PF Acquisition";#N/A,#N/A,FALSE,"PF Offering"}</definedName>
    <definedName name="zcvzaa" localSheetId="30" hidden="1">{#N/A,#N/A,FALSE,"Debt Accr";#N/A,#N/A,FALSE,"Stock Accr";#N/A,#N/A,FALSE,"Debt Stock Accr"}</definedName>
    <definedName name="zcvzaa" hidden="1">{#N/A,#N/A,FALSE,"Debt Accr";#N/A,#N/A,FALSE,"Stock Accr";#N/A,#N/A,FALSE,"Debt Stock Accr"}</definedName>
    <definedName name="zcxzxva" localSheetId="30" hidden="1">{#N/A,#N/A,FALSE,"HuscoCombined-Summ";#N/A,#N/A,FALSE,"HuscoCombined-Income";#N/A,#N/A,FALSE,"HuscoCombined-Offering";#N/A,#N/A,FALSE,"Husco-Income";#N/A,#N/A,FALSE,"TargetEngineer";#N/A,#N/A,FALSE,"TargetAcqCalc";#N/A,#N/A,FALSE,"Husco-Acq"}</definedName>
    <definedName name="zcxzxva" hidden="1">{#N/A,#N/A,FALSE,"HuscoCombined-Summ";#N/A,#N/A,FALSE,"HuscoCombined-Income";#N/A,#N/A,FALSE,"HuscoCombined-Offering";#N/A,#N/A,FALSE,"Husco-Income";#N/A,#N/A,FALSE,"TargetEngineer";#N/A,#N/A,FALSE,"TargetAcqCalc";#N/A,#N/A,FALSE,"Husco-Acq"}</definedName>
    <definedName name="zdfgaer" localSheetId="30" hidden="1">{"Sum WW A",#N/A,FALSE,"FY95SLS";"Sum WW B",#N/A,FALSE,"FY95SLS";"Sum US A",#N/A,FALSE,"FY95SLS";"Sum US B",#N/A,FALSE,"FY95SLS";"Sum US Bocg",#N/A,FALSE,"FY95SLS";"Sum Can A",#N/A,FALSE,"FY95SLS";"Sum Can B",#N/A,FALSE,"FY95SLS";"Sum Europe",#N/A,FALSE,"FY95SLS";"Sum Row",#N/A,FALSE,"FY95SLS"}</definedName>
    <definedName name="zdfgaer" hidden="1">{"Sum WW A",#N/A,FALSE,"FY95SLS";"Sum WW B",#N/A,FALSE,"FY95SLS";"Sum US A",#N/A,FALSE,"FY95SLS";"Sum US B",#N/A,FALSE,"FY95SLS";"Sum US Bocg",#N/A,FALSE,"FY95SLS";"Sum Can A",#N/A,FALSE,"FY95SLS";"Sum Can B",#N/A,FALSE,"FY95SLS";"Sum Europe",#N/A,FALSE,"FY95SLS";"Sum Row",#N/A,FALSE,"FY95SLS"}</definedName>
    <definedName name="zdfgd" localSheetId="30" hidden="1">{"Units A",#N/A,FALSE,"FY95SLS";"Units B",#N/A,FALSE,"FY95SLS"}</definedName>
    <definedName name="zdfgd" hidden="1">{"Units A",#N/A,FALSE,"FY95SLS";"Units B",#N/A,FALSE,"FY95SLS"}</definedName>
    <definedName name="zdfghdf" localSheetId="30" hidden="1">{"Sum WW A",#N/A,FALSE,"FY95SLS";"Sum WW B",#N/A,FALSE,"FY95SLS";"Sum US A",#N/A,FALSE,"FY95SLS";"Sum US B",#N/A,FALSE,"FY95SLS";"Sum US Bocg",#N/A,FALSE,"FY95SLS";"Sum Can A",#N/A,FALSE,"FY95SLS";"Sum Can B",#N/A,FALSE,"FY95SLS";"Sum Europe",#N/A,FALSE,"FY95SLS";"Sum Row",#N/A,FALSE,"FY95SLS"}</definedName>
    <definedName name="zdfghdf" hidden="1">{"Sum WW A",#N/A,FALSE,"FY95SLS";"Sum WW B",#N/A,FALSE,"FY95SLS";"Sum US A",#N/A,FALSE,"FY95SLS";"Sum US B",#N/A,FALSE,"FY95SLS";"Sum US Bocg",#N/A,FALSE,"FY95SLS";"Sum Can A",#N/A,FALSE,"FY95SLS";"Sum Can B",#N/A,FALSE,"FY95SLS";"Sum Europe",#N/A,FALSE,"FY95SLS";"Sum Row",#N/A,FALSE,"FY95SLS"}</definedName>
    <definedName name="zer" localSheetId="30" hidden="1">{#N/A,#N/A,FALSE,"Calc";#N/A,#N/A,FALSE,"Sensitivity";#N/A,#N/A,FALSE,"LT Earn.Dil.";#N/A,#N/A,FALSE,"Dil. AVP"}</definedName>
    <definedName name="zer" hidden="1">{#N/A,#N/A,FALSE,"Calc";#N/A,#N/A,FALSE,"Sensitivity";#N/A,#N/A,FALSE,"LT Earn.Dil.";#N/A,#N/A,FALSE,"Dil. AVP"}</definedName>
    <definedName name="zfbdfh" localSheetId="30" hidden="1">{"Units A",#N/A,FALSE,"FY95SLS";"Units B",#N/A,FALSE,"FY95SLS"}</definedName>
    <definedName name="zfbdfh" hidden="1">{"Units A",#N/A,FALSE,"FY95SLS";"Units B",#N/A,FALSE,"FY95SLS"}</definedName>
    <definedName name="zfgzsdfgzsdf" localSheetId="30" hidden="1">{"Sum WW A",#N/A,FALSE,"FY95SLS";"Sum WW B",#N/A,FALSE,"FY95SLS";"Sum US A",#N/A,FALSE,"FY95SLS";"Sum US B",#N/A,FALSE,"FY95SLS";"Sum US Bocg",#N/A,FALSE,"FY95SLS";"Sum Can A",#N/A,FALSE,"FY95SLS";"Sum Can B",#N/A,FALSE,"FY95SLS";"Sum Europe",#N/A,FALSE,"FY95SLS";"Sum Row",#N/A,FALSE,"FY95SLS"}</definedName>
    <definedName name="zfgzsdfgzsdf" hidden="1">{"Sum WW A",#N/A,FALSE,"FY95SLS";"Sum WW B",#N/A,FALSE,"FY95SLS";"Sum US A",#N/A,FALSE,"FY95SLS";"Sum US B",#N/A,FALSE,"FY95SLS";"Sum US Bocg",#N/A,FALSE,"FY95SLS";"Sum Can A",#N/A,FALSE,"FY95SLS";"Sum Can B",#N/A,FALSE,"FY95SLS";"Sum Europe",#N/A,FALSE,"FY95SLS";"Sum Row",#N/A,FALSE,"FY95SLS"}</definedName>
    <definedName name="zf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zf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zfhae" localSheetId="30" hidden="1">{"Pound Sterling",#N/A,TRUE,"PPD";"Pound Sterling",#N/A,TRUE,"Anaquest";"Pound Sterling",#N/A,TRUE,"Delta";"Pound Sterling",#N/A,TRUE,"INO"}</definedName>
    <definedName name="zfhae" hidden="1">{"Pound Sterling",#N/A,TRUE,"PPD";"Pound Sterling",#N/A,TRUE,"Anaquest";"Pound Sterling",#N/A,TRUE,"Delta";"Pound Sterling",#N/A,TRUE,"INO"}</definedName>
    <definedName name="zhu" localSheetId="30" hidden="1">{#N/A,#N/A,FALSE,"REPORT"}</definedName>
    <definedName name="zhu" hidden="1">{#N/A,#N/A,FALSE,"REPORT"}</definedName>
    <definedName name="zhutr" localSheetId="30" hidden="1">{#N/A,#N/A,FALSE,"REPORT"}</definedName>
    <definedName name="zhutr" hidden="1">{#N/A,#N/A,FALSE,"REPORT"}</definedName>
    <definedName name="Zip" localSheetId="30">#REF!</definedName>
    <definedName name="Zip">#REF!</definedName>
    <definedName name="zPack" localSheetId="30" hidden="1">{"Sch00",#N/A,FALSE,"1";"Contents",#N/A,FALSE,"1";"Sch01",#N/A,FALSE,"2";"Sch02",#N/A,FALSE,"2";"Sch03",#N/A,FALSE,"2";"Sch04",#N/A,FALSE,"2";"Sch05",#N/A,FALSE,"2";"Sch06",#N/A,FALSE,"2";"Sch07",#N/A,FALSE,"3";"Sch08",#N/A,FALSE,"3";"Sch09",#N/A,FALSE,"3";"Sch10",#N/A,FALSE,"3";"Sch11",#N/A,FALSE,"3";"Sch12",#N/A,FALSE,"3";"Sch13",#N/A,FALSE,"3";"Sch14a",#N/A,FALSE,"3";"Sch14b",#N/A,FALSE,"3";"Sch15a",#N/A,FALSE,"3";"Sch15b",#N/A,FALSE,"3";"Sch16",#N/A,FALSE,"3";"Sch17",#N/A,FALSE,"2";"Sch18",#N/A,FALSE,"3";"Sch19",#N/A,FALSE,"2";"Sch20",#N/A,FALSE,"2";"Sch21",#N/A,FALSE,"2";"Sch22",#N/A,FALSE,"3";"Sch23",#N/A,FALSE,"3";"Sch24",#N/A,FALSE,"3";"Sch25",#N/A,FALSE,"3";"Sch26",#N/A,FALSE,"2";"Sch27",#N/A,FALSE,"3";"Sch28",#N/A,FALSE,"3";"Sch29",#N/A,FALSE,"3";"Sch30",#N/A,FALSE,"3"}</definedName>
    <definedName name="zPack" hidden="1">{"Sch00",#N/A,FALSE,"1";"Contents",#N/A,FALSE,"1";"Sch01",#N/A,FALSE,"2";"Sch02",#N/A,FALSE,"2";"Sch03",#N/A,FALSE,"2";"Sch04",#N/A,FALSE,"2";"Sch05",#N/A,FALSE,"2";"Sch06",#N/A,FALSE,"2";"Sch07",#N/A,FALSE,"3";"Sch08",#N/A,FALSE,"3";"Sch09",#N/A,FALSE,"3";"Sch10",#N/A,FALSE,"3";"Sch11",#N/A,FALSE,"3";"Sch12",#N/A,FALSE,"3";"Sch13",#N/A,FALSE,"3";"Sch14a",#N/A,FALSE,"3";"Sch14b",#N/A,FALSE,"3";"Sch15a",#N/A,FALSE,"3";"Sch15b",#N/A,FALSE,"3";"Sch16",#N/A,FALSE,"3";"Sch17",#N/A,FALSE,"2";"Sch18",#N/A,FALSE,"3";"Sch19",#N/A,FALSE,"2";"Sch20",#N/A,FALSE,"2";"Sch21",#N/A,FALSE,"2";"Sch22",#N/A,FALSE,"3";"Sch23",#N/A,FALSE,"3";"Sch24",#N/A,FALSE,"3";"Sch25",#N/A,FALSE,"3";"Sch26",#N/A,FALSE,"2";"Sch27",#N/A,FALSE,"3";"Sch28",#N/A,FALSE,"3";"Sch29",#N/A,FALSE,"3";"Sch30",#N/A,FALSE,"3"}</definedName>
    <definedName name="zscz" localSheetId="30" hidden="1">{#N/A,#N/A,FALSE,"Pooling";#N/A,#N/A,FALSE,"income";#N/A,#N/A,FALSE,"valuation"}</definedName>
    <definedName name="zscz" hidden="1">{#N/A,#N/A,FALSE,"Pooling";#N/A,#N/A,FALSE,"income";#N/A,#N/A,FALSE,"valuation"}</definedName>
    <definedName name="zsdfs" localSheetId="30" hidden="1">{"US Dollars",#N/A,TRUE,"PPD";"US Dollar",#N/A,TRUE,"Anaquest";"US Dollar",#N/A,TRUE,"Delta";"US Dollar",#N/A,TRUE,"INO"}</definedName>
    <definedName name="zsdfs" hidden="1">{"US Dollars",#N/A,TRUE,"PPD";"US Dollar",#N/A,TRUE,"Anaquest";"US Dollar",#N/A,TRUE,"Delta";"US Dollar",#N/A,TRUE,"INO"}</definedName>
    <definedName name="zsw" localSheetId="30">#REF!</definedName>
    <definedName name="zsw">#REF!</definedName>
    <definedName name="ZSZ" localSheetId="30"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SZ"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tax" localSheetId="30" hidden="1">{"Tax01a",#N/A,FALSE,"4";"Tax01b",#N/A,FALSE,"4";"Tax02",#N/A,FALSE,"4";"Tax03",#N/A,FALSE,"4";"Tax04",#N/A,FALSE,"4";"Tax05",#N/A,FALSE,"4";"Tax06",#N/A,FALSE,"4";"Tax07",#N/A,FALSE,"4";"Tax08",#N/A,FALSE,"4";"Tax09",#N/A,FALSE,"4";"Tax10",#N/A,FALSE,"4";"Tax11",#N/A,FALSE,"4";"Tax12",#N/A,FALSE,"4";"Tax13",#N/A,FALSE,"4";"Tax14",#N/A,FALSE,"4";"Tax15",#N/A,FALSE,"4";"Tax16",#N/A,FALSE,"4";"Tax17",#N/A,FALSE,"4";"Tax18",#N/A,FALSE,"4"}</definedName>
    <definedName name="ztax" hidden="1">{"Tax01a",#N/A,FALSE,"4";"Tax01b",#N/A,FALSE,"4";"Tax02",#N/A,FALSE,"4";"Tax03",#N/A,FALSE,"4";"Tax04",#N/A,FALSE,"4";"Tax05",#N/A,FALSE,"4";"Tax06",#N/A,FALSE,"4";"Tax07",#N/A,FALSE,"4";"Tax08",#N/A,FALSE,"4";"Tax09",#N/A,FALSE,"4";"Tax10",#N/A,FALSE,"4";"Tax11",#N/A,FALSE,"4";"Tax12",#N/A,FALSE,"4";"Tax13",#N/A,FALSE,"4";"Tax14",#N/A,FALSE,"4";"Tax15",#N/A,FALSE,"4";"Tax16",#N/A,FALSE,"4";"Tax17",#N/A,FALSE,"4";"Tax18",#N/A,FALSE,"4"}</definedName>
    <definedName name="zvfg" localSheetId="30" hidden="1">{"US Dollars",#N/A,TRUE,"PPD";"US Dollar",#N/A,TRUE,"Anaquest";"US Dollar",#N/A,TRUE,"Delta";"US Dollar",#N/A,TRUE,"INO"}</definedName>
    <definedName name="zvfg" hidden="1">{"US Dollars",#N/A,TRUE,"PPD";"US Dollar",#N/A,TRUE,"Anaquest";"US Dollar",#N/A,TRUE,"Delta";"US Dollar",#N/A,TRUE,"INO"}</definedName>
    <definedName name="zx" localSheetId="30" hidden="1">{#N/A,#N/A,FALSE,"AD_Purchase";#N/A,#N/A,FALSE,"Credit";#N/A,#N/A,FALSE,"PF Acquisition";#N/A,#N/A,FALSE,"PF Offering"}</definedName>
    <definedName name="zx" hidden="1">{#N/A,#N/A,FALSE,"AD_Purchase";#N/A,#N/A,FALSE,"Credit";#N/A,#N/A,FALSE,"PF Acquisition";#N/A,#N/A,FALSE,"PF Offering"}</definedName>
    <definedName name="zxcc" localSheetId="30" hidden="1">{#N/A,#N/A,FALSE,"Projections";#N/A,#N/A,FALSE,"Contribution_Stock";#N/A,#N/A,FALSE,"PF_Combo_Stock";#N/A,#N/A,FALSE,"Projections";#N/A,#N/A,FALSE,"Contribution_Cash";#N/A,#N/A,FALSE,"PF_Combo_Cash";#N/A,#N/A,FALSE,"IPO_Cash"}</definedName>
    <definedName name="zxcc" hidden="1">{#N/A,#N/A,FALSE,"Projections";#N/A,#N/A,FALSE,"Contribution_Stock";#N/A,#N/A,FALSE,"PF_Combo_Stock";#N/A,#N/A,FALSE,"Projections";#N/A,#N/A,FALSE,"Contribution_Cash";#N/A,#N/A,FALSE,"PF_Combo_Cash";#N/A,#N/A,FALSE,"IPO_Cash"}</definedName>
    <definedName name="zxcv" hidden="1">[213]synthgraph!#REF!</definedName>
    <definedName name="zxdfgh" localSheetId="30"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zxdfg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zxxxx" localSheetId="30" hidden="1">{#N/A,#N/A,FALSE,"INPUTS";#N/A,#N/A,FALSE,"PROFORMA BSHEET";#N/A,#N/A,FALSE,"COMBINED";#N/A,#N/A,FALSE,"HIGH YIELD";#N/A,#N/A,FALSE,"COMB_GRAPHS"}</definedName>
    <definedName name="zxxxx" hidden="1">{#N/A,#N/A,FALSE,"INPUTS";#N/A,#N/A,FALSE,"PROFORMA BSHEET";#N/A,#N/A,FALSE,"COMBINED";#N/A,#N/A,FALSE,"HIGH YIELD";#N/A,#N/A,FALSE,"COMB_GRAPHS"}</definedName>
    <definedName name="ZZ" localSheetId="30" hidden="1">{#N/A,#N/A,FALSE,"DM ACS";#N/A,#N/A,FALSE,"DM P&amp;L";#N/A,#N/A,FALSE,"DM BS";#N/A,#N/A,FALSE,"DM CF"}</definedName>
    <definedName name="ZZ" hidden="1">{#N/A,#N/A,FALSE,"DM ACS";#N/A,#N/A,FALSE,"DM P&amp;L";#N/A,#N/A,FALSE,"DM BS";#N/A,#N/A,FALSE,"DM CF"}</definedName>
    <definedName name="zza4pg" localSheetId="30" hidden="1">{#N/A,#N/A,FALSE,"REPORT"}</definedName>
    <definedName name="zza4pg" hidden="1">{#N/A,#N/A,FALSE,"REPORT"}</definedName>
    <definedName name="zzee" localSheetId="30" hidden="1">{#N/A,#N/A,FALSE,"Pharm";#N/A,#N/A,FALSE,"WWCM"}</definedName>
    <definedName name="zzee" hidden="1">{#N/A,#N/A,FALSE,"Pharm";#N/A,#N/A,FALSE,"WWCM"}</definedName>
    <definedName name="ZZS_JXZYFPMXB">'[272]June 2004 13%&amp;17% details'!$B$1:$W$504</definedName>
    <definedName name="ZZS_YFFPMXB">'[272]June 2004 7% details'!$A$1:$V$24</definedName>
    <definedName name="ZZZ" localSheetId="30" hidden="1">{#N/A,#N/A,FALSE,"Est97";#N/A,#N/A,FALSE,"Plan98";#N/A,#N/A,FALSE,"Graphs";#N/A,#N/A,FALSE,"5Yr"}</definedName>
    <definedName name="ZZZ" hidden="1">{#N/A,#N/A,FALSE,"Est97";#N/A,#N/A,FALSE,"Plan98";#N/A,#N/A,FALSE,"Graphs";#N/A,#N/A,FALSE,"5Yr"}</definedName>
    <definedName name="ZZZ123" localSheetId="30" hidden="1">{#N/A,#N/A,FALSE,"SUMMARY";#N/A,#N/A,FALSE,"TECHNOLOGY";#N/A,#N/A,FALSE,"YEAR2000";#N/A,#N/A,FALSE,"GENERAL SERVICES";#N/A,#N/A,FALSE,"PROD MANAGE";#N/A,#N/A,FALSE,"BOG";#N/A,#N/A,FALSE,"PROT CONT";#N/A,#N/A,FALSE,"INVEST COMP"}</definedName>
    <definedName name="ZZZ123" hidden="1">{#N/A,#N/A,FALSE,"SUMMARY";#N/A,#N/A,FALSE,"TECHNOLOGY";#N/A,#N/A,FALSE,"YEAR2000";#N/A,#N/A,FALSE,"GENERAL SERVICES";#N/A,#N/A,FALSE,"PROD MANAGE";#N/A,#N/A,FALSE,"BOG";#N/A,#N/A,FALSE,"PROT CONT";#N/A,#N/A,FALSE,"INVEST COMP"}</definedName>
    <definedName name="zzzz" localSheetId="30" hidden="1">#REF!</definedName>
    <definedName name="zzzz" hidden="1">#REF!</definedName>
    <definedName name="zzzzz" localSheetId="30" hidden="1">{#N/A,#N/A,FALSE,"REPORT"}</definedName>
    <definedName name="zzzzz" hidden="1">{#N/A,#N/A,FALSE,"REPORT"}</definedName>
    <definedName name="zzzzzz" localSheetId="30" hidden="1">{"var_page",#N/A,FALSE,"template"}</definedName>
    <definedName name="zzzzzz" hidden="1">{"var_page",#N/A,FALSE,"template"}</definedName>
    <definedName name="zzzzzz\" localSheetId="30" hidden="1">{"Report Assumptions",#N/A,FALSE,"Report - Assm(R)";"Key Financial Highlights",#N/A,FALSE,"Key Summaries(R)";"Project Cost &amp; Means of Finance",#N/A,FALSE,"Project Cost &amp; MOF";"Cash flow during Construction Period",#N/A,FALSE,"Const Fund(R)";"Projected Profitability",#N/A,FALSE,"P&amp;L (Sum)(R)";"Projected Cashflows",#N/A,FALSE,"Cashflows (Sum)(R)";"Projected Balance Sheet",#N/A,FALSE,"BS (Sum)(R)";"NCR Demand Annexure A1",#N/A,FALSE,"NCR Footfall";"Domestic Tourists Annexure A2",#N/A,FALSE,"Tourists Footfall";"Rohini Footfalls Annexure A3",#N/A,FALSE,"Rohini Footfall"}</definedName>
    <definedName name="zzzzzz\" hidden="1">{"Report Assumptions",#N/A,FALSE,"Report - Assm(R)";"Key Financial Highlights",#N/A,FALSE,"Key Summaries(R)";"Project Cost &amp; Means of Finance",#N/A,FALSE,"Project Cost &amp; MOF";"Cash flow during Construction Period",#N/A,FALSE,"Const Fund(R)";"Projected Profitability",#N/A,FALSE,"P&amp;L (Sum)(R)";"Projected Cashflows",#N/A,FALSE,"Cashflows (Sum)(R)";"Projected Balance Sheet",#N/A,FALSE,"BS (Sum)(R)";"NCR Demand Annexure A1",#N/A,FALSE,"NCR Footfall";"Domestic Tourists Annexure A2",#N/A,FALSE,"Tourists Footfall";"Rohini Footfalls Annexure A3",#N/A,FALSE,"Rohini Footfall"}</definedName>
    <definedName name="zzzzzzz" localSheetId="30" hidden="1">#REF!</definedName>
    <definedName name="zzzzzzz" hidden="1">#REF!</definedName>
    <definedName name="zzzzzzzzzzzzzz" localSheetId="30" hidden="1">{"Units A",#N/A,FALSE,"FY95SLS";"Units B",#N/A,FALSE,"FY95SLS"}</definedName>
    <definedName name="zzzzzzzzzzzzzz" hidden="1">{"Units A",#N/A,FALSE,"FY95SLS";"Units B",#N/A,FALSE,"FY95SLS"}</definedName>
    <definedName name="zzzzzzzzzzzzzzzz" localSheetId="30" hidden="1">{"Units A",#N/A,FALSE,"FY95SLS";"Units B",#N/A,FALSE,"FY95SLS"}</definedName>
    <definedName name="zzzzzzzzzzzzzzzz" hidden="1">{"Units A",#N/A,FALSE,"FY95SLS";"Units B",#N/A,FALSE,"FY95SLS"}</definedName>
    <definedName name="ZZZZZZZZZZZZZZZZZZZZZ" localSheetId="30" hidden="1">{"Units A",#N/A,FALSE,"FY95SLS";"Units B",#N/A,FALSE,"FY95SLS"}</definedName>
    <definedName name="ZZZZZZZZZZZZZZZZZZZZZ" hidden="1">{"Units A",#N/A,FALSE,"FY95SLS";"Units B",#N/A,FALSE,"FY95SLS"}</definedName>
    <definedName name="zzzzzzzzzzzzzzzzzzzzzzzzzzzz" localSheetId="30" hidden="1">{"Units A",#N/A,FALSE,"FY95SLS";"Units B",#N/A,FALSE,"FY95SLS"}</definedName>
    <definedName name="zzzzzzzzzzzzzzzzzzzzzzzzzzzz" hidden="1">{"Units A",#N/A,FALSE,"FY95SLS";"Units B",#N/A,FALSE,"FY95SLS"}</definedName>
    <definedName name="zzzzzzzzzzzzzzzzzzzzzzzzzzzzz" localSheetId="30" hidden="1">{"Units A",#N/A,FALSE,"FY95SLS";"Units B",#N/A,FALSE,"FY95SLS"}</definedName>
    <definedName name="zzzzzzzzzzzzzzzzzzzzzzzzzzzzz" hidden="1">{"Units A",#N/A,FALSE,"FY95SLS";"Units B",#N/A,FALSE,"FY95SLS"}</definedName>
    <definedName name="ぁ" localSheetId="30" hidden="1">{"'下期集計（10.27迄・速報値）'!$Q$16"}</definedName>
    <definedName name="ぁ" hidden="1">{"'下期集計（10.27迄・速報値）'!$Q$16"}</definedName>
    <definedName name="あ" localSheetId="30" hidden="1">{"'下期集計（10.27迄・速報値）'!$Q$16"}</definedName>
    <definedName name="あ" hidden="1">{"'下期集計（10.27迄・速報値）'!$Q$16"}</definedName>
    <definedName name="あああ" localSheetId="30" hidden="1">{"'下期集計（10.27迄・速報値）'!$Q$16"}</definedName>
    <definedName name="あああ" hidden="1">{"'下期集計（10.27迄・速報値）'!$Q$16"}</definedName>
    <definedName name="なんで" localSheetId="30" hidden="1">{"'下期集計（10.27迄・速報値）'!$Q$16"}</definedName>
    <definedName name="なんで" hidden="1">{"'下期集計（10.27迄・速報値）'!$Q$16"}</definedName>
    <definedName name="なんなの" localSheetId="30" hidden="1">{"'下期集計（10.27迄・速報値）'!$Q$16"}</definedName>
    <definedName name="なんなの" hidden="1">{"'下期集計（10.27迄・速報値）'!$Q$16"}</definedName>
    <definedName name="阿">[273]中山低值!$A$4:$P$1248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报表" localSheetId="30">#REF!</definedName>
    <definedName name="报表">#REF!</definedName>
    <definedName name="北船">[274]资产负债表!$A$3</definedName>
    <definedName name="编制单位">[275]选择报表!$A$1</definedName>
    <definedName name="表页_1">#REF!</definedName>
    <definedName name="고" localSheetId="30" hidden="1">{#N/A,#N/A,FALSE,"REPORT"}</definedName>
    <definedName name="고" hidden="1">{#N/A,#N/A,FALSE,"REPORT"}</definedName>
    <definedName name="部门编___号二级">[276]云达!#REF!</definedName>
    <definedName name="部门编___号三级">[276]云达!#REF!</definedName>
    <definedName name="部门编号一级">[276]云达!#REF!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戳">[277]中山低值!$A$4:$P$1248</definedName>
    <definedName name="기업투자" localSheetId="30">#REF!</definedName>
    <definedName name="기업투자">#REF!</definedName>
    <definedName name="存货93期初">[278]企业表一!$C$7</definedName>
    <definedName name="存货93期末">[278]企业表一!$D$7</definedName>
    <definedName name="存货94期初">[278]企业表一!$E$7</definedName>
    <definedName name="存货94期末">[278]企业表一!$F$7</definedName>
    <definedName name="存货95期初">[278]企业表一!$G$7</definedName>
    <definedName name="存货95期末">[278]企业表一!$H$7</definedName>
    <definedName name="存货暂估汇总表" localSheetId="30">#REF!</definedName>
    <definedName name="存货暂估汇总表">#REF!</definedName>
    <definedName name="大富大贵" localSheetId="30">#REF!</definedName>
    <definedName name="大富大贵">#REF!</definedName>
    <definedName name="待处理固定资产净损失明细表">#REF!</definedName>
    <definedName name="单价内涵">定义!$V$1:$V$3</definedName>
    <definedName name="地类判定">定义!$H$1:$H$9</definedName>
    <definedName name="短期投资_债券_明细表">#REF!</definedName>
    <definedName name="二级">区片价!$J$1:$J$21</definedName>
    <definedName name="二级分类">修正!$C$19:$C$51</definedName>
    <definedName name="法定最高年限">定义!$G$1:$G$6</definedName>
    <definedName name="负债">#REF!</definedName>
    <definedName name="负债合计93期末">[278]企业表一!$D$17</definedName>
    <definedName name="负债合计94期末">[278]企业表一!$F$17</definedName>
    <definedName name="负债合计95期末">[278]企业表一!$H$17</definedName>
    <definedName name="個人所得稅月份申報表" localSheetId="30">#REF!</definedName>
    <definedName name="個人所得稅月份申報表">#REF!</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固定资产变动情况表yxhu\Desk" localSheetId="30">#REF!</definedName>
    <definedName name="固定资产变动情况表yxhu\Desk">#REF!</definedName>
    <definedName name="固定资产变动资料">#REF!</definedName>
    <definedName name="固定资产汇总历史表">#REF!</definedName>
    <definedName name="固定资产及累计折旧明细帐">#REF!</definedName>
    <definedName name="固定资产明细">#REF!</definedName>
    <definedName name="固定资产明细帐">#REF!</definedName>
    <definedName name="固定资产清单">#REF!</definedName>
    <definedName name="固定资产原值表">#REF!</definedName>
    <definedName name="固定资产折旧明细表">#REF!</definedName>
    <definedName name="关联方交易">#REF!</definedName>
    <definedName name="关联交易">#REF!</definedName>
    <definedName name="関連" localSheetId="30" hidden="1">{"'下期集計（10.27迄・速報値）'!$Q$16"}</definedName>
    <definedName name="関連" hidden="1">{"'下期集計（10.27迄・速報値）'!$Q$16"}</definedName>
    <definedName name="管理费用明细表">#REF!</definedName>
    <definedName name="合并价差明细表">#REF!</definedName>
    <definedName name="核算项目汇总表">#REF!</definedName>
    <definedName name="核算项目余额表">#REF!</definedName>
    <definedName name="环境">定义!$S$1:$S$6</definedName>
    <definedName name="汇率">#REF!</definedName>
    <definedName name="会计分录序时簿">#REF!</definedName>
    <definedName name="货币资金1">#REF!</definedName>
    <definedName name="基础设施水平">定义!$R$1:$R$6</definedName>
    <definedName name="计提.dbf">#REF!</definedName>
    <definedName name="季度">基准地价修正!$Q$19:$AD$19</definedName>
    <definedName name="价值类型2">定义!$B$54:$B$56</definedName>
    <definedName name="将来上了金碟后_应按合同按项目再细分">#REF!</definedName>
    <definedName name="交通便捷度">定义!$O$1:$O$6</definedName>
    <definedName name="借或贷序列">[279]基本情况表!$C$184:$C$185</definedName>
    <definedName name="金利体系" localSheetId="30" hidden="1">{"'下期集計（10.27迄・速報値）'!$Q$16"}</definedName>
    <definedName name="金利体系" hidden="1">{"'下期集計（10.27迄・速報値）'!$Q$16"}</definedName>
    <definedName name="锦绣东路" hidden="1">#REF!</definedName>
    <definedName name="净_利_润93">'[278]M-5C'!$B$24</definedName>
    <definedName name="净_利_润94">'[278]M-5C'!$D$24</definedName>
    <definedName name="净_利_润95">'[278]M-5C'!$F$24</definedName>
    <definedName name="净资产合计93期初">[278]企业表一!$C$20</definedName>
    <definedName name="净资产合计93期末">[278]企业表一!$D$20</definedName>
    <definedName name="净资产合计94期初">[278]企业表一!$E$20</definedName>
    <definedName name="净资产合计94期末">[278]企业表一!$F$20</definedName>
    <definedName name="净资产合计95期初">[278]企业表一!$G$20</definedName>
    <definedName name="净资产合计95期末">[278]企业表一!$H$20</definedName>
    <definedName name="九级">区片价!$Q$1:$Q$51</definedName>
    <definedName name="居住社区成熟度">定义!$K$1:$K$6</definedName>
    <definedName name="开办费明细表" localSheetId="30">#REF!</definedName>
    <definedName name="开办费明细表">#REF!</definedName>
    <definedName name="科目列表序列">[279]基本情况表!$B$184:$B$353</definedName>
    <definedName name="科目余额表">#REF!</definedName>
    <definedName name="库存0402">#REF!</definedName>
    <definedName name="ㄶㅇ노ㅗㄶ호" localSheetId="30" hidden="1">{#N/A,#N/A,FALSE,"REPORT"}</definedName>
    <definedName name="ㄶㅇ노ㅗㄶ호" hidden="1">{#N/A,#N/A,FALSE,"REPORT"}</definedName>
    <definedName name="단위_백만원" localSheetId="30">#REF!</definedName>
    <definedName name="단위_백만원">#REF!</definedName>
    <definedName name="类别">定义!$J$1:$J$3</definedName>
    <definedName name="累计折旧明细表">#REF!</definedName>
    <definedName name="利_润_总_额93">'[278]M-5A'!$B$10</definedName>
    <definedName name="利_润_总_额94">'[278]M-5A'!$C$10</definedName>
    <definedName name="利_润_总_额95">'[278]M-5A'!$D$10</definedName>
    <definedName name="利润分配_未分配利润" localSheetId="30">#REF!</definedName>
    <definedName name="利润分配_未分配利润">#REF!</definedName>
    <definedName name="联航路4" localSheetId="30">#REF!</definedName>
    <definedName name="联航路4">#REF!</definedName>
    <definedName name="临街状况">定义!$T$1:$T$5</definedName>
    <definedName name="流_动_资_产93">'[278]M-5A'!$B$15</definedName>
    <definedName name="流_动_资_产94">'[278]M-5A'!$C$15</definedName>
    <definedName name="流_动_资_产95">'[278]M-5A'!$D$15</definedName>
    <definedName name="流动负债93期末">[278]企业表一!$D$15</definedName>
    <definedName name="流动负债94期末">[278]企业表一!$F$15</definedName>
    <definedName name="流动负债95期末">[278]企业表一!$H$15</definedName>
    <definedName name="六级">区片价!$N$1:$N$64</definedName>
    <definedName name="_xlnm.Recorder" localSheetId="30" hidden="1">#REF!</definedName>
    <definedName name="_xlnm.Recorder" hidden="1">#REF!</definedName>
    <definedName name="明细分类账" localSheetId="30">#REF!</definedName>
    <definedName name="明细分类账">#REF!</definedName>
    <definedName name="明细账">#REF!</definedName>
    <definedName name="内部装修维护情况">定义!$U$1:$U$6</definedName>
    <definedName name="年間収支買掛" localSheetId="30" hidden="1">{"'下期集計（10.27迄・速報値）'!$Q$16"}</definedName>
    <definedName name="年間収支買掛" hidden="1">{"'下期集計（10.27迄・速報値）'!$Q$16"}</definedName>
    <definedName name="年間資金収支あ" localSheetId="30" hidden="1">{"'下期集計（10.27迄・速報値）'!$Q$16"}</definedName>
    <definedName name="年間資金収支あ" hidden="1">{"'下期集計（10.27迄・速報値）'!$Q$16"}</definedName>
    <definedName name="七级">区片价!$O$1:$O$45</definedName>
    <definedName name="七通一平">修正!$A$8:$A$16</definedName>
    <definedName name="祁连山路">#REF!</definedName>
    <definedName name="其他货币资金明细表">#REF!</definedName>
    <definedName name="其他未交款明细表">#REF!</definedName>
    <definedName name="其他应付款明细表">#REF!</definedName>
    <definedName name="其他应收款明细表">#REF!</definedName>
    <definedName name="区域.2701387" hidden="1">#REF!</definedName>
    <definedName name="区域.2701387_区域" hidden="1">#REF!</definedName>
    <definedName name="区域.4149009" hidden="1">#REF!</definedName>
    <definedName name="区域.4149009_区域" hidden="1">#REF!</definedName>
    <definedName name="区域.79048" hidden="1">#REF!</definedName>
    <definedName name="区域.79048_区域" hidden="1">#REF!</definedName>
    <definedName name="区域.8206563" hidden="1">'[280]应收账款发生额测试（余额前n位）'!#REF!</definedName>
    <definedName name="区域.8681317" localSheetId="30" hidden="1">#REF!</definedName>
    <definedName name="区域.8681317" hidden="1">#REF!</definedName>
    <definedName name="区域.8681317_区域" hidden="1">#REF!</definedName>
    <definedName name="区域土地利用方向">定义!$P$1:$P$6</definedName>
    <definedName name="日繰06" localSheetId="30" hidden="1">{"'下期集計（10.27迄・速報値）'!$Q$16"}</definedName>
    <definedName name="日繰06" hidden="1">{"'下期集計（10.27迄・速報値）'!$Q$16"}</definedName>
    <definedName name="入账公司">[281]项目损益表!$H$3:$K$3</definedName>
    <definedName name="三达路">#REF!</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神经">#REF!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苏州宇培">#REF!</definedName>
    <definedName name="速_动_资_产93">'[278]M-5A'!$B$14</definedName>
    <definedName name="速_动_资_产94">'[278]M-5A'!$C$14</definedName>
    <definedName name="速_动_资_产95">'[278]M-5A'!$D$14</definedName>
    <definedName name="损益" localSheetId="30">#REF!</definedName>
    <definedName name="损益">#REF!</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매출">[282]SALE!$A$7:$X$161</definedName>
    <definedName name="未交税金明细表" localSheetId="30">#REF!</definedName>
    <definedName name="未交税金明细表">#REF!</definedName>
    <definedName name="位置">定义!$E$2:$E$4</definedName>
    <definedName name="无对应明细表的报表项目">#REF!</definedName>
    <definedName name="五等判定">定义!$W$1:$W$6</definedName>
    <definedName name="五级">区片价!$M$1:$M$41</definedName>
    <definedName name="系統出資金" localSheetId="30" hidden="1">{"DCF-北海道",#N/A,TRUE,"北海道";"DCF-東北",#N/A,TRUE,"東北";"DCF-東海",#N/A,TRUE,"東海";"DCF-北陸",#N/A,TRUE,"北陸";"DCF-関西",#N/A,TRUE,"関西";"DCF-中国",#N/A,TRUE,"中国";"DCF-四国",#N/A,TRUE,"四国";"DCF-九州",#N/A,TRUE,"九州";"DCF-連結",#N/A,TRUE,"連結"}</definedName>
    <definedName name="系統出資金" hidden="1">{"DCF-北海道",#N/A,TRUE,"北海道";"DCF-東北",#N/A,TRUE,"東北";"DCF-東海",#N/A,TRUE,"東海";"DCF-北陸",#N/A,TRUE,"北陸";"DCF-関西",#N/A,TRUE,"関西";"DCF-中国",#N/A,TRUE,"中国";"DCF-四国",#N/A,TRUE,"四国";"DCF-九州",#N/A,TRUE,"九州";"DCF-連結",#N/A,TRUE,"連結"}</definedName>
    <definedName name="系統外出資金" localSheetId="30" hidden="1">{"DCF-北海道",#N/A,TRUE,"北海道";"DCF-東北",#N/A,TRUE,"東北";"DCF-東海",#N/A,TRUE,"東海";"DCF-北陸",#N/A,TRUE,"北陸";"DCF-関西",#N/A,TRUE,"関西";"DCF-中国",#N/A,TRUE,"中国";"DCF-四国",#N/A,TRUE,"四国";"DCF-九州",#N/A,TRUE,"九州";"DCF-連結",#N/A,TRUE,"連結"}</definedName>
    <definedName name="系統外出資金" hidden="1">{"DCF-北海道",#N/A,TRUE,"北海道";"DCF-東北",#N/A,TRUE,"東北";"DCF-東海",#N/A,TRUE,"東海";"DCF-北陸",#N/A,TRUE,"北陸";"DCF-関西",#N/A,TRUE,"関西";"DCF-中国",#N/A,TRUE,"中国";"DCF-四国",#N/A,TRUE,"四国";"DCF-九州",#N/A,TRUE,"九州";"DCF-連結",#N/A,TRUE,"連結"}</definedName>
    <definedName name="现金流量表" localSheetId="30">#REF!</definedName>
    <definedName name="现金流量表">#REF!</definedName>
    <definedName name="现金盘">'[283]4-货币资金-现金'!$A$2:$D$18</definedName>
    <definedName name="現代綜合商事經由分" localSheetId="30">#REF!</definedName>
    <definedName name="現代綜合商事經由分">#REF!</definedName>
    <definedName name="项目类型" localSheetId="25">'[284]数据-汇总表'!$C$17:$C$26</definedName>
    <definedName name="项目类型">'数据-汇总表'!$C$17:$C$26</definedName>
    <definedName name="写字楼等级">'比较法-办公'!$B$113:$M$113</definedName>
    <definedName name="要処理資産②" localSheetId="30" hidden="1">{"'下期集計（10.27迄・速報値）'!$Q$16"}</definedName>
    <definedName name="要処理資産②" hidden="1">{"'下期集計（10.27迄・速報値）'!$Q$16"}</definedName>
    <definedName name="一级">区片价!$I$1:$I$6</definedName>
    <definedName name="一括" localSheetId="30" hidden="1">{"DCF-北海道",#N/A,TRUE,"北海道";"DCF-東北",#N/A,TRUE,"東北";"DCF-東海",#N/A,TRUE,"東海";"DCF-北陸",#N/A,TRUE,"北陸";"DCF-関西",#N/A,TRUE,"関西";"DCF-中国",#N/A,TRUE,"中国";"DCF-四国",#N/A,TRUE,"四国";"DCF-九州",#N/A,TRUE,"九州";"DCF-連結",#N/A,TRUE,"連結"}</definedName>
    <definedName name="一括" hidden="1">{"DCF-北海道",#N/A,TRUE,"北海道";"DCF-東北",#N/A,TRUE,"東北";"DCF-東海",#N/A,TRUE,"東海";"DCF-北陸",#N/A,TRUE,"北陸";"DCF-関西",#N/A,TRUE,"関西";"DCF-中国",#N/A,TRUE,"中国";"DCF-四国",#N/A,TRUE,"四国";"DCF-九州",#N/A,TRUE,"九州";"DCF-連結",#N/A,TRUE,"連結"}</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前年度损益调整明细表" localSheetId="30">#REF!</definedName>
    <definedName name="以前年度损益调整明细表">#REF!</definedName>
    <definedName name="印刷" localSheetId="30" hidden="1">{"DCF-北海道",#N/A,TRUE,"北海道";"DCF-東北",#N/A,TRUE,"東北";"DCF-東海",#N/A,TRUE,"東海";"DCF-北陸",#N/A,TRUE,"北陸";"DCF-関西",#N/A,TRUE,"関西";"DCF-中国",#N/A,TRUE,"中国";"DCF-四国",#N/A,TRUE,"四国";"DCF-九州",#N/A,TRUE,"九州";"DCF-連結",#N/A,TRUE,"連結"}</definedName>
    <definedName name="印刷" hidden="1">{"DCF-北海道",#N/A,TRUE,"北海道";"DCF-東北",#N/A,TRUE,"東北";"DCF-東海",#N/A,TRUE,"東海";"DCF-北陸",#N/A,TRUE,"北陸";"DCF-関西",#N/A,TRUE,"関西";"DCF-中国",#N/A,TRUE,"中国";"DCF-四国",#N/A,TRUE,"四国";"DCF-九州",#N/A,TRUE,"九州";"DCF-連結",#N/A,TRUE,"連結"}</definedName>
    <definedName name="应付票据明细表">#REF!</definedName>
    <definedName name="应付账款___上海城地桩基公司">#REF!</definedName>
    <definedName name="应付账款___上海中元建设工程有限公司">#REF!</definedName>
    <definedName name="应收">#REF!</definedName>
    <definedName name="应收帐款93期初">[278]企业表一!$C$6</definedName>
    <definedName name="应收帐款93期末">[278]企业表一!$D$6</definedName>
    <definedName name="应收帐款94期初">[278]企业表一!$E$6</definedName>
    <definedName name="应收帐款94期末">[278]企业表一!$F$6</definedName>
    <definedName name="应收帐款95期初">[278]企业表一!$G$6</definedName>
    <definedName name="应收帐款95期末">[278]企业表一!$H$6</definedName>
    <definedName name="营业外支出明细表" localSheetId="30">#REF!</definedName>
    <definedName name="营业外支出明细表">#REF!</definedName>
    <definedName name="用途明细">定义!$A$1:$A$50</definedName>
    <definedName name="有没相关的会计制度供我叁考_按我的理解_都是由预付款结转成本_不会将预付款直接入成本。" localSheetId="30">#REF!</definedName>
    <definedName name="有没相关的会计制度供我叁考_按我的理解_都是由预付款结转成本_不会将预付款直接入成本。">#REF!</definedName>
    <definedName name="有无电梯">'比较法-仓储'!$B$84:$M$84</definedName>
    <definedName name="预付">'[285]4-货币资金-现金'!$A$2:$D$18</definedName>
    <definedName name="预付帐款明细表" localSheetId="30">#REF!</definedName>
    <definedName name="预付帐款明细表">#REF!</definedName>
    <definedName name="预收货款明细表">#REF!</definedName>
    <definedName name="预提费用明细表">#REF!</definedName>
    <definedName name="미애" localSheetId="30" hidden="1">{#N/A,#N/A,FALSE,"REPORT"}</definedName>
    <definedName name="미애" hidden="1">{#N/A,#N/A,FALSE,"REPORT"}</definedName>
    <definedName name="长期待摊费用">#REF!</definedName>
    <definedName name="长期借款条款" localSheetId="30">#REF!</definedName>
    <definedName name="长期借款条款">#REF!</definedName>
    <definedName name="帐外设备" localSheetId="30">[286]流资汇总!#REF!</definedName>
    <definedName name="帐外设备">[286]流资汇总!#REF!</definedName>
    <definedName name="账龄分析表" localSheetId="30">#REF!</definedName>
    <definedName name="账龄分析表">#REF!</definedName>
    <definedName name="主用途">定义!$F$1:$F$12</definedName>
    <definedName name="住房公积金" localSheetId="30">'[287]11'!#REF!</definedName>
    <definedName name="住房公积金">'[287]11'!#REF!</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 localSheetId="30">#REF!</definedName>
    <definedName name="资产">#REF!</definedName>
    <definedName name="资产负债表">'[288]资产负债表(会计）'!$A$5:$A$110</definedName>
    <definedName name="资产合计93期初">[278]企业表一!$C$14</definedName>
    <definedName name="资产合计93期末">[278]企业表一!$D$14</definedName>
    <definedName name="资产合计94期初">[278]企业表一!$E$14</definedName>
    <definedName name="资产合计94期末">[278]企业表一!$F$14</definedName>
    <definedName name="资产合计95期初">[278]企业表一!$G$14</definedName>
    <definedName name="资产合计95期末">[278]企业表一!$H$14</definedName>
    <definedName name="資金" localSheetId="30" hidden="1">{"'下期集計（10.27迄・速報値）'!$Q$16"}</definedName>
    <definedName name="資金" hidden="1">{"'下期集計（10.27迄・速報値）'!$Q$16"}</definedName>
    <definedName name="总分类帐">#REF!</definedName>
    <definedName name="월_판매">#REF!</definedName>
    <definedName name="전">#REF!</definedName>
    <definedName name="전장">#REF!</definedName>
    <definedName name="제원">#REF!</definedName>
    <definedName name="제조원가">#REF!</definedName>
    <definedName name="주택사업본부">#REF!</definedName>
    <definedName name="철구사업본부">#REF!</definedName>
    <definedName name="표지">'[289]외화금융(97-03)'!#REF!</definedName>
    <definedName name="ㅠ" localSheetId="30">#REF!</definedName>
    <definedName name="ㅠ">#REF!</definedName>
  </definedNames>
  <calcPr calcId="181029" iterate="1"/>
</workbook>
</file>

<file path=xl/calcChain.xml><?xml version="1.0" encoding="utf-8"?>
<calcChain xmlns="http://schemas.openxmlformats.org/spreadsheetml/2006/main">
  <c r="I21" i="9" l="1"/>
  <c r="I20" i="9"/>
  <c r="U6" i="1"/>
  <c r="E20" i="80"/>
  <c r="G19" i="80"/>
  <c r="H19" i="80"/>
  <c r="H3" i="80"/>
  <c r="H4" i="80"/>
  <c r="H5" i="80"/>
  <c r="H6" i="80"/>
  <c r="H7" i="80"/>
  <c r="H8" i="80"/>
  <c r="H9" i="80"/>
  <c r="H10" i="80"/>
  <c r="H11" i="80"/>
  <c r="H12" i="80"/>
  <c r="H13" i="80"/>
  <c r="H14" i="80"/>
  <c r="H15" i="80"/>
  <c r="H16" i="80"/>
  <c r="H17" i="80"/>
  <c r="H18" i="80"/>
  <c r="H2" i="80"/>
  <c r="D33" i="43" l="1"/>
  <c r="Y6" i="1"/>
  <c r="G19" i="6"/>
  <c r="F19" i="6"/>
  <c r="C19" i="6"/>
  <c r="K13" i="3"/>
  <c r="I13" i="3"/>
  <c r="Y43" i="81"/>
  <c r="Z42" i="81"/>
  <c r="Z35" i="81"/>
  <c r="Z36" i="81"/>
  <c r="Z7" i="81"/>
  <c r="Z8" i="81"/>
  <c r="Z9" i="81"/>
  <c r="Z10" i="81"/>
  <c r="Z11" i="81"/>
  <c r="Z12" i="81"/>
  <c r="Z13" i="81"/>
  <c r="Z14" i="81"/>
  <c r="Z15" i="81"/>
  <c r="Z16" i="81"/>
  <c r="Z17" i="81"/>
  <c r="Z18" i="81"/>
  <c r="Z19" i="81"/>
  <c r="Z20" i="81"/>
  <c r="Z21" i="81"/>
  <c r="Z22" i="81"/>
  <c r="Z23" i="81"/>
  <c r="Z24" i="81"/>
  <c r="Z25" i="81"/>
  <c r="Z26" i="81"/>
  <c r="Z27" i="81"/>
  <c r="Z28" i="81"/>
  <c r="Z29" i="81"/>
  <c r="Z30" i="81"/>
  <c r="Z31" i="81"/>
  <c r="Z32" i="81"/>
  <c r="Z33" i="81"/>
  <c r="Z34" i="81"/>
  <c r="Z6" i="81"/>
  <c r="Q42" i="81"/>
  <c r="J42" i="81"/>
  <c r="Y42" i="81" s="1"/>
  <c r="G42" i="81"/>
  <c r="F42" i="81"/>
  <c r="E42" i="81"/>
  <c r="Y36" i="81"/>
  <c r="P36" i="81"/>
  <c r="O36" i="81"/>
  <c r="N36" i="81"/>
  <c r="M36" i="81"/>
  <c r="P35" i="81"/>
  <c r="O35" i="81"/>
  <c r="N35" i="81"/>
  <c r="M35" i="81"/>
  <c r="Y34" i="81"/>
  <c r="T34" i="81"/>
  <c r="P34" i="81"/>
  <c r="O34" i="81"/>
  <c r="N34" i="81"/>
  <c r="M34" i="81"/>
  <c r="G34" i="81"/>
  <c r="F34" i="81"/>
  <c r="E34" i="81"/>
  <c r="Y33" i="81"/>
  <c r="P33" i="81"/>
  <c r="O33" i="81"/>
  <c r="N33" i="81"/>
  <c r="M33" i="81"/>
  <c r="G33" i="81"/>
  <c r="F33" i="81"/>
  <c r="E33" i="81"/>
  <c r="Y32" i="81"/>
  <c r="T32" i="81"/>
  <c r="P32" i="81"/>
  <c r="O32" i="81"/>
  <c r="N32" i="81"/>
  <c r="M32" i="81"/>
  <c r="G32" i="81"/>
  <c r="F32" i="81"/>
  <c r="E32" i="81"/>
  <c r="Y31" i="81"/>
  <c r="P31" i="81"/>
  <c r="O31" i="81"/>
  <c r="N31" i="81"/>
  <c r="M31" i="81"/>
  <c r="G31" i="81"/>
  <c r="F31" i="81"/>
  <c r="E31" i="81"/>
  <c r="Y30" i="81"/>
  <c r="T30" i="81"/>
  <c r="P30" i="81"/>
  <c r="O30" i="81"/>
  <c r="N30" i="81"/>
  <c r="M30" i="81"/>
  <c r="Y29" i="81"/>
  <c r="T29" i="81"/>
  <c r="P29" i="81"/>
  <c r="O29" i="81"/>
  <c r="N29" i="81"/>
  <c r="M29" i="81"/>
  <c r="G29" i="81"/>
  <c r="F29" i="81"/>
  <c r="E29" i="81"/>
  <c r="Y28" i="81"/>
  <c r="T28" i="81"/>
  <c r="P28" i="81"/>
  <c r="O28" i="81"/>
  <c r="N28" i="81"/>
  <c r="M28" i="81"/>
  <c r="G28" i="81"/>
  <c r="F28" i="81"/>
  <c r="E28" i="81"/>
  <c r="Y27" i="81"/>
  <c r="P27" i="81"/>
  <c r="O27" i="81"/>
  <c r="N27" i="81"/>
  <c r="M27" i="81"/>
  <c r="G27" i="81"/>
  <c r="F27" i="81"/>
  <c r="E27" i="81"/>
  <c r="Y26" i="81"/>
  <c r="T26" i="81"/>
  <c r="Q26" i="81"/>
  <c r="P26" i="81"/>
  <c r="O26" i="81"/>
  <c r="N26" i="81"/>
  <c r="M26" i="81"/>
  <c r="G26" i="81"/>
  <c r="F26" i="81"/>
  <c r="E26" i="81"/>
  <c r="Y25" i="81"/>
  <c r="P25" i="81"/>
  <c r="O25" i="81"/>
  <c r="N25" i="81"/>
  <c r="M25" i="81"/>
  <c r="G25" i="81"/>
  <c r="F25" i="81"/>
  <c r="E25" i="81"/>
  <c r="Y24" i="81"/>
  <c r="T24" i="81"/>
  <c r="P24" i="81"/>
  <c r="O24" i="81"/>
  <c r="N24" i="81"/>
  <c r="M24" i="81"/>
  <c r="G24" i="81"/>
  <c r="F24" i="81"/>
  <c r="E24" i="81"/>
  <c r="Y23" i="81"/>
  <c r="T23" i="81"/>
  <c r="P23" i="81"/>
  <c r="O23" i="81"/>
  <c r="N23" i="81"/>
  <c r="M23" i="81"/>
  <c r="G23" i="81"/>
  <c r="F23" i="81"/>
  <c r="E23" i="81"/>
  <c r="Y22" i="81"/>
  <c r="P22" i="81"/>
  <c r="O22" i="81"/>
  <c r="N22" i="81"/>
  <c r="M22" i="81"/>
  <c r="J22" i="81"/>
  <c r="G22" i="81"/>
  <c r="F22" i="81"/>
  <c r="E22" i="81"/>
  <c r="Y21" i="81"/>
  <c r="T21" i="81"/>
  <c r="P21" i="81"/>
  <c r="O21" i="81"/>
  <c r="N21" i="81"/>
  <c r="M21" i="81"/>
  <c r="G21" i="81"/>
  <c r="F21" i="81"/>
  <c r="E21" i="81"/>
  <c r="Y20" i="81"/>
  <c r="T20" i="81"/>
  <c r="P20" i="81"/>
  <c r="O20" i="81"/>
  <c r="N20" i="81"/>
  <c r="M20" i="81"/>
  <c r="G20" i="81"/>
  <c r="F20" i="81"/>
  <c r="E20" i="81"/>
  <c r="Y19" i="81"/>
  <c r="T19" i="81"/>
  <c r="P19" i="81"/>
  <c r="O19" i="81"/>
  <c r="N19" i="81"/>
  <c r="M19" i="81"/>
  <c r="G19" i="81"/>
  <c r="F19" i="81"/>
  <c r="E19" i="81"/>
  <c r="Y18" i="81"/>
  <c r="T18" i="81"/>
  <c r="P18" i="81"/>
  <c r="O18" i="81"/>
  <c r="M18" i="81"/>
  <c r="G18" i="81"/>
  <c r="F18" i="81"/>
  <c r="E18" i="81"/>
  <c r="Y17" i="81"/>
  <c r="T17" i="81"/>
  <c r="P17" i="81"/>
  <c r="O17" i="81"/>
  <c r="N17" i="81"/>
  <c r="M17" i="81"/>
  <c r="G17" i="81"/>
  <c r="F17" i="81"/>
  <c r="E17" i="81"/>
  <c r="Y16" i="81"/>
  <c r="T16" i="81"/>
  <c r="P16" i="81"/>
  <c r="O16" i="81"/>
  <c r="N16" i="81"/>
  <c r="M16" i="81"/>
  <c r="G16" i="81"/>
  <c r="F16" i="81"/>
  <c r="E16" i="81"/>
  <c r="Y15" i="81"/>
  <c r="T15" i="81"/>
  <c r="P15" i="81"/>
  <c r="O15" i="81"/>
  <c r="N15" i="81"/>
  <c r="M15" i="81"/>
  <c r="G15" i="81"/>
  <c r="F15" i="81"/>
  <c r="E15" i="81"/>
  <c r="Y14" i="81"/>
  <c r="T14" i="81"/>
  <c r="P14" i="81"/>
  <c r="O14" i="81"/>
  <c r="N14" i="81"/>
  <c r="M14" i="81"/>
  <c r="G14" i="81"/>
  <c r="F14" i="81"/>
  <c r="E14" i="81"/>
  <c r="Y13" i="81"/>
  <c r="T13" i="81"/>
  <c r="P13" i="81"/>
  <c r="O13" i="81"/>
  <c r="N13" i="81"/>
  <c r="M13" i="81"/>
  <c r="G13" i="81"/>
  <c r="F13" i="81"/>
  <c r="E13" i="81"/>
  <c r="Y12" i="81"/>
  <c r="T12" i="81"/>
  <c r="P12" i="81"/>
  <c r="O12" i="81"/>
  <c r="N12" i="81"/>
  <c r="M12" i="81"/>
  <c r="G12" i="81"/>
  <c r="F12" i="81"/>
  <c r="E12" i="81"/>
  <c r="Y11" i="81"/>
  <c r="T11" i="81"/>
  <c r="P11" i="81"/>
  <c r="O11" i="81"/>
  <c r="N11" i="81"/>
  <c r="M11" i="81"/>
  <c r="G11" i="81"/>
  <c r="F11" i="81"/>
  <c r="E11" i="81"/>
  <c r="Y10" i="81"/>
  <c r="T10" i="81"/>
  <c r="P10" i="81"/>
  <c r="O10" i="81"/>
  <c r="N10" i="81"/>
  <c r="M10" i="81"/>
  <c r="G10" i="81"/>
  <c r="F10" i="81"/>
  <c r="E10" i="81"/>
  <c r="Y9" i="81"/>
  <c r="T9" i="81"/>
  <c r="P9" i="81"/>
  <c r="O9" i="81"/>
  <c r="N9" i="81"/>
  <c r="M9" i="81"/>
  <c r="G9" i="81"/>
  <c r="F9" i="81"/>
  <c r="E9" i="81"/>
  <c r="Y8" i="81"/>
  <c r="T8" i="81"/>
  <c r="P8" i="81"/>
  <c r="O8" i="81"/>
  <c r="N8" i="81"/>
  <c r="M8" i="81"/>
  <c r="G8" i="81"/>
  <c r="F8" i="81"/>
  <c r="E8" i="81"/>
  <c r="Y7" i="81"/>
  <c r="T7" i="81"/>
  <c r="P7" i="81"/>
  <c r="O7" i="81"/>
  <c r="N7" i="81"/>
  <c r="M7" i="81"/>
  <c r="G7" i="81"/>
  <c r="F7" i="81"/>
  <c r="E7" i="81"/>
  <c r="Y6" i="81"/>
  <c r="P6" i="81"/>
  <c r="O6" i="81"/>
  <c r="N6" i="81"/>
  <c r="M6" i="81"/>
  <c r="G6" i="81"/>
  <c r="F6" i="81"/>
  <c r="E6" i="81"/>
  <c r="N42" i="81" l="1"/>
  <c r="S42" i="81" a="1"/>
  <c r="S42" i="81" s="1"/>
  <c r="O42" i="81"/>
  <c r="P42" i="81"/>
  <c r="F19" i="80" l="1"/>
  <c r="E19" i="80"/>
  <c r="E17" i="80"/>
  <c r="F17" i="80"/>
  <c r="B19" i="80"/>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D33" i="79"/>
  <c r="AR34" i="79"/>
  <c r="AR35" i="79" s="1"/>
  <c r="AR36" i="79" s="1"/>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5" i="79"/>
  <c r="AG35" i="79" s="1"/>
  <c r="S34" i="79"/>
  <c r="AG34" i="79" s="1"/>
  <c r="AA31" i="79"/>
  <c r="AD31" i="79" s="1"/>
  <c r="T40" i="79"/>
  <c r="U46" i="79"/>
  <c r="AI46" i="79" s="1"/>
  <c r="AD47" i="79"/>
  <c r="S48" i="79"/>
  <c r="AG48" i="79" s="1"/>
  <c r="U50" i="79"/>
  <c r="AI50" i="79" s="1"/>
  <c r="AD51" i="79"/>
  <c r="W22" i="79"/>
  <c r="AK22" i="79" s="1"/>
  <c r="AH22" i="79"/>
  <c r="AD38" i="79"/>
  <c r="AD37" i="79"/>
  <c r="AD36"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3" i="79"/>
  <c r="T35" i="79"/>
  <c r="T34" i="79"/>
  <c r="Z3" i="79"/>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38" i="79"/>
  <c r="AK38" i="79" s="1"/>
  <c r="AH38" i="79"/>
  <c r="W34" i="79"/>
  <c r="AK34" i="79" s="1"/>
  <c r="AH34" i="79"/>
  <c r="W23" i="79"/>
  <c r="AK23" i="79" s="1"/>
  <c r="AH23" i="79"/>
  <c r="W12" i="79"/>
  <c r="AK12" i="79" s="1"/>
  <c r="AH12" i="79"/>
  <c r="W21" i="79"/>
  <c r="AK21" i="79" s="1"/>
  <c r="AH21" i="79"/>
  <c r="W47" i="79"/>
  <c r="AK47" i="79" s="1"/>
  <c r="AH47" i="79"/>
  <c r="W45" i="79"/>
  <c r="AK45" i="79" s="1"/>
  <c r="AH45" i="79"/>
  <c r="W35" i="79"/>
  <c r="AK35" i="79" s="1"/>
  <c r="AH35" i="79"/>
  <c r="W43" i="79"/>
  <c r="AK43" i="79" s="1"/>
  <c r="AH43" i="79"/>
  <c r="W11" i="79"/>
  <c r="AK11" i="79" s="1"/>
  <c r="AH11" i="79"/>
  <c r="W17" i="79"/>
  <c r="AK17" i="79" s="1"/>
  <c r="AH17" i="79"/>
  <c r="W10" i="79"/>
  <c r="AK10" i="79" s="1"/>
  <c r="AH10" i="79"/>
  <c r="W18" i="79"/>
  <c r="AK18" i="79" s="1"/>
  <c r="AH18" i="79"/>
  <c r="W20" i="79"/>
  <c r="AK20" i="79" s="1"/>
  <c r="AH20" i="79"/>
  <c r="W33" i="79"/>
  <c r="AK33" i="79" s="1"/>
  <c r="AH33" i="79"/>
  <c r="W15" i="79"/>
  <c r="AK15" i="79" s="1"/>
  <c r="AH15" i="79"/>
  <c r="W48" i="79"/>
  <c r="AK48" i="79" s="1"/>
  <c r="AH48" i="79"/>
  <c r="W49" i="79"/>
  <c r="AK49" i="79" s="1"/>
  <c r="AH49"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E39" i="71" s="1"/>
  <c r="E40" i="71" s="1"/>
  <c r="U40" i="71" s="1"/>
  <c r="N68" i="71"/>
  <c r="C30" i="71"/>
  <c r="C31" i="71" s="1"/>
  <c r="D31" i="71" s="1"/>
  <c r="AA35" i="71"/>
  <c r="C38" i="71"/>
  <c r="D38" i="71" s="1"/>
  <c r="X38" i="71"/>
  <c r="C28" i="71"/>
  <c r="T28" i="71" s="1"/>
  <c r="C39" i="71"/>
  <c r="C40" i="71" s="1"/>
  <c r="C43" i="71"/>
  <c r="C44" i="71" s="1"/>
  <c r="D44" i="71" s="1"/>
  <c r="C51" i="7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S25" i="40"/>
  <c r="S21" i="34"/>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9" i="39"/>
  <c r="W29" i="39"/>
  <c r="S21" i="37"/>
  <c r="AA21" i="33"/>
  <c r="S21" i="33"/>
  <c r="J21" i="37"/>
  <c r="W21" i="37" s="1"/>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s="1"/>
  <c r="G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B75" i="35"/>
  <c r="J24" i="35" s="1"/>
  <c r="AC24" i="35" s="1"/>
  <c r="B73" i="35"/>
  <c r="J23" i="35" s="1"/>
  <c r="AC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J36" i="35"/>
  <c r="AC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54"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c r="B92" i="21"/>
  <c r="J28" i="21" s="1"/>
  <c r="W28" i="21" s="1"/>
  <c r="B90" i="21"/>
  <c r="J27" i="21" s="1"/>
  <c r="W27" i="21"/>
  <c r="B74" i="21"/>
  <c r="J14" i="21" s="1"/>
  <c r="B72" i="21"/>
  <c r="H13" i="21" s="1"/>
  <c r="B70" i="21"/>
  <c r="F12"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c r="Q37" i="21"/>
  <c r="Z37" i="21" s="1"/>
  <c r="J38" i="21"/>
  <c r="W38" i="21"/>
  <c r="Q38" i="21"/>
  <c r="Z38" i="21" s="1"/>
  <c r="J39" i="21"/>
  <c r="AC39" i="21"/>
  <c r="Q39" i="21"/>
  <c r="Z39" i="21" s="1"/>
  <c r="H40" i="21"/>
  <c r="AB40" i="21" s="1"/>
  <c r="Q40" i="21"/>
  <c r="Z40" i="21" s="1"/>
  <c r="Q41" i="21"/>
  <c r="Z41" i="2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F36" i="39"/>
  <c r="S36" i="39" s="1"/>
  <c r="H36" i="39"/>
  <c r="AB36" i="39" s="1"/>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U34" i="35"/>
  <c r="F36" i="34"/>
  <c r="J35" i="34"/>
  <c r="H39" i="33"/>
  <c r="AB39" i="33" s="1"/>
  <c r="U33" i="33"/>
  <c r="S40" i="33"/>
  <c r="W33" i="33"/>
  <c r="W39" i="33"/>
  <c r="S27" i="35"/>
  <c r="F11" i="40"/>
  <c r="AA11" i="40" s="1"/>
  <c r="H11" i="40"/>
  <c r="AB11" i="40"/>
  <c r="W8"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5"/>
  <c r="W32" i="40"/>
  <c r="S44" i="39"/>
  <c r="F37" i="39"/>
  <c r="AA37" i="39" s="1"/>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c r="S38" i="33"/>
  <c r="F32" i="33"/>
  <c r="AA32" i="33"/>
  <c r="J19" i="33"/>
  <c r="AC19" i="33" s="1"/>
  <c r="J15" i="33"/>
  <c r="AC15" i="33" s="1"/>
  <c r="F11" i="33"/>
  <c r="AA11" i="33" s="1"/>
  <c r="U40" i="33"/>
  <c r="W40" i="33"/>
  <c r="F37" i="40"/>
  <c r="AA37" i="40" s="1"/>
  <c r="F36" i="40"/>
  <c r="AA36" i="40"/>
  <c r="H28" i="40"/>
  <c r="U28" i="40" s="1"/>
  <c r="F23" i="40"/>
  <c r="AA23" i="40"/>
  <c r="F17" i="40"/>
  <c r="AA17" i="40" s="1"/>
  <c r="J17" i="40"/>
  <c r="W17" i="40"/>
  <c r="F15" i="40"/>
  <c r="S15" i="40" s="1"/>
  <c r="H15" i="40"/>
  <c r="AB15" i="40" s="1"/>
  <c r="AC11" i="40"/>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c r="I113" i="33" s="1"/>
  <c r="J113" i="33" s="1"/>
  <c r="K113" i="33" s="1"/>
  <c r="L113" i="33"/>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W14" i="21"/>
  <c r="F14" i="21"/>
  <c r="S14" i="21" s="1"/>
  <c r="H14" i="21"/>
  <c r="U14" i="21" s="1"/>
  <c r="H28" i="21"/>
  <c r="AB28" i="21" s="1"/>
  <c r="F28" i="21"/>
  <c r="AA28" i="21" s="1"/>
  <c r="H30" i="21"/>
  <c r="U30" i="21"/>
  <c r="F30" i="21"/>
  <c r="S30" i="21" s="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s="1"/>
  <c r="H13" i="34"/>
  <c r="U13" i="34" s="1"/>
  <c r="J13" i="34"/>
  <c r="W13" i="34"/>
  <c r="F13" i="34"/>
  <c r="AA13" i="34" s="1"/>
  <c r="J29" i="34"/>
  <c r="F29" i="34"/>
  <c r="S29" i="34"/>
  <c r="H29" i="34"/>
  <c r="AB29" i="34" s="1"/>
  <c r="J31" i="34"/>
  <c r="W31" i="34" s="1"/>
  <c r="AC31" i="34"/>
  <c r="H31" i="34"/>
  <c r="F31" i="34"/>
  <c r="S31" i="34"/>
  <c r="H45" i="34"/>
  <c r="U45" i="34" s="1"/>
  <c r="J45" i="34"/>
  <c r="W45" i="34" s="1"/>
  <c r="F45" i="34"/>
  <c r="S45" i="34" s="1"/>
  <c r="H47" i="34"/>
  <c r="U47" i="34"/>
  <c r="F47" i="34"/>
  <c r="S47" i="34" s="1"/>
  <c r="J47" i="34"/>
  <c r="AC47" i="34"/>
  <c r="F13" i="35"/>
  <c r="J13" i="35"/>
  <c r="AC13" i="35"/>
  <c r="H13" i="35"/>
  <c r="U13" i="35" s="1"/>
  <c r="J25" i="35"/>
  <c r="W25" i="35" s="1"/>
  <c r="F25" i="35"/>
  <c r="S25" i="35" s="1"/>
  <c r="H25" i="35"/>
  <c r="AB25" i="35"/>
  <c r="J35" i="35"/>
  <c r="AC35" i="35" s="1"/>
  <c r="F35" i="35"/>
  <c r="AA35" i="35"/>
  <c r="H35" i="35"/>
  <c r="J25" i="36"/>
  <c r="W25" i="36"/>
  <c r="F25" i="36"/>
  <c r="S25" i="36" s="1"/>
  <c r="H25" i="36"/>
  <c r="AB25" i="36" s="1"/>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c r="AA44" i="33"/>
  <c r="AA14" i="33"/>
  <c r="J36" i="37"/>
  <c r="AC36" i="37"/>
  <c r="J10" i="36"/>
  <c r="AC10" i="36" s="1"/>
  <c r="AB30" i="21"/>
  <c r="AA14" i="37"/>
  <c r="AB46" i="34"/>
  <c r="AA14" i="34"/>
  <c r="AB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AZ532" i="3" s="1"/>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BA544" i="3"/>
  <c r="AZ544" i="3"/>
  <c r="BA542" i="3"/>
  <c r="BA540" i="3"/>
  <c r="BA538" i="3"/>
  <c r="AZ538" i="3" s="1"/>
  <c r="BA536" i="3"/>
  <c r="AZ536" i="3"/>
  <c r="BA534" i="3"/>
  <c r="AZ534" i="3" s="1"/>
  <c r="BA532" i="3"/>
  <c r="BA530" i="3"/>
  <c r="BA528" i="3"/>
  <c r="BA526" i="3"/>
  <c r="BA524" i="3"/>
  <c r="BA522" i="3"/>
  <c r="BA520" i="3"/>
  <c r="BA518" i="3"/>
  <c r="AZ518" i="3" s="1"/>
  <c r="BA516" i="3"/>
  <c r="AZ516" i="3" s="1"/>
  <c r="BA514" i="3"/>
  <c r="BA512" i="3"/>
  <c r="BA510" i="3"/>
  <c r="AZ510" i="3"/>
  <c r="BA508" i="3"/>
  <c r="BA506" i="3"/>
  <c r="BA504" i="3"/>
  <c r="AZ504" i="3"/>
  <c r="BA502" i="3"/>
  <c r="BA500" i="3"/>
  <c r="BA498" i="3"/>
  <c r="AZ498" i="3"/>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c r="BQ573" i="3"/>
  <c r="BL573" i="3" s="1"/>
  <c r="AZ573" i="3" s="1"/>
  <c r="BQ571" i="3"/>
  <c r="BL571" i="3"/>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c r="BQ535" i="3"/>
  <c r="BL535" i="3" s="1"/>
  <c r="BQ533" i="3"/>
  <c r="BL533" i="3"/>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26" i="37"/>
  <c r="W47" i="34"/>
  <c r="AC36" i="34"/>
  <c r="AA13" i="33"/>
  <c r="AC31" i="33"/>
  <c r="AC45" i="33"/>
  <c r="W44" i="33"/>
  <c r="U11" i="33"/>
  <c r="U19" i="21"/>
  <c r="W44" i="21"/>
  <c r="AB38" i="21"/>
  <c r="F43" i="33"/>
  <c r="AA43" i="33"/>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AZ123" i="3" s="1"/>
  <c r="BL124" i="3"/>
  <c r="G125" i="3"/>
  <c r="BA127" i="3"/>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AZ160" i="3" s="1"/>
  <c r="G161" i="3"/>
  <c r="BA163" i="3"/>
  <c r="AZ163" i="3"/>
  <c r="BL164" i="3"/>
  <c r="G165" i="3"/>
  <c r="BA167" i="3"/>
  <c r="BL168" i="3"/>
  <c r="G169" i="3"/>
  <c r="BA171" i="3"/>
  <c r="BL172" i="3"/>
  <c r="G173" i="3"/>
  <c r="BA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AZ342" i="3" s="1"/>
  <c r="BL342" i="3"/>
  <c r="BA344" i="3"/>
  <c r="BL344" i="3"/>
  <c r="AZ344" i="3"/>
  <c r="BA346" i="3"/>
  <c r="AZ346" i="3" s="1"/>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AZ390" i="3" s="1"/>
  <c r="G391" i="3"/>
  <c r="G394" i="3"/>
  <c r="AZ146" i="3"/>
  <c r="AZ194" i="3"/>
  <c r="AZ198" i="3"/>
  <c r="AZ500" i="3"/>
  <c r="BA16" i="3"/>
  <c r="AZ16" i="3" s="1"/>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22"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AZ257" i="3"/>
  <c r="BA379" i="3"/>
  <c r="AZ379" i="3" s="1"/>
  <c r="BL380" i="3"/>
  <c r="G381" i="3"/>
  <c r="BA383" i="3"/>
  <c r="BL384" i="3"/>
  <c r="AZ384" i="3" s="1"/>
  <c r="G385" i="3"/>
  <c r="BA387" i="3"/>
  <c r="BL388" i="3"/>
  <c r="G389" i="3"/>
  <c r="BA391" i="3"/>
  <c r="AZ391" i="3" s="1"/>
  <c r="BL392" i="3"/>
  <c r="G393" i="3"/>
  <c r="BO5" i="3"/>
  <c r="BM5" i="3"/>
  <c r="BJ5" i="3"/>
  <c r="BH5" i="3"/>
  <c r="BF5" i="3"/>
  <c r="BD5" i="3"/>
  <c r="AZ341" i="3"/>
  <c r="AC5" i="3"/>
  <c r="AZ506" i="3"/>
  <c r="AZ496" i="3"/>
  <c r="G548" i="3"/>
  <c r="G538" i="3"/>
  <c r="G520" i="3"/>
  <c r="G502" i="3"/>
  <c r="BS5" i="3"/>
  <c r="BP5" i="3"/>
  <c r="G29" i="6" s="1"/>
  <c r="BN5" i="3"/>
  <c r="BK5" i="3"/>
  <c r="BI5" i="3"/>
  <c r="BG5" i="3"/>
  <c r="BE5" i="3"/>
  <c r="BC5" i="3"/>
  <c r="G17" i="3"/>
  <c r="BA17" i="3"/>
  <c r="BT5" i="3"/>
  <c r="BA15" i="3"/>
  <c r="BR5" i="3"/>
  <c r="AZ380" i="3"/>
  <c r="AZ392" i="3"/>
  <c r="AZ499" i="3"/>
  <c r="AZ509" i="3"/>
  <c r="G509" i="3"/>
  <c r="BL493" i="3"/>
  <c r="AZ493" i="3"/>
  <c r="U36" i="40"/>
  <c r="F83" i="43"/>
  <c r="H85" i="43" s="1"/>
  <c r="F50" i="43"/>
  <c r="H54" i="43" s="1"/>
  <c r="F72" i="43"/>
  <c r="H75" i="43" s="1"/>
  <c r="U17" i="39"/>
  <c r="S14" i="35"/>
  <c r="U43" i="21"/>
  <c r="U35" i="21"/>
  <c r="AC35" i="21"/>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80" i="3"/>
  <c r="F23" i="39"/>
  <c r="AA23" i="39"/>
  <c r="H27" i="36"/>
  <c r="U27" i="36" s="1"/>
  <c r="F27" i="36"/>
  <c r="AA27" i="36" s="1"/>
  <c r="H33" i="34"/>
  <c r="U33" i="34" s="1"/>
  <c r="F32" i="37"/>
  <c r="S32" i="37" s="1"/>
  <c r="AA32" i="37"/>
  <c r="F20" i="36"/>
  <c r="AA20" i="36" s="1"/>
  <c r="J33" i="34"/>
  <c r="AC33" i="34" s="1"/>
  <c r="H23" i="39"/>
  <c r="U23" i="39" s="1"/>
  <c r="K9" i="1"/>
  <c r="M9" i="1" s="1"/>
  <c r="D93" i="9"/>
  <c r="W27" i="34"/>
  <c r="AC27" i="34"/>
  <c r="AB33" i="36"/>
  <c r="U33" i="36"/>
  <c r="AC12" i="39"/>
  <c r="W12" i="39"/>
  <c r="AC39" i="40"/>
  <c r="W39" i="40"/>
  <c r="AZ433" i="3"/>
  <c r="AZ586" i="3"/>
  <c r="W12" i="33"/>
  <c r="AC12" i="33"/>
  <c r="AA32" i="36"/>
  <c r="S32" i="36"/>
  <c r="BL14" i="3"/>
  <c r="U30" i="33"/>
  <c r="AC13" i="34"/>
  <c r="AA47" i="34"/>
  <c r="W28" i="37"/>
  <c r="S19" i="39"/>
  <c r="F12" i="33"/>
  <c r="H12" i="39"/>
  <c r="AB12" i="39" s="1"/>
  <c r="F39" i="40"/>
  <c r="BA14" i="3"/>
  <c r="AZ14" i="3" s="1"/>
  <c r="AZ224" i="3"/>
  <c r="AZ181" i="3"/>
  <c r="B12" i="1"/>
  <c r="E12" i="1" s="1"/>
  <c r="B10" i="1"/>
  <c r="E10" i="1" s="1"/>
  <c r="K12" i="1"/>
  <c r="M12" i="1" s="1"/>
  <c r="S13" i="1"/>
  <c r="AR13" i="1" s="1"/>
  <c r="R13" i="1"/>
  <c r="J51" i="67"/>
  <c r="C42" i="1"/>
  <c r="C24" i="12" s="1"/>
  <c r="AC34" i="33"/>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AC15" i="21" s="1"/>
  <c r="W15" i="21"/>
  <c r="F77" i="21"/>
  <c r="G77" i="21" s="1"/>
  <c r="F23" i="21"/>
  <c r="S23" i="21" s="1"/>
  <c r="E85" i="21"/>
  <c r="AA14" i="21"/>
  <c r="D120" i="9"/>
  <c r="D121" i="9" s="1"/>
  <c r="D7" i="52" s="1"/>
  <c r="C18" i="9"/>
  <c r="D18" i="9" s="1"/>
  <c r="F34" i="67"/>
  <c r="F62" i="67" s="1"/>
  <c r="M20" i="67"/>
  <c r="F34" i="15"/>
  <c r="F62" i="15" s="1"/>
  <c r="G13" i="3"/>
  <c r="BL17" i="3"/>
  <c r="AZ17" i="3"/>
  <c r="BL13" i="3"/>
  <c r="J56" i="9"/>
  <c r="J57" i="9" s="1"/>
  <c r="J59" i="9" s="1"/>
  <c r="J61" i="9" s="1"/>
  <c r="A24" i="51"/>
  <c r="B18" i="72"/>
  <c r="U29" i="34"/>
  <c r="E5" i="6"/>
  <c r="E32" i="6"/>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1" i="40"/>
  <c r="U30" i="40"/>
  <c r="B56" i="43"/>
  <c r="B67" i="43"/>
  <c r="B58" i="43"/>
  <c r="B62" i="43"/>
  <c r="B69" i="43"/>
  <c r="D23"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AB25" i="33"/>
  <c r="S25" i="33"/>
  <c r="AA25" i="33"/>
  <c r="G87" i="33"/>
  <c r="H87" i="33"/>
  <c r="I87" i="33"/>
  <c r="J87" i="33" s="1"/>
  <c r="K87" i="33" s="1"/>
  <c r="L87" i="33" s="1"/>
  <c r="M87" i="33" s="1"/>
  <c r="J25" i="33"/>
  <c r="AC25" i="33" s="1"/>
  <c r="F23" i="33"/>
  <c r="G85" i="33"/>
  <c r="AA19" i="33"/>
  <c r="H19" i="33"/>
  <c r="AB19" i="33" s="1"/>
  <c r="G81" i="33"/>
  <c r="H17" i="33"/>
  <c r="U17" i="33" s="1"/>
  <c r="F17" i="33"/>
  <c r="S17" i="33" s="1"/>
  <c r="AC17" i="33"/>
  <c r="S37" i="21"/>
  <c r="AA23" i="21"/>
  <c r="AB15" i="21"/>
  <c r="J23" i="21"/>
  <c r="W23" i="21" s="1"/>
  <c r="F85" i="21"/>
  <c r="G85" i="21" s="1"/>
  <c r="H23" i="21"/>
  <c r="S13" i="21"/>
  <c r="D6" i="52"/>
  <c r="AP7" i="1"/>
  <c r="AB45" i="21"/>
  <c r="U9" i="21"/>
  <c r="AA32" i="21"/>
  <c r="S32" i="21"/>
  <c r="W9" i="21"/>
  <c r="AC9" i="21"/>
  <c r="AB32" i="21"/>
  <c r="U32" i="21"/>
  <c r="U32" i="39"/>
  <c r="AC32" i="39"/>
  <c r="J63" i="37"/>
  <c r="K63" i="37" s="1"/>
  <c r="L63" i="37" s="1"/>
  <c r="M63" i="37" s="1"/>
  <c r="J11" i="37"/>
  <c r="AC11" i="37" s="1"/>
  <c r="K70" i="34"/>
  <c r="L70" i="34" s="1"/>
  <c r="M70" i="34" s="1"/>
  <c r="J11" i="34"/>
  <c r="W11" i="34" s="1"/>
  <c r="AC27" i="33"/>
  <c r="U19" i="33"/>
  <c r="AA17" i="33"/>
  <c r="U23" i="21"/>
  <c r="AB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4" i="68"/>
  <c r="E2" i="69"/>
  <c r="F20" i="31"/>
  <c r="AO13" i="1"/>
  <c r="B8" i="76"/>
  <c r="F4" i="73"/>
  <c r="B9" i="76"/>
  <c r="D6" i="73"/>
  <c r="F3" i="73"/>
  <c r="B10" i="76"/>
  <c r="E11" i="76"/>
  <c r="B7" i="76"/>
  <c r="E7" i="76"/>
  <c r="E2" i="68"/>
  <c r="B12" i="76"/>
  <c r="E13" i="76"/>
  <c r="E8" i="76"/>
  <c r="E12" i="76"/>
  <c r="B13" i="76"/>
  <c r="F5" i="73"/>
  <c r="B11" i="76"/>
  <c r="F6" i="73"/>
  <c r="E9" i="76"/>
  <c r="F7" i="73"/>
  <c r="E10" i="76"/>
  <c r="D22" i="15" l="1"/>
  <c r="B41" i="1"/>
  <c r="F52" i="9" s="1"/>
  <c r="F54" i="9"/>
  <c r="F32" i="15"/>
  <c r="F60" i="15" s="1"/>
  <c r="F30" i="68"/>
  <c r="F48" i="68" s="1"/>
  <c r="F30" i="69"/>
  <c r="F48" i="69" s="1"/>
  <c r="F31" i="12"/>
  <c r="M18" i="15"/>
  <c r="F30" i="11"/>
  <c r="C48" i="11" s="1"/>
  <c r="C40" i="68"/>
  <c r="C21" i="68"/>
  <c r="G1" i="67"/>
  <c r="G1" i="69"/>
  <c r="G1" i="68"/>
  <c r="K6" i="1"/>
  <c r="AP6" i="1" s="1"/>
  <c r="C36" i="69" s="1"/>
  <c r="G1" i="15"/>
  <c r="B6" i="1"/>
  <c r="E6" i="1" s="1"/>
  <c r="BB5" i="3"/>
  <c r="C23" i="40"/>
  <c r="B65" i="43"/>
  <c r="B51" i="43"/>
  <c r="B79" i="43"/>
  <c r="C29" i="39"/>
  <c r="W25" i="33"/>
  <c r="AC23" i="21"/>
  <c r="AC17" i="21"/>
  <c r="W17" i="21"/>
  <c r="AC23" i="37"/>
  <c r="BL587" i="3"/>
  <c r="AZ587" i="3" s="1"/>
  <c r="AC22" i="35"/>
  <c r="W22" i="35"/>
  <c r="J24" i="36"/>
  <c r="H24" i="36"/>
  <c r="F24" i="36"/>
  <c r="AB30" i="37"/>
  <c r="U30" i="37"/>
  <c r="S34" i="39"/>
  <c r="AA34" i="39"/>
  <c r="U30" i="36"/>
  <c r="AB30" i="36"/>
  <c r="S30" i="40"/>
  <c r="AZ345" i="3"/>
  <c r="AZ372" i="3"/>
  <c r="AZ337" i="3"/>
  <c r="AZ376" i="3"/>
  <c r="AZ309" i="3"/>
  <c r="AC12" i="37"/>
  <c r="AZ515" i="3"/>
  <c r="AZ533" i="3"/>
  <c r="AZ561" i="3"/>
  <c r="AZ569" i="3"/>
  <c r="AZ579" i="3"/>
  <c r="AZ524" i="3"/>
  <c r="B97" i="43"/>
  <c r="B75" i="43"/>
  <c r="H23" i="35"/>
  <c r="AC28" i="36"/>
  <c r="W28" i="36"/>
  <c r="H34" i="36"/>
  <c r="J34" i="36"/>
  <c r="W34" i="36" s="1"/>
  <c r="H45" i="39"/>
  <c r="J45" i="39"/>
  <c r="W45" i="39" s="1"/>
  <c r="H38" i="40"/>
  <c r="F38" i="40"/>
  <c r="U12" i="39"/>
  <c r="AA27" i="40"/>
  <c r="AB27" i="40"/>
  <c r="AA34" i="33"/>
  <c r="AZ387" i="3"/>
  <c r="AZ338" i="3"/>
  <c r="AZ371" i="3"/>
  <c r="AZ351" i="3"/>
  <c r="AZ305" i="3"/>
  <c r="AZ360" i="3"/>
  <c r="W40" i="37"/>
  <c r="AZ505" i="3"/>
  <c r="AZ525" i="3"/>
  <c r="AZ529" i="3"/>
  <c r="AZ537" i="3"/>
  <c r="AZ526" i="3"/>
  <c r="AZ546" i="3"/>
  <c r="AZ564" i="3"/>
  <c r="AZ580" i="3"/>
  <c r="S11" i="36"/>
  <c r="AB26" i="33"/>
  <c r="AA29" i="35"/>
  <c r="H9" i="33"/>
  <c r="F9" i="33"/>
  <c r="AA9" i="33" s="1"/>
  <c r="J26" i="33"/>
  <c r="F26" i="33"/>
  <c r="AC9" i="34"/>
  <c r="W9" i="34"/>
  <c r="F12" i="35"/>
  <c r="J12" i="35"/>
  <c r="J12" i="36"/>
  <c r="F12" i="36"/>
  <c r="H12" i="36"/>
  <c r="U23" i="33"/>
  <c r="AB36" i="33"/>
  <c r="AA39" i="39"/>
  <c r="AC11" i="39"/>
  <c r="F29" i="6"/>
  <c r="AZ318" i="3"/>
  <c r="AZ304" i="3"/>
  <c r="AZ306" i="3"/>
  <c r="AZ535" i="3"/>
  <c r="AZ577" i="3"/>
  <c r="AZ557" i="3"/>
  <c r="AZ513" i="3"/>
  <c r="AZ575" i="3"/>
  <c r="AZ528" i="3"/>
  <c r="AZ566" i="3"/>
  <c r="AZ574" i="3"/>
  <c r="AZ582" i="3"/>
  <c r="AZ540" i="3"/>
  <c r="AZ502" i="3"/>
  <c r="S45" i="33"/>
  <c r="U46" i="33"/>
  <c r="U34" i="34"/>
  <c r="AB35" i="33"/>
  <c r="U35" i="33"/>
  <c r="W27" i="35"/>
  <c r="AC31" i="40"/>
  <c r="W31" i="40"/>
  <c r="BL550" i="3"/>
  <c r="BL15" i="3"/>
  <c r="AZ15" i="3" s="1"/>
  <c r="BA398" i="3"/>
  <c r="BA399" i="3"/>
  <c r="AZ399" i="3" s="1"/>
  <c r="BL401" i="3"/>
  <c r="AZ401" i="3" s="1"/>
  <c r="BL404" i="3"/>
  <c r="BL405" i="3"/>
  <c r="BL407" i="3"/>
  <c r="BA412" i="3"/>
  <c r="AZ412" i="3" s="1"/>
  <c r="BA414" i="3"/>
  <c r="BA415" i="3"/>
  <c r="BA416" i="3"/>
  <c r="AZ416" i="3" s="1"/>
  <c r="BA418" i="3"/>
  <c r="BA421" i="3"/>
  <c r="BA423" i="3"/>
  <c r="AZ423" i="3" s="1"/>
  <c r="G428" i="3"/>
  <c r="BL428" i="3"/>
  <c r="AZ428" i="3" s="1"/>
  <c r="BL429" i="3"/>
  <c r="AZ429" i="3" s="1"/>
  <c r="BA432" i="3"/>
  <c r="BA437" i="3"/>
  <c r="AZ437" i="3" s="1"/>
  <c r="BA439" i="3"/>
  <c r="BA440" i="3"/>
  <c r="AZ440" i="3" s="1"/>
  <c r="BA442" i="3"/>
  <c r="BA446" i="3"/>
  <c r="AZ451" i="3"/>
  <c r="G457" i="3"/>
  <c r="AZ403" i="3"/>
  <c r="AZ404" i="3"/>
  <c r="AZ405" i="3"/>
  <c r="AZ407" i="3"/>
  <c r="AZ419" i="3"/>
  <c r="AZ443" i="3"/>
  <c r="BA283" i="3"/>
  <c r="AZ283" i="3" s="1"/>
  <c r="S31" i="35"/>
  <c r="F39" i="37"/>
  <c r="S39" i="37" s="1"/>
  <c r="J44" i="39"/>
  <c r="G587" i="3"/>
  <c r="F25" i="37"/>
  <c r="BA551" i="3"/>
  <c r="AZ551" i="3" s="1"/>
  <c r="BA550" i="3"/>
  <c r="AZ550" i="3" s="1"/>
  <c r="BL548" i="3"/>
  <c r="AZ548" i="3" s="1"/>
  <c r="G399" i="3"/>
  <c r="BL400" i="3"/>
  <c r="AZ400" i="3" s="1"/>
  <c r="BL408" i="3"/>
  <c r="BL411" i="3"/>
  <c r="BL413" i="3"/>
  <c r="AZ413" i="3" s="1"/>
  <c r="G416" i="3"/>
  <c r="BL417" i="3"/>
  <c r="BL418" i="3"/>
  <c r="BL420" i="3"/>
  <c r="G423" i="3"/>
  <c r="BL425" i="3"/>
  <c r="BL426" i="3"/>
  <c r="BA436" i="3"/>
  <c r="BL437" i="3"/>
  <c r="G440" i="3"/>
  <c r="BL441" i="3"/>
  <c r="BL442" i="3"/>
  <c r="BA448" i="3"/>
  <c r="AZ448" i="3" s="1"/>
  <c r="BA449" i="3"/>
  <c r="BA453" i="3"/>
  <c r="AZ453" i="3" s="1"/>
  <c r="BA455" i="3"/>
  <c r="AZ455" i="3" s="1"/>
  <c r="BA457" i="3"/>
  <c r="AZ457" i="3" s="1"/>
  <c r="AZ469" i="3"/>
  <c r="BA476" i="3"/>
  <c r="AZ476" i="3" s="1"/>
  <c r="AZ483" i="3"/>
  <c r="BA231" i="3"/>
  <c r="BA235" i="3"/>
  <c r="BA240" i="3"/>
  <c r="AZ240" i="3" s="1"/>
  <c r="BA260" i="3"/>
  <c r="BA265" i="3"/>
  <c r="AZ265" i="3" s="1"/>
  <c r="G292" i="3"/>
  <c r="BA125" i="3"/>
  <c r="BL127" i="3"/>
  <c r="AZ127" i="3" s="1"/>
  <c r="G128" i="3"/>
  <c r="G150" i="3"/>
  <c r="AB39" i="40"/>
  <c r="H39" i="37"/>
  <c r="BL585" i="3"/>
  <c r="AZ585" i="3" s="1"/>
  <c r="BL398" i="3"/>
  <c r="G402" i="3"/>
  <c r="BL403" i="3"/>
  <c r="G405" i="3"/>
  <c r="G406" i="3"/>
  <c r="BA408" i="3"/>
  <c r="AZ408" i="3" s="1"/>
  <c r="BA409" i="3"/>
  <c r="AZ409" i="3" s="1"/>
  <c r="BA411" i="3"/>
  <c r="AZ411" i="3" s="1"/>
  <c r="BL414" i="3"/>
  <c r="BL415" i="3"/>
  <c r="BA417" i="3"/>
  <c r="BL421" i="3"/>
  <c r="BL422" i="3"/>
  <c r="AZ422" i="3" s="1"/>
  <c r="BA425" i="3"/>
  <c r="AZ425" i="3" s="1"/>
  <c r="BA426" i="3"/>
  <c r="BA427" i="3"/>
  <c r="AZ427" i="3" s="1"/>
  <c r="G432" i="3"/>
  <c r="BL432" i="3"/>
  <c r="BA434" i="3"/>
  <c r="BA435" i="3"/>
  <c r="AZ435" i="3" s="1"/>
  <c r="BA444" i="3"/>
  <c r="AZ444" i="3" s="1"/>
  <c r="BA445" i="3"/>
  <c r="BA447" i="3"/>
  <c r="AZ447" i="3" s="1"/>
  <c r="BA450" i="3"/>
  <c r="BA454" i="3"/>
  <c r="AZ454" i="3" s="1"/>
  <c r="BL458" i="3"/>
  <c r="AZ458" i="3" s="1"/>
  <c r="BL459" i="3"/>
  <c r="AZ459" i="3" s="1"/>
  <c r="BL484" i="3"/>
  <c r="G485" i="3"/>
  <c r="BL367" i="3"/>
  <c r="BL383" i="3"/>
  <c r="AZ383" i="3" s="1"/>
  <c r="G213" i="3"/>
  <c r="BL216" i="3"/>
  <c r="G217" i="3"/>
  <c r="G226" i="3"/>
  <c r="BL254" i="3"/>
  <c r="BA275" i="3"/>
  <c r="G295" i="3"/>
  <c r="G123" i="3"/>
  <c r="C64" i="71"/>
  <c r="D63" i="71"/>
  <c r="Y26" i="71"/>
  <c r="Z26" i="71" s="1"/>
  <c r="Y25" i="71"/>
  <c r="Z25" i="71" s="1"/>
  <c r="AA3" i="7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BL236" i="3"/>
  <c r="G237" i="3"/>
  <c r="BL238" i="3"/>
  <c r="G239" i="3"/>
  <c r="BL243" i="3"/>
  <c r="G244" i="3"/>
  <c r="BA247" i="3"/>
  <c r="BL247" i="3"/>
  <c r="BA249" i="3"/>
  <c r="BL249" i="3"/>
  <c r="BA251" i="3"/>
  <c r="BL251" i="3"/>
  <c r="BA253" i="3"/>
  <c r="BL260" i="3"/>
  <c r="G262" i="3"/>
  <c r="BL263" i="3"/>
  <c r="G264" i="3"/>
  <c r="BL270" i="3"/>
  <c r="AZ270" i="3" s="1"/>
  <c r="BA272" i="3"/>
  <c r="AZ272" i="3" s="1"/>
  <c r="BL275" i="3"/>
  <c r="G277" i="3"/>
  <c r="G280" i="3"/>
  <c r="G282" i="3"/>
  <c r="BL285" i="3"/>
  <c r="BL287" i="3"/>
  <c r="BA290" i="3"/>
  <c r="G297" i="3"/>
  <c r="BL299" i="3"/>
  <c r="G300" i="3"/>
  <c r="BL113" i="3"/>
  <c r="BL115" i="3"/>
  <c r="AZ115" i="3" s="1"/>
  <c r="BA118" i="3"/>
  <c r="AZ118" i="3" s="1"/>
  <c r="BL118" i="3"/>
  <c r="BA122" i="3"/>
  <c r="AZ122" i="3" s="1"/>
  <c r="BL125" i="3"/>
  <c r="BL126" i="3"/>
  <c r="G130" i="3"/>
  <c r="BL165" i="3"/>
  <c r="BA168" i="3"/>
  <c r="AZ168" i="3" s="1"/>
  <c r="BA173" i="3"/>
  <c r="AZ173" i="3" s="1"/>
  <c r="BA174" i="3"/>
  <c r="BL69" i="3"/>
  <c r="T32" i="71"/>
  <c r="D32" i="71"/>
  <c r="X33" i="71"/>
  <c r="X34" i="71"/>
  <c r="X26" i="71"/>
  <c r="X36" i="71"/>
  <c r="X35" i="71"/>
  <c r="AB37" i="71"/>
  <c r="AB35" i="71"/>
  <c r="F38" i="71"/>
  <c r="F39" i="71" s="1"/>
  <c r="F40" i="71" s="1"/>
  <c r="V40" i="71" s="1"/>
  <c r="AB32" i="71"/>
  <c r="AB27" i="71"/>
  <c r="C47" i="71"/>
  <c r="D47" i="71" s="1"/>
  <c r="D46" i="71"/>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AZ210" i="3" s="1"/>
  <c r="BL210" i="3"/>
  <c r="BL212" i="3"/>
  <c r="G214" i="3"/>
  <c r="BL214" i="3"/>
  <c r="AZ214" i="3" s="1"/>
  <c r="G216" i="3"/>
  <c r="BL225" i="3"/>
  <c r="BL226" i="3"/>
  <c r="G227" i="3"/>
  <c r="BA239" i="3"/>
  <c r="BL239" i="3"/>
  <c r="BA241" i="3"/>
  <c r="BL241" i="3"/>
  <c r="BA244" i="3"/>
  <c r="AZ244" i="3" s="1"/>
  <c r="BL244" i="3"/>
  <c r="BA246" i="3"/>
  <c r="BA252" i="3"/>
  <c r="AZ252" i="3" s="1"/>
  <c r="BA254" i="3"/>
  <c r="AZ254" i="3" s="1"/>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L158" i="3"/>
  <c r="BL162" i="3"/>
  <c r="AZ162" i="3" s="1"/>
  <c r="BL167" i="3"/>
  <c r="AZ167" i="3" s="1"/>
  <c r="BL169" i="3"/>
  <c r="BL170" i="3"/>
  <c r="BL175" i="3"/>
  <c r="AZ175" i="3" s="1"/>
  <c r="BL64" i="3"/>
  <c r="BL86" i="3"/>
  <c r="C52" i="71"/>
  <c r="D51" i="7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G286" i="3"/>
  <c r="BL286" i="3"/>
  <c r="AZ286" i="3" s="1"/>
  <c r="G289" i="3"/>
  <c r="G290"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U21" i="33"/>
  <c r="AB21" i="33"/>
  <c r="C55" i="71"/>
  <c r="D54" i="71"/>
  <c r="BL157" i="3"/>
  <c r="AZ157" i="3" s="1"/>
  <c r="BL159" i="3"/>
  <c r="AZ159" i="3" s="1"/>
  <c r="G160" i="3"/>
  <c r="BL177" i="3"/>
  <c r="AZ177" i="3" s="1"/>
  <c r="G179" i="3"/>
  <c r="BL183" i="3"/>
  <c r="AZ183" i="3" s="1"/>
  <c r="BA186" i="3"/>
  <c r="AZ186" i="3" s="1"/>
  <c r="BA190" i="3"/>
  <c r="G196" i="3"/>
  <c r="BA197" i="3"/>
  <c r="BL201" i="3"/>
  <c r="AZ201" i="3" s="1"/>
  <c r="BL203" i="3"/>
  <c r="AZ203" i="3" s="1"/>
  <c r="BA204" i="3"/>
  <c r="AZ204" i="3" s="1"/>
  <c r="BA18" i="3"/>
  <c r="G21" i="3"/>
  <c r="BL21" i="3"/>
  <c r="G23" i="3"/>
  <c r="G29" i="3"/>
  <c r="BL29" i="3"/>
  <c r="G33" i="3"/>
  <c r="G34" i="3"/>
  <c r="BA37" i="3"/>
  <c r="G39" i="3"/>
  <c r="BL39" i="3"/>
  <c r="G43" i="3"/>
  <c r="G44" i="3"/>
  <c r="BA45" i="3"/>
  <c r="AZ45" i="3" s="1"/>
  <c r="BA46" i="3"/>
  <c r="BL49" i="3"/>
  <c r="AZ49" i="3" s="1"/>
  <c r="BL50" i="3"/>
  <c r="AZ50" i="3" s="1"/>
  <c r="BL51" i="3"/>
  <c r="AZ51" i="3" s="1"/>
  <c r="G53" i="3"/>
  <c r="BL53" i="3"/>
  <c r="BA56" i="3"/>
  <c r="BA57" i="3"/>
  <c r="BL58" i="3"/>
  <c r="AZ58" i="3" s="1"/>
  <c r="G60" i="3"/>
  <c r="BA60" i="3"/>
  <c r="BA63" i="3"/>
  <c r="BA66" i="3"/>
  <c r="BA71" i="3"/>
  <c r="G76" i="3"/>
  <c r="BL77" i="3"/>
  <c r="AZ77" i="3" s="1"/>
  <c r="BA79" i="3"/>
  <c r="AZ79" i="3" s="1"/>
  <c r="G82" i="3"/>
  <c r="G83" i="3"/>
  <c r="BA84" i="3"/>
  <c r="AZ84" i="3" s="1"/>
  <c r="G89" i="3"/>
  <c r="BA90" i="3"/>
  <c r="BA92" i="3"/>
  <c r="BL96" i="3"/>
  <c r="BL97" i="3"/>
  <c r="AZ97" i="3" s="1"/>
  <c r="G103" i="3"/>
  <c r="BA103" i="3"/>
  <c r="BA110" i="3"/>
  <c r="AZ110" i="3" s="1"/>
  <c r="B13" i="1"/>
  <c r="E13" i="1" s="1"/>
  <c r="K13" i="1"/>
  <c r="M13" i="1" s="1"/>
  <c r="O13" i="1" s="1"/>
  <c r="P13" i="1" s="1"/>
  <c r="F40" i="69"/>
  <c r="C40" i="69"/>
  <c r="AB25" i="71"/>
  <c r="AB28" i="71"/>
  <c r="AB26" i="71"/>
  <c r="Y30" i="71"/>
  <c r="Z30" i="71" s="1"/>
  <c r="C34" i="71"/>
  <c r="Y28" i="71"/>
  <c r="Z28" i="71" s="1"/>
  <c r="C23" i="71"/>
  <c r="B22" i="71"/>
  <c r="B21" i="71" s="1"/>
  <c r="B20" i="71" s="1"/>
  <c r="BL178" i="3"/>
  <c r="BA180" i="3"/>
  <c r="AZ180" i="3" s="1"/>
  <c r="BL182" i="3"/>
  <c r="AZ182" i="3" s="1"/>
  <c r="BA185" i="3"/>
  <c r="BL191" i="3"/>
  <c r="AZ191" i="3" s="1"/>
  <c r="BA193" i="3"/>
  <c r="BA196" i="3"/>
  <c r="AZ196" i="3" s="1"/>
  <c r="BA205" i="3"/>
  <c r="AZ205" i="3" s="1"/>
  <c r="BL20" i="3"/>
  <c r="BA21" i="3"/>
  <c r="AZ21" i="3" s="1"/>
  <c r="BA25" i="3"/>
  <c r="BA26" i="3"/>
  <c r="BL28" i="3"/>
  <c r="BA29" i="3"/>
  <c r="AZ29" i="3" s="1"/>
  <c r="BA36" i="3"/>
  <c r="BL38" i="3"/>
  <c r="BA39" i="3"/>
  <c r="AZ39" i="3" s="1"/>
  <c r="BL47" i="3"/>
  <c r="AZ47" i="3" s="1"/>
  <c r="BA52" i="3"/>
  <c r="AZ52" i="3" s="1"/>
  <c r="BA53" i="3"/>
  <c r="AZ53" i="3" s="1"/>
  <c r="BA54" i="3"/>
  <c r="BL57" i="3"/>
  <c r="BL62" i="3"/>
  <c r="AZ62" i="3" s="1"/>
  <c r="BL63" i="3"/>
  <c r="BL65" i="3"/>
  <c r="AZ65" i="3" s="1"/>
  <c r="BL66" i="3"/>
  <c r="BL67" i="3"/>
  <c r="AZ67" i="3" s="1"/>
  <c r="BL70" i="3"/>
  <c r="AZ70" i="3" s="1"/>
  <c r="BL71" i="3"/>
  <c r="BL72" i="3"/>
  <c r="AZ72" i="3" s="1"/>
  <c r="BL75" i="3"/>
  <c r="BL81" i="3"/>
  <c r="BA82" i="3"/>
  <c r="AZ82" i="3" s="1"/>
  <c r="BL83" i="3"/>
  <c r="BL93" i="3"/>
  <c r="AZ108" i="3"/>
  <c r="T44" i="71"/>
  <c r="P65" i="71"/>
  <c r="P66" i="71"/>
  <c r="F28" i="71"/>
  <c r="F27" i="71" s="1"/>
  <c r="F26" i="71" s="1"/>
  <c r="T40" i="71"/>
  <c r="D40" i="71"/>
  <c r="E59" i="71"/>
  <c r="E60" i="71" s="1"/>
  <c r="U60" i="71" s="1"/>
  <c r="T76" i="71"/>
  <c r="D76" i="71"/>
  <c r="C75" i="7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AZ64" i="3" s="1"/>
  <c r="G67" i="3"/>
  <c r="BL68" i="3"/>
  <c r="BA69" i="3"/>
  <c r="AZ69" i="3" s="1"/>
  <c r="G72" i="3"/>
  <c r="BL73" i="3"/>
  <c r="BA74" i="3"/>
  <c r="AZ74" i="3" s="1"/>
  <c r="BA75" i="3"/>
  <c r="AZ75" i="3" s="1"/>
  <c r="G81" i="3"/>
  <c r="G85" i="3"/>
  <c r="BL85" i="3"/>
  <c r="BA86" i="3"/>
  <c r="AZ86" i="3" s="1"/>
  <c r="BA87" i="3"/>
  <c r="BA89" i="3"/>
  <c r="G93" i="3"/>
  <c r="BA98" i="3"/>
  <c r="BL103" i="3"/>
  <c r="G104" i="3"/>
  <c r="BA106" i="3"/>
  <c r="BL108" i="3"/>
  <c r="W21" i="21"/>
  <c r="AB21" i="37"/>
  <c r="U21" i="37"/>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L88" i="3"/>
  <c r="AZ88" i="3" s="1"/>
  <c r="G90" i="3"/>
  <c r="BL90" i="3"/>
  <c r="BL92" i="3"/>
  <c r="G101" i="3"/>
  <c r="BA101" i="3"/>
  <c r="AZ101" i="3" s="1"/>
  <c r="G108" i="3"/>
  <c r="G109" i="3"/>
  <c r="BL112" i="3"/>
  <c r="W18" i="35"/>
  <c r="U25" i="40"/>
  <c r="B68" i="43"/>
  <c r="D39" i="71"/>
  <c r="C27" i="71"/>
  <c r="D62" i="71"/>
  <c r="U68" i="71"/>
  <c r="D30" i="71"/>
  <c r="X31" i="71"/>
  <c r="F35" i="71"/>
  <c r="F36" i="71" s="1"/>
  <c r="V36" i="71" s="1"/>
  <c r="AA34" i="71"/>
  <c r="B51" i="71"/>
  <c r="B52" i="71" s="1"/>
  <c r="S52" i="71" s="1"/>
  <c r="BL94" i="3"/>
  <c r="AZ94" i="3" s="1"/>
  <c r="BA100" i="3"/>
  <c r="AZ100" i="3" s="1"/>
  <c r="BA102" i="3"/>
  <c r="AZ102" i="3" s="1"/>
  <c r="BL105" i="3"/>
  <c r="AZ105" i="3" s="1"/>
  <c r="G107" i="3"/>
  <c r="BL107" i="3"/>
  <c r="BA111" i="3"/>
  <c r="AZ111" i="3" s="1"/>
  <c r="AC21" i="37"/>
  <c r="U21" i="34"/>
  <c r="W18" i="36"/>
  <c r="S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M6" i="67"/>
  <c r="M8" i="67"/>
  <c r="M24" i="67"/>
  <c r="C76" i="67"/>
  <c r="M29" i="67"/>
  <c r="F9" i="67"/>
  <c r="M22" i="67"/>
  <c r="F16" i="15"/>
  <c r="F7" i="15"/>
  <c r="J15" i="15"/>
  <c r="F38" i="15"/>
  <c r="M23" i="15"/>
  <c r="F40" i="15"/>
  <c r="D5" i="73"/>
  <c r="C36" i="68"/>
  <c r="M28" i="67"/>
  <c r="F16" i="67"/>
  <c r="F37" i="15"/>
  <c r="L47" i="15"/>
  <c r="M22" i="15"/>
  <c r="D4" i="73"/>
  <c r="D9" i="68"/>
  <c r="M26" i="67"/>
  <c r="F43" i="67"/>
  <c r="M9" i="67"/>
  <c r="M23" i="67"/>
  <c r="L48" i="67"/>
  <c r="F36" i="67"/>
  <c r="M28" i="15"/>
  <c r="L48" i="15"/>
  <c r="F8" i="15"/>
  <c r="F6" i="15"/>
  <c r="M8" i="15"/>
  <c r="F26" i="15"/>
  <c r="C76" i="15"/>
  <c r="F9" i="15"/>
  <c r="F42" i="67"/>
  <c r="F13" i="67"/>
  <c r="F37" i="67"/>
  <c r="F7" i="67"/>
  <c r="F36" i="15"/>
  <c r="M9" i="15"/>
  <c r="M29" i="15"/>
  <c r="F26" i="67"/>
  <c r="F6" i="67"/>
  <c r="F38" i="67"/>
  <c r="L47" i="67"/>
  <c r="F8" i="67"/>
  <c r="J15" i="67"/>
  <c r="F40" i="67"/>
  <c r="F42" i="15"/>
  <c r="M6" i="15"/>
  <c r="F43" i="15"/>
  <c r="M26" i="15"/>
  <c r="F13" i="15"/>
  <c r="D3" i="73"/>
  <c r="M24" i="15"/>
  <c r="D7" i="73"/>
  <c r="M18" i="67" l="1"/>
  <c r="D68" i="9"/>
  <c r="F48" i="9"/>
  <c r="O52" i="9" s="1"/>
  <c r="F32" i="67"/>
  <c r="F60" i="67" s="1"/>
  <c r="F28" i="15"/>
  <c r="C28" i="15" s="1"/>
  <c r="F28" i="67"/>
  <c r="C28" i="67" s="1"/>
  <c r="J26" i="43"/>
  <c r="F51" i="15"/>
  <c r="M7" i="15"/>
  <c r="J6" i="15" s="1"/>
  <c r="J18" i="15" s="1"/>
  <c r="F50" i="15"/>
  <c r="F64" i="15"/>
  <c r="J57" i="15"/>
  <c r="J55" i="15" s="1"/>
  <c r="J58" i="15" s="1"/>
  <c r="Q50" i="15" s="1"/>
  <c r="J53" i="15"/>
  <c r="L56" i="15" s="1"/>
  <c r="I54" i="15"/>
  <c r="F65" i="15"/>
  <c r="F68" i="67"/>
  <c r="M7" i="67"/>
  <c r="J6" i="67" s="1"/>
  <c r="J18" i="67" s="1"/>
  <c r="F50" i="67"/>
  <c r="F64" i="67"/>
  <c r="F65" i="67"/>
  <c r="J53" i="67"/>
  <c r="F1" i="67" s="1"/>
  <c r="L56" i="67"/>
  <c r="J57" i="67"/>
  <c r="J55" i="67" s="1"/>
  <c r="J58" i="67" s="1"/>
  <c r="Q50" i="67" s="1"/>
  <c r="I54" i="67"/>
  <c r="F51" i="67"/>
  <c r="Q71" i="67"/>
  <c r="N59" i="67"/>
  <c r="L58" i="67"/>
  <c r="Q73" i="67" s="1"/>
  <c r="L59" i="67"/>
  <c r="Q74" i="67" s="1"/>
  <c r="M59" i="67"/>
  <c r="F66" i="67"/>
  <c r="F71" i="67"/>
  <c r="C6" i="67"/>
  <c r="C32" i="67" s="1"/>
  <c r="C27" i="67"/>
  <c r="P6" i="1"/>
  <c r="C13" i="12" s="1"/>
  <c r="Q16" i="1"/>
  <c r="F27" i="69" s="1"/>
  <c r="F45" i="69" s="1"/>
  <c r="K16" i="1"/>
  <c r="H16" i="1"/>
  <c r="N370" i="46"/>
  <c r="E59" i="40"/>
  <c r="N94" i="46"/>
  <c r="F26" i="43"/>
  <c r="E26" i="43"/>
  <c r="H26" i="43"/>
  <c r="F68" i="15"/>
  <c r="Q71" i="15"/>
  <c r="C27" i="15"/>
  <c r="F66" i="15"/>
  <c r="F31" i="15"/>
  <c r="C6" i="15"/>
  <c r="C32" i="15" s="1"/>
  <c r="F71" i="15"/>
  <c r="M59" i="15"/>
  <c r="L59" i="15"/>
  <c r="Q61" i="15" s="1"/>
  <c r="N59" i="15"/>
  <c r="L58" i="15"/>
  <c r="Q60" i="15" s="1"/>
  <c r="D67" i="71"/>
  <c r="C66" i="71"/>
  <c r="O67" i="71"/>
  <c r="D34" i="71"/>
  <c r="C35" i="71"/>
  <c r="AZ66" i="3"/>
  <c r="AZ190" i="3"/>
  <c r="AZ130" i="3"/>
  <c r="AZ239" i="3"/>
  <c r="AZ249" i="3"/>
  <c r="AZ275" i="3"/>
  <c r="AZ235" i="3"/>
  <c r="AZ418" i="3"/>
  <c r="W12" i="36"/>
  <c r="AC12" i="36"/>
  <c r="AB9" i="33"/>
  <c r="U9" i="33"/>
  <c r="AB38" i="40"/>
  <c r="U38" i="40"/>
  <c r="AB34" i="36"/>
  <c r="U34" i="36"/>
  <c r="G5" i="3"/>
  <c r="B3" i="3" s="1"/>
  <c r="E442" i="3" s="1"/>
  <c r="C26" i="71"/>
  <c r="D26" i="71" s="1"/>
  <c r="D27" i="71"/>
  <c r="AZ38" i="3"/>
  <c r="B19" i="71"/>
  <c r="B18" i="71" s="1"/>
  <c r="B17" i="71" s="1"/>
  <c r="B16" i="71" s="1"/>
  <c r="S20" i="71"/>
  <c r="AZ63" i="3"/>
  <c r="AZ57" i="3"/>
  <c r="C56" i="71"/>
  <c r="D55" i="71"/>
  <c r="W44" i="39"/>
  <c r="AC44" i="39"/>
  <c r="W12" i="35"/>
  <c r="AC12" i="35"/>
  <c r="S26" i="33"/>
  <c r="AA26" i="33"/>
  <c r="AA24" i="36"/>
  <c r="S24" i="36"/>
  <c r="G16" i="1"/>
  <c r="F10" i="39" s="1"/>
  <c r="S10" i="39" s="1"/>
  <c r="AZ20" i="3"/>
  <c r="AZ25" i="3"/>
  <c r="D23" i="71"/>
  <c r="C22" i="71"/>
  <c r="AZ103" i="3"/>
  <c r="AZ197" i="3"/>
  <c r="AZ353" i="3"/>
  <c r="T52" i="71"/>
  <c r="D52" i="71"/>
  <c r="AZ297" i="3"/>
  <c r="AZ241" i="3"/>
  <c r="AZ251" i="3"/>
  <c r="AZ247" i="3"/>
  <c r="AZ417" i="3"/>
  <c r="AB39" i="37"/>
  <c r="U39" i="37"/>
  <c r="AZ432" i="3"/>
  <c r="AZ415" i="3"/>
  <c r="AZ398" i="3"/>
  <c r="AB12" i="36"/>
  <c r="U12" i="36"/>
  <c r="AC26" i="33"/>
  <c r="W26" i="33"/>
  <c r="U45" i="39"/>
  <c r="AB45" i="39"/>
  <c r="AB24" i="36"/>
  <c r="U24" i="36"/>
  <c r="D75" i="71"/>
  <c r="C74" i="71"/>
  <c r="D74" i="71" s="1"/>
  <c r="AZ71" i="3"/>
  <c r="AZ125" i="3"/>
  <c r="AA25" i="37"/>
  <c r="S25" i="37"/>
  <c r="AZ421" i="3"/>
  <c r="AZ414" i="3"/>
  <c r="S12" i="36"/>
  <c r="AA12" i="36"/>
  <c r="AA38" i="40"/>
  <c r="S38" i="40"/>
  <c r="U23" i="35"/>
  <c r="AB23" i="35"/>
  <c r="AC24" i="36"/>
  <c r="W24" i="36"/>
  <c r="J7" i="37"/>
  <c r="K1" i="73"/>
  <c r="AA26" i="37"/>
  <c r="S26" i="37"/>
  <c r="BA5" i="3"/>
  <c r="E27" i="6" s="1"/>
  <c r="K26" i="6" s="1"/>
  <c r="M26" i="6" s="1"/>
  <c r="I26" i="6" s="1"/>
  <c r="S26" i="6" s="1"/>
  <c r="AZ5" i="3"/>
  <c r="AY6" i="3" s="1"/>
  <c r="W40" i="40"/>
  <c r="AC40" i="40"/>
  <c r="AC12" i="21"/>
  <c r="W12" i="21"/>
  <c r="AB12" i="21"/>
  <c r="U12" i="21"/>
  <c r="AA27" i="34"/>
  <c r="S27" i="34"/>
  <c r="AC26" i="37"/>
  <c r="W26" i="37"/>
  <c r="BL5" i="3"/>
  <c r="B15" i="71"/>
  <c r="B14" i="71" s="1"/>
  <c r="B13" i="71" s="1"/>
  <c r="B12" i="71" s="1"/>
  <c r="S16" i="71"/>
  <c r="F7" i="36"/>
  <c r="H7" i="36"/>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7" i="1"/>
  <c r="AE8" i="1"/>
  <c r="AE12" i="1"/>
  <c r="AE10" i="1"/>
  <c r="C16" i="67"/>
  <c r="C16" i="15"/>
  <c r="F27" i="68"/>
  <c r="F41" i="67"/>
  <c r="G1" i="73"/>
  <c r="F27" i="11" l="1"/>
  <c r="C29" i="11" s="1"/>
  <c r="D27" i="11" s="1"/>
  <c r="Q60" i="67"/>
  <c r="F28" i="12"/>
  <c r="C29" i="12" s="1"/>
  <c r="D28" i="12" s="1"/>
  <c r="Q61" i="67"/>
  <c r="F1" i="15"/>
  <c r="J5" i="67"/>
  <c r="J24" i="67" s="1"/>
  <c r="Q52" i="67"/>
  <c r="Q52" i="15"/>
  <c r="Q74" i="15"/>
  <c r="C49" i="15"/>
  <c r="C49" i="67"/>
  <c r="H10" i="40"/>
  <c r="AB10" i="40" s="1"/>
  <c r="E483" i="3"/>
  <c r="E563" i="3"/>
  <c r="E109" i="3"/>
  <c r="E74" i="3"/>
  <c r="E181" i="3"/>
  <c r="AR6" i="3"/>
  <c r="E515" i="3"/>
  <c r="E253" i="3"/>
  <c r="E404" i="3"/>
  <c r="E159" i="3"/>
  <c r="E54" i="3"/>
  <c r="E446" i="3"/>
  <c r="E276" i="3"/>
  <c r="E510" i="3"/>
  <c r="E119" i="3"/>
  <c r="E146" i="3"/>
  <c r="E388" i="3"/>
  <c r="E260" i="3"/>
  <c r="E506" i="3"/>
  <c r="E188" i="3"/>
  <c r="E385" i="3"/>
  <c r="E311" i="3"/>
  <c r="E557" i="3"/>
  <c r="E465" i="3"/>
  <c r="E91" i="3"/>
  <c r="E44" i="3"/>
  <c r="E450" i="3"/>
  <c r="E551" i="3"/>
  <c r="E55" i="3"/>
  <c r="AM6" i="3"/>
  <c r="E459" i="3"/>
  <c r="E524" i="3"/>
  <c r="E197" i="3"/>
  <c r="E387" i="3"/>
  <c r="E182" i="3"/>
  <c r="E495" i="3"/>
  <c r="E31" i="3"/>
  <c r="E252" i="3"/>
  <c r="E461" i="3"/>
  <c r="E386" i="3"/>
  <c r="E135" i="3"/>
  <c r="E509" i="3"/>
  <c r="E327" i="3"/>
  <c r="E133" i="3"/>
  <c r="E261" i="3"/>
  <c r="E476" i="3"/>
  <c r="E519" i="3"/>
  <c r="E282" i="3"/>
  <c r="E262" i="3"/>
  <c r="E411" i="3"/>
  <c r="E584" i="3"/>
  <c r="AQ6" i="3"/>
  <c r="E67" i="3"/>
  <c r="D26" i="43"/>
  <c r="C25" i="43" s="1"/>
  <c r="E378" i="3"/>
  <c r="E131" i="3"/>
  <c r="E242" i="3"/>
  <c r="E200" i="3"/>
  <c r="AI6" i="3"/>
  <c r="E161" i="3"/>
  <c r="E69" i="3"/>
  <c r="AB6" i="3"/>
  <c r="E201" i="3"/>
  <c r="E322" i="3"/>
  <c r="E572" i="3"/>
  <c r="E70" i="3"/>
  <c r="E400" i="3"/>
  <c r="E204" i="3"/>
  <c r="E362" i="3"/>
  <c r="E454" i="3"/>
  <c r="E406" i="3"/>
  <c r="E277" i="3"/>
  <c r="E77" i="3"/>
  <c r="E586" i="3"/>
  <c r="E180" i="3"/>
  <c r="E231" i="3"/>
  <c r="E270" i="3"/>
  <c r="E508" i="3"/>
  <c r="E331" i="3"/>
  <c r="AS6" i="3"/>
  <c r="E107" i="3"/>
  <c r="E279" i="3"/>
  <c r="E571" i="3"/>
  <c r="E193" i="3"/>
  <c r="E518" i="3"/>
  <c r="E415" i="3"/>
  <c r="E358" i="3"/>
  <c r="E480" i="3"/>
  <c r="E581" i="3"/>
  <c r="I6" i="3"/>
  <c r="E344" i="3"/>
  <c r="E434" i="3"/>
  <c r="E302" i="3"/>
  <c r="E285" i="3"/>
  <c r="E291" i="3"/>
  <c r="E145" i="3"/>
  <c r="E438" i="3"/>
  <c r="E127" i="3"/>
  <c r="E179" i="3"/>
  <c r="E436" i="3"/>
  <c r="E520" i="3"/>
  <c r="E58" i="3"/>
  <c r="E62" i="3"/>
  <c r="E325" i="3"/>
  <c r="E178" i="3"/>
  <c r="E158" i="3"/>
  <c r="E113" i="3"/>
  <c r="E371" i="3"/>
  <c r="E248" i="3"/>
  <c r="E139" i="3"/>
  <c r="E369" i="3"/>
  <c r="E94" i="3"/>
  <c r="E219" i="3"/>
  <c r="E296" i="3"/>
  <c r="E100" i="3"/>
  <c r="E423" i="3"/>
  <c r="E445" i="3"/>
  <c r="E189" i="3"/>
  <c r="M6" i="3"/>
  <c r="E431" i="3"/>
  <c r="E268" i="3"/>
  <c r="E377" i="3"/>
  <c r="E489" i="3"/>
  <c r="E485" i="3"/>
  <c r="E89" i="3"/>
  <c r="E214" i="3"/>
  <c r="E468" i="3"/>
  <c r="E472" i="3"/>
  <c r="AK6" i="3"/>
  <c r="E347" i="3"/>
  <c r="E350" i="3"/>
  <c r="E183" i="3"/>
  <c r="E380" i="3"/>
  <c r="E143" i="3"/>
  <c r="E530" i="3"/>
  <c r="E186" i="3"/>
  <c r="E505" i="3"/>
  <c r="E269" i="3"/>
  <c r="E150" i="3"/>
  <c r="E457" i="3"/>
  <c r="E511" i="3"/>
  <c r="E382" i="3"/>
  <c r="E130" i="3"/>
  <c r="E569" i="3"/>
  <c r="E334" i="3"/>
  <c r="E443" i="3"/>
  <c r="E274" i="3"/>
  <c r="E481" i="3"/>
  <c r="E156" i="3"/>
  <c r="E237" i="3"/>
  <c r="O6" i="3"/>
  <c r="E92" i="3"/>
  <c r="E14" i="3"/>
  <c r="E529" i="3"/>
  <c r="E504" i="3"/>
  <c r="E39" i="3"/>
  <c r="E149" i="3"/>
  <c r="E416" i="3"/>
  <c r="E566" i="3"/>
  <c r="E364" i="3"/>
  <c r="E79" i="3"/>
  <c r="J6" i="3"/>
  <c r="E115" i="3"/>
  <c r="E42" i="3"/>
  <c r="E292" i="3"/>
  <c r="E118" i="3"/>
  <c r="E240" i="3"/>
  <c r="E132" i="3"/>
  <c r="X6" i="3"/>
  <c r="E191" i="3"/>
  <c r="E172" i="3"/>
  <c r="E215" i="3"/>
  <c r="E514" i="3"/>
  <c r="E579" i="3"/>
  <c r="E526" i="3"/>
  <c r="E211" i="3"/>
  <c r="E531" i="3"/>
  <c r="AO6" i="3"/>
  <c r="E227" i="3"/>
  <c r="E171" i="3"/>
  <c r="E577" i="3"/>
  <c r="K6" i="3"/>
  <c r="E545" i="3"/>
  <c r="E399" i="3"/>
  <c r="E134" i="3"/>
  <c r="E528" i="3"/>
  <c r="E538" i="3"/>
  <c r="E555" i="3"/>
  <c r="E175" i="3"/>
  <c r="E162" i="3"/>
  <c r="E478" i="3"/>
  <c r="E567" i="3"/>
  <c r="E111" i="3"/>
  <c r="E458" i="3"/>
  <c r="E85" i="3"/>
  <c r="E61" i="3"/>
  <c r="E407" i="3"/>
  <c r="E239" i="3"/>
  <c r="E295" i="3"/>
  <c r="E576" i="3"/>
  <c r="E203" i="3"/>
  <c r="Q6" i="3"/>
  <c r="E402" i="3"/>
  <c r="E321" i="3"/>
  <c r="E426" i="3"/>
  <c r="E367" i="3"/>
  <c r="E208" i="3"/>
  <c r="E224" i="3"/>
  <c r="E87" i="3"/>
  <c r="E542" i="3"/>
  <c r="E284" i="3"/>
  <c r="E250" i="3"/>
  <c r="E141" i="3"/>
  <c r="E289" i="3"/>
  <c r="E473" i="3"/>
  <c r="E376" i="3"/>
  <c r="E470" i="3"/>
  <c r="E198" i="3"/>
  <c r="E479" i="3"/>
  <c r="E234" i="3"/>
  <c r="E60" i="3"/>
  <c r="E25" i="3"/>
  <c r="E422" i="3"/>
  <c r="E35" i="3"/>
  <c r="E451" i="3"/>
  <c r="E34" i="3"/>
  <c r="E283" i="3"/>
  <c r="E46" i="3"/>
  <c r="I3" i="6"/>
  <c r="E3" i="6"/>
  <c r="D37" i="11" s="1"/>
  <c r="E487"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16" i="3"/>
  <c r="E561" i="3"/>
  <c r="E337" i="3"/>
  <c r="E343" i="3"/>
  <c r="E384" i="3"/>
  <c r="E27" i="3"/>
  <c r="E414" i="3"/>
  <c r="E271" i="3"/>
  <c r="E318" i="3"/>
  <c r="E433" i="3"/>
  <c r="E527" i="3"/>
  <c r="E45" i="3"/>
  <c r="E336" i="3"/>
  <c r="E117" i="3"/>
  <c r="E294" i="3"/>
  <c r="E229" i="3"/>
  <c r="E366" i="3"/>
  <c r="E121" i="3"/>
  <c r="E448" i="3"/>
  <c r="E580" i="3"/>
  <c r="E429" i="3"/>
  <c r="E177" i="3"/>
  <c r="E280" i="3"/>
  <c r="E565" i="3"/>
  <c r="S6" i="3"/>
  <c r="E319" i="3"/>
  <c r="E403" i="3"/>
  <c r="E196" i="3"/>
  <c r="E537" i="3"/>
  <c r="E352" i="3"/>
  <c r="E413" i="3"/>
  <c r="E163" i="3"/>
  <c r="E375" i="3"/>
  <c r="E354" i="3"/>
  <c r="E244" i="3"/>
  <c r="E90" i="3"/>
  <c r="E265" i="3"/>
  <c r="E112" i="3"/>
  <c r="E170" i="3"/>
  <c r="E372" i="3"/>
  <c r="E401" i="3"/>
  <c r="E564" i="3"/>
  <c r="E412" i="3"/>
  <c r="E405" i="3"/>
  <c r="E174" i="3"/>
  <c r="E355" i="3"/>
  <c r="E409" i="3"/>
  <c r="E212" i="3"/>
  <c r="E536" i="3"/>
  <c r="R6" i="3"/>
  <c r="E449" i="3"/>
  <c r="E517" i="3"/>
  <c r="E56" i="3"/>
  <c r="E241" i="3"/>
  <c r="E544"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99" i="3"/>
  <c r="E466" i="3"/>
  <c r="E554" i="3"/>
  <c r="E95" i="3"/>
  <c r="E363" i="3"/>
  <c r="E484" i="3"/>
  <c r="E160" i="3"/>
  <c r="E310" i="3"/>
  <c r="E33" i="3"/>
  <c r="E68" i="3"/>
  <c r="E309" i="3"/>
  <c r="E281" i="3"/>
  <c r="E482" i="3"/>
  <c r="E235" i="3"/>
  <c r="E206"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575" i="3"/>
  <c r="E541" i="3"/>
  <c r="E435" i="3"/>
  <c r="E152" i="3"/>
  <c r="E389" i="3"/>
  <c r="E467" i="3"/>
  <c r="E267" i="3"/>
  <c r="E492" i="3"/>
  <c r="E184" i="3"/>
  <c r="E63" i="3"/>
  <c r="E513" i="3"/>
  <c r="E391" i="3"/>
  <c r="E18" i="3"/>
  <c r="E383" i="3"/>
  <c r="AF6" i="3"/>
  <c r="E22" i="3"/>
  <c r="E525" i="3"/>
  <c r="E512" i="3"/>
  <c r="E497" i="3"/>
  <c r="E26" i="3"/>
  <c r="E356" i="3"/>
  <c r="E220" i="3"/>
  <c r="E232" i="3"/>
  <c r="E329" i="3"/>
  <c r="E105" i="3"/>
  <c r="E427" i="3"/>
  <c r="E499" i="3"/>
  <c r="E255" i="3"/>
  <c r="E417" i="3"/>
  <c r="E192" i="3"/>
  <c r="E76" i="3"/>
  <c r="E64" i="3"/>
  <c r="E249" i="3"/>
  <c r="E84" i="3"/>
  <c r="E233" i="3"/>
  <c r="E81" i="3"/>
  <c r="E494" i="3"/>
  <c r="AL6" i="3"/>
  <c r="E96" i="3"/>
  <c r="E86" i="3"/>
  <c r="E102" i="3"/>
  <c r="E205" i="3"/>
  <c r="T6" i="3"/>
  <c r="E408" i="3"/>
  <c r="E13" i="3"/>
  <c r="E41" i="3"/>
  <c r="E428" i="3"/>
  <c r="E324" i="3"/>
  <c r="E80" i="3"/>
  <c r="E16" i="3"/>
  <c r="E393" i="3"/>
  <c r="E507" i="3"/>
  <c r="AH6" i="3"/>
  <c r="E463" i="3"/>
  <c r="E226" i="3"/>
  <c r="L6" i="3"/>
  <c r="E15" i="3"/>
  <c r="E194" i="3"/>
  <c r="E392" i="3"/>
  <c r="E123" i="3"/>
  <c r="E20" i="3"/>
  <c r="E365" i="3"/>
  <c r="E552" i="3"/>
  <c r="E348" i="3"/>
  <c r="E24" i="3"/>
  <c r="E312" i="3"/>
  <c r="E110" i="3"/>
  <c r="E48" i="3"/>
  <c r="E464" i="3"/>
  <c r="E266" i="3"/>
  <c r="E374" i="3"/>
  <c r="E66" i="3"/>
  <c r="E195" i="3"/>
  <c r="E187" i="3"/>
  <c r="E82" i="3"/>
  <c r="E157" i="3"/>
  <c r="E474" i="3"/>
  <c r="E471" i="3"/>
  <c r="E357" i="3"/>
  <c r="E207" i="3"/>
  <c r="E548" i="3"/>
  <c r="E71" i="3"/>
  <c r="E317" i="3"/>
  <c r="E501" i="3"/>
  <c r="E359" i="3"/>
  <c r="E523" i="3"/>
  <c r="E298" i="3"/>
  <c r="E17" i="3"/>
  <c r="E303" i="3"/>
  <c r="AA6" i="3"/>
  <c r="E128" i="3"/>
  <c r="E330" i="3"/>
  <c r="E424" i="3"/>
  <c r="E496" i="3"/>
  <c r="E256" i="3"/>
  <c r="E32" i="3"/>
  <c r="E164" i="3"/>
  <c r="P6" i="3"/>
  <c r="E444" i="3"/>
  <c r="E166" i="3"/>
  <c r="E30" i="3"/>
  <c r="E553" i="3"/>
  <c r="E516" i="3"/>
  <c r="E151" i="3"/>
  <c r="V6" i="3"/>
  <c r="E230" i="3"/>
  <c r="E395" i="3"/>
  <c r="E290" i="3"/>
  <c r="E578" i="3"/>
  <c r="E583" i="3"/>
  <c r="E314" i="3"/>
  <c r="Q73" i="15"/>
  <c r="J10" i="39"/>
  <c r="W10" i="39" s="1"/>
  <c r="AA10" i="39"/>
  <c r="F10" i="40"/>
  <c r="S10" i="40" s="1"/>
  <c r="J10" i="40"/>
  <c r="AC10" i="40" s="1"/>
  <c r="H10" i="39"/>
  <c r="U10" i="39" s="1"/>
  <c r="J5" i="15"/>
  <c r="J24" i="15" s="1"/>
  <c r="C21" i="71"/>
  <c r="D22" i="71"/>
  <c r="E59" i="3"/>
  <c r="E349" i="3"/>
  <c r="E258" i="3"/>
  <c r="E37" i="3"/>
  <c r="E491" i="3"/>
  <c r="AP6" i="3"/>
  <c r="E430" i="3"/>
  <c r="E502" i="3"/>
  <c r="E286" i="3"/>
  <c r="E539" i="3"/>
  <c r="D56" i="71"/>
  <c r="T56" i="71"/>
  <c r="O65" i="71"/>
  <c r="D66" i="71"/>
  <c r="O66" i="71"/>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6" i="1"/>
  <c r="M27" i="15"/>
  <c r="F41" i="15"/>
  <c r="M27" i="67"/>
  <c r="C48" i="67" l="1"/>
  <c r="C66" i="67" s="1"/>
  <c r="C48" i="15"/>
  <c r="C66" i="15" s="1"/>
  <c r="AC10" i="39"/>
  <c r="AB10" i="39"/>
  <c r="H6" i="3"/>
  <c r="C17" i="4"/>
  <c r="B4" i="52" s="1"/>
  <c r="B43" i="72" s="1"/>
  <c r="M18" i="9"/>
  <c r="B118" i="9" s="1"/>
  <c r="B1" i="74" s="1"/>
  <c r="D3" i="21"/>
  <c r="D14" i="12"/>
  <c r="D17" i="12" s="1"/>
  <c r="C17" i="12" s="1"/>
  <c r="AC6" i="3"/>
  <c r="L18" i="9"/>
  <c r="D3" i="37"/>
  <c r="D19" i="11"/>
  <c r="C19" i="11" s="1"/>
  <c r="D116" i="43"/>
  <c r="AA10" i="40"/>
  <c r="W10" i="40"/>
  <c r="F22" i="68"/>
  <c r="F41" i="68" s="1"/>
  <c r="F25" i="12"/>
  <c r="C26" i="12" s="1"/>
  <c r="D25" i="12" s="1"/>
  <c r="D36" i="71"/>
  <c r="T36" i="71"/>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C17" i="67"/>
  <c r="C17" i="15"/>
  <c r="D10" i="68"/>
  <c r="C14" i="67"/>
  <c r="C60" i="67" l="1"/>
  <c r="C60" i="15"/>
  <c r="E6" i="3"/>
  <c r="C44" i="68"/>
  <c r="D41" i="68" s="1"/>
  <c r="C26" i="68"/>
  <c r="D22" i="68" s="1"/>
  <c r="C26" i="11"/>
  <c r="D22" i="11" s="1"/>
  <c r="C44" i="11"/>
  <c r="D41" i="11" s="1"/>
  <c r="C19" i="71"/>
  <c r="T20" i="71"/>
  <c r="D20" i="71"/>
  <c r="U20" i="71" s="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B3" i="43" l="1"/>
  <c r="C6" i="68"/>
  <c r="C7" i="68" s="1"/>
  <c r="C18" i="12"/>
  <c r="C18" i="71"/>
  <c r="D19"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27" i="12" s="1"/>
  <c r="C25" i="12"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D17" i="7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C25" i="68" l="1"/>
  <c r="C22" i="68" s="1"/>
  <c r="C31" i="68" s="1"/>
  <c r="T16" i="7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8"/>
  <c r="C20" i="9"/>
  <c r="D2" i="21"/>
  <c r="D35" i="9"/>
  <c r="D34" i="9"/>
  <c r="C103" i="9" l="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7"/>
  <c r="D2" i="34"/>
  <c r="D2" i="3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8" i="1"/>
  <c r="AO9" i="1"/>
  <c r="AO10" i="1"/>
  <c r="AO12"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118" i="9"/>
  <c r="D119" i="9" s="1"/>
  <c r="D5" i="52" s="1"/>
  <c r="B49" i="72" s="1"/>
  <c r="F118" i="9"/>
  <c r="G118" i="9" s="1"/>
  <c r="G4" i="52" s="1"/>
  <c r="B52" i="72" s="1"/>
  <c r="H118" i="9"/>
  <c r="H101" i="9" s="1"/>
  <c r="F4" i="52"/>
  <c r="B51" i="72" s="1"/>
  <c r="F119" i="9" l="1"/>
  <c r="F5" i="52" s="1"/>
  <c r="B53" i="72" s="1"/>
  <c r="I118" i="9"/>
  <c r="C105" i="9" s="1"/>
  <c r="D4" i="52"/>
  <c r="B47" i="72" s="1"/>
  <c r="H4" i="52"/>
  <c r="H119" i="9"/>
  <c r="H5" i="52" s="1"/>
  <c r="M48" i="9"/>
  <c r="H107" i="9"/>
  <c r="D45" i="9"/>
  <c r="D5" i="53"/>
  <c r="C104" i="9"/>
  <c r="E118" i="9"/>
  <c r="E4" i="52" s="1"/>
  <c r="B48" i="72" s="1"/>
  <c r="I4" i="52"/>
  <c r="H102" i="9"/>
  <c r="M49" i="9" l="1"/>
  <c r="H108" i="9"/>
  <c r="D13" i="53"/>
  <c r="D122" i="9"/>
  <c r="C5" i="74"/>
  <c r="D7" i="53"/>
  <c r="B21" i="72" s="1"/>
  <c r="D6" i="53"/>
  <c r="B22" i="72" s="1"/>
  <c r="B20" i="72"/>
  <c r="C72" i="9"/>
  <c r="C85" i="9"/>
  <c r="D53" i="9"/>
  <c r="C64" i="9"/>
  <c r="C63" i="9" s="1"/>
  <c r="C67" i="9" s="1"/>
  <c r="D55" i="9"/>
  <c r="M53" i="9" s="1"/>
  <c r="D52" i="9"/>
  <c r="C78" i="9"/>
  <c r="C73" i="9" s="1"/>
  <c r="C93" i="9"/>
  <c r="C86" i="9" s="1"/>
  <c r="C95" i="9" l="1"/>
  <c r="C68" i="9"/>
  <c r="D54" i="9" s="1"/>
  <c r="D48" i="9" s="1"/>
  <c r="M52" i="9" s="1"/>
  <c r="D59" i="9"/>
  <c r="M55" i="9" s="1"/>
  <c r="D123" i="9"/>
  <c r="D9" i="52" s="1"/>
  <c r="D8" i="52"/>
  <c r="D14" i="53"/>
  <c r="B32" i="72" s="1"/>
  <c r="B30" i="72"/>
  <c r="C96" i="9"/>
  <c r="E96" i="9" s="1"/>
  <c r="E97" i="9" s="1"/>
  <c r="D15" i="53"/>
  <c r="B31" i="72" s="1"/>
  <c r="C6" i="74"/>
  <c r="C79" i="9"/>
  <c r="L65" i="9"/>
  <c r="M65" i="9" s="1"/>
  <c r="L68" i="9"/>
  <c r="M68" i="9" s="1"/>
  <c r="L67" i="9"/>
  <c r="M67" i="9" s="1"/>
  <c r="L63" i="9"/>
  <c r="M63" i="9" s="1"/>
  <c r="L64" i="9"/>
  <c r="M64" i="9" s="1"/>
  <c r="L66" i="9"/>
  <c r="M66" i="9" s="1"/>
  <c r="M69" i="9" l="1"/>
  <c r="N69" i="9" s="1"/>
  <c r="C80" i="9"/>
  <c r="E80" i="9" s="1"/>
  <c r="E81" i="9" s="1"/>
  <c r="C97" i="9"/>
  <c r="D58" i="9" s="1"/>
  <c r="D56" i="9" s="1"/>
  <c r="M54" i="9" s="1"/>
  <c r="N57" i="9" s="1"/>
  <c r="C81" i="9" l="1"/>
  <c r="P57" i="9"/>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<sst xmlns="http://schemas.openxmlformats.org/spreadsheetml/2006/main" count="8101" uniqueCount="3592">
  <si>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</si>
  <si>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</si>
  <si>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</si>
  <si>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</si>
  <si>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</si>
  <si>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</si>
  <si>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</si>
  <si>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</si>
  <si>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</si>
  <si>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</si>
  <si>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</si>
  <si>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</si>
  <si>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</si>
  <si>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</si>
  <si>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</si>
  <si>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</si>
  <si>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</si>
  <si>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</si>
  <si>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</si>
  <si>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</si>
  <si>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</si>
  <si>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</si>
  <si>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</si>
  <si>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</si>
  <si>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</si>
  <si>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</si>
  <si>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</si>
  <si>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</si>
  <si>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</si>
  <si>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</si>
  <si>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</si>
  <si>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</si>
  <si>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</si>
  <si>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</si>
  <si>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</si>
  <si>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</si>
  <si>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</si>
  <si>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</si>
  <si>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</si>
  <si>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</si>
  <si>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</si>
  <si>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</si>
  <si>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</si>
  <si>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</si>
  <si>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</si>
  <si>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</si>
  <si>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</si>
  <si>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</si>
  <si>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</si>
  <si>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</si>
  <si>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</si>
  <si>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</si>
  <si>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</si>
  <si>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</si>
  <si>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</si>
  <si>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</si>
  <si>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</si>
  <si>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</si>
  <si>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</si>
  <si>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</si>
  <si>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</si>
  <si>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</si>
  <si>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</si>
  <si>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</si>
  <si>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</si>
  <si>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</si>
  <si>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</si>
  <si>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</si>
  <si>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</si>
  <si>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</si>
  <si>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</si>
  <si>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</si>
  <si>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</si>
  <si>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</si>
  <si>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</si>
  <si>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</si>
  <si>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</si>
  <si>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</si>
  <si>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</si>
  <si>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</si>
  <si>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</si>
  <si>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</si>
  <si>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</si>
  <si>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</si>
  <si>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</si>
  <si>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</si>
  <si>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</si>
  <si>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</si>
  <si>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</si>
  <si>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</si>
  <si>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</si>
  <si>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</si>
  <si>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</si>
  <si>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</si>
  <si>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</si>
  <si>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</si>
  <si>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</si>
  <si>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</si>
  <si>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</si>
  <si>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</si>
  <si>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</si>
  <si>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</si>
  <si>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</si>
  <si>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</si>
  <si>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</si>
  <si>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</si>
  <si>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</si>
  <si>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</si>
  <si>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</si>
  <si>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</si>
  <si>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</si>
  <si>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</si>
  <si>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</si>
  <si>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</si>
  <si>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</si>
  <si>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</si>
  <si>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</si>
  <si>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</si>
  <si>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</si>
  <si>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</si>
  <si>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</si>
  <si>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</si>
  <si>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</si>
  <si>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</si>
  <si>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</si>
  <si>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</si>
  <si>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</si>
  <si>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</si>
  <si>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</si>
  <si>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</si>
  <si>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</si>
  <si>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</si>
  <si>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</si>
  <si>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</si>
  <si>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</si>
  <si>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</si>
  <si>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</si>
  <si>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</si>
  <si>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</si>
  <si>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</si>
  <si>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</si>
  <si>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</si>
  <si>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</si>
  <si>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</si>
  <si>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</si>
  <si>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</si>
  <si>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</si>
  <si>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</si>
  <si>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</si>
  <si>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</si>
  <si>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</si>
  <si>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</si>
  <si>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</si>
  <si>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</si>
  <si>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</si>
  <si>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</si>
  <si>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</si>
  <si>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</si>
  <si>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</si>
  <si>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</si>
  <si>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</si>
  <si>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</si>
  <si>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</si>
  <si>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</si>
  <si>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</si>
  <si>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</si>
  <si>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</si>
  <si>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</si>
  <si>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</si>
  <si>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</si>
  <si>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</si>
  <si>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</si>
  <si>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</si>
  <si>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</si>
  <si>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</si>
  <si>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</si>
  <si>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</si>
  <si>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</si>
  <si>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</si>
  <si>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</si>
  <si>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</si>
  <si>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</si>
  <si>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</si>
  <si>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</si>
  <si>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</si>
  <si>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</si>
  <si>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</si>
  <si>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</si>
  <si>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</si>
  <si>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</si>
  <si>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</si>
  <si>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</si>
  <si>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</si>
  <si>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</si>
  <si>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</si>
  <si>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</si>
  <si>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</si>
  <si>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</si>
  <si>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</si>
  <si>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</si>
  <si>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</si>
  <si>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</si>
  <si>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</si>
  <si>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</si>
  <si>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</si>
  <si>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</si>
  <si>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</si>
  <si>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</si>
  <si>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</si>
  <si>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</si>
  <si>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</si>
  <si>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</si>
  <si>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</si>
  <si>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</si>
  <si>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</si>
  <si>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</si>
  <si>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</si>
  <si>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</si>
  <si>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</si>
  <si>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</si>
  <si>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</si>
  <si>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</si>
  <si>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</si>
  <si>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</si>
  <si>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</si>
  <si>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</si>
  <si>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</si>
  <si>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</si>
  <si>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</si>
  <si>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</si>
  <si>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</si>
  <si>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</si>
  <si>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</si>
  <si>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</si>
  <si>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</si>
  <si>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</si>
  <si>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</si>
  <si>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</si>
  <si>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</si>
  <si>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</si>
  <si>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</si>
  <si>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</si>
  <si>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</si>
  <si>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</si>
  <si>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</si>
  <si>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</si>
  <si>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</si>
  <si>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</si>
  <si>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</si>
  <si>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</si>
  <si>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</si>
  <si>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</si>
  <si>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</si>
  <si>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</si>
  <si>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</si>
  <si>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</si>
  <si>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</si>
  <si>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</si>
  <si>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</si>
  <si>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</si>
  <si>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</si>
  <si>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</si>
  <si>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</si>
  <si>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</si>
  <si>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</si>
  <si>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</si>
  <si>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</si>
  <si>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</si>
  <si>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</si>
  <si>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</si>
  <si>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</si>
  <si>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</si>
  <si>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</si>
  <si>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</si>
  <si>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</si>
  <si>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</si>
  <si>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</si>
  <si>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</si>
  <si>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</si>
  <si>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</si>
  <si>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</si>
  <si>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</si>
  <si>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</si>
  <si>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</si>
  <si>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</si>
  <si>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</si>
  <si>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</si>
  <si>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</si>
  <si>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</si>
  <si>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</si>
  <si>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</si>
  <si>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</si>
  <si>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</si>
  <si>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</si>
  <si>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</si>
  <si>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</si>
  <si>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</si>
  <si>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</si>
  <si>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</si>
  <si>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</si>
  <si>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</si>
  <si>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</si>
  <si>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</si>
  <si>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</si>
  <si>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</si>
  <si>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</si>
  <si>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</si>
  <si>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</si>
  <si>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</si>
  <si>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</si>
  <si>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</si>
  <si>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</si>
  <si>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</si>
  <si>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</si>
  <si>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</si>
  <si>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</si>
  <si>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</si>
  <si>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</si>
  <si>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</si>
  <si>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</si>
  <si>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</si>
  <si>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</si>
  <si>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</si>
  <si>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</si>
  <si>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</si>
  <si>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</si>
  <si>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</si>
  <si>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</si>
  <si>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</si>
  <si>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</si>
  <si>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</si>
  <si>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</si>
  <si>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</si>
  <si>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</si>
  <si>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</si>
  <si>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</si>
  <si>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</si>
  <si>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</si>
  <si>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</si>
  <si>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</si>
  <si>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</si>
  <si>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</si>
  <si>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</si>
  <si>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</si>
  <si>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</si>
  <si>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</si>
  <si>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</si>
  <si>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</si>
  <si>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</si>
  <si>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</si>
  <si>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</si>
  <si>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</si>
  <si>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</si>
  <si>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</si>
  <si>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</si>
  <si>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</si>
  <si>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</si>
  <si>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</si>
  <si>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</si>
  <si>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</si>
  <si>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</si>
  <si>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</si>
  <si>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</si>
  <si>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</si>
  <si>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</si>
  <si>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</si>
  <si>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</si>
  <si>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</si>
  <si>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</si>
  <si>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</si>
  <si>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</si>
  <si>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</si>
  <si>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</si>
  <si>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</si>
  <si>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</si>
  <si>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</si>
  <si>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</si>
  <si>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</si>
  <si>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</si>
  <si>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</si>
  <si>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</si>
  <si>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</si>
  <si>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</si>
  <si>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</si>
  <si>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</si>
  <si>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</si>
  <si>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</si>
  <si>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</si>
  <si>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</si>
  <si>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</si>
  <si>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</si>
  <si>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</si>
  <si>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</si>
  <si>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</si>
  <si>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</si>
  <si>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</si>
  <si>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</si>
  <si>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</si>
  <si>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</si>
  <si>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</si>
  <si>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</si>
  <si>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</si>
  <si>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</si>
  <si>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</si>
  <si>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</si>
  <si>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</si>
  <si>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</si>
  <si>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</si>
  <si>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</si>
  <si>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</si>
  <si>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</si>
  <si>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</si>
  <si>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</si>
  <si>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</si>
  <si>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</si>
  <si>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</si>
  <si>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</si>
  <si>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</si>
  <si>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</si>
  <si>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</si>
  <si>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</si>
  <si>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</si>
  <si>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</si>
  <si>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</si>
  <si>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</si>
  <si>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</si>
  <si>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</si>
  <si>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</si>
  <si>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</si>
  <si>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</si>
  <si>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</si>
  <si>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</si>
  <si>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</si>
  <si>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</si>
  <si>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</si>
  <si>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</si>
  <si>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</si>
  <si>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</si>
  <si>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</si>
  <si>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</si>
  <si>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</si>
  <si>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</si>
  <si>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</si>
  <si>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</si>
  <si>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</si>
  <si>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</si>
  <si>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</si>
  <si>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</si>
  <si>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</si>
  <si>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</si>
  <si>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</si>
  <si>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</si>
  <si>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</si>
  <si>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</si>
  <si>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</si>
  <si>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</si>
  <si>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</si>
  <si>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</si>
  <si>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</si>
  <si>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</si>
  <si>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</si>
  <si>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</si>
  <si>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</si>
  <si>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</si>
  <si>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</si>
  <si>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</si>
  <si>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</si>
  <si>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</si>
  <si>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</si>
  <si>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</si>
  <si>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</si>
  <si>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</si>
  <si>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</si>
  <si>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</si>
  <si>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</si>
  <si>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</si>
  <si>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</si>
  <si>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</si>
  <si>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</si>
  <si>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</si>
  <si>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</si>
  <si>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</si>
  <si>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</si>
  <si>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</si>
  <si>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</si>
  <si>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</si>
  <si>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</si>
  <si>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</si>
  <si>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</si>
  <si>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</si>
  <si>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</si>
  <si>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</si>
  <si>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</si>
  <si>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</si>
  <si>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</si>
  <si>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</si>
  <si>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</si>
  <si>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</si>
  <si>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</si>
  <si>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</si>
  <si>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</si>
  <si>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</si>
  <si>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</si>
  <si>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</si>
  <si>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</si>
  <si>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</si>
  <si>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</si>
  <si>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</si>
  <si>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</si>
  <si>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</si>
  <si>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</si>
  <si>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</si>
  <si>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</si>
  <si>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</si>
  <si>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</si>
  <si>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</si>
  <si>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</si>
  <si>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</si>
  <si>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</si>
  <si>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</si>
  <si>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</si>
  <si>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</si>
  <si>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</si>
  <si>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</si>
  <si>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</si>
  <si>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</si>
  <si>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</si>
  <si>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</si>
  <si>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</si>
  <si>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</si>
  <si>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</si>
  <si>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</si>
  <si>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</si>
  <si>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</si>
  <si>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</si>
  <si>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</si>
  <si>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</si>
  <si>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</si>
  <si>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</si>
  <si>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</si>
  <si>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</si>
  <si>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</si>
  <si>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</si>
  <si>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</si>
  <si>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</si>
  <si>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</si>
  <si>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</si>
  <si>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</si>
  <si>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</si>
  <si>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</si>
  <si>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</si>
  <si>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</si>
  <si>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</si>
  <si>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</si>
  <si>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</si>
  <si>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</si>
  <si>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</si>
  <si>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</si>
  <si>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</si>
  <si>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</si>
  <si>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</si>
  <si>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</si>
  <si>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</si>
  <si>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</si>
  <si>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</si>
  <si>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</si>
  <si>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</si>
  <si>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</si>
  <si>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</si>
  <si>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</si>
  <si>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</si>
  <si>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</si>
  <si>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</si>
  <si>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</si>
  <si>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</si>
  <si>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</si>
  <si>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</si>
  <si>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</si>
  <si>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</si>
  <si>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</si>
  <si>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</si>
  <si>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</si>
  <si>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</si>
  <si>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</si>
  <si>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</si>
  <si>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</si>
  <si>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</si>
  <si>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</si>
  <si>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</si>
  <si>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</si>
  <si>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</si>
  <si>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</si>
  <si>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</si>
  <si>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</si>
  <si>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</si>
  <si>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</si>
  <si>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</si>
  <si>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</si>
  <si>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</si>
  <si>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</si>
  <si>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</si>
  <si>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</si>
  <si>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</si>
  <si>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</si>
  <si>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</si>
  <si>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</si>
  <si>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</si>
  <si>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</si>
  <si>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</si>
  <si>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</si>
  <si>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</si>
  <si>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</si>
  <si>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</si>
  <si>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</si>
  <si>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</si>
  <si>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</si>
  <si>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</si>
  <si>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</si>
  <si>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</si>
  <si>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</si>
  <si>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</si>
  <si>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</si>
  <si>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</si>
  <si>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</si>
  <si>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</si>
  <si>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</si>
  <si>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</si>
  <si>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</si>
  <si>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</si>
  <si>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</si>
  <si>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</si>
  <si>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</si>
  <si>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</si>
  <si>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</si>
  <si>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</si>
  <si>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</si>
  <si>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</si>
  <si>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</si>
  <si>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</si>
  <si>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</si>
  <si>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</si>
  <si>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</si>
  <si>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</si>
  <si>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</si>
  <si>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</si>
  <si>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</si>
  <si>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</si>
  <si>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</si>
  <si>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</si>
  <si>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</si>
  <si>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</si>
  <si>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</si>
  <si>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</si>
  <si>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</si>
  <si>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</si>
  <si>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</si>
  <si>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</si>
  <si>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</si>
  <si>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</si>
  <si>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</si>
  <si>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</si>
  <si>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</si>
  <si>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</si>
  <si>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</si>
  <si>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</si>
  <si>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</si>
  <si>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</si>
  <si>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</si>
  <si>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</si>
  <si>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</si>
  <si>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</si>
  <si>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</si>
  <si>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</si>
  <si>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</si>
  <si>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</si>
  <si>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</si>
  <si>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</si>
  <si>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</si>
  <si>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</si>
  <si>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</si>
  <si>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</si>
  <si>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</si>
  <si>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</si>
  <si>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</si>
  <si>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</si>
  <si>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</si>
  <si>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</si>
  <si>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</si>
  <si>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</si>
  <si>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</si>
  <si>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</si>
  <si>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</si>
  <si>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</si>
  <si>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</si>
  <si>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</si>
  <si>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</si>
  <si>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</si>
  <si>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</si>
  <si>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</si>
  <si>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</si>
  <si>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</si>
  <si>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</si>
  <si>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</si>
  <si>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</si>
  <si>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</si>
  <si>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</si>
  <si>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</si>
  <si>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</si>
  <si>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</si>
  <si>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</si>
  <si>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</si>
  <si>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</si>
  <si>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</si>
  <si>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</si>
  <si>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</si>
  <si>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</si>
  <si>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</si>
  <si>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</si>
  <si>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</si>
  <si>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</si>
  <si>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</si>
  <si>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</si>
  <si>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</si>
  <si>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</si>
  <si>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</si>
  <si>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</si>
  <si>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</si>
  <si>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</si>
  <si>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</si>
  <si>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</si>
  <si>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</si>
  <si>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</si>
  <si>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</si>
  <si>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</si>
  <si>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</si>
  <si>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</si>
  <si>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</si>
  <si>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</si>
  <si>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</si>
  <si>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</si>
  <si>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</si>
  <si>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</si>
  <si>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</si>
  <si>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</si>
  <si>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</si>
  <si>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</si>
  <si>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</si>
  <si>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</si>
  <si>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</si>
  <si>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</si>
  <si>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</si>
  <si>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</si>
  <si>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</si>
  <si>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</si>
  <si>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</si>
  <si>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</si>
  <si>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</si>
  <si>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</si>
  <si>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</si>
  <si>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</si>
  <si>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</si>
  <si>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</si>
  <si>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</si>
  <si>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</si>
  <si>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</si>
  <si>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</si>
  <si>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</si>
  <si>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</si>
  <si>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</si>
  <si>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</si>
  <si>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</si>
  <si>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</si>
  <si>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</si>
  <si>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</si>
  <si>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</si>
  <si>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</si>
  <si>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</si>
  <si>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</si>
  <si>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</si>
  <si>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</si>
  <si>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</si>
  <si>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</si>
  <si>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</si>
  <si>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</si>
  <si>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</si>
  <si>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</si>
  <si>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</si>
  <si>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</si>
  <si>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</si>
  <si>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</si>
  <si>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</si>
  <si>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</si>
  <si>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</si>
  <si>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</si>
  <si>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</si>
  <si>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</si>
  <si>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</si>
  <si>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</si>
  <si>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</si>
  <si>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</si>
  <si>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</si>
  <si>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</si>
  <si>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</si>
  <si>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</si>
  <si>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</si>
  <si>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</si>
  <si>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</si>
  <si>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</si>
  <si>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</si>
  <si>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</si>
  <si>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</si>
  <si>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</si>
  <si>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</si>
  <si>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</si>
  <si>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</si>
  <si>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</si>
  <si>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</si>
  <si>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</si>
  <si>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</si>
  <si>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</si>
  <si>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</si>
  <si>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</si>
  <si>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</si>
  <si>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</si>
  <si>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</si>
  <si>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</si>
  <si>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</si>
  <si>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</si>
  <si>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</si>
  <si>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</si>
  <si>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</si>
  <si>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</si>
  <si>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</si>
  <si>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</si>
  <si>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</si>
  <si>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</si>
  <si>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</si>
  <si>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</si>
  <si>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</si>
  <si>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</si>
  <si>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</si>
  <si>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</si>
  <si>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</si>
  <si>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</si>
  <si>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</si>
  <si>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</si>
  <si>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</si>
  <si>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</si>
  <si>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</si>
  <si>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</si>
  <si>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</si>
  <si>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</si>
  <si>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</si>
  <si>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</si>
  <si>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</si>
  <si>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</si>
  <si>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</si>
  <si>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</si>
  <si>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</si>
  <si>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</si>
  <si>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</si>
  <si>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</si>
  <si>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</si>
  <si>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</si>
  <si>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</si>
  <si>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</si>
  <si>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</si>
  <si>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</si>
  <si>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</si>
  <si>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</si>
  <si>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</si>
  <si>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</si>
  <si>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</si>
  <si>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</si>
  <si>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</si>
  <si>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</si>
  <si>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</si>
  <si>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</si>
  <si>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</si>
  <si>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</si>
  <si>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</si>
  <si>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</si>
  <si>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</si>
  <si>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</si>
  <si>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</si>
  <si>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</si>
  <si>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</si>
  <si>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</si>
  <si>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</si>
  <si>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</si>
  <si>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</si>
  <si>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</si>
  <si>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</si>
  <si>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</si>
  <si>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</si>
  <si>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</si>
  <si>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</si>
  <si>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</si>
  <si>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</si>
  <si>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</si>
  <si>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</si>
  <si>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</si>
  <si>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</si>
  <si>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</si>
  <si>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</si>
  <si>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</si>
  <si>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</si>
  <si>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</si>
  <si>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</si>
  <si>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</si>
  <si>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</si>
  <si>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</si>
  <si>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</si>
  <si>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</si>
  <si>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</si>
  <si>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</si>
  <si>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</si>
  <si>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</si>
  <si>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</si>
  <si>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</si>
  <si>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</si>
  <si>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</si>
  <si>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</si>
  <si>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</si>
  <si>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</si>
  <si>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</si>
  <si>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</si>
  <si>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</si>
  <si>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</si>
  <si>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</si>
  <si>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</si>
  <si>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</si>
  <si>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</si>
  <si>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</si>
  <si>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</si>
  <si>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</si>
  <si>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</si>
  <si>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</si>
  <si>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</si>
  <si>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</si>
  <si>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</si>
  <si>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</si>
  <si>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</si>
  <si>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</si>
  <si>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</si>
  <si>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</si>
  <si>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</si>
  <si>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</si>
  <si>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</si>
  <si>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</si>
  <si>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</si>
  <si>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</si>
  <si>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</si>
  <si>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</si>
  <si>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</si>
  <si>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</si>
  <si>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</si>
  <si>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</si>
  <si>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</si>
  <si>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</si>
  <si>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</si>
  <si>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</si>
  <si>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</si>
  <si>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</si>
  <si>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</si>
  <si>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</si>
  <si>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</si>
  <si>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</si>
  <si>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</si>
  <si>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</si>
  <si>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</si>
  <si>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</si>
  <si>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</si>
  <si>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</si>
  <si>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</si>
  <si>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</si>
  <si>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</si>
  <si>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</si>
  <si>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</si>
  <si>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</si>
  <si>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</si>
  <si>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</si>
  <si>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</si>
  <si>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</si>
  <si>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</si>
  <si>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</si>
  <si>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</si>
  <si>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</si>
  <si>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</si>
  <si>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</si>
  <si>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</si>
  <si>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</si>
  <si>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</si>
  <si>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</si>
  <si>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</si>
  <si>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</si>
  <si>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</si>
  <si>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</si>
  <si>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</si>
  <si>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</si>
  <si>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</si>
  <si>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</si>
  <si>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</si>
  <si>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</si>
  <si>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</si>
  <si>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</si>
  <si>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</si>
  <si>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</si>
  <si>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</si>
  <si>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</si>
  <si>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</si>
  <si>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</si>
  <si>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</si>
  <si>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</si>
  <si>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</si>
  <si>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</si>
  <si>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</si>
  <si>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</si>
  <si>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</si>
  <si>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</si>
  <si>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</si>
  <si>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</si>
  <si>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</si>
  <si>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</si>
  <si>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</si>
  <si>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</si>
  <si>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</si>
  <si>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</si>
  <si>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</si>
  <si>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</si>
  <si>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</si>
  <si>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</si>
  <si>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</si>
  <si>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</si>
  <si>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</si>
  <si>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</si>
  <si>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</si>
  <si>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</si>
  <si>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</si>
  <si>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</si>
  <si>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</si>
  <si>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</si>
  <si>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</si>
  <si>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</si>
  <si>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</si>
  <si>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</si>
  <si>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</si>
  <si>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</si>
  <si>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</si>
  <si>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</si>
  <si>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</si>
  <si>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</si>
  <si>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</si>
  <si>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</si>
  <si>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</si>
  <si>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</si>
  <si>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</si>
  <si>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</si>
  <si>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</si>
  <si>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</si>
  <si>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</si>
  <si>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</si>
  <si>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</si>
  <si>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</si>
  <si>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</si>
  <si>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</si>
  <si>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</si>
  <si>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</si>
  <si>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</si>
  <si>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</si>
  <si>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</si>
  <si>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</si>
  <si>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</si>
  <si>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</si>
  <si>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</si>
  <si>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</si>
  <si>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</si>
  <si>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</si>
  <si>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</si>
  <si>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</si>
  <si>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</si>
  <si>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</si>
  <si>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</si>
  <si>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</si>
  <si>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</si>
  <si>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</si>
  <si>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</si>
  <si>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</si>
  <si>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</si>
  <si>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</si>
  <si>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</si>
  <si>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</si>
  <si>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</si>
  <si>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</si>
  <si>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</si>
  <si>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</si>
  <si>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</si>
  <si>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</si>
  <si>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</si>
  <si>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</si>
  <si>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</si>
  <si>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</si>
  <si>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</si>
  <si>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</si>
  <si>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</si>
  <si>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</si>
  <si>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</si>
  <si>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</si>
  <si>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</si>
  <si>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</si>
  <si>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</si>
  <si>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</si>
  <si>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</si>
  <si>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</si>
  <si>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</si>
  <si>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</si>
  <si>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</si>
  <si>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</si>
  <si>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</si>
  <si>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</si>
  <si>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</si>
  <si>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</si>
  <si>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</si>
  <si>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</si>
  <si>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</si>
  <si>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</si>
  <si>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</si>
  <si>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</si>
  <si>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</si>
  <si>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</si>
  <si>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</si>
  <si>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</si>
  <si>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</si>
  <si>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</si>
  <si>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</si>
  <si>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</si>
  <si>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</si>
  <si>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</si>
  <si>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</si>
  <si>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</si>
  <si>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</si>
  <si>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</si>
  <si>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</si>
  <si>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</si>
  <si>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</si>
  <si>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</si>
  <si>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</si>
  <si>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</si>
  <si>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</si>
  <si>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</si>
  <si>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</si>
  <si>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</si>
  <si>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</si>
  <si>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</si>
  <si>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</si>
  <si>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</si>
  <si>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</si>
  <si>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</si>
  <si>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</si>
  <si>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</si>
  <si>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</si>
  <si>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</si>
  <si>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</si>
  <si>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</si>
  <si>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</si>
  <si>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</si>
  <si>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</si>
  <si>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</si>
  <si>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</si>
  <si>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</si>
  <si>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</si>
  <si>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</si>
  <si>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</si>
  <si>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</si>
  <si>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</si>
  <si>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</si>
  <si>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</si>
  <si>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</si>
  <si>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</si>
  <si>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</si>
  <si>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</si>
  <si>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</si>
  <si>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</si>
  <si>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</si>
  <si>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</si>
  <si>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</si>
  <si>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</si>
  <si>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</si>
  <si>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</si>
  <si>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</si>
  <si>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</si>
  <si>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</si>
  <si>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</si>
  <si>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</si>
  <si>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</si>
  <si>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</si>
  <si>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</si>
  <si>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</si>
  <si>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</si>
  <si>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</si>
  <si>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</si>
  <si>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</si>
  <si>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</si>
  <si>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</si>
  <si>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</si>
  <si>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</si>
  <si>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</si>
  <si>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</si>
  <si>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</si>
  <si>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</si>
  <si>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</si>
  <si>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</si>
  <si>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</si>
  <si>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</si>
  <si>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</si>
  <si>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</si>
  <si>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</si>
  <si>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</si>
  <si>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</si>
  <si>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</si>
  <si>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</si>
  <si>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</si>
  <si>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</si>
  <si>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</si>
  <si>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</si>
  <si>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</si>
  <si>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</si>
  <si>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</si>
  <si>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</si>
  <si>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</si>
  <si>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</si>
  <si>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</si>
  <si>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</si>
  <si>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</si>
  <si>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</si>
  <si>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</si>
  <si>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</si>
  <si>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</si>
  <si>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</si>
  <si>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</si>
  <si>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</si>
  <si>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</si>
  <si>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</si>
  <si>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</si>
  <si>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</si>
  <si>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</si>
  <si>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</si>
  <si>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</si>
  <si>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</si>
  <si>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</si>
  <si>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</si>
  <si>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</si>
  <si>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</si>
  <si>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</si>
  <si>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</si>
  <si>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</si>
  <si>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</si>
  <si>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</si>
  <si>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</si>
  <si>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</si>
  <si>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</si>
  <si>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</si>
  <si>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</si>
  <si>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</si>
  <si>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</si>
  <si>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</si>
  <si>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</si>
  <si>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</si>
  <si>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</si>
  <si>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</si>
  <si>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</si>
  <si>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</si>
  <si>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</si>
  <si>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</si>
  <si>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</si>
  <si>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</si>
  <si>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</si>
  <si>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</si>
  <si>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</si>
  <si>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</si>
  <si>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</si>
  <si>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</si>
  <si>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</si>
  <si>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</si>
  <si>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</si>
  <si>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</si>
  <si>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</si>
  <si>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</si>
  <si>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</si>
  <si>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</si>
  <si>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</si>
  <si>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</si>
  <si>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</si>
  <si>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</si>
  <si>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</si>
  <si>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</si>
  <si>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</si>
  <si>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</si>
  <si>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</si>
  <si>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</si>
  <si>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</si>
  <si>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</si>
  <si>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</si>
  <si>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</si>
  <si>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</si>
  <si>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</si>
  <si>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</si>
  <si>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</si>
  <si>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</si>
  <si>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</si>
  <si>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</si>
  <si>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</si>
  <si>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</si>
  <si>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</si>
  <si>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</si>
  <si>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</si>
  <si>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</si>
  <si>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</si>
  <si>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</si>
  <si>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</si>
  <si>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</si>
  <si>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</si>
  <si>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</si>
  <si>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</si>
  <si>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</si>
  <si>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</si>
  <si>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</si>
  <si>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</si>
  <si>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</si>
  <si>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</si>
  <si>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</si>
  <si>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</si>
  <si>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</si>
  <si>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</si>
  <si>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</si>
  <si>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</si>
  <si>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</si>
  <si>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</si>
  <si>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</si>
  <si>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</si>
  <si>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</si>
  <si>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</si>
  <si>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</si>
  <si>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</si>
  <si>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</si>
  <si>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</si>
  <si>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</si>
  <si>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</si>
  <si>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</si>
  <si>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</si>
  <si>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</si>
  <si>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</si>
  <si>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</si>
  <si>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</si>
  <si>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</si>
  <si>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</si>
  <si>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</si>
  <si>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</si>
  <si>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</si>
  <si>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</si>
  <si>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</si>
  <si>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</si>
  <si>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</si>
  <si>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</si>
  <si>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</si>
  <si>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</si>
  <si>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</si>
  <si>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</si>
  <si>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</si>
  <si>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</si>
  <si>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</si>
  <si>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</si>
  <si>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</si>
  <si>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</si>
  <si>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</si>
  <si>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</si>
  <si>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</si>
  <si>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</si>
  <si>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</si>
  <si>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</si>
  <si>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</si>
  <si>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</si>
  <si>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</si>
  <si>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</si>
  <si>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</si>
  <si>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</si>
  <si>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</si>
  <si>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</si>
  <si>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</si>
  <si>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</si>
  <si>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</si>
  <si>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</si>
  <si>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</si>
  <si>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</si>
  <si>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</si>
  <si>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</si>
  <si>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</si>
  <si>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</si>
  <si>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</si>
  <si>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</si>
  <si>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</si>
  <si>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</si>
  <si>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</si>
  <si>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</si>
  <si>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</si>
  <si>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</si>
  <si>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</si>
  <si>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</si>
  <si>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</si>
  <si>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</si>
  <si>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</si>
  <si>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</si>
  <si>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</si>
  <si>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</si>
  <si>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</si>
  <si>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</si>
  <si>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</si>
  <si>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</si>
  <si>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</si>
  <si>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</si>
  <si>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</si>
  <si>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</si>
  <si>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</si>
  <si>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</si>
  <si>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</si>
  <si>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</si>
  <si>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</si>
  <si>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</si>
  <si>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</si>
  <si>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</si>
  <si>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</si>
  <si>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</si>
  <si>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</si>
  <si>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</si>
  <si>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</si>
  <si>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</si>
  <si>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</si>
  <si>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</si>
  <si>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</si>
  <si>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</si>
  <si>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</si>
  <si>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</si>
  <si>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</si>
  <si>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</si>
  <si>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</si>
  <si>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</si>
  <si>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</si>
  <si>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</si>
  <si>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</si>
  <si>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</si>
  <si>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</si>
  <si>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</si>
  <si>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</si>
  <si>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</si>
  <si>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</si>
  <si>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</si>
  <si>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</si>
  <si>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</si>
  <si>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</si>
  <si>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</si>
  <si>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</si>
  <si>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</si>
  <si>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</si>
  <si>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</si>
  <si>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</si>
  <si>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</si>
  <si>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</si>
  <si>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</si>
  <si>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</si>
  <si>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</si>
  <si>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</si>
  <si>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</si>
  <si>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</si>
  <si>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</si>
  <si>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</si>
  <si>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</si>
  <si>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</si>
  <si>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</si>
  <si>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</si>
  <si>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</si>
  <si>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</si>
  <si>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</si>
  <si>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</si>
  <si>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</si>
  <si>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</si>
  <si>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</si>
  <si>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</si>
  <si>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</si>
  <si>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</si>
  <si>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</si>
  <si>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</si>
  <si>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</si>
  <si>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</si>
  <si>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</si>
  <si>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</si>
  <si>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</si>
  <si>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</si>
  <si>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</si>
  <si>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</si>
  <si>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</si>
  <si>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</si>
  <si>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</si>
  <si>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</si>
  <si>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</si>
  <si>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</si>
  <si>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</si>
  <si>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</si>
  <si>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</si>
  <si>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</si>
  <si>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</si>
  <si>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</si>
  <si>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</si>
  <si>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</si>
  <si>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</si>
  <si>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</si>
  <si>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</si>
  <si>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</si>
  <si>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</si>
  <si>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</si>
  <si>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</si>
  <si>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</si>
  <si>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</si>
  <si>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</si>
  <si>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</si>
  <si>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</si>
  <si>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</si>
  <si>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</si>
  <si>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</si>
  <si>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</si>
  <si>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</si>
  <si>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</si>
  <si>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</si>
  <si>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</si>
  <si>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</si>
  <si>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</si>
  <si>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</si>
  <si>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</si>
  <si>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</si>
  <si>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</si>
  <si>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</si>
  <si>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</si>
  <si>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</si>
  <si>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</si>
  <si>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</si>
  <si>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</si>
  <si>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</si>
  <si>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</si>
  <si>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</si>
  <si>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</si>
  <si>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</si>
  <si>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</si>
  <si>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</si>
  <si>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</si>
  <si>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</si>
  <si>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</si>
  <si>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</si>
  <si>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</si>
  <si>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</si>
  <si>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</si>
  <si>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</si>
  <si>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</si>
  <si>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</si>
  <si>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</si>
  <si>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</si>
  <si>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</si>
  <si>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</si>
  <si>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</si>
  <si>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</si>
  <si>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</si>
  <si>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</si>
  <si>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</si>
  <si>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</si>
  <si>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</si>
  <si>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</si>
  <si>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</si>
  <si>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</si>
  <si>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</si>
  <si>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</si>
  <si>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</si>
  <si>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</si>
  <si>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</si>
  <si>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</si>
  <si>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</si>
  <si>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</si>
  <si>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</si>
  <si>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</si>
  <si>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</si>
  <si>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</si>
  <si>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</si>
  <si>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</si>
  <si>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</si>
  <si>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</si>
  <si>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</si>
  <si>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</si>
  <si>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</si>
  <si>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</si>
  <si>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</si>
  <si>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</si>
  <si>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</si>
  <si>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</si>
  <si>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</si>
  <si>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</si>
  <si>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</si>
  <si>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</si>
  <si>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</si>
  <si>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</si>
  <si>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</si>
  <si>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</si>
  <si>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</si>
  <si>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</si>
  <si>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</si>
  <si>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</si>
  <si>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</si>
  <si>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</si>
  <si>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</si>
  <si>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</si>
  <si>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</si>
  <si>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</si>
  <si>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</si>
  <si>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</si>
  <si>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</si>
  <si>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</si>
  <si>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</si>
  <si>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</si>
  <si>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</si>
  <si>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</si>
  <si>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</si>
  <si>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</si>
  <si>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</si>
  <si>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</si>
  <si>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</si>
  <si>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</si>
  <si>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</si>
  <si>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</si>
  <si>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</si>
  <si>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</si>
  <si>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</si>
  <si>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</si>
  <si>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</si>
  <si>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</si>
  <si>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</si>
  <si>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</si>
  <si>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</si>
  <si>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</si>
  <si>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</si>
  <si>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</si>
  <si>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</si>
  <si>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</si>
  <si>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</si>
  <si>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</si>
  <si>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</si>
  <si>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</si>
  <si>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</si>
  <si>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</si>
  <si>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</si>
  <si>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</si>
  <si>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</si>
  <si>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</si>
  <si>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</si>
  <si>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</si>
  <si>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</si>
  <si>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</si>
  <si>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</si>
  <si>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</si>
  <si>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</si>
  <si>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</si>
  <si>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</si>
  <si>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</si>
  <si>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</si>
  <si>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</si>
  <si>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</si>
  <si>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</si>
  <si>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</si>
  <si>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</si>
  <si>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</si>
  <si>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</si>
  <si>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</si>
  <si>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</si>
  <si>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</si>
  <si>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</si>
  <si>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</si>
  <si>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</si>
  <si>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</si>
  <si>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</si>
  <si>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</si>
  <si>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</si>
  <si>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</si>
  <si>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</si>
  <si>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</si>
  <si>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</si>
  <si>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</si>
  <si>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</si>
  <si>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</si>
  <si>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</si>
  <si>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</si>
  <si>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</si>
  <si>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</si>
  <si>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</si>
  <si>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</si>
  <si>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</si>
  <si>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</si>
  <si>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</si>
  <si>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</si>
  <si>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</si>
  <si>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</si>
  <si>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</si>
  <si>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</si>
  <si>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</si>
  <si>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</si>
  <si>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</si>
  <si>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</si>
  <si>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</si>
  <si>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</si>
  <si>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</si>
  <si>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</si>
  <si>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</si>
  <si>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</si>
  <si>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</si>
  <si>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</si>
  <si>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</si>
  <si>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</si>
  <si>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</si>
  <si>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</si>
  <si>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</si>
  <si>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</si>
  <si>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</si>
  <si>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</si>
  <si>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</si>
  <si>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</si>
  <si>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</si>
  <si>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</si>
  <si>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</si>
  <si>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</si>
  <si>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</si>
  <si>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</si>
  <si>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</si>
  <si>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</si>
  <si>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</si>
  <si>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</si>
  <si>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</si>
  <si>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</si>
  <si>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</si>
  <si>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</si>
  <si>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</si>
  <si>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</si>
  <si>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</si>
  <si>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</si>
  <si>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</si>
  <si>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</si>
  <si>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</si>
  <si>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</si>
  <si>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</si>
  <si>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</si>
  <si>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</si>
  <si>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</si>
  <si>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</si>
  <si>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</si>
  <si>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</si>
  <si>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</si>
  <si>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</si>
  <si>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</si>
  <si>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</si>
  <si>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</si>
  <si>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</si>
  <si>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</si>
  <si>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</si>
  <si>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</si>
  <si>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</si>
  <si>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</si>
  <si>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</si>
  <si>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</si>
  <si>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</si>
  <si>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</si>
  <si>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</si>
  <si>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</si>
  <si>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</si>
  <si>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</si>
  <si>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</si>
  <si>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</si>
  <si>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</si>
  <si>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</si>
  <si>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</si>
  <si>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</si>
  <si>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</si>
  <si>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</si>
  <si>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</si>
  <si>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</si>
  <si>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</si>
  <si>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</si>
  <si>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</si>
  <si>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</si>
  <si>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</si>
  <si>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</si>
  <si>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</si>
  <si>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</si>
  <si>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</si>
  <si>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</si>
  <si>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</si>
  <si>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</si>
  <si>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</si>
  <si>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</si>
  <si>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</si>
  <si>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</si>
  <si>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</si>
  <si>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</si>
  <si>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</si>
  <si>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</si>
  <si>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</si>
  <si>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</si>
  <si>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</si>
  <si>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</si>
  <si>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</si>
  <si>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</si>
  <si>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</si>
  <si>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</si>
  <si>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</si>
  <si>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</si>
  <si>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</si>
  <si>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</si>
  <si>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</si>
  <si>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</si>
  <si>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</si>
  <si>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</si>
  <si>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</si>
  <si>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</si>
  <si>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</si>
  <si>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</si>
  <si>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</si>
  <si>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</si>
  <si>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</si>
  <si>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</si>
  <si>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</si>
  <si>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</si>
  <si>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</si>
  <si>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</si>
  <si>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</si>
  <si>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</si>
  <si>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</si>
  <si>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</si>
  <si>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</si>
  <si>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</si>
  <si>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</si>
  <si>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</si>
  <si>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</si>
  <si>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</si>
  <si>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</si>
  <si>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</si>
  <si>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</si>
  <si>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</si>
  <si>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</si>
  <si>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</si>
  <si>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</si>
  <si>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</si>
  <si>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</si>
  <si>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</si>
  <si>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</si>
  <si>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</si>
  <si>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</si>
  <si>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</si>
  <si>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</si>
  <si>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</si>
  <si>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</si>
  <si>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</si>
  <si>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</si>
  <si>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</si>
  <si>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</si>
  <si>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</si>
  <si>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</si>
  <si>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</si>
  <si>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</si>
  <si>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</si>
  <si>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</si>
  <si>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</si>
  <si>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</si>
  <si>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</si>
  <si>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</si>
  <si>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</si>
  <si>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</si>
  <si>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</si>
  <si>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</si>
  <si>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</si>
  <si>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</si>
  <si>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</si>
  <si>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</si>
  <si>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</si>
  <si>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</si>
  <si>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</si>
  <si>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</si>
  <si>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</si>
  <si>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</si>
  <si>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</si>
  <si>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</si>
  <si>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</si>
  <si>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</si>
  <si>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</si>
  <si>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</si>
  <si>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</si>
  <si>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</si>
  <si>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</si>
  <si>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</si>
  <si>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</si>
  <si>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</si>
  <si>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</si>
  <si>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</si>
  <si>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</si>
  <si>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</si>
  <si>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</si>
  <si>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</si>
  <si>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</si>
  <si>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</si>
  <si>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</si>
  <si>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</si>
  <si>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</si>
  <si>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</si>
  <si>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</si>
  <si>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</si>
  <si>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</si>
  <si>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</si>
  <si>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</si>
  <si>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</si>
  <si>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</si>
  <si>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</si>
  <si>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</si>
  <si>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</si>
  <si>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</si>
  <si>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</si>
  <si>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</si>
  <si>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</si>
  <si>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</si>
  <si>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</si>
  <si>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</si>
  <si>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</si>
  <si>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</si>
  <si>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</si>
  <si>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</si>
  <si>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</si>
  <si>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</si>
  <si>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</si>
  <si>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</si>
  <si>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</si>
  <si>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</si>
  <si>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</si>
  <si>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</si>
  <si>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</si>
  <si>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</si>
  <si>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</si>
  <si>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</si>
  <si>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</si>
  <si>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</si>
  <si>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</si>
  <si>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</si>
  <si>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</si>
  <si>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</si>
  <si>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</si>
  <si>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</si>
  <si>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</si>
  <si>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</si>
  <si>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</si>
  <si>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</si>
  <si>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</si>
  <si>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</si>
  <si>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</si>
  <si>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</si>
  <si>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</si>
  <si>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</si>
  <si>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</si>
  <si>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</si>
  <si>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</si>
  <si>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</si>
  <si>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</si>
  <si>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</si>
  <si>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</si>
  <si>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</si>
  <si>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</si>
  <si>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</si>
  <si>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</si>
  <si>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</si>
  <si>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</si>
  <si>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</si>
  <si>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</si>
  <si>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</si>
  <si>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</si>
  <si>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</si>
  <si>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</si>
  <si>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</si>
  <si>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</si>
  <si>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</si>
  <si>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</si>
  <si>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</si>
  <si>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</si>
  <si>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</si>
  <si>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</si>
  <si>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</si>
  <si>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</si>
  <si>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</si>
  <si>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</si>
  <si>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</si>
  <si>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</si>
  <si>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</si>
  <si>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</si>
  <si>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</si>
  <si>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</si>
  <si>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</si>
  <si>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</si>
  <si>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</si>
  <si>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</si>
  <si>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</si>
  <si>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</si>
  <si>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</si>
  <si>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</si>
  <si>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</si>
  <si>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</si>
  <si>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</si>
  <si>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</si>
  <si>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</si>
  <si>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</si>
  <si>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</si>
  <si>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</si>
  <si>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</si>
  <si>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</si>
  <si>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</si>
  <si>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</si>
  <si>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</si>
  <si>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</si>
  <si>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</si>
  <si>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</si>
  <si>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</si>
  <si>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</si>
  <si>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</si>
  <si>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</si>
  <si>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</si>
  <si>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</si>
  <si>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</si>
  <si>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</si>
  <si>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</si>
  <si>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</si>
  <si>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</si>
  <si>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</si>
  <si>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</si>
  <si>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</si>
  <si>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</si>
  <si>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</si>
  <si>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</si>
  <si>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</si>
  <si>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</si>
  <si>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</si>
  <si>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</si>
  <si>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</si>
  <si>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</si>
  <si>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</si>
  <si>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</si>
  <si>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</si>
  <si>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</si>
  <si>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</si>
  <si>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</si>
  <si>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</si>
  <si>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</si>
  <si>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</si>
  <si>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</si>
  <si>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</si>
  <si>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</si>
  <si>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</si>
  <si>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</si>
  <si>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</si>
  <si>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</si>
  <si>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</si>
  <si>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</si>
  <si>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</si>
  <si>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</si>
  <si>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</si>
  <si>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</si>
  <si>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</si>
  <si>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</si>
  <si>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</si>
  <si>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</si>
  <si>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</si>
  <si>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</si>
  <si>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</si>
  <si>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</si>
  <si>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</si>
  <si>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</si>
  <si>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</si>
  <si>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</si>
  <si>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</si>
  <si>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</si>
  <si>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</si>
  <si>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</si>
  <si>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</si>
  <si>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</si>
  <si>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</si>
  <si>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</si>
  <si>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</si>
  <si>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</si>
  <si>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</si>
  <si>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</si>
  <si>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</si>
  <si>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</si>
  <si>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</si>
  <si>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</si>
  <si>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</si>
  <si>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</si>
  <si>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</si>
  <si>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</si>
  <si>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</si>
  <si>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</si>
  <si>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</si>
  <si>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</si>
  <si>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</si>
  <si>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</si>
  <si>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</si>
  <si>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</si>
  <si>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</si>
  <si>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</si>
  <si>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</si>
  <si>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</si>
  <si>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</si>
  <si>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</si>
  <si>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</si>
  <si>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</si>
  <si>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</si>
  <si>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</si>
  <si>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</si>
  <si>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</si>
  <si>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</si>
  <si>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</si>
  <si>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</si>
  <si>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</si>
  <si>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</si>
  <si>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</si>
  <si>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</si>
  <si>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</si>
  <si>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</si>
  <si>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</si>
  <si>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</si>
  <si>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</si>
  <si>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</si>
  <si>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</si>
  <si>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</si>
  <si>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</si>
  <si>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</si>
  <si>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</si>
  <si>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</si>
  <si>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</si>
  <si>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</si>
  <si>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</si>
  <si>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</si>
  <si>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</si>
  <si>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</si>
  <si>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</si>
  <si>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</si>
  <si>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</si>
  <si>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</si>
  <si>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</si>
  <si>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</si>
  <si>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</si>
  <si>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</si>
  <si>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</si>
  <si>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</si>
  <si>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</si>
  <si>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</si>
  <si>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</si>
  <si>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</si>
  <si>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</si>
  <si>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</si>
  <si>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</si>
  <si>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</si>
  <si>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</si>
  <si>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</si>
  <si>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</si>
  <si>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</si>
  <si>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</si>
  <si>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</si>
  <si>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</si>
  <si>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</si>
  <si>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</si>
  <si>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</si>
  <si>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</si>
  <si>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</si>
  <si>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</si>
  <si>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</si>
  <si>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</si>
  <si>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</si>
  <si>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</si>
  <si>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</si>
  <si>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</si>
  <si>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</si>
  <si>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</si>
  <si>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</si>
  <si>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</si>
  <si>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</si>
  <si>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</si>
  <si>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</si>
  <si>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</si>
  <si>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</si>
  <si>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</si>
  <si>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</si>
  <si>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</si>
  <si>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</si>
  <si>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</si>
  <si>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</si>
  <si>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</si>
  <si>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</si>
  <si>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</si>
  <si>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</si>
  <si>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</si>
  <si>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</si>
  <si>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</si>
  <si>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</si>
  <si>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</si>
  <si>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</si>
  <si>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</si>
  <si>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</si>
  <si>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</si>
  <si>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</si>
  <si>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</si>
  <si>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</si>
  <si>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</si>
  <si>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</si>
  <si>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</si>
  <si>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</si>
  <si>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</si>
  <si>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</si>
  <si>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</si>
  <si>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</si>
  <si>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</si>
  <si>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</si>
  <si>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</si>
  <si>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</si>
  <si>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</si>
  <si>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</si>
  <si>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</si>
  <si>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</si>
  <si>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</si>
  <si>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</si>
  <si>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</si>
  <si>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</si>
  <si>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</si>
  <si>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</si>
  <si>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</si>
  <si>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</si>
  <si>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</si>
  <si>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</si>
  <si>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</si>
  <si>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</si>
  <si>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</si>
  <si>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</si>
  <si>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</si>
  <si>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</si>
  <si>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</si>
  <si>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</si>
  <si>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</si>
  <si>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</si>
  <si>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</si>
  <si>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</si>
  <si>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</si>
  <si>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</si>
  <si>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</si>
  <si>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</si>
  <si>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</si>
  <si>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</si>
  <si>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</si>
  <si>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</si>
  <si>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</si>
  <si>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</si>
  <si>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</si>
  <si>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</si>
  <si>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</si>
  <si>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</si>
  <si>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</si>
  <si>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</si>
  <si>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</si>
  <si>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</si>
  <si>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</si>
  <si>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</si>
  <si>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</si>
  <si>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</si>
  <si>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</si>
  <si>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</si>
  <si>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</si>
  <si>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</si>
  <si>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</si>
  <si>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</si>
  <si>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</si>
  <si>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</si>
  <si>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</si>
  <si>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</si>
  <si>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</si>
  <si>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</si>
  <si>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</si>
  <si>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</si>
  <si>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</si>
  <si>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</si>
  <si>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</si>
  <si>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</si>
  <si>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</si>
  <si>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</si>
  <si>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</si>
  <si>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</si>
  <si>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</si>
  <si>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</si>
  <si>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</si>
  <si>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</si>
  <si>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</si>
  <si>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</si>
  <si>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</si>
  <si>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</si>
  <si>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</si>
  <si>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</si>
  <si>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</si>
  <si>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</si>
  <si>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</si>
  <si>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</si>
  <si>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</si>
  <si>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</si>
  <si>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</si>
  <si>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</si>
  <si>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</si>
  <si>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</si>
  <si>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</si>
  <si>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</si>
  <si>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</si>
  <si>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</si>
  <si>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</si>
  <si>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</si>
  <si>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</si>
  <si>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</si>
  <si>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</si>
  <si>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</si>
  <si>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</si>
  <si>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</si>
  <si>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</si>
  <si>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</si>
  <si>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</si>
  <si>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</si>
  <si>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</si>
  <si>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</si>
  <si>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</si>
  <si>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</si>
  <si>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</si>
  <si>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</si>
  <si>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</si>
  <si>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</si>
  <si>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</si>
  <si>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</si>
  <si>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</si>
  <si>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</si>
  <si>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</si>
  <si>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</si>
  <si>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</si>
  <si>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</si>
  <si>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</si>
  <si>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</si>
  <si>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</si>
  <si>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</si>
  <si>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</si>
  <si>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</si>
  <si>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</si>
  <si>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</si>
  <si>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</si>
  <si>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</si>
  <si>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</si>
  <si>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</si>
  <si>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</si>
  <si>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</si>
  <si>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</si>
  <si>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</si>
  <si>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</si>
  <si>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</si>
  <si>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</si>
  <si>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</si>
  <si>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</si>
  <si>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</si>
  <si>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</si>
  <si>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</si>
  <si>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</si>
  <si>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</si>
  <si>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</si>
  <si>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</si>
  <si>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</si>
  <si>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</si>
  <si>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</si>
  <si>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</si>
  <si>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</si>
  <si>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</si>
  <si>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</si>
  <si>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</si>
  <si>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</si>
  <si>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</si>
  <si>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</si>
  <si>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</si>
  <si>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</si>
  <si>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</si>
  <si>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</si>
  <si>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</si>
  <si>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</si>
  <si>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</si>
  <si>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</si>
  <si>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</si>
  <si>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</si>
  <si>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</si>
  <si>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</si>
  <si>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</si>
  <si>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</si>
  <si>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</si>
  <si>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</si>
  <si>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</si>
  <si>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</si>
  <si>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</si>
  <si>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</si>
  <si>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</si>
  <si>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</si>
  <si>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</si>
  <si>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</si>
  <si>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</si>
  <si>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</si>
  <si>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</si>
  <si>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</si>
  <si>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</si>
  <si>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</si>
  <si>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</si>
  <si>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</si>
  <si>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</si>
  <si>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</si>
  <si>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</si>
  <si>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</si>
  <si>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</si>
  <si>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</si>
  <si>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</si>
  <si>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</si>
  <si>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</si>
  <si>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</si>
  <si>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</si>
  <si>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</si>
  <si>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</si>
  <si>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</si>
  <si>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</si>
  <si>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</si>
  <si>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</si>
  <si>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</si>
  <si>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</si>
  <si>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</si>
  <si>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</si>
  <si>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</si>
  <si>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</si>
  <si>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</si>
  <si>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</si>
  <si>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</si>
  <si>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</si>
  <si>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</si>
  <si>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</si>
  <si>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</si>
  <si>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</si>
  <si>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</si>
  <si>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</si>
  <si>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</si>
  <si>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</si>
  <si>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</si>
  <si>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</si>
  <si>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</si>
  <si>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</si>
  <si>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</si>
  <si>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</si>
  <si>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</si>
  <si>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</si>
  <si>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</si>
  <si>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</si>
  <si>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</si>
  <si>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</si>
  <si>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</si>
  <si>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</si>
  <si>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</si>
  <si>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</si>
  <si>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</si>
  <si>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</si>
  <si>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</si>
  <si>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</si>
  <si>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</si>
  <si>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</si>
  <si>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</si>
  <si>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</si>
  <si>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</si>
  <si>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</si>
  <si>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</si>
  <si>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</si>
  <si>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</si>
  <si>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</si>
  <si>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</si>
  <si>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</si>
  <si>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</si>
  <si>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</si>
  <si>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</si>
  <si>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</si>
  <si>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</si>
  <si>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</si>
  <si>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</si>
  <si>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</si>
  <si>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</si>
  <si>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</si>
  <si>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</si>
  <si>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</si>
  <si>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</si>
  <si>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</si>
  <si>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</si>
  <si>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</si>
  <si>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</si>
  <si>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</si>
  <si>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</si>
  <si>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</si>
  <si>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</si>
  <si>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</si>
  <si>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</si>
  <si>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</si>
  <si>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</si>
  <si>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</si>
  <si>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</si>
  <si>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</si>
  <si>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</si>
  <si>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</si>
  <si>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</si>
  <si>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</si>
  <si>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</si>
  <si>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</si>
  <si>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</si>
  <si>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</si>
  <si>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</si>
  <si>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</si>
  <si>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</si>
  <si>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</si>
  <si>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</si>
  <si>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</si>
  <si>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</si>
  <si>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</si>
  <si>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</si>
  <si>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</si>
  <si>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</si>
  <si>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</si>
  <si>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</si>
  <si>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</si>
  <si>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</si>
  <si>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</si>
  <si>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</si>
  <si>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</si>
  <si>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</si>
  <si>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</si>
  <si>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</si>
  <si>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</si>
  <si>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</si>
  <si>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</si>
  <si>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</si>
  <si>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</si>
  <si>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</si>
  <si>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</si>
  <si>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</si>
  <si>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</si>
  <si>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</si>
  <si>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</si>
  <si>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</si>
  <si>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</si>
  <si>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</si>
  <si>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</si>
  <si>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</si>
  <si>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</si>
  <si>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</si>
  <si>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</si>
  <si>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</si>
  <si>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</si>
  <si>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</si>
  <si>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</si>
  <si>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</si>
  <si>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</si>
  <si>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</si>
  <si>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</si>
  <si>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</si>
  <si>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</si>
  <si>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</si>
  <si>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</si>
  <si>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</si>
  <si>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</si>
  <si>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</si>
  <si>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</si>
  <si>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</si>
  <si>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</si>
  <si>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</si>
  <si>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</si>
  <si>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</si>
  <si>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</si>
  <si>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</si>
  <si>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</si>
  <si>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</si>
  <si>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</si>
  <si>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</si>
  <si>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</si>
  <si>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</si>
  <si>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</si>
  <si>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</si>
  <si>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</si>
  <si>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</si>
  <si>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</si>
  <si>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</si>
  <si>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</si>
  <si>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</si>
  <si>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</si>
  <si>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</si>
  <si>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</si>
  <si>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</si>
  <si>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</si>
  <si>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</si>
  <si>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</si>
  <si>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</si>
  <si>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</si>
  <si>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</si>
  <si>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</si>
  <si>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</si>
  <si>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</si>
  <si>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</si>
  <si>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</si>
  <si>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</si>
  <si>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</si>
  <si>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</si>
  <si>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</si>
  <si>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</si>
  <si>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</si>
  <si>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</si>
  <si>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</si>
  <si>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</si>
  <si>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</si>
  <si>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</si>
  <si>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</si>
  <si>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</si>
  <si>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</si>
  <si>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</si>
  <si>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</si>
  <si>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</si>
  <si>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</si>
  <si>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</si>
  <si>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</si>
  <si>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</si>
  <si>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</si>
  <si>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</si>
  <si>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</si>
  <si>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</si>
  <si>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</si>
  <si>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</si>
  <si>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</si>
  <si>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</si>
  <si>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</si>
  <si>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</si>
  <si>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</si>
  <si>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</si>
  <si>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</si>
  <si>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</si>
  <si>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</si>
  <si>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</si>
  <si>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</si>
  <si>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</si>
  <si>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</si>
  <si>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</si>
  <si>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</si>
  <si>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</si>
  <si>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</si>
  <si>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</si>
  <si>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</si>
  <si>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</si>
  <si>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</si>
  <si>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</si>
  <si>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</si>
  <si>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</si>
  <si>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</si>
  <si>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</si>
  <si>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</si>
  <si>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</si>
  <si>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</si>
  <si>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</si>
  <si>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</si>
  <si>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</si>
  <si>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</si>
  <si>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</si>
  <si>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</si>
  <si>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</si>
  <si>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</si>
  <si>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</si>
  <si>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</si>
  <si>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</si>
  <si>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</si>
  <si>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</si>
  <si>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</si>
  <si>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</si>
  <si>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</si>
  <si>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</si>
  <si>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</si>
  <si>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</si>
  <si>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</si>
  <si>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</si>
  <si>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</si>
  <si>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</si>
  <si>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</si>
  <si>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</si>
  <si>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</si>
  <si>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</si>
  <si>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</si>
  <si>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</si>
  <si>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</si>
  <si>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</si>
  <si>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</si>
  <si>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</si>
  <si>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</si>
  <si>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</si>
  <si>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</si>
  <si>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</si>
  <si>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</si>
  <si>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</si>
  <si>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</si>
  <si>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</si>
  <si>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</si>
  <si>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</si>
  <si>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</si>
  <si>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</si>
  <si>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</si>
  <si>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</si>
  <si>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</si>
  <si>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</si>
  <si>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</si>
  <si>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</si>
  <si>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</si>
  <si>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</si>
  <si>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</si>
  <si>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</si>
  <si>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</si>
  <si>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</si>
  <si>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</si>
  <si>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</si>
  <si>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</si>
  <si>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</si>
  <si>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</si>
  <si>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</si>
  <si>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</si>
  <si>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</si>
  <si>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</si>
  <si>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</si>
  <si>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</si>
  <si>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</si>
  <si>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</si>
  <si>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</si>
  <si>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</si>
  <si>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</si>
  <si>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</si>
  <si>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</si>
  <si>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</si>
  <si>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</si>
  <si>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</si>
  <si>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</si>
  <si>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</si>
  <si>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</si>
  <si>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</si>
  <si>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</si>
  <si>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</si>
  <si>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</si>
  <si>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</si>
  <si>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</si>
  <si>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</si>
  <si>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</si>
  <si>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</si>
  <si>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</si>
  <si>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</si>
  <si>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</si>
  <si>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</si>
  <si>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</si>
  <si>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</si>
  <si>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</si>
  <si>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</si>
  <si>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</si>
  <si>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</si>
  <si>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</si>
  <si>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</si>
  <si>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</si>
  <si>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</si>
  <si>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</si>
  <si>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</si>
  <si>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</si>
  <si>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</si>
  <si>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</si>
  <si>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</si>
  <si>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</si>
  <si>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</si>
  <si>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</si>
  <si>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</si>
  <si>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</si>
  <si>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</si>
  <si>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</si>
  <si>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</si>
  <si>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</si>
  <si>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</si>
  <si>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</si>
  <si>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</si>
  <si>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</si>
  <si>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</si>
  <si>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</si>
  <si>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</si>
  <si>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</si>
  <si>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</si>
  <si>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</si>
  <si>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</si>
  <si>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</si>
  <si>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</si>
  <si>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</si>
  <si>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</si>
  <si>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</si>
  <si>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</si>
  <si>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</si>
  <si>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</si>
  <si>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</si>
  <si>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</si>
  <si>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</si>
  <si>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</si>
  <si>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</si>
  <si>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</si>
  <si>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</si>
  <si>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</si>
  <si>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</si>
  <si>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</si>
  <si>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</si>
  <si>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</si>
  <si>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</si>
  <si>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</si>
  <si>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</si>
  <si>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</si>
  <si>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</si>
  <si>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</si>
  <si>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</si>
  <si>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</si>
  <si>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</si>
  <si>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</si>
  <si>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</si>
  <si>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</si>
  <si>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</si>
  <si>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</si>
  <si>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</si>
  <si>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</si>
  <si>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</si>
  <si>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</si>
  <si>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</si>
  <si>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</si>
  <si>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</si>
  <si>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</si>
  <si>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</si>
  <si>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</si>
  <si>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</si>
  <si>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</si>
  <si>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</si>
  <si>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</si>
  <si>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</si>
  <si>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</si>
  <si>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</si>
  <si>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</si>
  <si>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</si>
  <si>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</si>
  <si>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</si>
  <si>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</si>
  <si>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</si>
  <si>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</si>
  <si>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</si>
  <si>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</si>
  <si>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</si>
  <si>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</si>
  <si>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</si>
  <si>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</si>
  <si>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</si>
  <si>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</si>
  <si>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</si>
  <si>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</si>
  <si>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</si>
  <si>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</si>
  <si>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</si>
  <si>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</si>
  <si>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</si>
  <si>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</si>
  <si>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</si>
  <si>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</si>
  <si>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</si>
  <si>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</si>
  <si>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</si>
  <si>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</si>
  <si>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</si>
  <si>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</si>
  <si>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</si>
  <si>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</si>
  <si>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</si>
  <si>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</si>
  <si>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</si>
  <si>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</si>
  <si>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</si>
  <si>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</si>
  <si>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</si>
  <si>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</si>
  <si>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</si>
  <si>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</si>
  <si>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</si>
  <si>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</si>
  <si>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</si>
  <si>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</si>
  <si>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</si>
  <si>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</si>
  <si>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</si>
  <si>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</si>
  <si>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</si>
  <si>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</si>
  <si>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</si>
  <si>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</si>
  <si>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</si>
  <si>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</si>
  <si>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</si>
  <si>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</si>
  <si>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</si>
  <si>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</si>
  <si>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</si>
  <si>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</si>
  <si>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</si>
  <si>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</si>
  <si>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</si>
  <si>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</si>
  <si>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</si>
  <si>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</si>
  <si>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</si>
  <si>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</si>
  <si>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</si>
  <si>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</si>
  <si>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</si>
  <si>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</si>
  <si>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</si>
  <si>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</si>
  <si>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</si>
  <si>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</si>
  <si>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</si>
  <si>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</si>
  <si>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</si>
  <si>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</si>
  <si>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</si>
  <si>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</si>
  <si>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</si>
  <si>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</si>
  <si>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</si>
  <si>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</si>
  <si>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</si>
  <si>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</si>
  <si>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</si>
  <si>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</si>
  <si>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</si>
  <si>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</si>
  <si>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</si>
  <si>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</si>
  <si>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</si>
  <si>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</si>
  <si>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</si>
  <si>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</si>
  <si>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</si>
  <si>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</si>
  <si>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</si>
  <si>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</si>
  <si>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</si>
  <si>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</si>
  <si>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</si>
  <si>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</si>
  <si>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</si>
  <si>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</si>
  <si>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</si>
  <si>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</si>
  <si>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</si>
  <si>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</si>
  <si>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</si>
  <si>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</si>
  <si>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</si>
  <si>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</si>
  <si>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</si>
  <si>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</si>
  <si>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</si>
  <si>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</si>
  <si>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</si>
  <si>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</si>
  <si>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</si>
  <si>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</si>
  <si>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</si>
  <si>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</si>
  <si>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</si>
  <si>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</si>
  <si>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</si>
  <si>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</si>
  <si>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</si>
  <si>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</si>
  <si>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</si>
  <si>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</si>
  <si>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</si>
  <si>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</si>
  <si>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</si>
  <si>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</si>
  <si>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</si>
  <si>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</si>
  <si>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</si>
  <si>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</si>
  <si>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</si>
  <si>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</si>
  <si>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</si>
  <si>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</si>
  <si>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</si>
  <si>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</si>
  <si>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</si>
  <si>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</si>
  <si>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</si>
  <si>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</si>
  <si>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</si>
  <si>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</si>
  <si>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</si>
  <si>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</si>
  <si>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</si>
  <si>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</si>
  <si>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</si>
  <si>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</si>
  <si>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</si>
  <si>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</si>
  <si>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</si>
  <si>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</si>
  <si>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</si>
  <si>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</si>
  <si>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</si>
  <si>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</si>
  <si>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</si>
  <si>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</si>
  <si>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</si>
  <si>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</si>
  <si>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</si>
  <si>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</si>
  <si>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</si>
  <si>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</si>
  <si>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</si>
  <si>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</si>
  <si>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</si>
  <si>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</si>
  <si>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</si>
  <si>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</si>
  <si>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</si>
  <si>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</si>
  <si>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</si>
  <si>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</si>
  <si>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</si>
  <si>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</si>
  <si>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</si>
  <si>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</si>
  <si>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</si>
  <si>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</si>
  <si>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</si>
  <si>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</si>
  <si>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</si>
  <si>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</si>
  <si>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</si>
  <si>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</si>
  <si>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</si>
  <si>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</si>
  <si>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</si>
  <si>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</si>
  <si>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</si>
  <si>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</si>
  <si>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</si>
  <si>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</si>
  <si>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</si>
  <si>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</si>
  <si>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</si>
  <si>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</si>
  <si>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</si>
  <si>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</si>
  <si>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</si>
  <si>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</si>
  <si>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</si>
  <si>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</si>
  <si>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</si>
  <si>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</si>
  <si>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</si>
  <si>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</si>
  <si>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</si>
  <si>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</si>
  <si>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</si>
  <si>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</si>
  <si>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</si>
  <si>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</si>
  <si>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</si>
  <si>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</si>
  <si>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</si>
  <si>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</si>
  <si>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</si>
  <si>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</si>
  <si>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</si>
  <si>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</si>
  <si>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</si>
  <si>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</si>
  <si>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</si>
  <si>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</si>
  <si>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</si>
  <si>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</si>
  <si>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</si>
  <si>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</si>
  <si>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</si>
  <si>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</si>
  <si>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</si>
  <si>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</si>
  <si>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</si>
  <si>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</si>
  <si>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</si>
  <si>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</si>
  <si>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</si>
  <si>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</si>
  <si>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</si>
  <si>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</si>
  <si>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</si>
  <si>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</si>
  <si>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</si>
  <si>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</si>
  <si>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</si>
  <si>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</si>
  <si>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</si>
  <si>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</si>
  <si>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</si>
  <si>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</si>
  <si>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</si>
  <si>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</si>
  <si>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</si>
  <si>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</si>
  <si>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</si>
  <si>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</si>
  <si>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</si>
  <si>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</si>
  <si>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</si>
  <si>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</si>
  <si>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</si>
  <si>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</si>
  <si>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</si>
  <si>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</si>
  <si>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</si>
  <si>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</si>
  <si>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</si>
  <si>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</si>
  <si>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</si>
  <si>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</si>
  <si>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</si>
  <si>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</si>
  <si>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</si>
  <si>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</si>
  <si>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</si>
  <si>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</si>
  <si>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</si>
  <si>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</si>
  <si>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</si>
  <si>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</si>
  <si>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</si>
  <si>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</si>
  <si>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</si>
  <si>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</si>
  <si>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</si>
  <si>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</si>
  <si>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</si>
  <si>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</si>
  <si>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</si>
  <si>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</si>
  <si>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</si>
  <si>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</si>
  <si>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</si>
  <si>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</si>
  <si>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</si>
  <si>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</si>
  <si>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</si>
  <si>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</si>
  <si>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</si>
  <si>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</si>
  <si>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</si>
  <si>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</si>
  <si>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</si>
  <si>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</si>
  <si>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</si>
  <si>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</si>
  <si>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</si>
  <si>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</si>
  <si>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</si>
  <si>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</si>
  <si>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</si>
  <si>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</si>
  <si>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</si>
  <si>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</si>
  <si>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</si>
  <si>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</si>
  <si>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</si>
  <si>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</si>
  <si>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</si>
  <si>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</si>
  <si>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</si>
  <si>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</si>
  <si>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</si>
  <si>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</si>
  <si>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</si>
  <si>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</si>
  <si>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</si>
  <si>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</si>
  <si>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</si>
  <si>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</si>
  <si>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</si>
  <si>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</si>
  <si>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</si>
  <si>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</si>
  <si>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</si>
  <si>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</si>
  <si>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</si>
  <si>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</si>
  <si>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</si>
  <si>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</si>
  <si>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</si>
  <si>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</si>
  <si>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</si>
  <si>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</si>
  <si>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</si>
  <si>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</si>
  <si>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</si>
  <si>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</si>
  <si>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</si>
  <si>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</si>
  <si>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</si>
  <si>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</si>
  <si>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</si>
  <si>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</si>
  <si>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</si>
  <si>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</si>
  <si>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</si>
  <si>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</si>
  <si>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</si>
  <si>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</si>
  <si>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</si>
  <si>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</si>
  <si>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</si>
  <si>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</si>
  <si>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</si>
  <si>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</si>
  <si>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</si>
  <si>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</si>
  <si>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</si>
  <si>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</si>
  <si>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</si>
  <si>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</si>
  <si>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</si>
  <si>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</si>
  <si>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</si>
  <si>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</si>
  <si>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</si>
  <si>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</si>
  <si>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</si>
  <si>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</si>
  <si>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</si>
  <si>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</si>
  <si>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</si>
  <si>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</si>
  <si>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</si>
  <si>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</si>
  <si>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</si>
  <si>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</si>
  <si>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</si>
  <si>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</si>
  <si>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</si>
  <si>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</si>
  <si>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</si>
  <si>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</si>
  <si>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</si>
  <si>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</si>
  <si>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</si>
  <si>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</si>
  <si>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</si>
  <si>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</si>
  <si>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</si>
  <si>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</si>
  <si>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</si>
  <si>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</si>
  <si>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</si>
  <si>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</si>
  <si>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</si>
  <si>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</si>
  <si>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</si>
  <si>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</si>
  <si>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</si>
  <si>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</si>
  <si>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</si>
  <si>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</si>
  <si>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</si>
  <si>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</si>
  <si>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</si>
  <si>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</si>
  <si>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</si>
  <si>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</si>
  <si>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</si>
  <si>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</si>
  <si>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</si>
  <si>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</si>
  <si>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</si>
  <si>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</si>
  <si>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</si>
  <si>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</si>
  <si>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</si>
  <si>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</si>
  <si>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</si>
  <si>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</si>
  <si>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</si>
  <si>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</si>
  <si>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</si>
  <si>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</si>
  <si>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</si>
  <si>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</si>
  <si>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</si>
  <si>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</si>
  <si>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</si>
  <si>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</si>
  <si>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</si>
  <si>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</si>
  <si>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</si>
  <si>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</si>
  <si>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</si>
  <si>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</si>
  <si>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</si>
  <si>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</si>
  <si>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</si>
  <si>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</si>
  <si>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</si>
  <si>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</si>
  <si>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</si>
  <si>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</si>
  <si>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</si>
  <si>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</si>
  <si>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</si>
  <si>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</si>
  <si>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</si>
  <si>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</si>
  <si>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</si>
  <si>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</si>
  <si>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</si>
  <si>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</si>
  <si>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</si>
  <si>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</si>
  <si>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</si>
  <si>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</si>
  <si>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</si>
  <si>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</si>
  <si>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</si>
  <si>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</si>
  <si>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</si>
  <si>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</si>
  <si>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</si>
  <si>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</si>
  <si>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</si>
  <si>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</si>
  <si>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</si>
  <si>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</si>
  <si>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</si>
  <si>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</si>
  <si>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</si>
  <si>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</si>
  <si>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</si>
  <si>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</si>
  <si>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</si>
  <si>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</si>
  <si>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</si>
  <si>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</si>
  <si>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</si>
  <si>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</si>
  <si>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</si>
  <si>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</si>
  <si>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</si>
  <si>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</si>
  <si>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</si>
  <si>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</si>
  <si>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</si>
  <si>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</si>
  <si>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</si>
  <si>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</si>
  <si>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</si>
  <si>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</si>
  <si>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</si>
  <si>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</si>
  <si>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</si>
  <si>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</si>
  <si>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</si>
  <si>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</si>
  <si>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</si>
  <si>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</si>
  <si>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</si>
  <si>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</si>
  <si>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</si>
  <si>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</si>
  <si>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</si>
  <si>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</si>
  <si>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</si>
  <si>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</si>
  <si>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</si>
  <si>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</si>
  <si>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</si>
  <si>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</si>
  <si>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</si>
  <si>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</si>
  <si>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</si>
  <si>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</si>
  <si>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</si>
  <si>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</si>
  <si>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</si>
  <si>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抵押</t>
  </si>
  <si>
    <t>房地产抵押价值</t>
  </si>
  <si>
    <t>北京市</t>
  </si>
  <si>
    <t>企业</t>
  </si>
  <si>
    <t>Ⅷ-生物医药基地</t>
  </si>
  <si>
    <t>楼号</t>
    <phoneticPr fontId="135" type="noConversion"/>
  </si>
  <si>
    <t>建筑面积</t>
    <phoneticPr fontId="135" type="noConversion"/>
  </si>
  <si>
    <t>所在楼层</t>
    <phoneticPr fontId="135" type="noConversion"/>
  </si>
  <si>
    <r>
      <t>1</t>
    </r>
    <r>
      <rPr>
        <sz val="11"/>
        <color theme="1"/>
        <rFont val="宋体"/>
        <family val="3"/>
        <charset val="134"/>
        <scheme val="minor"/>
      </rPr>
      <t>-3层</t>
    </r>
    <phoneticPr fontId="135" type="noConversion"/>
  </si>
  <si>
    <t>厂房</t>
    <phoneticPr fontId="135" type="noConversion"/>
  </si>
  <si>
    <t>1-4层</t>
    <phoneticPr fontId="135" type="noConversion"/>
  </si>
  <si>
    <t>-1-6层</t>
    <phoneticPr fontId="135" type="noConversion"/>
  </si>
  <si>
    <t>1-6层</t>
    <phoneticPr fontId="135" type="noConversion"/>
  </si>
  <si>
    <t>办公楼</t>
    <phoneticPr fontId="135" type="noConversion"/>
  </si>
  <si>
    <t>1-7层</t>
    <phoneticPr fontId="135" type="noConversion"/>
  </si>
  <si>
    <t>-2-5层</t>
    <phoneticPr fontId="135" type="noConversion"/>
  </si>
  <si>
    <t>1-2层</t>
    <phoneticPr fontId="135" type="noConversion"/>
  </si>
  <si>
    <t>招商部</t>
    <phoneticPr fontId="135" type="noConversion"/>
  </si>
  <si>
    <t>地上</t>
  </si>
  <si>
    <t>地下</t>
  </si>
  <si>
    <t>地上建筑面积</t>
    <phoneticPr fontId="135" type="noConversion"/>
  </si>
  <si>
    <t>地下建筑面积</t>
    <phoneticPr fontId="135" type="noConversion"/>
  </si>
  <si>
    <t>规划用途</t>
    <phoneticPr fontId="135" type="noConversion"/>
  </si>
  <si>
    <t>Project Valley RentRoll</t>
  </si>
  <si>
    <r>
      <rPr>
        <b/>
        <sz val="11"/>
        <color theme="0"/>
        <rFont val="Kaiti"/>
        <family val="3"/>
      </rPr>
      <t>承租人</t>
    </r>
    <r>
      <rPr>
        <b/>
        <sz val="11"/>
        <color theme="0"/>
        <rFont val="宋体"/>
        <family val="2"/>
        <scheme val="minor"/>
      </rPr>
      <t xml:space="preserve">
Tenant Name</t>
    </r>
  </si>
  <si>
    <t>Trading name</t>
  </si>
  <si>
    <t>Facility Type 
(Manufacturing, 
R&amp;D or Amenity)</t>
  </si>
  <si>
    <t>Manufacturing</t>
  </si>
  <si>
    <t>R&amp;D</t>
  </si>
  <si>
    <t>Amenity</t>
  </si>
  <si>
    <r>
      <rPr>
        <b/>
        <sz val="11"/>
        <color theme="0"/>
        <rFont val="Kaiti"/>
        <family val="3"/>
      </rPr>
      <t>旧门牌号</t>
    </r>
    <r>
      <rPr>
        <b/>
        <sz val="11"/>
        <color theme="0"/>
        <rFont val="宋体"/>
        <family val="2"/>
        <scheme val="minor"/>
      </rPr>
      <t xml:space="preserve">
Unit NO.(Old #)</t>
    </r>
  </si>
  <si>
    <r>
      <rPr>
        <b/>
        <sz val="11"/>
        <color theme="0"/>
        <rFont val="Kaiti"/>
        <family val="3"/>
      </rPr>
      <t>新门牌号</t>
    </r>
    <r>
      <rPr>
        <b/>
        <sz val="11"/>
        <color theme="0"/>
        <rFont val="宋体"/>
        <family val="2"/>
        <scheme val="minor"/>
      </rPr>
      <t xml:space="preserve">
Unit NO. (New #)</t>
    </r>
  </si>
  <si>
    <r>
      <rPr>
        <b/>
        <sz val="11"/>
        <color theme="0"/>
        <rFont val="Kaiti"/>
        <family val="3"/>
      </rPr>
      <t xml:space="preserve">租赁面积 </t>
    </r>
    <r>
      <rPr>
        <b/>
        <sz val="11"/>
        <color theme="0"/>
        <rFont val="宋体"/>
        <family val="2"/>
        <scheme val="minor"/>
      </rPr>
      <t xml:space="preserve">
Leased Area (Sqm)</t>
    </r>
  </si>
  <si>
    <r>
      <rPr>
        <b/>
        <sz val="11"/>
        <color theme="0"/>
        <rFont val="Kaiti"/>
        <family val="3"/>
      </rPr>
      <t>起始日</t>
    </r>
    <r>
      <rPr>
        <b/>
        <sz val="11"/>
        <color theme="0"/>
        <rFont val="宋体"/>
        <family val="2"/>
        <scheme val="minor"/>
      </rPr>
      <t xml:space="preserve">
Commencement Date</t>
    </r>
  </si>
  <si>
    <r>
      <rPr>
        <b/>
        <sz val="11"/>
        <color theme="0"/>
        <rFont val="Kaiti"/>
        <family val="3"/>
      </rPr>
      <t>到期日</t>
    </r>
    <r>
      <rPr>
        <b/>
        <sz val="11"/>
        <color theme="0"/>
        <rFont val="宋体"/>
        <family val="2"/>
        <scheme val="minor"/>
      </rPr>
      <t xml:space="preserve">
Expiry Date</t>
    </r>
  </si>
  <si>
    <r>
      <rPr>
        <b/>
        <sz val="11"/>
        <color theme="0"/>
        <rFont val="Kaiti"/>
        <family val="3"/>
      </rPr>
      <t>到期年</t>
    </r>
    <r>
      <rPr>
        <b/>
        <sz val="11"/>
        <color theme="0"/>
        <rFont val="宋体"/>
        <family val="2"/>
        <scheme val="minor"/>
      </rPr>
      <t xml:space="preserve">
Expiry Year</t>
    </r>
  </si>
  <si>
    <r>
      <rPr>
        <b/>
        <sz val="11"/>
        <color theme="0"/>
        <rFont val="Kaiti"/>
        <family val="3"/>
      </rPr>
      <t>租期</t>
    </r>
    <r>
      <rPr>
        <b/>
        <sz val="11"/>
        <color theme="0"/>
        <rFont val="宋体"/>
        <family val="2"/>
        <scheme val="minor"/>
      </rPr>
      <t xml:space="preserve">
Lease Term (Day)</t>
    </r>
  </si>
  <si>
    <r>
      <rPr>
        <b/>
        <sz val="11"/>
        <color theme="0"/>
        <rFont val="Kaiti"/>
        <family val="3"/>
      </rPr>
      <t>剩余租期
（月）</t>
    </r>
    <r>
      <rPr>
        <b/>
        <sz val="11"/>
        <color theme="0"/>
        <rFont val="宋体"/>
        <family val="2"/>
        <scheme val="minor"/>
      </rPr>
      <t xml:space="preserve">
Months to Expiry</t>
    </r>
  </si>
  <si>
    <r>
      <rPr>
        <b/>
        <sz val="11"/>
        <color theme="0"/>
        <rFont val="Kaiti"/>
        <family val="3"/>
      </rPr>
      <t>剩余租期
（年）</t>
    </r>
    <r>
      <rPr>
        <b/>
        <sz val="11"/>
        <color theme="0"/>
        <rFont val="宋体"/>
        <family val="2"/>
        <scheme val="minor"/>
      </rPr>
      <t xml:space="preserve">
Months to Expiry</t>
    </r>
  </si>
  <si>
    <r>
      <rPr>
        <b/>
        <sz val="11"/>
        <color theme="0"/>
        <rFont val="Kaiti"/>
        <family val="3"/>
      </rPr>
      <t xml:space="preserve">起始租金
（元/平方米/天 人民币含税）
</t>
    </r>
    <r>
      <rPr>
        <b/>
        <sz val="11"/>
        <color theme="0"/>
        <rFont val="宋体"/>
        <family val="2"/>
        <scheme val="minor"/>
      </rPr>
      <t>Starting Face Rent 
(RMB/sqm/day incl. VAT)</t>
    </r>
  </si>
  <si>
    <r>
      <rPr>
        <b/>
        <sz val="11"/>
        <color theme="0"/>
        <rFont val="Kaiti"/>
        <family val="3"/>
      </rPr>
      <t>最新一次递增日</t>
    </r>
    <r>
      <rPr>
        <b/>
        <sz val="11"/>
        <color theme="0"/>
        <rFont val="宋体"/>
        <family val="2"/>
        <scheme val="minor"/>
      </rPr>
      <t xml:space="preserve">
Latest Escalation</t>
    </r>
  </si>
  <si>
    <r>
      <rPr>
        <b/>
        <sz val="11"/>
        <color theme="0"/>
        <rFont val="Kaiti"/>
        <family val="3"/>
      </rPr>
      <t xml:space="preserve">现行租金
（元/平方米/天 人民币含税）
</t>
    </r>
    <r>
      <rPr>
        <b/>
        <sz val="11"/>
        <color theme="0"/>
        <rFont val="宋体"/>
        <family val="2"/>
        <scheme val="minor"/>
      </rPr>
      <t>Passing Face Rent 
(RMB/sqm/day incl. VAT)</t>
    </r>
  </si>
  <si>
    <r>
      <rPr>
        <b/>
        <sz val="11"/>
        <color theme="0"/>
        <rFont val="Kaiti"/>
        <family val="3"/>
      </rPr>
      <t xml:space="preserve">到期时租金
（元/平方米/天 人民币含税）
</t>
    </r>
    <r>
      <rPr>
        <b/>
        <sz val="11"/>
        <color theme="0"/>
        <rFont val="宋体"/>
        <family val="2"/>
        <scheme val="minor"/>
      </rPr>
      <t>Passing Face Rent 
(RMB/sqm/day incl. VAT)</t>
    </r>
  </si>
  <si>
    <r>
      <rPr>
        <b/>
        <sz val="11"/>
        <color theme="0"/>
        <rFont val="Kaiti"/>
        <family val="3"/>
      </rPr>
      <t>免租期</t>
    </r>
    <r>
      <rPr>
        <b/>
        <sz val="11"/>
        <color theme="0"/>
        <rFont val="宋体"/>
        <family val="2"/>
        <scheme val="minor"/>
      </rPr>
      <t xml:space="preserve">
Rent Free Period</t>
    </r>
  </si>
  <si>
    <r>
      <rPr>
        <b/>
        <sz val="11"/>
        <color theme="0"/>
        <rFont val="Kaiti"/>
        <family val="3"/>
      </rPr>
      <t>租金增幅</t>
    </r>
    <r>
      <rPr>
        <b/>
        <sz val="11"/>
        <color theme="0"/>
        <rFont val="宋体"/>
        <family val="2"/>
        <scheme val="minor"/>
      </rPr>
      <t xml:space="preserve">
Rent Escalation （%）</t>
    </r>
  </si>
  <si>
    <r>
      <rPr>
        <b/>
        <sz val="11"/>
        <color theme="0"/>
        <rFont val="Kaiti"/>
        <family val="3"/>
      </rPr>
      <t xml:space="preserve">租金增幅周期 (年)
</t>
    </r>
    <r>
      <rPr>
        <b/>
        <sz val="11"/>
        <color theme="0"/>
        <rFont val="宋体"/>
        <family val="2"/>
        <scheme val="minor"/>
      </rPr>
      <t>Rent Escalation Cycle (Years)</t>
    </r>
  </si>
  <si>
    <r>
      <rPr>
        <b/>
        <sz val="11"/>
        <color theme="0"/>
        <rFont val="Kaiti"/>
        <family val="3"/>
      </rPr>
      <t xml:space="preserve">总含税租金
(人民币含税）
</t>
    </r>
    <r>
      <rPr>
        <b/>
        <sz val="11"/>
        <color theme="0"/>
        <rFont val="宋体"/>
        <family val="2"/>
        <scheme val="minor"/>
      </rPr>
      <t>Total Contract Value
(RMB incl. VAT)</t>
    </r>
  </si>
  <si>
    <r>
      <rPr>
        <b/>
        <sz val="11"/>
        <color theme="0"/>
        <rFont val="Kaiti"/>
        <family val="3"/>
      </rPr>
      <t xml:space="preserve">平均有效租金
(元/平方米/天 人民币含税)
</t>
    </r>
    <r>
      <rPr>
        <b/>
        <sz val="11"/>
        <color theme="0"/>
        <rFont val="宋体"/>
        <family val="2"/>
        <scheme val="minor"/>
      </rPr>
      <t>Average Effective Rent
(RMB/sqm/day incl. VAT)</t>
    </r>
  </si>
  <si>
    <t>北京晋祺生物技术有限公司</t>
  </si>
  <si>
    <t>Biogench</t>
  </si>
  <si>
    <t>#3 lv 3-102室</t>
  </si>
  <si>
    <t>3#</t>
  </si>
  <si>
    <t>2026.01.10-2026.03.09，2027.01.10-2027.03.09</t>
  </si>
  <si>
    <t>-</t>
  </si>
  <si>
    <t>北京铸正机器人有限公司</t>
  </si>
  <si>
    <t>Zoezen</t>
  </si>
  <si>
    <t>#4 Lv2 West</t>
  </si>
  <si>
    <t>4#</t>
  </si>
  <si>
    <t>2020/4/1-2020/4/30;2021/5/1-2021/5/31;2022/6/1-2022/6/30</t>
  </si>
  <si>
    <t>运怡（北京）医疗器械有限公司</t>
  </si>
  <si>
    <t>Yunmed</t>
  </si>
  <si>
    <t>#4 Lv1-2 East</t>
  </si>
  <si>
    <t>2020.06.14-2020.09.13</t>
  </si>
  <si>
    <t>华克医疗科技（北京）股份公司</t>
  </si>
  <si>
    <t>Hake</t>
  </si>
  <si>
    <t>#6</t>
  </si>
  <si>
    <t>6#</t>
  </si>
  <si>
    <t>2020/9/15-2020/12/14</t>
  </si>
  <si>
    <t>北京市普惠生物医学工程有限公司</t>
  </si>
  <si>
    <t>Permed</t>
  </si>
  <si>
    <t>#7</t>
  </si>
  <si>
    <t>7#</t>
  </si>
  <si>
    <t>2018/9/1-2018/11/14;2019/1/1-2019/1/31;2020/1/1-2020/1/15</t>
  </si>
  <si>
    <t>云尚繁浮（北京）餐饮有限公司</t>
  </si>
  <si>
    <t>Yunshang Fanfu</t>
  </si>
  <si>
    <t>#12 Lv2 N-L,1-3;#13A-D,1-2</t>
  </si>
  <si>
    <t>11#、12#</t>
  </si>
  <si>
    <t>2021/4/1-2021/6/30</t>
  </si>
  <si>
    <t>#12 Lv1 N-L,1-3;#13A-D,1-2</t>
  </si>
  <si>
    <t>北京耀城酒店管理有限公司</t>
  </si>
  <si>
    <t>Yaocheng Hotel</t>
  </si>
  <si>
    <t>#12-#16</t>
  </si>
  <si>
    <t>11#-15#</t>
  </si>
  <si>
    <t>2020/11/1-2021/1/31;2021/11/1-2021/12/31; 2022/11/1-2022/11/30</t>
  </si>
  <si>
    <t>6th year: 15%
11th year:15%
12thyear~16th year: 3% annually
17th year：5%</t>
  </si>
  <si>
    <t>#15 Lv1</t>
  </si>
  <si>
    <t>14#</t>
  </si>
  <si>
    <t>2021/10/1-2021/12/31</t>
  </si>
  <si>
    <t>北京启航天富工贸中心</t>
  </si>
  <si>
    <t>Qihang Tianfu</t>
  </si>
  <si>
    <t>#15 Unit1 Room 101-102</t>
  </si>
  <si>
    <t>n.a.</t>
  </si>
  <si>
    <t>北京顺和源商贸有限公司</t>
  </si>
  <si>
    <t>Shunheyuan</t>
  </si>
  <si>
    <t>#16 Lv1</t>
  </si>
  <si>
    <t>15#</t>
  </si>
  <si>
    <t>2021/4/1-2021/7/31</t>
  </si>
  <si>
    <t>#19</t>
  </si>
  <si>
    <t>17#</t>
  </si>
  <si>
    <t>2021/7/15-2021/9/30</t>
  </si>
  <si>
    <t>北京生物医药产业基地发展有限公司</t>
  </si>
  <si>
    <t>CBP（China Bio-Medicine Park）</t>
  </si>
  <si>
    <t>#10 Lv1 Room 101-1、101-6</t>
  </si>
  <si>
    <t>10#</t>
  </si>
  <si>
    <t>中国农业银行股份有限公司北京大兴支行</t>
  </si>
  <si>
    <t>ABC</t>
  </si>
  <si>
    <t>#10 Lv1 Room 101-5</t>
  </si>
  <si>
    <t>北京优尼康通医疗科技有限公司</t>
  </si>
  <si>
    <t>Unikiton</t>
  </si>
  <si>
    <t>#10 Lv2 Room 202、206、216</t>
  </si>
  <si>
    <t>北京联众泰克科技有限公司</t>
  </si>
  <si>
    <t>Unidiag Technology</t>
  </si>
  <si>
    <t>#10 Lv2 Room 205、207-212</t>
  </si>
  <si>
    <t>2026.09.01-2026.11.30</t>
  </si>
  <si>
    <t>1-2th：3%</t>
  </si>
  <si>
    <t>北京华睿博视医学影像技术有限公司</t>
  </si>
  <si>
    <t>Infisivion</t>
  </si>
  <si>
    <t>#10 Lv2 Room 213</t>
  </si>
  <si>
    <t>2024.05.01-2024.05.31、2025.05.01-2025.05.31、2026.05.01-2026.05.31</t>
  </si>
  <si>
    <t>北京亦嘉新创医疗器械技术研究院有限公司</t>
  </si>
  <si>
    <t>Yi Jia Xinchuang</t>
  </si>
  <si>
    <t>#10 Lv2 Room 215</t>
  </si>
  <si>
    <t>2021/1/1-2021/2/8</t>
  </si>
  <si>
    <t>香港福仕生物工程有限公司北京代表处</t>
  </si>
  <si>
    <t>Fosse Bio-Engineering</t>
  </si>
  <si>
    <t>#10 Lv2 Room 217</t>
  </si>
  <si>
    <t>康龙化成（北京）科技发展有限公司</t>
  </si>
  <si>
    <t>Pharmaron</t>
  </si>
  <si>
    <t>#16</t>
  </si>
  <si>
    <t>16#</t>
  </si>
  <si>
    <t>2022/4/1-2023/1/31</t>
  </si>
  <si>
    <t>北京百晖生物科技有限公司</t>
  </si>
  <si>
    <t>Baihui</t>
  </si>
  <si>
    <t>#5 Lv1 Room 101-2、Lv2、Lv3</t>
  </si>
  <si>
    <t>5#</t>
  </si>
  <si>
    <t>2022/4/6-2022/12/5；2024/12/6-2025/1/5;2025/12/6-2026/1/5;2026/12/6-2027/1/5;2026/12/6-2027/1/5;2027/12/6-2028/1/5;2028/12/6-2029/1/5;2029/12/6-2030/1/5;2030/12/6-2031/1/5;2031/12/6-2032/1/5</t>
  </si>
  <si>
    <t>北京帝康医药投资管理有限公司</t>
  </si>
  <si>
    <t>Dikang</t>
  </si>
  <si>
    <t>#6 Room101、102、201、301</t>
  </si>
  <si>
    <t>2023.10.01-2023.11.30、2024.10.01-2024.10.31、2025.10.01-2025.10.31、2026.10.01-2026.10.31、2027.10.01-2027.10.31</t>
  </si>
  <si>
    <t>#10 Lv2 Room 221</t>
  </si>
  <si>
    <t>北京华卫天和科技企业孵化器有限公司</t>
  </si>
  <si>
    <t>Huaweitianhe</t>
  </si>
  <si>
    <t>#10 Lv1 Room 101-2</t>
  </si>
  <si>
    <t>万华普曼生物工程有限公司</t>
  </si>
  <si>
    <t>W.H.P.M.INC</t>
  </si>
  <si>
    <t>#9</t>
  </si>
  <si>
    <t>9#</t>
  </si>
  <si>
    <t>2024.06.01-2024.08.31、2025.06.01-2025.08.31、2026.06.01-2026.08.31、2027.06.01-2027.06.30、2028.06.01-2028.06.30</t>
  </si>
  <si>
    <t>1-4th:0%;5th 3%</t>
  </si>
  <si>
    <t>北京宏远创信能源科技有限公司</t>
  </si>
  <si>
    <t>Hongyuan Chuangxin</t>
  </si>
  <si>
    <t>#5Lv4&amp;Lv6</t>
  </si>
  <si>
    <t>2024.10.01-2024.12.31、2025.11.01-2025.12.31、2026.11.01-2026.12.31</t>
  </si>
  <si>
    <t>瑞桥鼎科(北京)医疗科技有限公司</t>
  </si>
  <si>
    <t>Advanced Medical Technologies</t>
  </si>
  <si>
    <t>#5Lv5</t>
  </si>
  <si>
    <t>北京凡阅教育咨询有限公司</t>
  </si>
  <si>
    <t>诺诚蓝海生物科技（北京）有限公司</t>
  </si>
  <si>
    <t>#10Lv4</t>
  </si>
  <si>
    <t>北京安和加利尔科技有限公司</t>
  </si>
  <si>
    <t>#8</t>
  </si>
  <si>
    <t>8#</t>
  </si>
  <si>
    <t>2025.04.01-2025.08.31；2026.04.01-2026.07.31</t>
  </si>
  <si>
    <t>Total</t>
  </si>
  <si>
    <t>是</t>
  </si>
  <si>
    <t>工业</t>
    <phoneticPr fontId="4" type="noConversion"/>
  </si>
  <si>
    <t>成新度</t>
  </si>
  <si>
    <t>收益法</t>
  </si>
  <si>
    <t>押一</t>
  </si>
  <si>
    <t>钢混</t>
  </si>
  <si>
    <t>生产用房</t>
  </si>
  <si>
    <t>否</t>
  </si>
  <si>
    <t>成本法</t>
  </si>
  <si>
    <t>现房</t>
  </si>
  <si>
    <t>项目局部</t>
  </si>
  <si>
    <t>自定义容积率</t>
  </si>
  <si>
    <t>不临65条商业街</t>
  </si>
  <si>
    <t>与级别开发程度一致</t>
  </si>
  <si>
    <t>未包含在土地购买价格中</t>
  </si>
  <si>
    <t>全部缴纳</t>
  </si>
  <si>
    <t>已包含在土地取得成本中</t>
  </si>
  <si>
    <t>建安单价</t>
    <phoneticPr fontId="135" type="noConversion"/>
  </si>
  <si>
    <t>总价</t>
  </si>
  <si>
    <t>成本比率</t>
  </si>
  <si>
    <t>情况4</t>
  </si>
  <si>
    <t>正常</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</si>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</sst>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_ * #,##0_ ;_ * \-#,##0_ ;_ * &quot;-&quot;??_ ;_ @_ "/>
    <numFmt numFmtId="198" formatCode="#,##0.00_ "/>
    <numFmt numFmtId="199" formatCode="&quot;Analysis Date:&quot;\ m/d/yyyy"/>
    <numFmt numFmtId="200" formatCode="#,##0_);\(#,##0\);&quot; - &quot;_);@_)"/>
    <numFmt numFmtId="201" formatCode="&quot;Every&quot;\ 0\ &quot;Year(s)&quot;"/>
    <numFmt numFmtId="202" formatCode="&quot;每&quot;\ 0\ &quot;年&quot;"/>
  </numFmts>
  <fonts count="28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b/>
      <sz val="14"/>
      <color theme="1"/>
      <name val="宋体"/>
      <family val="2"/>
      <scheme val="minor"/>
    </font>
    <font>
      <b/>
      <sz val="11"/>
      <color theme="1"/>
      <name val="宋体"/>
      <family val="2"/>
      <scheme val="minor"/>
    </font>
    <font>
      <i/>
      <sz val="11"/>
      <color rgb="FF0000FF"/>
      <name val="宋体"/>
      <family val="2"/>
      <scheme val="minor"/>
    </font>
    <font>
      <sz val="11"/>
      <color rgb="FF0000FF"/>
      <name val="宋体"/>
      <family val="2"/>
      <scheme val="minor"/>
    </font>
    <font>
      <b/>
      <sz val="11"/>
      <name val="宋体"/>
      <family val="2"/>
      <scheme val="minor"/>
    </font>
    <font>
      <b/>
      <sz val="11"/>
      <color theme="0"/>
      <name val="宋体"/>
      <family val="2"/>
      <scheme val="minor"/>
    </font>
    <font>
      <b/>
      <sz val="11"/>
      <color theme="0"/>
      <name val="Kaiti"/>
      <family val="3"/>
    </font>
    <font>
      <sz val="11"/>
      <color theme="1"/>
      <name val="kaiti"/>
      <family val="1"/>
    </font>
    <font>
      <sz val="10"/>
      <name val="Arial Narrow"/>
      <family val="2"/>
    </font>
    <font>
      <sz val="11"/>
      <color theme="1"/>
      <name val="楷体"/>
      <family val="3"/>
      <charset val="134"/>
    </font>
    <font>
      <sz val="11"/>
      <color theme="1"/>
      <name val="华文楷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14BEB4"/>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
      <left/>
      <right style="dashed">
        <color theme="0" tint="-0.499984740745262"/>
      </right>
      <top style="dashed">
        <color theme="0" tint="-0.499984740745262"/>
      </top>
      <bottom style="dashed">
        <color theme="0" tint="-0.499984740745262"/>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style="thin">
        <color theme="0" tint="-0.499984740745262"/>
      </right>
      <top/>
      <bottom style="dashed">
        <color theme="0" tint="-0.499984740745262"/>
      </bottom>
      <diagonal/>
    </border>
    <border>
      <left style="dashed">
        <color theme="0" tint="-0.499984740745262"/>
      </left>
      <right/>
      <top style="dashed">
        <color theme="0" tint="-0.499984740745262"/>
      </top>
      <bottom style="dashed">
        <color theme="0" tint="-0.499984740745262"/>
      </bottom>
      <diagonal/>
    </border>
    <border>
      <left style="dashed">
        <color theme="0" tint="-0.499984740745262"/>
      </left>
      <right style="thin">
        <color theme="0" tint="-0.499984740745262"/>
      </right>
      <top style="dashed">
        <color theme="0" tint="-0.499984740745262"/>
      </top>
      <bottom style="dashed">
        <color theme="0" tint="-0.499984740745262"/>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1" fillId="0" borderId="0" applyFont="0" applyFill="0" applyBorder="0" applyAlignment="0" applyProtection="0">
      <alignment vertical="center"/>
    </xf>
    <xf numFmtId="200" fontId="281" fillId="0" borderId="0" applyFill="0" applyBorder="0">
      <alignment horizontal="right" vertical="top"/>
    </xf>
    <xf numFmtId="9" fontId="1" fillId="0" borderId="0" applyFont="0" applyFill="0" applyBorder="0" applyAlignment="0" applyProtection="0">
      <alignment vertical="center"/>
    </xf>
  </cellStyleXfs>
  <cellXfs count="358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96" fillId="0" borderId="0" xfId="0" quotePrefix="1" applyFont="1">
      <alignment vertical="center"/>
    </xf>
    <xf numFmtId="0" fontId="96" fillId="0" borderId="0" xfId="10" applyAlignment="1">
      <alignment horizontal="left" vertical="center"/>
    </xf>
    <xf numFmtId="0" fontId="96" fillId="0" borderId="0" xfId="10">
      <alignment vertical="center"/>
    </xf>
    <xf numFmtId="197" fontId="0" fillId="0" borderId="0" xfId="19" applyNumberFormat="1" applyFont="1">
      <alignment vertical="center"/>
    </xf>
    <xf numFmtId="0" fontId="96" fillId="0" borderId="0" xfId="10" applyAlignment="1">
      <alignment horizontal="right" vertical="center"/>
    </xf>
    <xf numFmtId="177" fontId="96" fillId="0" borderId="0" xfId="10" applyNumberFormat="1" applyAlignment="1">
      <alignment horizontal="right" vertical="center"/>
    </xf>
    <xf numFmtId="179" fontId="96" fillId="0" borderId="0" xfId="10" applyNumberFormat="1" applyAlignment="1">
      <alignment horizontal="right" vertical="center"/>
    </xf>
    <xf numFmtId="179" fontId="0" fillId="0" borderId="0" xfId="19" applyNumberFormat="1" applyFont="1" applyAlignment="1">
      <alignment horizontal="right" vertical="center"/>
    </xf>
    <xf numFmtId="43" fontId="0" fillId="0" borderId="0" xfId="19" applyFont="1" applyAlignment="1">
      <alignment horizontal="right" vertical="center"/>
    </xf>
    <xf numFmtId="0" fontId="96" fillId="0" borderId="0" xfId="10" applyAlignment="1">
      <alignment horizontal="right" vertical="center" wrapText="1"/>
    </xf>
    <xf numFmtId="197" fontId="0" fillId="0" borderId="0" xfId="19" applyNumberFormat="1" applyFont="1" applyAlignment="1">
      <alignment horizontal="center" vertical="center"/>
    </xf>
    <xf numFmtId="198" fontId="96" fillId="0" borderId="0" xfId="10" applyNumberFormat="1">
      <alignment vertical="center"/>
    </xf>
    <xf numFmtId="0" fontId="273" fillId="0" borderId="0" xfId="10" applyFont="1" applyAlignment="1">
      <alignment horizontal="left" vertical="center"/>
    </xf>
    <xf numFmtId="0" fontId="274" fillId="0" borderId="0" xfId="10" applyFont="1" applyAlignment="1">
      <alignment horizontal="left" vertical="center"/>
    </xf>
    <xf numFmtId="199" fontId="275" fillId="0" borderId="0" xfId="10" applyNumberFormat="1" applyFont="1" applyAlignment="1">
      <alignment horizontal="left" vertical="center"/>
    </xf>
    <xf numFmtId="179" fontId="276" fillId="0" borderId="0" xfId="10" applyNumberFormat="1" applyFont="1" applyAlignment="1">
      <alignment horizontal="center" vertical="center"/>
    </xf>
    <xf numFmtId="197" fontId="0" fillId="0" borderId="0" xfId="19" applyNumberFormat="1" applyFont="1" applyBorder="1">
      <alignment vertical="center"/>
    </xf>
    <xf numFmtId="179" fontId="0" fillId="0" borderId="0" xfId="19" applyNumberFormat="1" applyFont="1" applyBorder="1" applyAlignment="1">
      <alignment horizontal="right" vertical="center"/>
    </xf>
    <xf numFmtId="43" fontId="0" fillId="0" borderId="0" xfId="19" applyFont="1" applyBorder="1" applyAlignment="1">
      <alignment horizontal="right" vertical="center"/>
    </xf>
    <xf numFmtId="197" fontId="0" fillId="0" borderId="0" xfId="19" applyNumberFormat="1" applyFont="1" applyBorder="1" applyAlignment="1">
      <alignment horizontal="center" vertical="center"/>
    </xf>
    <xf numFmtId="0" fontId="277" fillId="0" borderId="0" xfId="10" applyFont="1" applyAlignment="1">
      <alignment horizontal="center" vertical="center" wrapText="1"/>
    </xf>
    <xf numFmtId="0" fontId="278" fillId="22" borderId="176" xfId="10" applyFont="1" applyFill="1" applyBorder="1" applyAlignment="1">
      <alignment horizontal="center" vertical="center" wrapText="1"/>
    </xf>
    <xf numFmtId="177" fontId="278" fillId="22" borderId="176" xfId="10" applyNumberFormat="1" applyFont="1" applyFill="1" applyBorder="1" applyAlignment="1">
      <alignment horizontal="center" vertical="center" wrapText="1"/>
    </xf>
    <xf numFmtId="179" fontId="278" fillId="22" borderId="176" xfId="10" applyNumberFormat="1" applyFont="1" applyFill="1" applyBorder="1" applyAlignment="1">
      <alignment horizontal="center" vertical="center" wrapText="1"/>
    </xf>
    <xf numFmtId="198" fontId="278" fillId="22" borderId="176" xfId="19" applyNumberFormat="1" applyFont="1" applyFill="1" applyBorder="1" applyAlignment="1">
      <alignment horizontal="center" vertical="center" wrapText="1"/>
    </xf>
    <xf numFmtId="179" fontId="278" fillId="22" borderId="176" xfId="19" applyNumberFormat="1" applyFont="1" applyFill="1" applyBorder="1" applyAlignment="1">
      <alignment horizontal="center" vertical="center" wrapText="1"/>
    </xf>
    <xf numFmtId="0" fontId="96" fillId="0" borderId="0" xfId="10" applyAlignment="1">
      <alignment vertical="center" wrapText="1"/>
    </xf>
    <xf numFmtId="0" fontId="280" fillId="0" borderId="177" xfId="10" applyFont="1" applyBorder="1">
      <alignment vertical="center"/>
    </xf>
    <xf numFmtId="0" fontId="96" fillId="0" borderId="178" xfId="10" applyBorder="1">
      <alignment vertical="center"/>
    </xf>
    <xf numFmtId="0" fontId="96" fillId="0" borderId="178" xfId="10" applyBorder="1" applyAlignment="1">
      <alignment horizontal="center" vertical="center"/>
    </xf>
    <xf numFmtId="39" fontId="0" fillId="0" borderId="178" xfId="19" applyNumberFormat="1" applyFont="1" applyFill="1" applyBorder="1" applyAlignment="1">
      <alignment horizontal="center" vertical="center"/>
    </xf>
    <xf numFmtId="14" fontId="96" fillId="0" borderId="178" xfId="10" applyNumberFormat="1" applyBorder="1" applyAlignment="1">
      <alignment horizontal="center" vertical="center"/>
    </xf>
    <xf numFmtId="1" fontId="96" fillId="0" borderId="178" xfId="10" applyNumberFormat="1" applyBorder="1" applyAlignment="1">
      <alignment horizontal="center" vertical="center"/>
    </xf>
    <xf numFmtId="3" fontId="96" fillId="0" borderId="178" xfId="10" applyNumberFormat="1" applyBorder="1" applyAlignment="1">
      <alignment horizontal="center" vertical="center"/>
    </xf>
    <xf numFmtId="4" fontId="96" fillId="0" borderId="178" xfId="10" applyNumberFormat="1" applyBorder="1" applyAlignment="1">
      <alignment horizontal="center" vertical="center"/>
    </xf>
    <xf numFmtId="179" fontId="0" fillId="0" borderId="178" xfId="19" applyNumberFormat="1" applyFont="1" applyFill="1" applyBorder="1" applyAlignment="1">
      <alignment horizontal="center" vertical="center"/>
    </xf>
    <xf numFmtId="0" fontId="96" fillId="0" borderId="178" xfId="10" applyBorder="1" applyAlignment="1">
      <alignment horizontal="left" vertical="center"/>
    </xf>
    <xf numFmtId="9" fontId="0" fillId="0" borderId="178" xfId="20" applyNumberFormat="1" applyFont="1" applyFill="1" applyBorder="1" applyAlignment="1">
      <alignment horizontal="center" vertical="center"/>
    </xf>
    <xf numFmtId="201" fontId="0" fillId="0" borderId="179" xfId="19" applyNumberFormat="1" applyFont="1" applyFill="1" applyBorder="1" applyAlignment="1">
      <alignment horizontal="center" vertical="center"/>
    </xf>
    <xf numFmtId="197" fontId="0" fillId="0" borderId="180" xfId="19" applyNumberFormat="1" applyFont="1" applyFill="1" applyBorder="1">
      <alignment vertical="center"/>
    </xf>
    <xf numFmtId="4" fontId="0" fillId="0" borderId="180" xfId="19" applyNumberFormat="1" applyFont="1" applyFill="1" applyBorder="1" applyAlignment="1">
      <alignment horizontal="center" vertical="center"/>
    </xf>
    <xf numFmtId="0" fontId="280" fillId="0" borderId="0" xfId="10" applyFont="1">
      <alignment vertical="center"/>
    </xf>
    <xf numFmtId="43" fontId="0" fillId="0" borderId="178" xfId="19" applyFont="1" applyFill="1" applyBorder="1" applyAlignment="1">
      <alignment horizontal="left" vertical="center"/>
    </xf>
    <xf numFmtId="9" fontId="0" fillId="0" borderId="178" xfId="21" applyFont="1" applyFill="1" applyBorder="1" applyAlignment="1">
      <alignment horizontal="center" vertical="center"/>
    </xf>
    <xf numFmtId="0" fontId="280" fillId="0" borderId="177" xfId="10" applyFont="1" applyBorder="1" applyAlignment="1">
      <alignment horizontal="left" vertical="center"/>
    </xf>
    <xf numFmtId="197" fontId="0" fillId="0" borderId="180" xfId="19" applyNumberFormat="1" applyFont="1" applyFill="1" applyBorder="1" applyAlignment="1">
      <alignment vertical="center" wrapText="1"/>
    </xf>
    <xf numFmtId="4" fontId="0" fillId="0" borderId="178" xfId="19" applyNumberFormat="1" applyFont="1" applyFill="1" applyBorder="1" applyAlignment="1">
      <alignment horizontal="center" vertical="center"/>
    </xf>
    <xf numFmtId="197" fontId="0" fillId="0" borderId="180" xfId="19" applyNumberFormat="1" applyFont="1" applyFill="1" applyBorder="1" applyAlignment="1">
      <alignment horizontal="right" vertical="center"/>
    </xf>
    <xf numFmtId="0" fontId="282" fillId="0" borderId="0" xfId="10" applyFont="1">
      <alignment vertical="center"/>
    </xf>
    <xf numFmtId="202" fontId="0" fillId="0" borderId="181" xfId="19" applyNumberFormat="1" applyFont="1" applyFill="1" applyBorder="1" applyAlignment="1">
      <alignment horizontal="center" vertical="center"/>
    </xf>
    <xf numFmtId="198" fontId="0" fillId="0" borderId="180" xfId="19" applyNumberFormat="1" applyFont="1" applyFill="1" applyBorder="1" applyAlignment="1">
      <alignment horizontal="right" vertical="center"/>
    </xf>
    <xf numFmtId="0" fontId="283" fillId="0" borderId="0" xfId="10" applyFont="1">
      <alignment vertical="center"/>
    </xf>
    <xf numFmtId="43" fontId="0" fillId="0" borderId="0" xfId="19" applyFont="1" applyFill="1" applyAlignment="1">
      <alignment horizontal="right" vertical="center"/>
    </xf>
    <xf numFmtId="14" fontId="96" fillId="0" borderId="178" xfId="10" applyNumberFormat="1" applyBorder="1">
      <alignment vertical="center"/>
    </xf>
    <xf numFmtId="14" fontId="96" fillId="7" borderId="178" xfId="10" applyNumberFormat="1" applyFill="1" applyBorder="1">
      <alignment vertical="center"/>
    </xf>
    <xf numFmtId="1" fontId="96" fillId="7" borderId="178" xfId="10" applyNumberFormat="1" applyFill="1" applyBorder="1" applyAlignment="1">
      <alignment horizontal="center" vertical="center"/>
    </xf>
    <xf numFmtId="14" fontId="96" fillId="0" borderId="178" xfId="10" applyNumberFormat="1" applyBorder="1" applyAlignment="1">
      <alignment horizontal="right" vertical="center"/>
    </xf>
    <xf numFmtId="43" fontId="0" fillId="0" borderId="178" xfId="19" applyFont="1" applyFill="1" applyBorder="1" applyAlignment="1">
      <alignment horizontal="right" vertical="center"/>
    </xf>
    <xf numFmtId="43" fontId="0" fillId="0" borderId="178" xfId="19" applyFont="1" applyFill="1" applyBorder="1" applyAlignment="1">
      <alignment horizontal="right" vertical="center" wrapText="1"/>
    </xf>
    <xf numFmtId="9" fontId="0" fillId="0" borderId="178" xfId="21" applyFont="1" applyFill="1" applyBorder="1" applyAlignment="1">
      <alignment horizontal="right" vertical="center"/>
    </xf>
    <xf numFmtId="202" fontId="0" fillId="0" borderId="181" xfId="19" applyNumberFormat="1" applyFont="1" applyFill="1" applyBorder="1" applyAlignment="1">
      <alignment horizontal="right" vertical="center"/>
    </xf>
    <xf numFmtId="0" fontId="274" fillId="0" borderId="0" xfId="10" applyFont="1">
      <alignment vertical="center"/>
    </xf>
    <xf numFmtId="37" fontId="274" fillId="0" borderId="0" xfId="19" applyNumberFormat="1" applyFont="1" applyAlignment="1">
      <alignment horizontal="center" vertical="center"/>
    </xf>
    <xf numFmtId="43" fontId="274" fillId="0" borderId="0" xfId="19" applyFont="1" applyAlignment="1">
      <alignment horizontal="right" vertical="center"/>
    </xf>
    <xf numFmtId="39" fontId="277" fillId="0" borderId="0" xfId="19" applyNumberFormat="1" applyFont="1" applyAlignment="1">
      <alignment horizontal="center" vertical="center"/>
    </xf>
    <xf numFmtId="14" fontId="274" fillId="0" borderId="0" xfId="10" applyNumberFormat="1" applyFont="1" applyAlignment="1">
      <alignment horizontal="right" vertical="center"/>
    </xf>
    <xf numFmtId="14" fontId="274" fillId="0" borderId="0" xfId="10" applyNumberFormat="1" applyFont="1" applyAlignment="1">
      <alignment horizontal="center" vertical="center"/>
    </xf>
    <xf numFmtId="3" fontId="274" fillId="0" borderId="0" xfId="19" applyNumberFormat="1" applyFont="1" applyAlignment="1">
      <alignment horizontal="center" vertical="center"/>
    </xf>
    <xf numFmtId="39" fontId="274" fillId="0" borderId="0" xfId="19" applyNumberFormat="1" applyFont="1" applyAlignment="1">
      <alignment horizontal="center" vertical="center"/>
    </xf>
    <xf numFmtId="4" fontId="274" fillId="0" borderId="0" xfId="10" applyNumberFormat="1" applyFont="1" applyAlignment="1">
      <alignment horizontal="center" vertical="center"/>
    </xf>
    <xf numFmtId="179" fontId="274" fillId="0" borderId="0" xfId="19" applyNumberFormat="1" applyFont="1" applyFill="1" applyAlignment="1">
      <alignment horizontal="center" vertical="center"/>
    </xf>
    <xf numFmtId="39" fontId="274" fillId="0" borderId="0" xfId="19" applyNumberFormat="1" applyFont="1" applyFill="1" applyAlignment="1">
      <alignment horizontal="center" vertical="center"/>
    </xf>
    <xf numFmtId="0" fontId="274" fillId="0" borderId="0" xfId="10" applyFont="1" applyAlignment="1">
      <alignment horizontal="right" vertical="center" wrapText="1"/>
    </xf>
    <xf numFmtId="197" fontId="274" fillId="0" borderId="0" xfId="19" applyNumberFormat="1" applyFont="1" applyFill="1" applyAlignment="1">
      <alignment horizontal="center" vertical="center"/>
    </xf>
    <xf numFmtId="43" fontId="274" fillId="0" borderId="0" xfId="19" applyFont="1" applyFill="1" applyAlignment="1">
      <alignment horizontal="right" vertical="center"/>
    </xf>
    <xf numFmtId="198" fontId="274" fillId="0" borderId="0" xfId="19" applyNumberFormat="1" applyFont="1" applyFill="1" applyAlignment="1">
      <alignment horizontal="right" vertical="center"/>
    </xf>
    <xf numFmtId="4" fontId="274" fillId="0" borderId="0" xfId="19" applyNumberFormat="1" applyFont="1" applyFill="1" applyAlignment="1">
      <alignment horizontal="center" vertical="center"/>
    </xf>
    <xf numFmtId="14" fontId="96" fillId="0" borderId="0" xfId="10" applyNumberFormat="1" applyAlignment="1">
      <alignment horizontal="right" vertical="center"/>
    </xf>
    <xf numFmtId="14" fontId="96" fillId="0" borderId="0" xfId="10" applyNumberFormat="1" applyAlignment="1">
      <alignment horizontal="center" vertical="center"/>
    </xf>
    <xf numFmtId="198" fontId="0" fillId="0" borderId="0" xfId="19" applyNumberFormat="1" applyFont="1" applyAlignment="1">
      <alignment horizontal="right" vertical="center"/>
    </xf>
    <xf numFmtId="181" fontId="96" fillId="0" borderId="0" xfId="10" applyNumberFormat="1" applyAlignment="1">
      <alignment horizontal="right" vertical="center"/>
    </xf>
    <xf numFmtId="37" fontId="0" fillId="0" borderId="0" xfId="19" applyNumberFormat="1" applyFont="1" applyBorder="1" applyAlignment="1">
      <alignment horizontal="right" vertical="center"/>
    </xf>
    <xf numFmtId="0" fontId="96" fillId="7" borderId="0" xfId="10" applyFill="1" applyAlignment="1">
      <alignment horizontal="center" vertical="center"/>
    </xf>
    <xf numFmtId="37" fontId="0" fillId="0" borderId="0" xfId="19" applyNumberFormat="1" applyFont="1" applyBorder="1" applyAlignment="1">
      <alignment horizontal="center" vertical="center"/>
    </xf>
    <xf numFmtId="43" fontId="0" fillId="0" borderId="0" xfId="19" applyFont="1" applyBorder="1" applyAlignment="1">
      <alignment horizontal="center" vertical="center"/>
    </xf>
    <xf numFmtId="14" fontId="96" fillId="0" borderId="0" xfId="10" applyNumberFormat="1">
      <alignment vertical="center"/>
    </xf>
    <xf numFmtId="37" fontId="96" fillId="0" borderId="0" xfId="10" applyNumberFormat="1" applyAlignment="1">
      <alignment horizontal="center" vertical="center"/>
    </xf>
    <xf numFmtId="0" fontId="96" fillId="0" borderId="0" xfId="10" applyAlignment="1">
      <alignment horizontal="center" vertical="center"/>
    </xf>
    <xf numFmtId="0" fontId="78" fillId="0" borderId="1" xfId="0" applyFont="1" applyBorder="1" applyAlignment="1" applyProtection="1">
      <alignment horizontal="center" vertical="center" wrapText="1"/>
      <protection locked="0"/>
    </xf>
    <xf numFmtId="198" fontId="272" fillId="0" borderId="0" xfId="19" applyNumberFormat="1" applyFont="1" applyAlignment="1">
      <alignment horizontal="righ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2">
    <cellStyle name="EY0dp" xfId="20" xr:uid="{EF3F7D7E-A4E0-4EB3-8DF3-EC410A168CE5}"/>
    <cellStyle name="百分比" xfId="17" builtinId="5"/>
    <cellStyle name="百分比 2" xfId="14" xr:uid="{00000000-0005-0000-0000-000001000000}"/>
    <cellStyle name="百分比 3" xfId="21" xr:uid="{84EDF126-31CF-4370-BD37-DE5EA80B09DE}"/>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19" xr:uid="{257F2794-487A-4FC3-B711-64A45FD5AE5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9.xml"/><Relationship Id="rId299" Type="http://schemas.openxmlformats.org/officeDocument/2006/relationships/externalLink" Target="externalLinks/externalLink251.xml"/><Relationship Id="rId303" Type="http://schemas.openxmlformats.org/officeDocument/2006/relationships/externalLink" Target="externalLinks/externalLink25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5.xml"/><Relationship Id="rId84" Type="http://schemas.openxmlformats.org/officeDocument/2006/relationships/externalLink" Target="externalLinks/externalLink36.xml"/><Relationship Id="rId138" Type="http://schemas.openxmlformats.org/officeDocument/2006/relationships/externalLink" Target="externalLinks/externalLink90.xml"/><Relationship Id="rId159" Type="http://schemas.openxmlformats.org/officeDocument/2006/relationships/externalLink" Target="externalLinks/externalLink111.xml"/><Relationship Id="rId324" Type="http://schemas.openxmlformats.org/officeDocument/2006/relationships/externalLink" Target="externalLinks/externalLink276.xml"/><Relationship Id="rId170" Type="http://schemas.openxmlformats.org/officeDocument/2006/relationships/externalLink" Target="externalLinks/externalLink122.xml"/><Relationship Id="rId191" Type="http://schemas.openxmlformats.org/officeDocument/2006/relationships/externalLink" Target="externalLinks/externalLink143.xml"/><Relationship Id="rId205" Type="http://schemas.openxmlformats.org/officeDocument/2006/relationships/externalLink" Target="externalLinks/externalLink157.xml"/><Relationship Id="rId226" Type="http://schemas.openxmlformats.org/officeDocument/2006/relationships/externalLink" Target="externalLinks/externalLink178.xml"/><Relationship Id="rId247" Type="http://schemas.openxmlformats.org/officeDocument/2006/relationships/externalLink" Target="externalLinks/externalLink199.xml"/><Relationship Id="rId107" Type="http://schemas.openxmlformats.org/officeDocument/2006/relationships/externalLink" Target="externalLinks/externalLink59.xml"/><Relationship Id="rId268" Type="http://schemas.openxmlformats.org/officeDocument/2006/relationships/externalLink" Target="externalLinks/externalLink220.xml"/><Relationship Id="rId289" Type="http://schemas.openxmlformats.org/officeDocument/2006/relationships/externalLink" Target="externalLinks/externalLink24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5.xml"/><Relationship Id="rId74" Type="http://schemas.openxmlformats.org/officeDocument/2006/relationships/externalLink" Target="externalLinks/externalLink26.xml"/><Relationship Id="rId128" Type="http://schemas.openxmlformats.org/officeDocument/2006/relationships/externalLink" Target="externalLinks/externalLink80.xml"/><Relationship Id="rId149" Type="http://schemas.openxmlformats.org/officeDocument/2006/relationships/externalLink" Target="externalLinks/externalLink101.xml"/><Relationship Id="rId314" Type="http://schemas.openxmlformats.org/officeDocument/2006/relationships/externalLink" Target="externalLinks/externalLink266.xml"/><Relationship Id="rId335" Type="http://schemas.openxmlformats.org/officeDocument/2006/relationships/externalLink" Target="externalLinks/externalLink287.xml"/><Relationship Id="rId5" Type="http://schemas.openxmlformats.org/officeDocument/2006/relationships/worksheet" Target="worksheets/sheet5.xml"/><Relationship Id="rId95" Type="http://schemas.openxmlformats.org/officeDocument/2006/relationships/externalLink" Target="externalLinks/externalLink47.xml"/><Relationship Id="rId160" Type="http://schemas.openxmlformats.org/officeDocument/2006/relationships/externalLink" Target="externalLinks/externalLink112.xml"/><Relationship Id="rId181" Type="http://schemas.openxmlformats.org/officeDocument/2006/relationships/externalLink" Target="externalLinks/externalLink133.xml"/><Relationship Id="rId216" Type="http://schemas.openxmlformats.org/officeDocument/2006/relationships/externalLink" Target="externalLinks/externalLink168.xml"/><Relationship Id="rId237" Type="http://schemas.openxmlformats.org/officeDocument/2006/relationships/externalLink" Target="externalLinks/externalLink189.xml"/><Relationship Id="rId258" Type="http://schemas.openxmlformats.org/officeDocument/2006/relationships/externalLink" Target="externalLinks/externalLink210.xml"/><Relationship Id="rId279" Type="http://schemas.openxmlformats.org/officeDocument/2006/relationships/externalLink" Target="externalLinks/externalLink23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16.xml"/><Relationship Id="rId118" Type="http://schemas.openxmlformats.org/officeDocument/2006/relationships/externalLink" Target="externalLinks/externalLink70.xml"/><Relationship Id="rId139" Type="http://schemas.openxmlformats.org/officeDocument/2006/relationships/externalLink" Target="externalLinks/externalLink91.xml"/><Relationship Id="rId290" Type="http://schemas.openxmlformats.org/officeDocument/2006/relationships/externalLink" Target="externalLinks/externalLink242.xml"/><Relationship Id="rId304" Type="http://schemas.openxmlformats.org/officeDocument/2006/relationships/externalLink" Target="externalLinks/externalLink256.xml"/><Relationship Id="rId325" Type="http://schemas.openxmlformats.org/officeDocument/2006/relationships/externalLink" Target="externalLinks/externalLink277.xml"/><Relationship Id="rId85" Type="http://schemas.openxmlformats.org/officeDocument/2006/relationships/externalLink" Target="externalLinks/externalLink37.xml"/><Relationship Id="rId150" Type="http://schemas.openxmlformats.org/officeDocument/2006/relationships/externalLink" Target="externalLinks/externalLink102.xml"/><Relationship Id="rId171" Type="http://schemas.openxmlformats.org/officeDocument/2006/relationships/externalLink" Target="externalLinks/externalLink123.xml"/><Relationship Id="rId192" Type="http://schemas.openxmlformats.org/officeDocument/2006/relationships/externalLink" Target="externalLinks/externalLink144.xml"/><Relationship Id="rId206" Type="http://schemas.openxmlformats.org/officeDocument/2006/relationships/externalLink" Target="externalLinks/externalLink158.xml"/><Relationship Id="rId227" Type="http://schemas.openxmlformats.org/officeDocument/2006/relationships/externalLink" Target="externalLinks/externalLink179.xml"/><Relationship Id="rId248" Type="http://schemas.openxmlformats.org/officeDocument/2006/relationships/externalLink" Target="externalLinks/externalLink200.xml"/><Relationship Id="rId269" Type="http://schemas.openxmlformats.org/officeDocument/2006/relationships/externalLink" Target="externalLinks/externalLink22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60.xml"/><Relationship Id="rId129" Type="http://schemas.openxmlformats.org/officeDocument/2006/relationships/externalLink" Target="externalLinks/externalLink81.xml"/><Relationship Id="rId280" Type="http://schemas.openxmlformats.org/officeDocument/2006/relationships/externalLink" Target="externalLinks/externalLink232.xml"/><Relationship Id="rId315" Type="http://schemas.openxmlformats.org/officeDocument/2006/relationships/externalLink" Target="externalLinks/externalLink267.xml"/><Relationship Id="rId336" Type="http://schemas.openxmlformats.org/officeDocument/2006/relationships/externalLink" Target="externalLinks/externalLink288.xml"/><Relationship Id="rId54" Type="http://schemas.openxmlformats.org/officeDocument/2006/relationships/externalLink" Target="externalLinks/externalLink6.xml"/><Relationship Id="rId75" Type="http://schemas.openxmlformats.org/officeDocument/2006/relationships/externalLink" Target="externalLinks/externalLink27.xml"/><Relationship Id="rId96" Type="http://schemas.openxmlformats.org/officeDocument/2006/relationships/externalLink" Target="externalLinks/externalLink48.xml"/><Relationship Id="rId140" Type="http://schemas.openxmlformats.org/officeDocument/2006/relationships/externalLink" Target="externalLinks/externalLink92.xml"/><Relationship Id="rId161" Type="http://schemas.openxmlformats.org/officeDocument/2006/relationships/externalLink" Target="externalLinks/externalLink113.xml"/><Relationship Id="rId182" Type="http://schemas.openxmlformats.org/officeDocument/2006/relationships/externalLink" Target="externalLinks/externalLink134.xml"/><Relationship Id="rId217" Type="http://schemas.openxmlformats.org/officeDocument/2006/relationships/externalLink" Target="externalLinks/externalLink169.xml"/><Relationship Id="rId6" Type="http://schemas.openxmlformats.org/officeDocument/2006/relationships/worksheet" Target="worksheets/sheet6.xml"/><Relationship Id="rId238" Type="http://schemas.openxmlformats.org/officeDocument/2006/relationships/externalLink" Target="externalLinks/externalLink190.xml"/><Relationship Id="rId259" Type="http://schemas.openxmlformats.org/officeDocument/2006/relationships/externalLink" Target="externalLinks/externalLink211.xml"/><Relationship Id="rId23" Type="http://schemas.openxmlformats.org/officeDocument/2006/relationships/worksheet" Target="worksheets/sheet23.xml"/><Relationship Id="rId119" Type="http://schemas.openxmlformats.org/officeDocument/2006/relationships/externalLink" Target="externalLinks/externalLink71.xml"/><Relationship Id="rId270" Type="http://schemas.openxmlformats.org/officeDocument/2006/relationships/externalLink" Target="externalLinks/externalLink222.xml"/><Relationship Id="rId291" Type="http://schemas.openxmlformats.org/officeDocument/2006/relationships/externalLink" Target="externalLinks/externalLink243.xml"/><Relationship Id="rId305" Type="http://schemas.openxmlformats.org/officeDocument/2006/relationships/externalLink" Target="externalLinks/externalLink257.xml"/><Relationship Id="rId326" Type="http://schemas.openxmlformats.org/officeDocument/2006/relationships/externalLink" Target="externalLinks/externalLink278.xml"/><Relationship Id="rId44" Type="http://schemas.openxmlformats.org/officeDocument/2006/relationships/worksheet" Target="worksheets/sheet44.xml"/><Relationship Id="rId65" Type="http://schemas.openxmlformats.org/officeDocument/2006/relationships/externalLink" Target="externalLinks/externalLink17.xml"/><Relationship Id="rId86" Type="http://schemas.openxmlformats.org/officeDocument/2006/relationships/externalLink" Target="externalLinks/externalLink38.xml"/><Relationship Id="rId130" Type="http://schemas.openxmlformats.org/officeDocument/2006/relationships/externalLink" Target="externalLinks/externalLink82.xml"/><Relationship Id="rId151" Type="http://schemas.openxmlformats.org/officeDocument/2006/relationships/externalLink" Target="externalLinks/externalLink103.xml"/><Relationship Id="rId172" Type="http://schemas.openxmlformats.org/officeDocument/2006/relationships/externalLink" Target="externalLinks/externalLink124.xml"/><Relationship Id="rId193" Type="http://schemas.openxmlformats.org/officeDocument/2006/relationships/externalLink" Target="externalLinks/externalLink145.xml"/><Relationship Id="rId207" Type="http://schemas.openxmlformats.org/officeDocument/2006/relationships/externalLink" Target="externalLinks/externalLink159.xml"/><Relationship Id="rId228" Type="http://schemas.openxmlformats.org/officeDocument/2006/relationships/externalLink" Target="externalLinks/externalLink180.xml"/><Relationship Id="rId249" Type="http://schemas.openxmlformats.org/officeDocument/2006/relationships/externalLink" Target="externalLinks/externalLink201.xml"/><Relationship Id="rId13" Type="http://schemas.openxmlformats.org/officeDocument/2006/relationships/worksheet" Target="worksheets/sheet13.xml"/><Relationship Id="rId109" Type="http://schemas.openxmlformats.org/officeDocument/2006/relationships/externalLink" Target="externalLinks/externalLink61.xml"/><Relationship Id="rId260" Type="http://schemas.openxmlformats.org/officeDocument/2006/relationships/externalLink" Target="externalLinks/externalLink212.xml"/><Relationship Id="rId281" Type="http://schemas.openxmlformats.org/officeDocument/2006/relationships/externalLink" Target="externalLinks/externalLink233.xml"/><Relationship Id="rId316" Type="http://schemas.openxmlformats.org/officeDocument/2006/relationships/externalLink" Target="externalLinks/externalLink268.xml"/><Relationship Id="rId337" Type="http://schemas.openxmlformats.org/officeDocument/2006/relationships/externalLink" Target="externalLinks/externalLink289.xml"/><Relationship Id="rId34" Type="http://schemas.openxmlformats.org/officeDocument/2006/relationships/worksheet" Target="worksheets/sheet34.xml"/><Relationship Id="rId55" Type="http://schemas.openxmlformats.org/officeDocument/2006/relationships/externalLink" Target="externalLinks/externalLink7.xml"/><Relationship Id="rId76" Type="http://schemas.openxmlformats.org/officeDocument/2006/relationships/externalLink" Target="externalLinks/externalLink28.xml"/><Relationship Id="rId97" Type="http://schemas.openxmlformats.org/officeDocument/2006/relationships/externalLink" Target="externalLinks/externalLink49.xml"/><Relationship Id="rId120" Type="http://schemas.openxmlformats.org/officeDocument/2006/relationships/externalLink" Target="externalLinks/externalLink72.xml"/><Relationship Id="rId141" Type="http://schemas.openxmlformats.org/officeDocument/2006/relationships/externalLink" Target="externalLinks/externalLink93.xml"/><Relationship Id="rId7" Type="http://schemas.openxmlformats.org/officeDocument/2006/relationships/worksheet" Target="worksheets/sheet7.xml"/><Relationship Id="rId162" Type="http://schemas.openxmlformats.org/officeDocument/2006/relationships/externalLink" Target="externalLinks/externalLink114.xml"/><Relationship Id="rId183" Type="http://schemas.openxmlformats.org/officeDocument/2006/relationships/externalLink" Target="externalLinks/externalLink135.xml"/><Relationship Id="rId218" Type="http://schemas.openxmlformats.org/officeDocument/2006/relationships/externalLink" Target="externalLinks/externalLink170.xml"/><Relationship Id="rId239" Type="http://schemas.openxmlformats.org/officeDocument/2006/relationships/externalLink" Target="externalLinks/externalLink191.xml"/><Relationship Id="rId250" Type="http://schemas.openxmlformats.org/officeDocument/2006/relationships/externalLink" Target="externalLinks/externalLink202.xml"/><Relationship Id="rId271" Type="http://schemas.openxmlformats.org/officeDocument/2006/relationships/externalLink" Target="externalLinks/externalLink223.xml"/><Relationship Id="rId292" Type="http://schemas.openxmlformats.org/officeDocument/2006/relationships/externalLink" Target="externalLinks/externalLink244.xml"/><Relationship Id="rId306" Type="http://schemas.openxmlformats.org/officeDocument/2006/relationships/externalLink" Target="externalLinks/externalLink25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externalLink" Target="externalLinks/externalLink18.xml"/><Relationship Id="rId87" Type="http://schemas.openxmlformats.org/officeDocument/2006/relationships/externalLink" Target="externalLinks/externalLink39.xml"/><Relationship Id="rId110" Type="http://schemas.openxmlformats.org/officeDocument/2006/relationships/externalLink" Target="externalLinks/externalLink62.xml"/><Relationship Id="rId131" Type="http://schemas.openxmlformats.org/officeDocument/2006/relationships/externalLink" Target="externalLinks/externalLink83.xml"/><Relationship Id="rId327" Type="http://schemas.openxmlformats.org/officeDocument/2006/relationships/externalLink" Target="externalLinks/externalLink279.xml"/><Relationship Id="rId152" Type="http://schemas.openxmlformats.org/officeDocument/2006/relationships/externalLink" Target="externalLinks/externalLink104.xml"/><Relationship Id="rId173" Type="http://schemas.openxmlformats.org/officeDocument/2006/relationships/externalLink" Target="externalLinks/externalLink125.xml"/><Relationship Id="rId194" Type="http://schemas.openxmlformats.org/officeDocument/2006/relationships/externalLink" Target="externalLinks/externalLink146.xml"/><Relationship Id="rId208" Type="http://schemas.openxmlformats.org/officeDocument/2006/relationships/externalLink" Target="externalLinks/externalLink160.xml"/><Relationship Id="rId229" Type="http://schemas.openxmlformats.org/officeDocument/2006/relationships/externalLink" Target="externalLinks/externalLink181.xml"/><Relationship Id="rId240" Type="http://schemas.openxmlformats.org/officeDocument/2006/relationships/externalLink" Target="externalLinks/externalLink192.xml"/><Relationship Id="rId261" Type="http://schemas.openxmlformats.org/officeDocument/2006/relationships/externalLink" Target="externalLinks/externalLink213.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externalLink" Target="externalLinks/externalLink8.xml"/><Relationship Id="rId77" Type="http://schemas.openxmlformats.org/officeDocument/2006/relationships/externalLink" Target="externalLinks/externalLink29.xml"/><Relationship Id="rId100" Type="http://schemas.openxmlformats.org/officeDocument/2006/relationships/externalLink" Target="externalLinks/externalLink52.xml"/><Relationship Id="rId282" Type="http://schemas.openxmlformats.org/officeDocument/2006/relationships/externalLink" Target="externalLinks/externalLink234.xml"/><Relationship Id="rId317" Type="http://schemas.openxmlformats.org/officeDocument/2006/relationships/externalLink" Target="externalLinks/externalLink269.xml"/><Relationship Id="rId338" Type="http://schemas.openxmlformats.org/officeDocument/2006/relationships/theme" Target="theme/theme1.xml"/><Relationship Id="rId8" Type="http://schemas.openxmlformats.org/officeDocument/2006/relationships/worksheet" Target="worksheets/sheet8.xml"/><Relationship Id="rId98" Type="http://schemas.openxmlformats.org/officeDocument/2006/relationships/externalLink" Target="externalLinks/externalLink50.xml"/><Relationship Id="rId121" Type="http://schemas.openxmlformats.org/officeDocument/2006/relationships/externalLink" Target="externalLinks/externalLink73.xml"/><Relationship Id="rId142" Type="http://schemas.openxmlformats.org/officeDocument/2006/relationships/externalLink" Target="externalLinks/externalLink94.xml"/><Relationship Id="rId163" Type="http://schemas.openxmlformats.org/officeDocument/2006/relationships/externalLink" Target="externalLinks/externalLink115.xml"/><Relationship Id="rId184" Type="http://schemas.openxmlformats.org/officeDocument/2006/relationships/externalLink" Target="externalLinks/externalLink136.xml"/><Relationship Id="rId219" Type="http://schemas.openxmlformats.org/officeDocument/2006/relationships/externalLink" Target="externalLinks/externalLink171.xml"/><Relationship Id="rId3" Type="http://schemas.openxmlformats.org/officeDocument/2006/relationships/worksheet" Target="worksheets/sheet3.xml"/><Relationship Id="rId214" Type="http://schemas.openxmlformats.org/officeDocument/2006/relationships/externalLink" Target="externalLinks/externalLink166.xml"/><Relationship Id="rId230" Type="http://schemas.openxmlformats.org/officeDocument/2006/relationships/externalLink" Target="externalLinks/externalLink182.xml"/><Relationship Id="rId235" Type="http://schemas.openxmlformats.org/officeDocument/2006/relationships/externalLink" Target="externalLinks/externalLink187.xml"/><Relationship Id="rId251" Type="http://schemas.openxmlformats.org/officeDocument/2006/relationships/externalLink" Target="externalLinks/externalLink203.xml"/><Relationship Id="rId256" Type="http://schemas.openxmlformats.org/officeDocument/2006/relationships/externalLink" Target="externalLinks/externalLink208.xml"/><Relationship Id="rId277" Type="http://schemas.openxmlformats.org/officeDocument/2006/relationships/externalLink" Target="externalLinks/externalLink229.xml"/><Relationship Id="rId298" Type="http://schemas.openxmlformats.org/officeDocument/2006/relationships/externalLink" Target="externalLinks/externalLink25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9.xml"/><Relationship Id="rId116" Type="http://schemas.openxmlformats.org/officeDocument/2006/relationships/externalLink" Target="externalLinks/externalLink68.xml"/><Relationship Id="rId137" Type="http://schemas.openxmlformats.org/officeDocument/2006/relationships/externalLink" Target="externalLinks/externalLink89.xml"/><Relationship Id="rId158" Type="http://schemas.openxmlformats.org/officeDocument/2006/relationships/externalLink" Target="externalLinks/externalLink110.xml"/><Relationship Id="rId272" Type="http://schemas.openxmlformats.org/officeDocument/2006/relationships/externalLink" Target="externalLinks/externalLink224.xml"/><Relationship Id="rId293" Type="http://schemas.openxmlformats.org/officeDocument/2006/relationships/externalLink" Target="externalLinks/externalLink245.xml"/><Relationship Id="rId302" Type="http://schemas.openxmlformats.org/officeDocument/2006/relationships/externalLink" Target="externalLinks/externalLink254.xml"/><Relationship Id="rId307" Type="http://schemas.openxmlformats.org/officeDocument/2006/relationships/externalLink" Target="externalLinks/externalLink259.xml"/><Relationship Id="rId323" Type="http://schemas.openxmlformats.org/officeDocument/2006/relationships/externalLink" Target="externalLinks/externalLink275.xml"/><Relationship Id="rId328" Type="http://schemas.openxmlformats.org/officeDocument/2006/relationships/externalLink" Target="externalLinks/externalLink28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4.xml"/><Relationship Id="rId83" Type="http://schemas.openxmlformats.org/officeDocument/2006/relationships/externalLink" Target="externalLinks/externalLink35.xml"/><Relationship Id="rId88" Type="http://schemas.openxmlformats.org/officeDocument/2006/relationships/externalLink" Target="externalLinks/externalLink40.xml"/><Relationship Id="rId111" Type="http://schemas.openxmlformats.org/officeDocument/2006/relationships/externalLink" Target="externalLinks/externalLink63.xml"/><Relationship Id="rId132" Type="http://schemas.openxmlformats.org/officeDocument/2006/relationships/externalLink" Target="externalLinks/externalLink84.xml"/><Relationship Id="rId153" Type="http://schemas.openxmlformats.org/officeDocument/2006/relationships/externalLink" Target="externalLinks/externalLink105.xml"/><Relationship Id="rId174" Type="http://schemas.openxmlformats.org/officeDocument/2006/relationships/externalLink" Target="externalLinks/externalLink126.xml"/><Relationship Id="rId179" Type="http://schemas.openxmlformats.org/officeDocument/2006/relationships/externalLink" Target="externalLinks/externalLink131.xml"/><Relationship Id="rId195" Type="http://schemas.openxmlformats.org/officeDocument/2006/relationships/externalLink" Target="externalLinks/externalLink147.xml"/><Relationship Id="rId209" Type="http://schemas.openxmlformats.org/officeDocument/2006/relationships/externalLink" Target="externalLinks/externalLink161.xml"/><Relationship Id="rId190" Type="http://schemas.openxmlformats.org/officeDocument/2006/relationships/externalLink" Target="externalLinks/externalLink142.xml"/><Relationship Id="rId204" Type="http://schemas.openxmlformats.org/officeDocument/2006/relationships/externalLink" Target="externalLinks/externalLink156.xml"/><Relationship Id="rId220" Type="http://schemas.openxmlformats.org/officeDocument/2006/relationships/externalLink" Target="externalLinks/externalLink172.xml"/><Relationship Id="rId225" Type="http://schemas.openxmlformats.org/officeDocument/2006/relationships/externalLink" Target="externalLinks/externalLink177.xml"/><Relationship Id="rId241" Type="http://schemas.openxmlformats.org/officeDocument/2006/relationships/externalLink" Target="externalLinks/externalLink193.xml"/><Relationship Id="rId246" Type="http://schemas.openxmlformats.org/officeDocument/2006/relationships/externalLink" Target="externalLinks/externalLink198.xml"/><Relationship Id="rId267" Type="http://schemas.openxmlformats.org/officeDocument/2006/relationships/externalLink" Target="externalLinks/externalLink219.xml"/><Relationship Id="rId288" Type="http://schemas.openxmlformats.org/officeDocument/2006/relationships/externalLink" Target="externalLinks/externalLink24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9.xml"/><Relationship Id="rId106" Type="http://schemas.openxmlformats.org/officeDocument/2006/relationships/externalLink" Target="externalLinks/externalLink58.xml"/><Relationship Id="rId127" Type="http://schemas.openxmlformats.org/officeDocument/2006/relationships/externalLink" Target="externalLinks/externalLink79.xml"/><Relationship Id="rId262" Type="http://schemas.openxmlformats.org/officeDocument/2006/relationships/externalLink" Target="externalLinks/externalLink214.xml"/><Relationship Id="rId283" Type="http://schemas.openxmlformats.org/officeDocument/2006/relationships/externalLink" Target="externalLinks/externalLink235.xml"/><Relationship Id="rId313" Type="http://schemas.openxmlformats.org/officeDocument/2006/relationships/externalLink" Target="externalLinks/externalLink265.xml"/><Relationship Id="rId318" Type="http://schemas.openxmlformats.org/officeDocument/2006/relationships/externalLink" Target="externalLinks/externalLink270.xml"/><Relationship Id="rId339"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4.xml"/><Relationship Id="rId73" Type="http://schemas.openxmlformats.org/officeDocument/2006/relationships/externalLink" Target="externalLinks/externalLink25.xml"/><Relationship Id="rId78" Type="http://schemas.openxmlformats.org/officeDocument/2006/relationships/externalLink" Target="externalLinks/externalLink30.xml"/><Relationship Id="rId94" Type="http://schemas.openxmlformats.org/officeDocument/2006/relationships/externalLink" Target="externalLinks/externalLink46.xml"/><Relationship Id="rId99" Type="http://schemas.openxmlformats.org/officeDocument/2006/relationships/externalLink" Target="externalLinks/externalLink51.xml"/><Relationship Id="rId101" Type="http://schemas.openxmlformats.org/officeDocument/2006/relationships/externalLink" Target="externalLinks/externalLink53.xml"/><Relationship Id="rId122" Type="http://schemas.openxmlformats.org/officeDocument/2006/relationships/externalLink" Target="externalLinks/externalLink74.xml"/><Relationship Id="rId143" Type="http://schemas.openxmlformats.org/officeDocument/2006/relationships/externalLink" Target="externalLinks/externalLink95.xml"/><Relationship Id="rId148" Type="http://schemas.openxmlformats.org/officeDocument/2006/relationships/externalLink" Target="externalLinks/externalLink100.xml"/><Relationship Id="rId164" Type="http://schemas.openxmlformats.org/officeDocument/2006/relationships/externalLink" Target="externalLinks/externalLink116.xml"/><Relationship Id="rId169" Type="http://schemas.openxmlformats.org/officeDocument/2006/relationships/externalLink" Target="externalLinks/externalLink121.xml"/><Relationship Id="rId185" Type="http://schemas.openxmlformats.org/officeDocument/2006/relationships/externalLink" Target="externalLinks/externalLink137.xml"/><Relationship Id="rId334" Type="http://schemas.openxmlformats.org/officeDocument/2006/relationships/externalLink" Target="externalLinks/externalLink28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32.xml"/><Relationship Id="rId210" Type="http://schemas.openxmlformats.org/officeDocument/2006/relationships/externalLink" Target="externalLinks/externalLink162.xml"/><Relationship Id="rId215" Type="http://schemas.openxmlformats.org/officeDocument/2006/relationships/externalLink" Target="externalLinks/externalLink167.xml"/><Relationship Id="rId236" Type="http://schemas.openxmlformats.org/officeDocument/2006/relationships/externalLink" Target="externalLinks/externalLink188.xml"/><Relationship Id="rId257" Type="http://schemas.openxmlformats.org/officeDocument/2006/relationships/externalLink" Target="externalLinks/externalLink209.xml"/><Relationship Id="rId278" Type="http://schemas.openxmlformats.org/officeDocument/2006/relationships/externalLink" Target="externalLinks/externalLink230.xml"/><Relationship Id="rId26" Type="http://schemas.openxmlformats.org/officeDocument/2006/relationships/worksheet" Target="worksheets/sheet26.xml"/><Relationship Id="rId231" Type="http://schemas.openxmlformats.org/officeDocument/2006/relationships/externalLink" Target="externalLinks/externalLink183.xml"/><Relationship Id="rId252" Type="http://schemas.openxmlformats.org/officeDocument/2006/relationships/externalLink" Target="externalLinks/externalLink204.xml"/><Relationship Id="rId273" Type="http://schemas.openxmlformats.org/officeDocument/2006/relationships/externalLink" Target="externalLinks/externalLink225.xml"/><Relationship Id="rId294" Type="http://schemas.openxmlformats.org/officeDocument/2006/relationships/externalLink" Target="externalLinks/externalLink246.xml"/><Relationship Id="rId308" Type="http://schemas.openxmlformats.org/officeDocument/2006/relationships/externalLink" Target="externalLinks/externalLink260.xml"/><Relationship Id="rId329" Type="http://schemas.openxmlformats.org/officeDocument/2006/relationships/externalLink" Target="externalLinks/externalLink281.xml"/><Relationship Id="rId47" Type="http://schemas.openxmlformats.org/officeDocument/2006/relationships/worksheet" Target="worksheets/sheet47.xml"/><Relationship Id="rId68" Type="http://schemas.openxmlformats.org/officeDocument/2006/relationships/externalLink" Target="externalLinks/externalLink20.xml"/><Relationship Id="rId89" Type="http://schemas.openxmlformats.org/officeDocument/2006/relationships/externalLink" Target="externalLinks/externalLink41.xml"/><Relationship Id="rId112" Type="http://schemas.openxmlformats.org/officeDocument/2006/relationships/externalLink" Target="externalLinks/externalLink64.xml"/><Relationship Id="rId133" Type="http://schemas.openxmlformats.org/officeDocument/2006/relationships/externalLink" Target="externalLinks/externalLink85.xml"/><Relationship Id="rId154" Type="http://schemas.openxmlformats.org/officeDocument/2006/relationships/externalLink" Target="externalLinks/externalLink106.xml"/><Relationship Id="rId175" Type="http://schemas.openxmlformats.org/officeDocument/2006/relationships/externalLink" Target="externalLinks/externalLink127.xml"/><Relationship Id="rId340" Type="http://schemas.openxmlformats.org/officeDocument/2006/relationships/sharedStrings" Target="sharedStrings.xml"/><Relationship Id="rId196" Type="http://schemas.openxmlformats.org/officeDocument/2006/relationships/externalLink" Target="externalLinks/externalLink148.xml"/><Relationship Id="rId200" Type="http://schemas.openxmlformats.org/officeDocument/2006/relationships/externalLink" Target="externalLinks/externalLink152.xml"/><Relationship Id="rId16" Type="http://schemas.openxmlformats.org/officeDocument/2006/relationships/worksheet" Target="worksheets/sheet16.xml"/><Relationship Id="rId221" Type="http://schemas.openxmlformats.org/officeDocument/2006/relationships/externalLink" Target="externalLinks/externalLink173.xml"/><Relationship Id="rId242" Type="http://schemas.openxmlformats.org/officeDocument/2006/relationships/externalLink" Target="externalLinks/externalLink194.xml"/><Relationship Id="rId263" Type="http://schemas.openxmlformats.org/officeDocument/2006/relationships/externalLink" Target="externalLinks/externalLink215.xml"/><Relationship Id="rId284" Type="http://schemas.openxmlformats.org/officeDocument/2006/relationships/externalLink" Target="externalLinks/externalLink236.xml"/><Relationship Id="rId319" Type="http://schemas.openxmlformats.org/officeDocument/2006/relationships/externalLink" Target="externalLinks/externalLink271.xml"/><Relationship Id="rId37" Type="http://schemas.openxmlformats.org/officeDocument/2006/relationships/worksheet" Target="worksheets/sheet37.xml"/><Relationship Id="rId58" Type="http://schemas.openxmlformats.org/officeDocument/2006/relationships/externalLink" Target="externalLinks/externalLink10.xml"/><Relationship Id="rId79" Type="http://schemas.openxmlformats.org/officeDocument/2006/relationships/externalLink" Target="externalLinks/externalLink31.xml"/><Relationship Id="rId102" Type="http://schemas.openxmlformats.org/officeDocument/2006/relationships/externalLink" Target="externalLinks/externalLink54.xml"/><Relationship Id="rId123" Type="http://schemas.openxmlformats.org/officeDocument/2006/relationships/externalLink" Target="externalLinks/externalLink75.xml"/><Relationship Id="rId144" Type="http://schemas.openxmlformats.org/officeDocument/2006/relationships/externalLink" Target="externalLinks/externalLink96.xml"/><Relationship Id="rId330" Type="http://schemas.openxmlformats.org/officeDocument/2006/relationships/externalLink" Target="externalLinks/externalLink282.xml"/><Relationship Id="rId90" Type="http://schemas.openxmlformats.org/officeDocument/2006/relationships/externalLink" Target="externalLinks/externalLink42.xml"/><Relationship Id="rId165" Type="http://schemas.openxmlformats.org/officeDocument/2006/relationships/externalLink" Target="externalLinks/externalLink117.xml"/><Relationship Id="rId186" Type="http://schemas.openxmlformats.org/officeDocument/2006/relationships/externalLink" Target="externalLinks/externalLink138.xml"/><Relationship Id="rId211" Type="http://schemas.openxmlformats.org/officeDocument/2006/relationships/externalLink" Target="externalLinks/externalLink163.xml"/><Relationship Id="rId232" Type="http://schemas.openxmlformats.org/officeDocument/2006/relationships/externalLink" Target="externalLinks/externalLink184.xml"/><Relationship Id="rId253" Type="http://schemas.openxmlformats.org/officeDocument/2006/relationships/externalLink" Target="externalLinks/externalLink205.xml"/><Relationship Id="rId274" Type="http://schemas.openxmlformats.org/officeDocument/2006/relationships/externalLink" Target="externalLinks/externalLink226.xml"/><Relationship Id="rId295" Type="http://schemas.openxmlformats.org/officeDocument/2006/relationships/externalLink" Target="externalLinks/externalLink247.xml"/><Relationship Id="rId309" Type="http://schemas.openxmlformats.org/officeDocument/2006/relationships/externalLink" Target="externalLinks/externalLink26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21.xml"/><Relationship Id="rId113" Type="http://schemas.openxmlformats.org/officeDocument/2006/relationships/externalLink" Target="externalLinks/externalLink65.xml"/><Relationship Id="rId134" Type="http://schemas.openxmlformats.org/officeDocument/2006/relationships/externalLink" Target="externalLinks/externalLink86.xml"/><Relationship Id="rId320" Type="http://schemas.openxmlformats.org/officeDocument/2006/relationships/externalLink" Target="externalLinks/externalLink272.xml"/><Relationship Id="rId80" Type="http://schemas.openxmlformats.org/officeDocument/2006/relationships/externalLink" Target="externalLinks/externalLink32.xml"/><Relationship Id="rId155" Type="http://schemas.openxmlformats.org/officeDocument/2006/relationships/externalLink" Target="externalLinks/externalLink107.xml"/><Relationship Id="rId176" Type="http://schemas.openxmlformats.org/officeDocument/2006/relationships/externalLink" Target="externalLinks/externalLink128.xml"/><Relationship Id="rId197" Type="http://schemas.openxmlformats.org/officeDocument/2006/relationships/externalLink" Target="externalLinks/externalLink149.xml"/><Relationship Id="rId341" Type="http://schemas.openxmlformats.org/officeDocument/2006/relationships/calcChain" Target="calcChain.xml"/><Relationship Id="rId201" Type="http://schemas.openxmlformats.org/officeDocument/2006/relationships/externalLink" Target="externalLinks/externalLink153.xml"/><Relationship Id="rId222" Type="http://schemas.openxmlformats.org/officeDocument/2006/relationships/externalLink" Target="externalLinks/externalLink174.xml"/><Relationship Id="rId243" Type="http://schemas.openxmlformats.org/officeDocument/2006/relationships/externalLink" Target="externalLinks/externalLink195.xml"/><Relationship Id="rId264" Type="http://schemas.openxmlformats.org/officeDocument/2006/relationships/externalLink" Target="externalLinks/externalLink216.xml"/><Relationship Id="rId285" Type="http://schemas.openxmlformats.org/officeDocument/2006/relationships/externalLink" Target="externalLinks/externalLink237.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11.xml"/><Relationship Id="rId103" Type="http://schemas.openxmlformats.org/officeDocument/2006/relationships/externalLink" Target="externalLinks/externalLink55.xml"/><Relationship Id="rId124" Type="http://schemas.openxmlformats.org/officeDocument/2006/relationships/externalLink" Target="externalLinks/externalLink76.xml"/><Relationship Id="rId310" Type="http://schemas.openxmlformats.org/officeDocument/2006/relationships/externalLink" Target="externalLinks/externalLink262.xml"/><Relationship Id="rId70" Type="http://schemas.openxmlformats.org/officeDocument/2006/relationships/externalLink" Target="externalLinks/externalLink22.xml"/><Relationship Id="rId91" Type="http://schemas.openxmlformats.org/officeDocument/2006/relationships/externalLink" Target="externalLinks/externalLink43.xml"/><Relationship Id="rId145" Type="http://schemas.openxmlformats.org/officeDocument/2006/relationships/externalLink" Target="externalLinks/externalLink97.xml"/><Relationship Id="rId166" Type="http://schemas.openxmlformats.org/officeDocument/2006/relationships/externalLink" Target="externalLinks/externalLink118.xml"/><Relationship Id="rId187" Type="http://schemas.openxmlformats.org/officeDocument/2006/relationships/externalLink" Target="externalLinks/externalLink139.xml"/><Relationship Id="rId331" Type="http://schemas.openxmlformats.org/officeDocument/2006/relationships/externalLink" Target="externalLinks/externalLink283.xml"/><Relationship Id="rId1" Type="http://schemas.openxmlformats.org/officeDocument/2006/relationships/worksheet" Target="worksheets/sheet1.xml"/><Relationship Id="rId212" Type="http://schemas.openxmlformats.org/officeDocument/2006/relationships/externalLink" Target="externalLinks/externalLink164.xml"/><Relationship Id="rId233" Type="http://schemas.openxmlformats.org/officeDocument/2006/relationships/externalLink" Target="externalLinks/externalLink185.xml"/><Relationship Id="rId254" Type="http://schemas.openxmlformats.org/officeDocument/2006/relationships/externalLink" Target="externalLinks/externalLink206.xml"/><Relationship Id="rId28" Type="http://schemas.openxmlformats.org/officeDocument/2006/relationships/worksheet" Target="worksheets/sheet28.xml"/><Relationship Id="rId49" Type="http://schemas.openxmlformats.org/officeDocument/2006/relationships/externalLink" Target="externalLinks/externalLink1.xml"/><Relationship Id="rId114" Type="http://schemas.openxmlformats.org/officeDocument/2006/relationships/externalLink" Target="externalLinks/externalLink66.xml"/><Relationship Id="rId275" Type="http://schemas.openxmlformats.org/officeDocument/2006/relationships/externalLink" Target="externalLinks/externalLink227.xml"/><Relationship Id="rId296" Type="http://schemas.openxmlformats.org/officeDocument/2006/relationships/externalLink" Target="externalLinks/externalLink248.xml"/><Relationship Id="rId300" Type="http://schemas.openxmlformats.org/officeDocument/2006/relationships/externalLink" Target="externalLinks/externalLink252.xml"/><Relationship Id="rId60" Type="http://schemas.openxmlformats.org/officeDocument/2006/relationships/externalLink" Target="externalLinks/externalLink12.xml"/><Relationship Id="rId81" Type="http://schemas.openxmlformats.org/officeDocument/2006/relationships/externalLink" Target="externalLinks/externalLink33.xml"/><Relationship Id="rId135" Type="http://schemas.openxmlformats.org/officeDocument/2006/relationships/externalLink" Target="externalLinks/externalLink87.xml"/><Relationship Id="rId156" Type="http://schemas.openxmlformats.org/officeDocument/2006/relationships/externalLink" Target="externalLinks/externalLink108.xml"/><Relationship Id="rId177" Type="http://schemas.openxmlformats.org/officeDocument/2006/relationships/externalLink" Target="externalLinks/externalLink129.xml"/><Relationship Id="rId198" Type="http://schemas.openxmlformats.org/officeDocument/2006/relationships/externalLink" Target="externalLinks/externalLink150.xml"/><Relationship Id="rId321" Type="http://schemas.openxmlformats.org/officeDocument/2006/relationships/externalLink" Target="externalLinks/externalLink273.xml"/><Relationship Id="rId202" Type="http://schemas.openxmlformats.org/officeDocument/2006/relationships/externalLink" Target="externalLinks/externalLink154.xml"/><Relationship Id="rId223" Type="http://schemas.openxmlformats.org/officeDocument/2006/relationships/externalLink" Target="externalLinks/externalLink175.xml"/><Relationship Id="rId244" Type="http://schemas.openxmlformats.org/officeDocument/2006/relationships/externalLink" Target="externalLinks/externalLink196.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217.xml"/><Relationship Id="rId286" Type="http://schemas.openxmlformats.org/officeDocument/2006/relationships/externalLink" Target="externalLinks/externalLink238.xml"/><Relationship Id="rId50" Type="http://schemas.openxmlformats.org/officeDocument/2006/relationships/externalLink" Target="externalLinks/externalLink2.xml"/><Relationship Id="rId104" Type="http://schemas.openxmlformats.org/officeDocument/2006/relationships/externalLink" Target="externalLinks/externalLink56.xml"/><Relationship Id="rId125" Type="http://schemas.openxmlformats.org/officeDocument/2006/relationships/externalLink" Target="externalLinks/externalLink77.xml"/><Relationship Id="rId146" Type="http://schemas.openxmlformats.org/officeDocument/2006/relationships/externalLink" Target="externalLinks/externalLink98.xml"/><Relationship Id="rId167" Type="http://schemas.openxmlformats.org/officeDocument/2006/relationships/externalLink" Target="externalLinks/externalLink119.xml"/><Relationship Id="rId188" Type="http://schemas.openxmlformats.org/officeDocument/2006/relationships/externalLink" Target="externalLinks/externalLink140.xml"/><Relationship Id="rId311" Type="http://schemas.openxmlformats.org/officeDocument/2006/relationships/externalLink" Target="externalLinks/externalLink263.xml"/><Relationship Id="rId332" Type="http://schemas.openxmlformats.org/officeDocument/2006/relationships/externalLink" Target="externalLinks/externalLink284.xml"/><Relationship Id="rId71" Type="http://schemas.openxmlformats.org/officeDocument/2006/relationships/externalLink" Target="externalLinks/externalLink23.xml"/><Relationship Id="rId92" Type="http://schemas.openxmlformats.org/officeDocument/2006/relationships/externalLink" Target="externalLinks/externalLink44.xml"/><Relationship Id="rId213" Type="http://schemas.openxmlformats.org/officeDocument/2006/relationships/externalLink" Target="externalLinks/externalLink165.xml"/><Relationship Id="rId234" Type="http://schemas.openxmlformats.org/officeDocument/2006/relationships/externalLink" Target="externalLinks/externalLink186.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207.xml"/><Relationship Id="rId276" Type="http://schemas.openxmlformats.org/officeDocument/2006/relationships/externalLink" Target="externalLinks/externalLink228.xml"/><Relationship Id="rId297" Type="http://schemas.openxmlformats.org/officeDocument/2006/relationships/externalLink" Target="externalLinks/externalLink249.xml"/><Relationship Id="rId40" Type="http://schemas.openxmlformats.org/officeDocument/2006/relationships/worksheet" Target="worksheets/sheet40.xml"/><Relationship Id="rId115" Type="http://schemas.openxmlformats.org/officeDocument/2006/relationships/externalLink" Target="externalLinks/externalLink67.xml"/><Relationship Id="rId136" Type="http://schemas.openxmlformats.org/officeDocument/2006/relationships/externalLink" Target="externalLinks/externalLink88.xml"/><Relationship Id="rId157" Type="http://schemas.openxmlformats.org/officeDocument/2006/relationships/externalLink" Target="externalLinks/externalLink109.xml"/><Relationship Id="rId178" Type="http://schemas.openxmlformats.org/officeDocument/2006/relationships/externalLink" Target="externalLinks/externalLink130.xml"/><Relationship Id="rId301" Type="http://schemas.openxmlformats.org/officeDocument/2006/relationships/externalLink" Target="externalLinks/externalLink253.xml"/><Relationship Id="rId322" Type="http://schemas.openxmlformats.org/officeDocument/2006/relationships/externalLink" Target="externalLinks/externalLink274.xml"/><Relationship Id="rId61" Type="http://schemas.openxmlformats.org/officeDocument/2006/relationships/externalLink" Target="externalLinks/externalLink13.xml"/><Relationship Id="rId82" Type="http://schemas.openxmlformats.org/officeDocument/2006/relationships/externalLink" Target="externalLinks/externalLink34.xml"/><Relationship Id="rId199" Type="http://schemas.openxmlformats.org/officeDocument/2006/relationships/externalLink" Target="externalLinks/externalLink151.xml"/><Relationship Id="rId203" Type="http://schemas.openxmlformats.org/officeDocument/2006/relationships/externalLink" Target="externalLinks/externalLink155.xml"/><Relationship Id="rId19" Type="http://schemas.openxmlformats.org/officeDocument/2006/relationships/worksheet" Target="worksheets/sheet19.xml"/><Relationship Id="rId224" Type="http://schemas.openxmlformats.org/officeDocument/2006/relationships/externalLink" Target="externalLinks/externalLink176.xml"/><Relationship Id="rId245" Type="http://schemas.openxmlformats.org/officeDocument/2006/relationships/externalLink" Target="externalLinks/externalLink197.xml"/><Relationship Id="rId266" Type="http://schemas.openxmlformats.org/officeDocument/2006/relationships/externalLink" Target="externalLinks/externalLink218.xml"/><Relationship Id="rId287" Type="http://schemas.openxmlformats.org/officeDocument/2006/relationships/externalLink" Target="externalLinks/externalLink239.xml"/><Relationship Id="rId30" Type="http://schemas.openxmlformats.org/officeDocument/2006/relationships/worksheet" Target="worksheets/sheet30.xml"/><Relationship Id="rId105" Type="http://schemas.openxmlformats.org/officeDocument/2006/relationships/externalLink" Target="externalLinks/externalLink57.xml"/><Relationship Id="rId126" Type="http://schemas.openxmlformats.org/officeDocument/2006/relationships/externalLink" Target="externalLinks/externalLink78.xml"/><Relationship Id="rId147" Type="http://schemas.openxmlformats.org/officeDocument/2006/relationships/externalLink" Target="externalLinks/externalLink99.xml"/><Relationship Id="rId168" Type="http://schemas.openxmlformats.org/officeDocument/2006/relationships/externalLink" Target="externalLinks/externalLink120.xml"/><Relationship Id="rId312" Type="http://schemas.openxmlformats.org/officeDocument/2006/relationships/externalLink" Target="externalLinks/externalLink264.xml"/><Relationship Id="rId333" Type="http://schemas.openxmlformats.org/officeDocument/2006/relationships/externalLink" Target="externalLinks/externalLink285.xml"/><Relationship Id="rId51" Type="http://schemas.openxmlformats.org/officeDocument/2006/relationships/externalLink" Target="externalLinks/externalLink3.xml"/><Relationship Id="rId72" Type="http://schemas.openxmlformats.org/officeDocument/2006/relationships/externalLink" Target="externalLinks/externalLink24.xml"/><Relationship Id="rId93" Type="http://schemas.openxmlformats.org/officeDocument/2006/relationships/externalLink" Target="externalLinks/externalLink45.xml"/><Relationship Id="rId189" Type="http://schemas.openxmlformats.org/officeDocument/2006/relationships/externalLink" Target="externalLinks/externalLink14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438150</xdr:colOff>
      <xdr:row>0</xdr:row>
      <xdr:rowOff>0</xdr:rowOff>
    </xdr:from>
    <xdr:to>
      <xdr:col>17</xdr:col>
      <xdr:colOff>409795</xdr:colOff>
      <xdr:row>17</xdr:row>
      <xdr:rowOff>37724</xdr:rowOff>
    </xdr:to>
    <xdr:pic>
      <xdr:nvPicPr>
        <xdr:cNvPr id="2" name="图片 1">
          <a:extLst>
            <a:ext uri="{FF2B5EF4-FFF2-40B4-BE49-F238E27FC236}">
              <a16:creationId xmlns:a16="http://schemas.microsoft.com/office/drawing/2014/main" id="{4D5C5A62-B372-449A-B1A1-F6E5A2B2C368}"/>
            </a:ext>
          </a:extLst>
        </xdr:cNvPr>
        <xdr:cNvPicPr>
          <a:picLocks noChangeAspect="1"/>
        </xdr:cNvPicPr>
      </xdr:nvPicPr>
      <xdr:blipFill>
        <a:blip xmlns:r="http://schemas.openxmlformats.org/officeDocument/2006/relationships" r:embed="rId1"/>
        <a:stretch>
          <a:fillRect/>
        </a:stretch>
      </xdr:blipFill>
      <xdr:spPr>
        <a:xfrm>
          <a:off x="9791700" y="0"/>
          <a:ext cx="2714845" cy="2952374"/>
        </a:xfrm>
        <a:prstGeom prst="rect">
          <a:avLst/>
        </a:prstGeom>
      </xdr:spPr>
    </xdr:pic>
    <xdr:clientData/>
  </xdr:twoCellAnchor>
  <xdr:twoCellAnchor editAs="oneCell">
    <xdr:from>
      <xdr:col>10</xdr:col>
      <xdr:colOff>352425</xdr:colOff>
      <xdr:row>0</xdr:row>
      <xdr:rowOff>0</xdr:rowOff>
    </xdr:from>
    <xdr:to>
      <xdr:col>13</xdr:col>
      <xdr:colOff>352168</xdr:colOff>
      <xdr:row>39</xdr:row>
      <xdr:rowOff>122974</xdr:rowOff>
    </xdr:to>
    <xdr:pic>
      <xdr:nvPicPr>
        <xdr:cNvPr id="3" name="图片 2">
          <a:extLst>
            <a:ext uri="{FF2B5EF4-FFF2-40B4-BE49-F238E27FC236}">
              <a16:creationId xmlns:a16="http://schemas.microsoft.com/office/drawing/2014/main" id="{1AF4AD82-BD7B-2DED-B140-D10155158C0A}"/>
            </a:ext>
          </a:extLst>
        </xdr:cNvPr>
        <xdr:cNvPicPr>
          <a:picLocks noChangeAspect="1"/>
        </xdr:cNvPicPr>
      </xdr:nvPicPr>
      <xdr:blipFill>
        <a:blip xmlns:r="http://schemas.openxmlformats.org/officeDocument/2006/relationships" r:embed="rId2"/>
        <a:stretch>
          <a:fillRect/>
        </a:stretch>
      </xdr:blipFill>
      <xdr:spPr>
        <a:xfrm>
          <a:off x="7648575" y="0"/>
          <a:ext cx="2057143" cy="6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265724</xdr:colOff>
      <xdr:row>35</xdr:row>
      <xdr:rowOff>113536</xdr:rowOff>
    </xdr:to>
    <xdr:pic>
      <xdr:nvPicPr>
        <xdr:cNvPr id="2" name="图片 1">
          <a:extLst>
            <a:ext uri="{FF2B5EF4-FFF2-40B4-BE49-F238E27FC236}">
              <a16:creationId xmlns:a16="http://schemas.microsoft.com/office/drawing/2014/main" id="{DFE204CA-6782-97FC-B826-9CC27DEAC0E9}"/>
            </a:ext>
          </a:extLst>
        </xdr:cNvPr>
        <xdr:cNvPicPr>
          <a:picLocks noChangeAspect="1"/>
        </xdr:cNvPicPr>
      </xdr:nvPicPr>
      <xdr:blipFill>
        <a:blip xmlns:r="http://schemas.openxmlformats.org/officeDocument/2006/relationships" r:embed="rId1"/>
        <a:stretch>
          <a:fillRect/>
        </a:stretch>
      </xdr:blipFill>
      <xdr:spPr>
        <a:xfrm>
          <a:off x="0" y="0"/>
          <a:ext cx="7809524" cy="6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1\boonping.tan\LOCALS~1\Temp\Temporary%20Directory%201%20for%20Provision%20for%20impairment%20KN%20xls.zip\Work%20papers\My%20Documents\Netrust\Documents%20and%20Settings\AABSUser\My%20Documents\Fixed%20assets%20regist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srv43c\GROUP$\BT\COMMON\Consumer_Research\MODELS\SPLS.XLS" TargetMode="External"/></Relationships>
</file>

<file path=xl/externalLinks/_rels/externalLink100.xml.rels><?xml version="1.0" encoding="UTF-8" standalone="yes"?>
<Relationships xmlns="http://schemas.openxmlformats.org/package/2006/relationships"><Relationship Id="rId2" Type="http://schemas.microsoft.com/office/2019/04/relationships/externalLinkLongPath" Target="file:///\\USTS01.us.kworld.kpmg.com\TransactionServices\Documents%20and%20Settings\joshua.becker\Local%20Settings\Temporary%20Internet%20Files\Content.IE5\S5UPWLGH\Plan%20-%202008\2008%20PLAN%20MODEL\TR%20Plan%20Model\TR%20Consolidation%20Model%205.7.08.xls?6A810CA0" TargetMode="External"/><Relationship Id="rId1" Type="http://schemas.openxmlformats.org/officeDocument/2006/relationships/externalLinkPath" Target="file:///\\6A810CA0\TR%20Consolidation%20Model%205.7.0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agentadvisors.com\data\2%20Industry%20Groups\Retail\Delhaize\2008-12%20Jack%20Stahl\2008-12%20Presentation%20-%20Retail\Model\DEL_AHO%20Merger%20Model_v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NSHAFSR50.cn.kworld.kpmg.com\sh\common\Consumer\Clients\Consumer%20Goods\Chattem\04%20-%20September%202009\Project%20PEGGY%20Follow-Up\Model%20v9.20.09.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0.10.10.59\Los_Angeles\Gold\Model\Gold%20Model%20v2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smdcvfs002.us.kworld.kpmg.com\KGS_Advisory\Public\Industrial\FURNITURE%20&amp;%20TEXTILES\Furniture%20Supplier,%20Manuf,%20Retail\Hooker\Strategic%20Alternatives%20(December%202008)\Excel%20Backup\HOFT_Charts%20&amp;%20Graph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ibna.msds.wachovia.net\root\HealthCare%20IB\Healthcare%20CF\Clients%20&amp;%20Prospects\Haemonetics\August%202006\Excel\HAE%20LBO%20Model_v6.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I:\NRTEcho\Rinc\SAGALJ\209722_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ibladcfp\Los_Angeles\Regent\Oaktree\Comps\Radio_comps%20(Q307)%20v2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tcusctstafas01\CFO$\PLANNING%20&amp;%20DEVELOPMENT\2006%20Plan\Growth%20&amp;%20Returns%20Update\Summary%20Data%20-%20all%20MGs%20v9.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T:\PLANNING%20&amp;%20DEVELOPMENT\2007%20Plan\Target%20Setting\Target%20Setting%20Models\PLANNING%20&amp;%20DEVELOPMENT\2006%20Plan\Stats%20Package\Offline%20Analyses\CapEx%20by%20Rational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WINNT\TEMP\HZ%20Truck%20Co\F.A.register-qiche.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NSHAFSR50.cn.kworld.kpmg.com\sh\Los_Angeles\FalconStor\Presentation\Bid%20Summary\Premium%20Paid%20Analysis%20v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agentadvisors.com\data\2%20Industry%20Groups\Retail\Kroger\Model\KR_SVU%20Merger%20Model_NEW_v2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I:\2%20Industry%20Groups\Retail\Ranch%20Markets%20(Pro's)\Project%20Phoenix\CIM\Excel%20Backup\Project%20Phoenix_CIM%20Backup_v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agentadvisors.com\data\2%20Industry%20Groups\Retail\Rite%20Aid\2008-11%20CEO%20Presentation\Model\RAD%20Divestiture%20Model_v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d.com\data\Projects\Atkins\Outreach%20Materials\Atkins_Key%20Stats_v07.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NSHAFSR50.cn.kworld.kpmg.com\sh\data\sahmed\Local%20Settings\Temporary%20Internet%20Files\OLKD8\CHARTS%207.21.08.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DOCUME~1\silopez\LOCALS~1\Temp\informacion%20de%20cia.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hafl01\Shared\Asset%20Manager\Bjr\A-%20Attachments%20Received%20from%20others\07-04\ASSETMGR-Jul04.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sch-dc\data\CLIENTS\Dyersburg\Valuation\YSS\PCS_Update_1-18-01.xls" TargetMode="External"/></Relationships>
</file>

<file path=xl/externalLinks/_rels/externalLink119.xml.rels><?xml version="1.0" encoding="UTF-8" standalone="yes"?>
<Relationships xmlns="http://schemas.openxmlformats.org/package/2006/relationships"><Relationship Id="rId2" Type="http://schemas.microsoft.com/office/2019/04/relationships/externalLinkLongPath" Target="file:///\\File-hkdc\Documents%20and%20Settings\jennifer.li\Local%20Settings\Temporary%20Internet%20Files\OLK57\Documents%20and%20Settings\li.shen\Local%20Settings\Temporary%20Internet%20Files\Content.Outlook\4LO90LLO\phase%201B%20dev%2010%20yrs%20(4%20Mar%2008)WJ%20(2).xls?C0022D20" TargetMode="External"/><Relationship Id="rId1" Type="http://schemas.openxmlformats.org/officeDocument/2006/relationships/externalLinkPath" Target="file:///\\C0022D20\phase%201B%20dev%2010%20yrs%20(4%20Mar%2008)WJ%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K_TTY2\TTY2_C\My%20Documents\&#26434;&#36135;&#38138;\&#35780;&#20272;&#34920;&#26684;.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euibd01\ibdshare2\corpfin\EMPLOYEE\Frazzo\Projects\French%20M&amp;A\Decaux\Update%20Valo%2019%2006%2000\Valuation%20Model%20Decaux%2019%2006%200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92.168.1.2\ksmartcw\COMMUN\PD\1999\REPORTING\07\Synthese\8eme\8eme07.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NSHAFSR50.cn.kworld.kpmg.com\sh\Projects\IBD-NY\bingo2016\586020_1\Received\Company%20Model\Film%20-%202016%20quarterly%20changes_v02.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usts01.us.kworld.kpmg.com\transactionservices\Users\dkane\Desktop\adp%204.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usrlnas01g\groups\MD\Finance\Access\ACCESS\2008\2008%20Close\3_March%202008\March%20Close%20Detail\March%20Hosp%20Data%202008.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nshavapfl74.pacrim.ey.net\tax\Consolidation\06.%20Consolidation%20WP\Journal%20summary\040117%20cut%20off\PRC%20GL%202003\CCB.HO.2003%20Jnl%20summary%20by%20jnl.GL%20PRC%2013-20.03122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Users\huaying.yin\Desktop\&#23433;&#27704;&#36164;&#26009;\2015&#24180;@0330\2015&#24180;@0330\102&#20010;&#21035;&#25253;&#34920;_2015&#24180;&#24230;_&#25463;&#26143;&#26032;&#33021;&#28304;_V0.1.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I:\RBFC\2000\rbfc_2001temp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Financial%20Statement\2003\October\NRCCMonthSummary20031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hrzag0002\FAS\RAZNO\GOLF%20ISTRA\FINANCNI%20IZRACUNI\DECEMBER%202011\DOLG%20PLAN%20GOLFISTRA%20DEC%2020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dmsrv4\groups\BP99\SEPACTZ\Kindsep\SEPACTZ.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KERWIN-403573\aws\My%20Documents\AHZ%20Q101%20-%20Bank%20Loan.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Users\katyuen\Desktop\Wing%20Kee\Wing%20Kee\AA16%20Backup\23220A%20Bond%20Investment%20(NCA)(12-07-2017%209.46.29%20AM).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Louis-405679\Glorious%20Sun%20Group\WINNT\TEMP\AHZ%20C101%20-%20Cash%20&amp;%20Bank.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scbkpvb\data\Budgets\2005-06\MIS%20&amp;%20Reports\Management%20MIS.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ile-hkdc\Documents%20and%20Settings\sandra.chia\Application%20Data\Microsoft\Excel\Timetable.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9968;&#21494;&#25153;&#33311;\WG$\Cover.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harles-406278\ICBC\ICBC\Zhejiang\Salary%20Movemen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YP\&#37329;&#19977;&#35282;&#36164;&#26009;\tw\&#29664;&#27743;\&#26928;&#23707;&#32929;&#20221;\&#20013;&#23665;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NSHAFSR50.cn.kworld.kpmg.com\sh\Program%20Files%20(x86)\IbiscoFinplan2009is\IbiscoFinplan2009is.xlsm"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ile-hkdc\Mar%202004\BS\APLGp%20BS-Adj%20YTD%20Mar04%20&amp;%20Mar03%20(PRC%20Q4%20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ttps:\mail.gkecpa.com\Documents%20and%20Settings\sjagsi\My%20Documents\Audits\Ecoly\AR.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Users\lh699wg\Desktop\Job\20190924-LaSalle-Cufflinks\Databook\Databook-&#19978;&#28023;&#38597;&#32988;-&#24320;&#21457;&#25104;&#26412;&#26126;&#32454;.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Users\lh699wg\Desktop\Job\20190924-LaSalle-Cufflinks\Databook\L" TargetMode="External"/></Relationships>
</file>

<file path=xl/externalLinks/_rels/externalLink142.xml.rels><?xml version="1.0" encoding="UTF-8" standalone="yes"?>
<Relationships xmlns="http://schemas.openxmlformats.org/package/2006/relationships"><Relationship Id="rId1" Type="http://schemas.microsoft.com/office/2006/relationships/xlExternalLinkPath/xlPathMissing" Target="Margin"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Z:\09_PortfolioAnalysis\02_Public\Budget\Budget%20FY1415\22Capex\BSP_Capex_B_FY1415.xlsm"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Z:\09_PortfolioAnalysis\02_Public\Budget\Budget%20FY1112\22Capex\1SBP\SBP_Capex_B_FY1112.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E:\WINDOWS\TEMP\Rar$DI22.435\Working-Intai%20(supporting).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Users\lh699wg\Desktop\Job\20190924-LaSalle-Cufflinks\Databook\POWER5.XLA"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TS\WP\WP-ministorage\Phase%20I\DB\Databook-WP-Project%20Ministorage-ZD-20190819.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ile-hkdc\Documents%20and%20Settings\rajesh.k\Desktop\Budget%20Templates\VITP-%202007-08-Budget-Fin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ile-hkdc\RAVI\BUDGET\APMSI%20FY%2009-10\BLR\ITPL%20-%20FY0910%20Bgt%20Templat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AR%20October_end.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E:\MonthEnd\1999\May99\182_P05.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K:\SHARE\Real%20Estate\Clients\Cheung%20Kong\CK%20Office%20REIT\Execution\Models\Project%20Prosperity%20Asset%20Model%20v114.1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44608;&#48337;&#44260;\00&#45380;\10&#26376;\&#49457;&#44284;&#48516;&#49437;1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My%20Documents\&#26434;&#36135;&#38138;\&#35780;&#20272;&#34920;&#2668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ile-hkdc\DOCUME~1\YEANCH~1.CHI\LOCALS~1\Temp\Temporary%20Directory%201%20for%20Strike_BT%20model_v84%20(1.18)%20-%20v4.zip\Strike_BT%20model_v84%20(1.18)%20-%20v4.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NSHAFSR50.cn.kworld.kpmg.com\sh\Program%20Files\IbiscoFinplan2009is\IbiscoFinplan2009is.xlsm"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File-hkdc\Documents%20and%20Settings\sherryw\Local%20Settings\Temporary%20Internet%20Files\Content.Outlook\XZ3IBEYL\FY1112%20AP%20Budget-2010%2012%207.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Users\lh699wg\Desktop\Job\20190924-LaSalle-Cufflinks\Databook\Worksheet%20in%202271-1&amp;%202%20Consolidation%20Financial%20Statement"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Z:\09_PortfolioAnalysis\02_Public\FinTrend_Analysis\FY1112\1111\1111_act_ABJ.xlsm"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130.2.1.19\Common%20Folder\20%20-%20PROJECT\Personal%20Work\Inaba\Excel%20tool%20for%20PC\&#21322;&#26399;&#29992;\FY03_MAG21_PCSATool_J.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bnbs059\towercs\temp\cache\TEMP\Market%20data\ILD%20revenues.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H:\TEMP\TEMP\TEMP\TEMP\INQ%20Shareholders.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VID-780227\aws\&#65420;&#65439;&#65435;&#65404;&#65438;&#65386;&#65400;&#65412;\Disclosure\MAG\Overseas\FY03_MAG08_DCMToolR2_E.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E:\WINDOWS\Temp\notesE1EF34\16280\Dongfeng\Dongfeng%202002\Dongfeng%202002\Coach%20Chassis\Coach%20Chassis\my%20work\Shougang%202002\Final%20Audit%202002\AR%20PBC.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Users/CINDY%20CHEN/AppData/Local/Microsoft/Windows/INetCache/Content.Outlook/TV5N8IZT/23101%20&#25237;&#36164;&#24615;&#25151;&#22320;&#20135;-&#31199;&#37329;2.0%2020171123&#65288;JAZ&#65289;.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Users/yamho/Desktop/v1%20Goal%20Rise%20Analysis%20of%20HKFRS%2016%20Impact.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USTS01.us.kworld.kpmg.com\TransactionServices\Engagements\Muse,Angela\Verdesian%20-%20Project%20Fertilizer\Admin\IRL\KPMG%20Financial%20IRL%203-26-14.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Users\elly-yd.zhang\Desktop\ELLY%20AT%20EY\&#20845;&#21313;&#12289;Project%20Hongpu\&#20225;&#19994;&#25552;&#20379;&#36164;&#26009;\&#21326;&#24179;&#25552;&#20379;&#36164;&#26009;\Hongpu%20Model%20v11%2020201017.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A:\WINNT\TEMP\suzhou\SZ-200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ile-hkdc\Documents%20and%20Settings\hongchuan\Desktop\Review%20of%20WACC%20for%20JTC%20NEV%20Reporting%20for%20FY02-03%20(14.05.2003).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Z:\Users\jaslyn.lee\AppData\Local\Microsoft\Windows\Temporary%20Internet%20Files\Content.Outlook\70FPM5H2\Business%20Plan%20for%20CMT\Trust_Capex_B_FY1415%20(27%20Jan%20freez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ICHDFS01\Marketing\EXCEL\BOARD.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sch-dc\data\DOCUME~1\d01gal\LOCALS~1\Temp\Enfield%202002%200923c.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TS\Blackrock\Horizon\PBC\Capex\&#22312;&#24314;&#24037;&#31243;2016-201809.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E:\yang\Koch-out\May\0001month\12month\China%20Financial%20Report9906.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I:\Kate\Budget%20FY0304\Group_Draft%203\India-21020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Nelson\my%20documents\My%20Documents\RBFCBooks.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K:\CFL\New%20Opportunities\China%20Retail%20Opportunities\CapitaRetail%20China%20Fund\Cashflow%20-%20IRR\Fund%20Model\Asset%20cashflows\My%20Documents\Jesline\Jingu-Mae%20(Scenario).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I:\My%20Documents\Reports\mgt%20repo\FlashNov.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Auditmain\D\Audit%20Main\Machine%20A\Packaging%20India\2002-03\Reporting\Final%20Accounts%2002-03\Accounts%2002-03%20sent%20by%20client.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E:\MonthEnd\Jan99\182_P01.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JOSHI\MY%20DOCUMENTS\WINDOWS\Desktop\Manoj%20Gandhi\WINDOWS\DEPR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rzag0002\FAS\WINDOWS\Temporary%20Internet%20Files\Content.IE5\KJ2149AB\sab1.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hrzag0002\FAS\Program%20Files\IbiscoFinplan2007sl\Program%20Files\IbiscoFinplan2007sl.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E:\windows\TEMP\0001month\12month\China%20Financial%20Report9906.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Sfo-file02\ibtransfer$\TEMP\CPM99c.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F:\b\beshara\M%20&amp;%20A\Wheel\model_v53j.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F:\Twin%20project\Indebtedness\2711%20Bank%20balance%20and%20bank%20and%20other%20borrowing%20confirmation%20control%20-%2030%20Sep%202011.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E:\WINDOWS\TEMP\KOCH%20FINANCE\Ezhou\Koch-out\2001Dec\KTB0112-EZHOU1.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E:\Documents%20and%20Settings\406042\My%20Documents\PRC%20TAX\Nissan%20Tax%20Review\DF%20Tax%20Provision%202003%20Interim%20(Final)\Limited%20Review\TAX-6\IIT\BEIJING\MONTHLY\SEALAND\IIT-YAM.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I:\Documents%20and%20Settings\laija\Desktop\BEA%20SYSTEMS%20S'PORE\PBC\AR%20AGING%20REPORT%20310120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Use3\d\My%20Documents\&#26434;&#36135;&#38138;\&#35780;&#20272;&#34920;&#26684;.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CNSHAFSR50.cn.kworld.kpmg.com\sh\Users\jroper\AppData\Local\Capital%20IQ\Office%20Plug-in\Templates\Plug-In%20Tools\Capital%20IQ%20Identifier%20Converto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luelnk.net\bludfs001\Shared\Busmgt\Copa\Oh-bdgt\Rates\OVERHEAD\Ratemodel.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CNSHAFSR50.cn.kworld.kpmg.com\sh\Users\davidg\AppData\Local\Capital%20IQ\Office%20Plug-in\Templates\Plug-In%20Tools\Capital%20IQ%20Identifier%20Convertor.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C:\Users\lh699wg\Desktop\Job\20190924-LaSalle-Cufflinks\Databook\Blair%20Public%20Comp%20Model%20(01.03.14)1"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shafl01\Shared\Tax\MERIDIAN\UNSECUR\EBP2DPR.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P:\Shanghai%20JQ%20Monthly%20Report\FY1415%20Monthly%20Report\SHJQ%20FS%20Dec%202014.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njgisnap003\yleclerc\TEMP\MODEL.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CNSHAFSR50.cn.kworld.kpmg.com\sh\DOCUME~1\893467\LOCALS~1\Temp\notesC7A056\DRAFT%20Delta%20Data%20Book%2020121005%200900.xlsb"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Zhan_yn\2002-order\BSQ_Order_YTD_2002_03_07.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File-hkdc\Documents%20and%20Settings\chapmanseah\My%20Documents\Project%20Apollo\Financial%20Model\Financial%20Model_30Apr04_1.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Q:\WINDOWS\Desktop\SLOTT\2001%20CSX-SLOTT%20Budget\Slott2001%20-%202nd%20revised.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I:\Overseas%20Mgt%20Reports\RBFC\fy0203\RBFC%201202.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CHEMINT.DIR\95PLAN.DIR\BUSINES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C:\Users\Charles.li\Desktop\Mofang\Payback%20Analysis_forecast_v4%20(002).xlsb"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C:\Users\elly-yd.zhang\Desktop\ELLY%20AT%20EY\&#20845;&#21313;&#12289;Project%20Hongpu\Databook-Project%20Hongpu.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A:\yao\2002\sales\BSQ_Order_YTD_2002_01_14.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ile-hkdc\Users\jaslyn.lee\AppData\Local\Microsoft\Windows\Temporary%20Internet%20Files\Content.Outlook\70FPM5H2\A-REIT%20(Shanghai)%20Realty%20monthly%20financial%20reports_November%202015.xlsx"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File-hkdc\Documents%20and%20Settings\laija\Desktop\BEA%20SYSTEMS%20S'PORE\PBC\AR%20AGING%20REPORT%203101200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Ascbkpvb\data\Budgets\2006-07\Budget%202006-07-ballpark\Evaluation%20v6.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J:\Private\PROJECTS\Project%20Embassy\Model\Embassy%20Proposed%2027%20May%202004%20BT%20Inv%20Return.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File-hkdc\Users\sherryw\AppData\Local\Microsoft\Windows\Temporary%20Internet%20Files\Content.Outlook\9UEMNXUF\ZPark%20supplementary%20reports_Dec%202015.xlsx"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E:\DOCUME~1\sumeetm\LOCALS~1\Temp\C.Lotus.Notes.Data\mallu%20BP%20for%20UTI%20third%20draft.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K:\China%20REITS\JP%20Morgan\Financial%20Projections\Project%20Crown%20model%20-%205.5.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ma0531f13\SYS1\Documents%20and%20Settings\bjagoe\My%20Documents\Data\First%20Reserve\Tri%20Tool\Tri%20Tool%20Template.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J:\Templates\F01__\2013\F0975%20KY%20lease%20revenue%202013-05(May).xlsm" TargetMode="External"/></Relationships>
</file>

<file path=xl/externalLinks/_rels/externalLink211.xml.rels><?xml version="1.0" encoding="UTF-8" standalone="yes"?>
<Relationships xmlns="http://schemas.openxmlformats.org/package/2006/relationships"><Relationship Id="rId1" Type="http://schemas.microsoft.com/office/2006/relationships/xlExternalLinkPath/xlPathMissing" Target="EY%20TAS%20Databook1"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https:\webmail.ema.kworld.kpmg.com\S\Spectra%20Gases\Information%20from%20the%20Company\Financial\Backup%20of%20MGT_Dec_2004_CC%20version.xlk"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REUIBD08\IBDSHARE3\Generalistes\Kangourou-PAR07516\Execution\Models\Barnaby\UserData\Russell\TEMP\a%20b&#226;tons%20rompus.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Documents%20and%20Settings\Alan%20Ong\Local%20Settings\Temporary%20Internet%20Files\OLK70\May%205,%2004%20Audit%20ye%2031%20Mar%2004%20-%20Jesper.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Coco-770545\Topsec%20from%20Allena\Karin2002IPO\2002WP\WP\Karin(Shanghai)2002\Karin%20SH%202002WP\KET(SZ)_U.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K6-winme\d\CAPERS\CAPRAPSCHED.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C:\Users\andsin\AppData\Local\Microsoft\Windows\INetCache\Content.Outlook\603ILEOF\D%20-%203400%20Held-to-maturity%20investments%20%20Extracted%20from%20co%20lvl%20WP%20%20(00000005).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C:\Users\lh699wg\Desktop\Job\20190924-LaSalle-Cufflinks\Databook\NewExpFormat220702.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RIRAMAN\d\Audit%20Main\Machine%20A\BDT%20Limited\Accoun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dmsrv4\groups\1996\SEPTACTZ\ACTZ-B.XLW"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CNSHAFSR50.cn.kworld.kpmg.com\sh\Users\saw\Desktop\Sample%20Size%20+%20Threshold%20Determination.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Weng\nelson-weng\mgt%20repo\computations.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cnhkgfsr50.cn.kworld.kpmg.com\hk\TaxFolk\PROVSION\2000\1031_provsn.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File-hkdc\Documents%20and%20Settings\bharani.m\My%20Documents\CP\Acquisition\Business%20Plan%20Entity\24092005\Projections\221005\DCF%20Entity.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Z:\02_Public\FinTrend_Analysis\FY1112\1112\1112_act_HiT.xlsm"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30524;&#31185;&#25972;&#36134;/&#25253;&#36741;&#23548;&#26399;&#23457;&#35745;/2019&#24180;&#23457;&#35745;/&#34920;15&#65306;&#19977;&#24180;&#20010;&#25253;16-19&#24180;&#21644;&#24182;&#34920;/&#19977;&#24180;&#24182;&#34920;2020&#24180;3&#26376;17&#26085;/&#21512;&#24182;&#25253;&#34920;313/101C&#21512;&#24182;&#25253;&#34920;_2019&#24180;&#24230;_&#21326;&#21414;&#30524;&#31185;_V0.1&#65288;202002290937&#65289;%20-%20&#29616;&#27969;.xlsx"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30524;&#31185;&#25972;&#36134;/&#25253;&#36741;&#23548;&#26399;&#23457;&#35745;/2019&#24180;&#23457;&#35745;/&#34920;15&#65306;&#19977;&#24180;&#20010;&#25253;16-19&#24180;&#21644;&#24182;&#34920;/&#19977;&#24180;&#20010;&#25253;20200205-&#26368;&#26032;/19&#24180;/102_&#20010;&#21035;&#25253;&#34920;_2019&#24180;&#24230;_&#21414;&#38376;&#30524;&#31185;_V0.1.xlsx"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CMC01\DWRiesmeyer$\Documents\MARY\MetalForm\Excel\Saline%20Ops\SALINE%2011%200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K:\China%20REITS\Trust%20Model\China%20Portfolio\11%20May%202006\9%20May%202006\Huhehaote%20Shopping%20Centre%20Rental%20Projection%20v3.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CNSHAFSR50.cn.kworld.kpmg.com\sh\DERICKC\TECHN\CMSI\DI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ttps:\portal.vtservices.com\Finance\Noel_C-D\JK\MEC%20Jan04_WS.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CNSHAFSR50.cn.kworld.kpmg.com\sh\Public\ACCTG\WINDOWS\EXCEL\DCAA\CLOSED\OH_CY90.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K:\ANIMATE\SECURE\Production\2D_REPNew2.4.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CNSHAFSR50.cn.kworld.kpmg.com\sh\data\Paper%20&amp;%20Forest\Comps\extra%20pages.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Z:\FA1\Fa-0008.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scfs01\fin\Kate\Budget%20FY0304\Group_Draft%203\India-210203.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30524;&#31185;&#25972;&#36134;/&#25253;&#36741;&#23548;&#26399;&#23457;&#35745;/2019&#24180;&#23457;&#35745;/&#34920;15&#65306;&#19977;&#24180;&#20010;&#25253;16-19&#24180;&#21644;&#24182;&#34920;/&#19977;&#24180;&#24182;&#34920;2020&#24180;3&#26376;17&#26085;/&#21512;&#24182;&#25253;&#34920;313/101C&#21512;&#24182;&#25253;&#34920;_2018&#24180;&#24230;_&#21326;&#21414;&#30524;&#31185;_V0.1&#65288;202002290937&#65289;%20-%20&#29616;&#27969;.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Users/lh699wg/Desktop/Project%20V/&#24494;&#39046;&#22320;&#21019;&#23458;&#31354;&#38388;&#36816;&#33829;&#31649;&#29702;&#32929;&#20221;&#26377;&#38480;&#20844;&#21496;&#21512;&#24182;&#25253;&#34920;%20.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Users/lh699wg/Desktop/Project%20V/&#33829;&#19994;&#25104;&#26412;"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WIN98\TEMP\2002\&#20113;&#36798;\2002&#24180;12&#26376;&#20113;-&#20852;&#20445;&#38505;.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C:\Users\lh699wg\Desktop\Job\20190924-LaSalle-Cufflinks\Databook\Worksheet%20in%20B-1%20Consolidation%20adjustment%20-%202004"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nhkgfsr50.cn.kworld.kpmg.com\hk\Operations\Information%20Technology\Templates\New%20BP%20Model_2.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C:\Users\lh699wg\Desktop\Job\20190924-LaSalle-Cufflinks\Databook\Worksheet%20in%20%20%20AR"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C:\Users\lh699wg\Desktop\Job\20190924-LaSalle-Cufflinks\Databook\Worksheet%20in%20A-4%20Consolidated%20Financial%20Statements%20-%202008.03" TargetMode="External"/></Relationships>
</file>

<file path=xl/externalLinks/_rels/externalLink242.xml.rels><?xml version="1.0" encoding="UTF-8" standalone="yes"?>
<Relationships xmlns="http://schemas.openxmlformats.org/package/2006/relationships"><Relationship Id="rId2" Type="http://schemas.microsoft.com/office/2019/04/relationships/externalLinkLongPath" Target="file:///\\cnhkgfsr50.cn.kworld.kpmg.com\hk\Users\gilbert.MAINSERVER\AppData\Local\Microsoft\Windows\Temporary%20Internet%20Files\Content.Outlook\R2TIBI56\Conso\Techcomp%20FY2008\Consol%20schedules\Consolidation%20adjustment%20by%20DTT-%202008.xls?01FFF70F" TargetMode="External"/><Relationship Id="rId1" Type="http://schemas.openxmlformats.org/officeDocument/2006/relationships/externalLinkPath" Target="file:///\\01FFF70F\Consolidation%20adjustment%20by%20DTT-%202008.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tgg-ser-dc1.thegymgroup.local\_Finance\Business%20Plan\BP%202012\06-12%20Actuals\Andrew\Copy%20of%20BPM-TBX%206.0-Historical%20&amp;%20Forecast%20Revenue.xlsx" TargetMode="External"/></Relationships>
</file>

<file path=xl/externalLinks/_rels/externalLink244.xml.rels><?xml version="1.0" encoding="UTF-8" standalone="yes"?>
<Relationships xmlns="http://schemas.openxmlformats.org/package/2006/relationships"><Relationship Id="rId1" Type="http://schemas.microsoft.com/office/2006/relationships/xlExternalLinkPath/xlPathMissing" Target="Worksheet%20in%202261.1%20Final%20Account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A:\Project%202002.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E:\Documents%20and%20Settings\770869\Desktop\Sichuan-Maipu\Maipu-Stella\PBC\2002.12.31others.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E:\Documents%20and%20Settings\770869\Desktop\PBC\&#23457;&#35745;12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I:\Documents%20and%20Settings\770557\Desktop\0306%20review%20DF\Coach%20chasis\Coach%20chasis%2003\&#31185;&#30446;1-6.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E:\Documents%20and%20Settings\404437\Desktop\Project%20Ferradura\Working\WORKING-HoldCo%20B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SHAFSR50.cn.kworld.kpmg.com\sh\windows\TEMP\IPAA%20Calculation.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A:\Documents%20and%20Settings\test\My%20Documents\rain\High%20Fashion\2003-rain\RJE.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A:\Documents%20and%20Settings\780000\Desktop\DF%20final\Amending\K&amp;J\K400-420fromK.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10.192.205.41\tax\Users\Echo-Y.Li\APPDATA\LOCAL\TEMP\wzdae4\11&#26376;\&#36130;&#21153;&#26376;&#25253;-&#25391;&#21326;&#29289;&#27969;&#38598;&#22242;&#26377;&#38480;&#20844;&#21496;-&#21512;&#24182;-2007&#24180;11&#26376;.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24037;&#20316;&#25991;&#26723;AT/&#23391;&#40718;&#20339;AT/&#24425;&#33391;&#36164;&#26009;/&#24425;&#33391;&#25253;&#34920;/&#24425;&#33391;&#25253;&#34920;&#65288;&#25130;&#27490;20150923&#65289;.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10.192.205.41\tax\&#24037;&#20316;&#25991;&#26723;AT\&#23391;&#40718;&#20339;AT\&#24425;&#33391;&#36164;&#26009;\pg\2017.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10.192.205.41\tax\&#24037;&#20316;&#25991;&#26723;AT\&#23391;&#40718;&#20339;AT\&#24425;&#33391;&#36164;&#26009;\pg\2016.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10.192.205.41\tax\Users\Shelley01\Desktop\2.xls" TargetMode="External"/></Relationships>
</file>

<file path=xl/externalLinks/_rels/externalLink257.xml.rels><?xml version="1.0" encoding="UTF-8" standalone="yes"?>
<Relationships xmlns="http://schemas.openxmlformats.org/package/2006/relationships"><Relationship Id="rId1" Type="http://schemas.microsoft.com/office/2006/relationships/xlExternalLinkPath/xlPathMissing" Target="Worksheet%20in%2022613%20Combined%20Leadsheet(detail)%20-%20Final"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I:\CWBB2002\12\CWBB2000\2009\Book1.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C:\Users\lh699wg\Desktop\Job\20190924-LaSalle-Cufflinks\Databook\Worksheet%20in%205500%20PAGOS%20ANTICIPADOS%20%20Leadsheet"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nhkgfsr50.cn.kworld.kpmg.com\hk\&#21271;&#26465;\&#35211;&#31309;&#12418;&#12426;\99Pcb\&#35211;&#31309;&#12418;&#12426;\&#26085;&#31435;&#21521;&#12369;&#35211;&#31309;&#12418;&#12426;&#65298;.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C:\Users\lh699wg\Desktop\Job\20190924-LaSalle-Cufflinks\Databook\Worksheet%20in%20(C)%207150%20FAS%20123%20Calculation"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C:\Users\lh699wg\Desktop\Job\20190924-LaSalle-Cufflinks\Databook\Worksheet%20in%205635%20Papel%20de%20Trabajo%20de%20Activo%20Fijo"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C:\Users\lh699wg\Desktop\Job\20190924-LaSalle-Cufflinks\Databook\Worksheet%20in%20(C)%202222%20Draft%20Financial%20Statement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C:\Users\lh699wg\Desktop\Job\20190924-LaSalle-Cufflinks\Databook\Worksheet%20in%20%20%205641%20Fixed%20Assets%20Substantive%20Testing"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C:\Users\lh699wg\Desktop\Job\20190924-LaSalle-Cufflinks\Databook\Worksheet%20in%207120A%20SFAS%20123%20-%20Warrant%20Calculation%2012%2031%202000"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C:\Users\lh699wg\Desktop\Job\20190924-LaSalle-Cufflinks\Databook\Worksheet%20in%208715%20Concliaci&#243;n%20Contable-Fiscal%20%20%20PPC"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H:\Financial%20Statements\2002\October\ACCTG\1999%20Budget\Telecomm%20Budget%20Worksheet.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CNSHAFSR50.cn.kworld.kpmg.com\sh\Engagements%20-%20Active\h\WINDOWS\TEMP\GMMBSdetail.sch9A.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E:\Documents%20and%20Settings\404437\Desktop\Project%20Ferradura\Working\WORKING-HoldCo%20VAT.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cin21218\VIPL\Documents%20and%20Settings\mbharani\My%20Documents\Phase%20II%20Financials\Pricing%20(Basic)%20-%20Phase%20I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nshavapfl74.pacrim.ey.net\tax\Users\dwang1\Desktop\Template\databases\LEASE%20SUMMARY%20GUIDELINES\Netherlands\Eemhaven%20Dist.%20Ctr.%20#3\NCR_lsg.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Maasams01\projects\INTERNAL_SUPPLY_MANUFACTURING\ISM%20FINANCE\2006%20Project%20Accounting\2006%20Airbus\Airbus%20CSR\Pd%2003%20March\Airbus%20CSR%20New%20Contract.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matisse\cobra\GROUP%20CONTROLLING\ACTUALS\2006\05\J+20506\J2recap\EC_GROUPE%200506.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Use3\d\ZMM\&#36164;&#20135;&#35780;&#20272;\2001&#24180;8&#26376;31&#26085;&#35780;&#20272;\&#20013;&#21644;&#20108;&#31295;\&#26928;&#23707;&#32929;&#20221;\&#20013;&#23665;1.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E:\WIN98\&#25253;&#34920;98.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A:\Documents%20and%20Settings\405991\Desktop\WP_Karen%20(13%20Sept)\Documents%20and%20Settings\406616\My%20Documents\Huaxin\Lillian.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A:\&#32508;&#21512;\&#20445;&#38505;\&#31038;&#20250;&#20445;&#38505;\2003\2003&#24180;&#21508;&#21306;&#22495;&#30340;&#20445;&#38505;&#22522;&#25968;&#32479;&#35745;.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Use3\d\tw\&#29664;&#27743;\&#26928;&#23707;&#32929;&#20221;\&#20013;&#23665;1.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I:\WINNT\TEMP\&#36164;&#20135;&#35780;&#20272;&#30003;&#25253;&#34920;.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10.192.205.41\tax\Users\jamy.duan\Desktop\&#23613;&#35843;&#36164;&#26009;&#30005;&#23376;&#29256;\&#23613;&#35843;&#36164;&#26009;-&#36130;&#21153;\&#26368;&#32456;&#23613;&#35843;&#21457;&#20986;\2&#31246;&#21153;&#23613;&#35843;\2&#20225;&#19994;&#25152;&#24471;&#31246;\20&#23457;&#35745;&#25253;&#21578;&#21450;&#23457;&#35745;&#35843;&#25972;\&#38706;&#31505;\wdj&#21442;&#32771;\ZD-&#24212;&#25910;&#36134;&#27454;wdj.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C:\Users\YK592QD\Desktop\Project%20&#39764;&#26041;\&#32418;&#29854;-&#20225;&#19994;&#25552;&#20379;&#36164;&#26009;\&#21512;&#24182;&#23457;&#35745;&#35843;&#25972;&#24213;&#31295;\2018&#24180;\3&#12289;&#19990;&#32852;TB&#8212;&#32418;&#29854;&#20844;&#23507;201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NSHAFSR50.cn.kworld.kpmg.com\sh\NY%20Deals\Portfolio\Schoor\CMX%20Acquisition\Model\Initial%20IC\Comps.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A:\t\&#44221;&#48708;\&#49328;&#52636;&#44592;1.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C:\Users\XJ578UH\Desktop\PBC\PBC\9-&#27169;&#25311;&#25253;&#34920;-&#28145;&#22323;&#25968;&#25454;&#20013;&#24515;20210630.xlsx"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I:\WINNT\TEMP\&#36164;&#20135;&#35780;.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X:\WINDOWS\Desktop\&#19996;&#39118;&#21512;&#36164;\4-6&#36710;&#26550;&#21378;\Book1.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E:\backup\EY%20Beijing\COFCO%20Property\A300\SAD.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A:\&#32508;&#21512;\&#20445;&#38505;\&#31038;&#20250;&#20445;&#38505;\2003\Vanda%202002-12%20Staff%20Welfare.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File-hkdc\BUDGET%20FY0910\Templates\Budget%20FY0910%20PRC%20report.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C:\Users\hxj\Documents\Tencent%20Files\879523909\FileRecv\IDC&#20250;&#35745;&#25253;&#34920;&#21450;&#26126;&#32454;-&#35843;&#25972;&#20998;&#24405;5.28.xlsx"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http:\ic3.officeware.hei.co.kr\EXPRESS\TEMP\EXPRESS\8706384\&#50808;&#54868;961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WBMSEATFP01\Public\Public\ACCTG\WINDOWS\EXCEL\DCAA\CLOSED\OH_CY88.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NDRDEC.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psjnts2\CSSDFIN\SJ\ICFAB\ICP&amp;L99\ICACPL9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NSHAFSR50.cn.kworld.kpmg.com\sh\Documents%20and%20Settings\mtruex\Local%20Settings\Temporary%20Internet%20Files\OLK21\Doug%20Allen\Presentations\creative%203_8_99%20excel%20suppor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406042\My%20Documents\PRC%20TAX\Nissan%20Tax%20Review\DF%20Tax%20Provision%202003%20Interim%20(Final)\Limited%20Review\TAX-6\IIT\SHANGHAI\MONTHLY\EDS\EDSC-LOC2-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nhkgfsr50.cn.kworld.kpmg.com\hk\windows\temp\Temp_RSC.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B:\Accounts\Budgets%20and%20Forecasts\2011\MBR%20planning\Opex%202011%20Plan_11-4-10.xls" TargetMode="External"/></Relationships>
</file>

<file path=xl/externalLinks/_rels/externalLink35.xml.rels><?xml version="1.0" encoding="UTF-8" standalone="yes"?>
<Relationships xmlns="http://schemas.openxmlformats.org/package/2006/relationships"><Relationship Id="rId2" Type="http://schemas.microsoft.com/office/2019/04/relationships/externalLinkLongPath" Target="file:///\\CNSHAFSR50.cn.kworld.kpmg.com\sh\Accounting\Documents%20and%20Settings\nguyenda\Local%20Settings\Temporary%20Internet%20Files\OLK1E\RETAIL\PETER\COMPANY\Transfer\WINNT\Profiles\benedicp\Local%20Settings\Temporary%20Internet%20Files\OLK2A\pending%20changes\Odp.xls?66279B0A" TargetMode="External"/><Relationship Id="rId1" Type="http://schemas.openxmlformats.org/officeDocument/2006/relationships/externalLinkPath" Target="file:///\\66279B0A\Od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DOKUME~1\KMartin\LOKALE~1\Temp\EUROPE\exchange%20rate%20char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Z:\CorpDev\Current%20Projects\W\Model\DOKUME~1\KMartin\LOKALE~1\Temp\EUROPE\exchange%20rate%20char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lh699wg\Desktop\Job\20190924-LaSalle-Cufflinks\Databook\YEAR1"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Documents%20and%20Settings\406042\My%20Documents\PRC%20TAX\Nissan%20Tax%20Review\DF%20Tax%20Provision%202003%20Interim%20(Final)\Limited%20Review\TAX-6\IIT\SHANGHAI\MONTHLY\EDS\EDSC-LOC2-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hkdc\Krishnaji-c\Ascendas\APMSI%20l%20Invoices-2005-200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WINNT\Profiles\chiud\Desktop\Callahan\LATEST\TEMP\a%20b&#226;tons%20rompu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123\Plan2001\BUDG20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DF%20IPO%202000&amp;2001\Metal%20Castings\Metal%20Casting-new\Dongfeng\Working%20paper%202003\Working%20paper-2003.12.31\DFAC-branch\Metal%20Castings\XJ\DF%202003\WP%20XFFS%202003%20Julie\&#36164;&#20135;&#35780;&#20272;&#30003;&#25253;&#3492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NSHAFSR50.cn.kworld.kpmg.com\sh\redirection$\Documents%20and%20Settings\nketkar\Desktop\Models\Spri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agentadvisors.com\data\Sagent%20Share\2%20Industry%20Groups\Retail\Ranch%20Markets%20(Pro's)\Project%20Phoenix\Model\Phoenix%20Model_August%202009_v13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fsnynetapp01\corp%20ib%20im\2005%20Business%20Reviews\06.%20Jun%202005\Corp,IB,IM%20Review\Business%20Review%20Model%20REVISED%20-%2006%20(v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sts01.us.kworld.kpmg.com\transactionservices\Everyone-A-H\Hennegan\Healthcare\Pinnacle\Annapurna%20combination\Models\Combination%20analysis_v8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agentadvisors.com\data\Sagent%20Share\1%20Projects\Metro\Analysis\Metro%20Model_09.15.08_v1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cottcf\corpfin\Public\Transport%20&amp;%20Logistics\LBO%20GROUPS\Charterhouse\Towne%20Air%20Freight\September%202009%20Meeting\Backup\Towne%20Charts%20and%20Graphs%20-%209.200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agentadvisors.com\data\2%20Industry%20Groups\Retail\Kroger\Model\Boomer_Model_v3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92.205.41\tax\DOCUME~1\frank\LOCALS~1\Temp\Rar$DI00.212\&#20998;&#26376;&#20221;&#38144;&#21806;&#25968;&#37327;&#32479;&#3574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1%20Projects\Maersk\Project%20Gazelle\Marketing%20Materials\CIM\Project%20Gazelle%20CIM\Support\Project%20Gazelle%20CIM%20Support_v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ws-p6118-dat-01\regional_seattle\Documents%20and%20Settings\a101367\Desktop\Climatec\2011.08%20Project%20Snowman\04%20-%20Valuation\Model\R&amp;S%20Model%20MASTER.xls" TargetMode="External"/></Relationships>
</file>

<file path=xl/externalLinks/_rels/externalLink52.xml.rels><?xml version="1.0" encoding="UTF-8" standalone="yes"?>
<Relationships xmlns="http://schemas.openxmlformats.org/package/2006/relationships"><Relationship Id="rId2" Type="http://schemas.microsoft.com/office/2019/04/relationships/externalLinkLongPath" Target="file:///\\USTS01.us.kworld.kpmg.com\TransactionServices\Documents%20and%20Settings\joshua.becker\Local%20Settings\Temporary%20Internet%20Files\Content.IE5\S5UPWLGH\Plan%20-%202008\2008%20PLAN%20MODEL\TR%20Plan%20Model\TR%20Plan%20Stats%20Package_FINAL.xls?6A810CA0" TargetMode="External"/><Relationship Id="rId1" Type="http://schemas.openxmlformats.org/officeDocument/2006/relationships/externalLinkPath" Target="file:///\\6A810CA0\TR%20Plan%20Stats%20Package_FINA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I:\2%20Industry%20Groups\Retail\Ranch%20Markets%20(Pro's)\Project%20Phoenix\Model\Data%20Room%20Model%20Output%20Pages\Project%20Phoenix%20-%20Dataroom%20Model%20Outputs%20-%20Round%20I.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cottcf\corpfin\Public\Transport%20&amp;%20Logistics\LOGISTICS%20COS\Express-1%20Expedited%20Solutions\Strategic%20Alternative%20(Fall%2008)\Presentation\Backup\XPO%20Charts%20&amp;%20Graph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NSHAFSR50.cn.kworld.kpmg.com\sh\Foros%20Advisors\Client%20-%20CA\2013.5.31%20ECLIPSE\01.%20Excel\01.%20Model\Eclipse%20Model%20v23.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agentadvisors.com\data\2%20Industry%20Groups\Retail\Kroger\Model\New%20Model\KR-SVU%20Merger%20Model_April%202009_v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cusctstafas01\tresexec$\PLANNING%20&amp;%20DEVELOPMENT\Board%20and%20CFO%20Meetings\Capital%20Strategy%20Review%202006\share%20buyback%20dividend%20backup%20Cap%20Strat%20Review.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a32ny01\Sagent%20Share$\2%20Industry%20Groups\Retail\Best%20Buy\2009-05%20Best%20Buy%20Material%20-%20M&amp;A%20Meeting\Model\Best_Buy%20Merger%20Model_May%202009_v1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smdcvfs002.us.kworld.kpmg.com\KGS_Advisory\Public\Industrial\LBO%20GROUPS\MVC%20Capital\Custom%20Alloy\Hackney%20Ladish%20Buyside\Lenders%20Presentation\CAC%20-%20Excel%20Backup%20v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92.205.41\tax\DOCUME~1\frank\LOCALS~1\Temp\Rar$DI00.212\&#36134;&#31807;&#36164;&#26009;\8&#26376;&#36134;&#31807;&#36164;&#26009;\&#25968;&#37327;&#37329;&#39069;&#36134;\&#22806;&#38144;\&#28068;&#24067;.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NSHAFSR50.cn.kworld.kpmg.com\sh\Users\bhupinder1\AppData\Local\Microsoft\Windows\Temporary%20Internet%20Files\Content.Outlook\1JBCLHBU\CIP%20%20Backup_vMASTER_v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STS01.us.kworld.kpmg.com\TransactionServices\2008%20Plan\SBU%20Back-U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ibladcfp\Los_Angeles\Restructuring\Auto\Hotlist\Graphs\Graphs%20v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roteus\fincommon\PLANNING%20&amp;%20DEVELOPMENT\Malevy\STI\2006%20STI%20Slopes%20and%20Reconciliation%20v4.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agentadvisors.com\data\2%20Industry%20Groups\Retail\Ranch%20Markets%20(Pro's)\Project%20Phoenix\CIM\Excel%20Backup\Project%20Phoenix_CIM%20Backup_v1.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Startup" Target="CIBIM%20%20Deck%20V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reenhill-co.com\corproot\chi\files\Companies\Clients\Lane%20Construction\Project%20Tiger\4.%20Marketing%20Documents\3.%20Management%20Presentation\Management%20Presentation%20Backup%20v9.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bladcfp\Los_Angeles\Tribune\Pitch\Backup\Tribune%20Backup%20v1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bladcfp\Los_Angeles\Regent\2-21-08%20Pitch\Chart%20Riders%20v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Target%20setting%20model%20v6.0%20-%20used%20for%20final%208-4-06%20dec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leo-yf.ren\Desktop\Project%20Greenland_TDD%20databook%20_20181216.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cottcf\corpfin\Public\Transport%20&amp;%20Logistics\LBO%20GROUPS\Charterhouse\Towne%20Air%20Freight\January%202009%20Meeting\Backup\Towne%20Charts%20and%20Graph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NSHAFSR50.cn.kworld.kpmg.com\sh\Users\Elliot\Documents\kill.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NSHAFSR50.cn.kworld.kpmg.com\sh\Los_Angeles\FalconStor\Presentation\XLS\XLS%20Backup%20v1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smdcvfs002.us.kworld.kpmg.com\KGS_Advisory\Industry%20Tracking\Industrials\Opportunities%20Evaluated\Logistics\Rock-It%20Cargo\Financials\Analysis\Mix%20Shift%20Analysis\RIC%20Diligence%20II.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STS01.us.kworld.kpmg.com\TransactionServices\TOC%20Presentations\Q2%20Presentations\Q2%20Presentation%20v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roteus\fincommon\Documents%20and%20Settings\scott.waksman\Desktop\Copy%20of%20Copy%20of%20Target%20setting%20model%20v6.0%20-%20used%20for%20final%208-4-06%20deck.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USTS01.us.kworld.kpmg.com\TransactionServices\2008%20Plan\2008%20Plan%20Presentation%20Template%20-%20FINAL%20v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bladcfp\Los_Angeles\Invitrogen\Atom%20Buyside\MDS\xls\shares%20traded%20analysis%20v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agentadvisors.com\data\1%20Projects\QEP\November%202007\LBO%20Model\QEP_LBO%20Model_v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ibladcfp\Los_Angeles\Salem\Pitch%203-14-08\Back-Up\Salem%20Pitch%20Rider%20v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INTERES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T:\Engagements\Zambarano,Don\Project%20Eclipse\Work\BG\Epsilon_Standalone_v34BG.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_Homebuilders\Macro%20Pages\Macro%20Graphs\months%20supply%20dat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NSHAFSR50.cn.kworld.kpmg.com\sh\Users\bhupinder1\AppData\Local\Microsoft\Windows\Temporary%20Internet%20Files\Content.Outlook\1JBCLHBU\Genpact%20Slid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ibladcfp\Los_Angeles\Omnicare\Presentation\Backup\Charts%20&amp;%20Graph%20Backup%20v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agentadvisors.com\data\Sagent%20Share\2%20Industry%20Groups\Retail\Food%20Retail\Excel%20backup\Food%20and%20Retail%20Overview%20Charts%20and%20Tables%20v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AGENTADVISORS.com\user\jsolomon\Desktop\gjg.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NSHAFSR50.cn.kworld.kpmg.com\sh\Los_Angeles\FalconStor\Presentation\riders\XLS\Oracle%20Deals%20v6.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bnydcfp\New_York\CCMP\Chemicals\Transaction%20Value%202007%20Char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afpny01\sagent%20share\1%20Projects\Genlyte\Project%20Diamond\G&#8204;iant%20-%20Padre\Giant\Model\Giant%20Standalone%20Model%20v.1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NSHAFSR50.cn.kworld.kpmg.com\sh\Anadigics\(2009.12.06)%20Pitch\Backup\Everything%20v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asrv43c\GROUP$\BT\COMMON\Consumer_Research\MODELS\ODP.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USTS01.us.kworld.kpmg.com\TransactionServices\Documents%20and%20Settings\Inna.Zaytseva\Local%20Settings\Temporary%20Internet%20Files\OLKBC\TR-P%20Plan%20Presentation%20Pack%20-%20JB%20slide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T:\PLANNING%20&amp;%20DEVELOPMENT\2007%20Plan\Target%20Setting\Target%20Setting%20Models\PLANNING%20&amp;%20DEVELOPMENT\Malevy\Intercompany%20Debt\2005%20Refinancing%20Worksheet%20-%20FINAL%20(4)%20NO%20LINKS.xls" TargetMode="External"/></Relationships>
</file>

<file path=xl/externalLinks/_rels/externalLink92.xml.rels><?xml version="1.0" encoding="UTF-8" standalone="yes"?>
<Relationships xmlns="http://schemas.openxmlformats.org/package/2006/relationships"><Relationship Id="rId2" Type="http://schemas.microsoft.com/office/2019/04/relationships/externalLinkLongPath" Target="file:///\\usmdcvfs002.us.kworld.kpmg.com\KGS_Advisory\Industry%20Tracking\Industrials\Opportunities%20Evaluated\Logistics\Rock-It%20Cargo\Presentations\Updated%20Macro%20Slides%20-%20August%202009\Backup\Exhibits%20to%20Rock-it%20August%202009%20slides%20v2.xls?588E7CF4" TargetMode="External"/><Relationship Id="rId1" Type="http://schemas.openxmlformats.org/officeDocument/2006/relationships/externalLinkPath" Target="file:///\\588E7CF4\Exhibits%20to%20Rock-it%20August%202009%20slides%20v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tcusctstafas01\tresexec$\Plan%20-%202008\Target%20Setting\2008%20Targeting%20-%20First%20Look%20&amp;%20Targeting%20Analysis%20-%207.16.07\First%20Look%20&amp;%20Targeting%20backup.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bnyfile\New_York\Med%20Solutions\Excel\2.%20Pitch%20(2-25-10)\MedSolutions%20Financials%20v10.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NSHAFSR50.cn.kworld.kpmg.com\sh\Users\deiesod.EVERCORE2\AppData\Local\Microsoft\Windows\Temporary%20Internet%20Files\Content.Outlook\HVPGOLGL\Spares.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bladcfp\Los_Angeles\Global%20Tel-Link\Model\Project%20Guantanamo%20v2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ibna.msds.wachovia.net\root\shared\BHC\Projects\Public%20Projects\Rise%20and%20Shine%20(014690201)\4%20Excel\zArchive\Integrated%20M&amp;A%20Model%20(OL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ibladcfp\Los_Angeles\DG%20Fast%20Channel\Presentations\Backup\Rider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Users\lh699wg\Desktop\Job\20190924-LaSalle-Cufflinks\Databook\Smoke%20Model%20v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ezers"/>
      <sheetName val="Mach &amp; equip"/>
      <sheetName val="Building"/>
      <sheetName val="Comp equip"/>
      <sheetName val="FFE"/>
      <sheetName val="MV"/>
      <sheetName val="Lguide"/>
    </sheetNames>
    <sheetDataSet>
      <sheetData sheetId="0"/>
      <sheetData sheetId="1"/>
      <sheetData sheetId="2"/>
      <sheetData sheetId="3"/>
      <sheetData sheetId="4"/>
      <sheetData sheetId="5"/>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LS"/>
      <sheetName val="Sum"/>
      <sheetName val="IS"/>
      <sheetName val="IS NEW"/>
      <sheetName val="BS"/>
      <sheetName val="CF"/>
      <sheetName val="Quill"/>
      <sheetName val="Drivers"/>
      <sheetName val="ROI"/>
      <sheetName val="__FDSCACHE__"/>
      <sheetName val="efficiency"/>
      <sheetName val="DSht 2"/>
      <sheetName val="DSht"/>
      <sheetName val="Hist"/>
      <sheetName val="Store model"/>
      <sheetName val="Spec"/>
      <sheetName val="StoreList"/>
      <sheetName val="Graph"/>
      <sheetName val="Notes"/>
      <sheetName val="Stores"/>
      <sheetName val="SSS"/>
      <sheetName val="Module1"/>
      <sheetName val="Module2"/>
      <sheetName val="Module3"/>
      <sheetName val="Module4"/>
      <sheetName val="Module5"/>
      <sheetName val="Module6"/>
      <sheetName val="StoreDetl"/>
      <sheetName val="Size_Growth_Adj"/>
      <sheetName val="KeyMultInput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Triggers"/>
      <sheetName val="Legal &amp; TTA CF"/>
      <sheetName val="Legal &amp; TTA"/>
      <sheetName val="TF CF"/>
      <sheetName val="TF"/>
      <sheetName val="TS &amp; TH CF"/>
      <sheetName val="TS &amp; TH"/>
      <sheetName val="Rev &amp; OI Walk"/>
      <sheetName val="OI Mgn Walk backup"/>
      <sheetName val="EPS Growth"/>
      <sheetName val="OGF detail"/>
      <sheetName val="Analyst Rec 2008"/>
      <sheetName val="Corp - Inc Statement Recs"/>
      <sheetName val="Income Statements"/>
      <sheetName val="THOMSONplus"/>
      <sheetName val="T+ Targets"/>
      <sheetName val="Top Side Adj"/>
      <sheetName val="Discops Stats"/>
      <sheetName val="SBU Summary Tables"/>
      <sheetName val="SBU Summary Charts"/>
      <sheetName val="Growth &amp; Returns"/>
      <sheetName val="G&amp;R"/>
      <sheetName val="Org gr-OI mgn"/>
      <sheetName val="Legal &amp; TTA - G&amp;R Charts"/>
      <sheetName val="TSH - G&amp;R Charts"/>
      <sheetName val="TF - G&amp;R Charts"/>
      <sheetName val="Shares"/>
      <sheetName val="Dividend"/>
      <sheetName val="Corporate"/>
      <sheetName val="LTIP Inputs"/>
      <sheetName val="Raw Data----&gt;"/>
      <sheetName val="Products Revenue"/>
      <sheetName val="IncomeStatement"/>
      <sheetName val="FCF"/>
      <sheetName val="Balance Sheet"/>
      <sheetName val="Revenue Stats"/>
      <sheetName val="DiscOps"/>
      <sheetName val="Capex by Project"/>
      <sheetName val="Capex by Type"/>
      <sheetName val="PL_Summ"/>
      <sheetName val="CashFlowCorp"/>
      <sheetName val="Schedule 3 - Cash Flow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quiror Analytics ---&gt;"/>
      <sheetName val="Delhaize GS Model"/>
      <sheetName val="Sum of the Parts"/>
      <sheetName val="Delhaize SQ Projections"/>
      <sheetName val="Acquiror PMO"/>
      <sheetName val="Worksheet"/>
      <sheetName val="Delhaize Model Inputs"/>
      <sheetName val="Delhaize Cap Structure"/>
      <sheetName val="PV FSP"/>
      <sheetName val="DCF"/>
      <sheetName val="Pro Forma Analytics ---&gt;"/>
      <sheetName val="Valuation Summary"/>
      <sheetName val="PF PV FSP"/>
      <sheetName val="PF Model Inputs"/>
      <sheetName val="US JV Projections"/>
      <sheetName val="Contribution Analysis"/>
      <sheetName val="Stock Swap - Group"/>
      <sheetName val="Stock Swap - US"/>
      <sheetName val="Transaction Overview"/>
      <sheetName val="Pro Forma Model"/>
      <sheetName val="PV VSP"/>
      <sheetName val="Analysis of VSP"/>
      <sheetName val="Pro Forma Statistics"/>
      <sheetName val="Target Analytics ---&gt;"/>
      <sheetName val="Ahold GS Model"/>
      <sheetName val="Ahold Model Inputs"/>
      <sheetName val="SVU Financial Summary"/>
      <sheetName val="Ahold PMO"/>
      <sheetName val="SVU Management"/>
      <sheetName val="SVU Shareholders"/>
      <sheetName val="SVU Cap Structure"/>
      <sheetName val="SVU Liquidity"/>
      <sheetName val="BBY Val Summary"/>
      <sheetName val="RSH PMO"/>
      <sheetName val="RSH Fin. Sum and PMO"/>
      <sheetName val="Cntrl"/>
      <sheetName val="Income Statements"/>
      <sheetName val="Football Fie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rs"/>
      <sheetName val="AVP - P - clean"/>
      <sheetName val="Merger with P IS"/>
      <sheetName val="Merger with P BS"/>
      <sheetName val="Trans - Merger with P v2"/>
      <sheetName val="Financials"/>
      <sheetName val="Financials - P"/>
      <sheetName val="Contribution"/>
      <sheetName val="Projections - CHTT"/>
      <sheetName val="Projections - PBH"/>
      <sheetName val="TSM"/>
      <sheetName val="--Not Used--&gt;"/>
      <sheetName val="AVP - S"/>
      <sheetName val="AVP - P - with divest co"/>
      <sheetName val="AVP - M"/>
      <sheetName val="checks"/>
      <sheetName val="casting check"/>
      <sheetName val="Trans - S Americas"/>
      <sheetName val="Trans - S-G Foot"/>
      <sheetName val="Trans - Merger with P"/>
      <sheetName val="Trans - M"/>
      <sheetName val="--Standalone--&gt;"/>
      <sheetName val="Projections - SSL Americas"/>
      <sheetName val="Projections - SGP"/>
      <sheetName val="Projections - M"/>
      <sheetName val="Trans - Merger with S"/>
      <sheetName val="Projections - SSL"/>
      <sheetName val="DCF"/>
      <sheetName val="Summary Financial"/>
      <sheetName val="Output"/>
      <sheetName val="Secondary LBO"/>
      <sheetName val="Wacc1"/>
      <sheetName val="Contribution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sheetName val="PF--&gt;"/>
      <sheetName val="Profitability"/>
      <sheetName val="Sheet1"/>
      <sheetName val="Bars"/>
      <sheetName val="IS (PF)"/>
      <sheetName val="2009 Syn"/>
      <sheetName val="2010 Syn"/>
      <sheetName val="Hdct Det + Chrt"/>
      <sheetName val="Rev Per Agt"/>
      <sheetName val="Bars ('09-'10 Rev)"/>
      <sheetName val="Chrts ('09 Rev, Agt Exp)"/>
      <sheetName val="Chrts ('10 Rev, Agt Exp)"/>
      <sheetName val="Chrts (Hdct)"/>
      <sheetName val="Cntrb Anlys"/>
      <sheetName val="IS (Norm)"/>
      <sheetName val="Benefits"/>
      <sheetName val="I--&gt;"/>
      <sheetName val="IS (I)"/>
      <sheetName val="Rev by Grp (I)"/>
      <sheetName val="Agnt Hdct (I)"/>
      <sheetName val="GP by Grp (I)"/>
      <sheetName val="OpEx Detail (I)"/>
      <sheetName val="U--&gt;"/>
      <sheetName val="IS (U)"/>
      <sheetName val="Rev by Grp (U)"/>
      <sheetName val="Hdct (U)"/>
      <sheetName val="GP by Grp (U)"/>
      <sheetName val="OpEx Detail (U)"/>
      <sheetName val="src--&gt;"/>
      <sheetName val="Iowa IS Detailed"/>
      <sheetName val="Iowa IS Summary"/>
      <sheetName val="Utah IS Detailed"/>
      <sheetName val="Utah IS Summary"/>
      <sheetName val="Utah BS"/>
      <sheetName val="Utah Comm by Dept"/>
      <sheetName val="Utah Comm by Dept DETAIL"/>
      <sheetName val="Projections - SS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BTCM M&amp;A Charts"/>
      <sheetName val="ECMO Charts"/>
      <sheetName val="cpip"/>
      <sheetName val="ISM"/>
      <sheetName val="IP&amp;Util"/>
      <sheetName val="Orders"/>
      <sheetName val="Raw Mats"/>
      <sheetName val="Index 1"/>
      <sheetName val="Index 2"/>
      <sheetName val="NonRes Fcst"/>
      <sheetName val="conawrds"/>
      <sheetName val="ABI"/>
      <sheetName val="Housing Starts"/>
      <sheetName val="Residential and Com Furn"/>
      <sheetName val="Top 15 Retailers"/>
      <sheetName val="Consumer Confidence"/>
      <sheetName val="Prime Rate"/>
      <sheetName val="Furniture Inventory"/>
      <sheetName val="CPI Adjusted Growth"/>
      <sheetName val="Historical PE"/>
      <sheetName val="Historical EV_EBITDA1"/>
      <sheetName val="__FDSCACHE__"/>
      <sheetName val="EV_EBITDA Scratch work"/>
      <sheetName val="HOFT TBV"/>
      <sheetName val="Ownership"/>
      <sheetName val="Descriptions"/>
      <sheetName val="FactSet 3-year Premium Screen"/>
      <sheetName val="Premiums Paid"/>
      <sheetName val="Assumptions"/>
      <sheetName val="Tables"/>
      <sheetName val="3_YR"/>
      <sheetName val="Summary EV"/>
      <sheetName val="Sheet1"/>
      <sheetName val="MarketCap"/>
      <sheetName val="Profitability"/>
      <sheetName val="IS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core Medical LBO outputs"/>
      <sheetName val="outputs"/>
      <sheetName val="Inputs"/>
      <sheetName val="IS"/>
      <sheetName val="BS"/>
      <sheetName val="Sensitivities Input"/>
      <sheetName val="Acq. LBO"/>
      <sheetName val="Covenants"/>
      <sheetName val="Sensitivities Output"/>
      <sheetName val="PF Cap"/>
      <sheetName val="DCF"/>
      <sheetName val="Adj Combined IS"/>
      <sheetName val="Adj Combined BS"/>
      <sheetName val="EPS Analysis"/>
      <sheetName val="Earnings Impact"/>
      <sheetName val="Contrib Analysis"/>
      <sheetName val="PF Credit"/>
      <sheetName val="LOOKUP"/>
      <sheetName val="Historical PE"/>
      <sheetName val="Graphics"/>
      <sheetName val="Income Stat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Debt-EBITDA"/>
      <sheetName val="Sum"/>
      <sheetName val="Mults"/>
      <sheetName val="Reverse Mults"/>
      <sheetName val="Prem"/>
      <sheetName val="LBO"/>
      <sheetName val="No trans"/>
      <sheetName val="Recap"/>
      <sheetName val="Recap-Base"/>
      <sheetName val="Recap-Bank"/>
      <sheetName val="Recap-PP"/>
      <sheetName val="Recap-144A"/>
      <sheetName val="Recap-Equity"/>
      <sheetName val="DCF"/>
      <sheetName val="WACC"/>
      <sheetName val="Overview"/>
      <sheetName val="Adjusted EBITDA"/>
      <sheetName val="Targets"/>
      <sheetName val="own"/>
      <sheetName val="own-raw"/>
      <sheetName val="Output LCs"/>
      <sheetName val="Output"/>
      <sheetName val="GDYS"/>
      <sheetName val="FRED"/>
      <sheetName val="FDO"/>
      <sheetName val="STGS"/>
      <sheetName val="DG"/>
      <sheetName val="JCP"/>
      <sheetName val="TJX"/>
      <sheetName val="ROST"/>
      <sheetName val="__FDSCACHE__"/>
      <sheetName val="DUCK"/>
      <sheetName val="BONT"/>
      <sheetName val="Example"/>
      <sheetName val="Input"/>
      <sheetName val="Payroll"/>
      <sheetName val="CapVal"/>
      <sheetName val="Cash Flow"/>
      <sheetName val="Inc Stmt"/>
      <sheetName val="graph1"/>
      <sheetName val="Reverse_Mults"/>
      <sheetName val="No_trans"/>
      <sheetName val="Adjusted_EBITDA"/>
      <sheetName val="Output_LCs"/>
      <sheetName val="Cash_Flow"/>
      <sheetName val="Inc_Stmt"/>
      <sheetName val="IncStmt"/>
      <sheetName val="CLOSE"/>
      <sheetName val="TOTAL ADMON"/>
      <sheetName val="graph"/>
      <sheetName val="Reverse_Mults1"/>
      <sheetName val="No_trans1"/>
      <sheetName val="Adjusted_EBITDA1"/>
      <sheetName val="Output_LCs1"/>
      <sheetName val="Cash_Flow1"/>
      <sheetName val="Inc_Stmt1"/>
      <sheetName val="P&amp;L FULL YR NORMAL"/>
      <sheetName val="WACC Analysis Output"/>
      <sheetName val="GCOM"/>
      <sheetName val="outputs"/>
      <sheetName val="TOTAL_ADMON"/>
      <sheetName val="Reverse_Mults2"/>
      <sheetName val="No_trans2"/>
      <sheetName val="Adjusted_EBITDA2"/>
      <sheetName val="Output_LCs2"/>
      <sheetName val="Cash_Flow2"/>
      <sheetName val="Inc_Stmt2"/>
      <sheetName val="P&amp;L_FULL_YR_NORMAL"/>
      <sheetName val="Reverse_Mults3"/>
      <sheetName val="No_trans3"/>
      <sheetName val="Adjusted_EBITDA3"/>
      <sheetName val="Output_LCs3"/>
      <sheetName val="Cash_Flow3"/>
      <sheetName val="Inc_Stmt3"/>
      <sheetName val="TOTAL_ADMON1"/>
      <sheetName val="P&amp;L_FULL_YR_NORMAL1"/>
      <sheetName val="Inventory Comp"/>
      <sheetName val="AdvPie#8"/>
      <sheetName val="affilgroups#25"/>
      <sheetName val="cblnetowners#14"/>
      <sheetName val="CablePenetration#16"/>
      <sheetName val="CableRatingsGraph#15"/>
      <sheetName val="cblnetecon #17"/>
      <sheetName val="CableNetworkShare#19"/>
      <sheetName val="chartenrev97#28"/>
      <sheetName val="chartENTD#27"/>
      <sheetName val="CIRCLISTENVIEW#10"/>
      <sheetName val="Station Graph#21"/>
      <sheetName val="cume#11"/>
      <sheetName val="DigitalTV#46"/>
      <sheetName val="environment#4"/>
      <sheetName val="FCCSYNratio#24"/>
      <sheetName val="GrwthofCableAdvertising#18"/>
      <sheetName val="infrastructure#1"/>
      <sheetName val="LN-EN#34"/>
      <sheetName val="94v98 Primetime#13"/>
      <sheetName val="RevenueCon#38"/>
      <sheetName val="RevbyDaypart#26"/>
      <sheetName val="SpotTVRadioGraph#12"/>
      <sheetName val="telecomsum#5"/>
      <sheetName val="YrlyNielsenRating#33"/>
      <sheetName val="Adjustments"/>
      <sheetName val="Inventory_Comp"/>
      <sheetName val="cblnetecon_#17"/>
      <sheetName val="Station_Graph#21"/>
      <sheetName val="94v98_Primetime#13"/>
      <sheetName val="D"/>
      <sheetName val="PV Graph Data"/>
      <sheetName val="Key"/>
      <sheetName val="Monthly BS"/>
      <sheetName val="Tabelle1"/>
      <sheetName val="TB-2003"/>
      <sheetName val="TB-9-2003"/>
      <sheetName val="TB -9-2004"/>
      <sheetName val="PLUGS"/>
      <sheetName val="FinSum"/>
      <sheetName val="B_Cumulée"/>
      <sheetName val="4-1A"/>
      <sheetName val="Cont (not linked)"/>
      <sheetName val="EDISON-2"/>
      <sheetName val="Reverse_Mults4"/>
      <sheetName val="No_trans4"/>
      <sheetName val="Adjusted_EBITDA4"/>
      <sheetName val="Output_LCs4"/>
      <sheetName val="Cash_Flow4"/>
      <sheetName val="Inc_Stmt4"/>
      <sheetName val="TOTAL_ADMON2"/>
      <sheetName val="P&amp;L_FULL_YR_NORMAL2"/>
      <sheetName val="Reverse_Mults7"/>
      <sheetName val="No_trans7"/>
      <sheetName val="Adjusted_EBITDA7"/>
      <sheetName val="Output_LCs7"/>
      <sheetName val="Cash_Flow7"/>
      <sheetName val="Inc_Stmt7"/>
      <sheetName val="TOTAL_ADMON5"/>
      <sheetName val="P&amp;L_FULL_YR_NORMAL5"/>
      <sheetName val="Reverse_Mults5"/>
      <sheetName val="No_trans5"/>
      <sheetName val="Adjusted_EBITDA5"/>
      <sheetName val="Output_LCs5"/>
      <sheetName val="Cash_Flow5"/>
      <sheetName val="Inc_Stmt5"/>
      <sheetName val="TOTAL_ADMON3"/>
      <sheetName val="P&amp;L_FULL_YR_NORMAL3"/>
      <sheetName val="Reverse_Mults6"/>
      <sheetName val="No_trans6"/>
      <sheetName val="Adjusted_EBITDA6"/>
      <sheetName val="Output_LCs6"/>
      <sheetName val="Cash_Flow6"/>
      <sheetName val="Inc_Stmt6"/>
      <sheetName val="TOTAL_ADMON4"/>
      <sheetName val="P&amp;L_FULL_YR_NORMAL4"/>
      <sheetName val="Reverse_Mults8"/>
      <sheetName val="No_trans8"/>
      <sheetName val="Adjusted_EBITDA8"/>
      <sheetName val="Output_LCs8"/>
      <sheetName val="Cash_Flow8"/>
      <sheetName val="Inc_Stmt8"/>
      <sheetName val="TOTAL_ADMON6"/>
      <sheetName val="P&amp;L_FULL_YR_NORMAL6"/>
      <sheetName val="Reverse_Mults9"/>
      <sheetName val="No_trans9"/>
      <sheetName val="Adjusted_EBITDA9"/>
      <sheetName val="Output_LCs9"/>
      <sheetName val="Cash_Flow9"/>
      <sheetName val="Inc_Stmt9"/>
      <sheetName val="TOTAL_ADMON7"/>
      <sheetName val="P&amp;L_FULL_YR_NORMAL7"/>
      <sheetName val="Reverse_Mults10"/>
      <sheetName val="No_trans10"/>
      <sheetName val="Adjusted_EBITDA10"/>
      <sheetName val="Output_LCs10"/>
      <sheetName val="Cash_Flow10"/>
      <sheetName val="Inc_Stmt10"/>
      <sheetName val="TOTAL_ADMON8"/>
      <sheetName val="P&amp;L_FULL_YR_NORMAL8"/>
      <sheetName val="Reverse_Mults11"/>
      <sheetName val="No_trans11"/>
      <sheetName val="Adjusted_EBITDA11"/>
      <sheetName val="Output_LCs11"/>
      <sheetName val="Cash_Flow11"/>
      <sheetName val="Inc_Stmt11"/>
      <sheetName val="TOTAL_ADMON9"/>
      <sheetName val="P&amp;L_FULL_YR_NORMAL9"/>
      <sheetName val="Reverse_Mults12"/>
      <sheetName val="No_trans12"/>
      <sheetName val="Adjusted_EBITDA12"/>
      <sheetName val="Output_LCs12"/>
      <sheetName val="Cash_Flow12"/>
      <sheetName val="Inc_Stmt12"/>
      <sheetName val="TOTAL_ADMON10"/>
      <sheetName val="P&amp;L_FULL_YR_NORMAL10"/>
      <sheetName val="Reverse_Mults13"/>
      <sheetName val="No_trans13"/>
      <sheetName val="Adjusted_EBITDA13"/>
      <sheetName val="Output_LCs13"/>
      <sheetName val="Cash_Flow13"/>
      <sheetName val="Inc_Stmt13"/>
      <sheetName val="TOTAL_ADMON11"/>
      <sheetName val="P&amp;L_FULL_YR_NORMAL11"/>
      <sheetName val="Profitability"/>
      <sheetName val="IS (I)"/>
      <sheetName val="Reverse_Mults14"/>
      <sheetName val="No_trans14"/>
      <sheetName val="Adjusted_EBITDA14"/>
      <sheetName val="Output_LCs14"/>
      <sheetName val="Cash_Flow14"/>
      <sheetName val="Inc_Stmt14"/>
      <sheetName val="TOTAL_ADMON12"/>
      <sheetName val="P&amp;L_FULL_YR_NORMAL12"/>
      <sheetName val="Reverse_Mults15"/>
      <sheetName val="No_trans15"/>
      <sheetName val="Adjusted_EBITDA15"/>
      <sheetName val="Output_LCs15"/>
      <sheetName val="Cash_Flow15"/>
      <sheetName val="Inc_Stmt15"/>
      <sheetName val="TOTAL_ADMON13"/>
      <sheetName val="P&amp;L_FULL_YR_NORMAL13"/>
      <sheetName val="Reverse_Mults16"/>
      <sheetName val="No_trans16"/>
      <sheetName val="Adjusted_EBITDA16"/>
      <sheetName val="Output_LCs16"/>
      <sheetName val="Cash_Flow16"/>
      <sheetName val="Inc_Stmt16"/>
      <sheetName val="TOTAL_ADMON14"/>
      <sheetName val="P&amp;L_FULL_YR_NORMAL14"/>
      <sheetName val="Reverse_Mults17"/>
      <sheetName val="No_trans17"/>
      <sheetName val="Adjusted_EBITDA17"/>
      <sheetName val="Output_LCs17"/>
      <sheetName val="Cash_Flow17"/>
      <sheetName val="Inc_Stmt17"/>
      <sheetName val="TOTAL_ADMON15"/>
      <sheetName val="P&amp;L_FULL_YR_NORMAL15"/>
      <sheetName val="Cont_(not_linked)"/>
      <sheetName val="Reverse_Mults18"/>
      <sheetName val="No_trans18"/>
      <sheetName val="Adjusted_EBITDA18"/>
      <sheetName val="Output_LCs18"/>
      <sheetName val="Cash_Flow18"/>
      <sheetName val="Inc_Stmt18"/>
      <sheetName val="TOTAL_ADMON16"/>
      <sheetName val="P&amp;L_FULL_YR_NORMAL16"/>
      <sheetName val="Cont_(not_linke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__FDSCACHE__"/>
      <sheetName val="COMPS"/>
      <sheetName val="Float"/>
      <sheetName val="FCF"/>
      <sheetName val="At Issue HY Comps"/>
      <sheetName val="Debt Comps"/>
      <sheetName val="EVcompChart"/>
      <sheetName val="Beasley"/>
      <sheetName val="ClearChannel"/>
      <sheetName val="Citadel"/>
      <sheetName val="Cumulus"/>
      <sheetName val="Cox"/>
      <sheetName val="Emmis"/>
      <sheetName val="Emmis_CY"/>
      <sheetName val="Emmis wo proforma"/>
      <sheetName val="Entravision"/>
      <sheetName val="Entercom"/>
      <sheetName val="RadioOne"/>
      <sheetName val="Regent"/>
      <sheetName val="Saga"/>
      <sheetName val="Salem"/>
      <sheetName val="Spanish"/>
      <sheetName val="Westwood"/>
      <sheetName val="Lamar"/>
      <sheetName val="Nextmedia"/>
      <sheetName val="LBI"/>
      <sheetName val="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F4"/>
      <sheetName val="TSH"/>
      <sheetName val="TLR4"/>
      <sheetName val="Main"/>
      <sheetName val="Bbbl_Chrts"/>
      <sheetName val="2006"/>
      <sheetName val="06Pivot"/>
      <sheetName val="05A-06Pivot"/>
      <sheetName val="05A-06Pivot FCF"/>
      <sheetName val="2005A-2006"/>
      <sheetName val="2005L-2006"/>
      <sheetName val="05L-06Pivot"/>
      <sheetName val="05L-06Pivot FCF"/>
      <sheetName val="Margin Charts-0I 05L"/>
      <sheetName val="Margin Charts-FCF 05L"/>
      <sheetName val="Margin Charts-FCF 05A"/>
      <sheetName val="TLR3"/>
      <sheetName val="ROIC FCF Trends"/>
      <sheetName val="Correlation"/>
      <sheetName val="2004-2006"/>
      <sheetName val="04-06Pivot"/>
      <sheetName val="05A-06 MGPivot"/>
      <sheetName val="05A-06MGPivot FCF"/>
      <sheetName val="No West"/>
      <sheetName val="TL2"/>
      <sheetName val="TLR1"/>
      <sheetName val="TLR2"/>
      <sheetName val="TL"/>
      <sheetName val="TF1"/>
      <sheetName val="TF2"/>
      <sheetName val="TF3"/>
      <sheetName val="TSH1"/>
      <sheetName val="TSH2"/>
      <sheetName val="Mkt"/>
      <sheetName val="CognosData"/>
      <sheetName val="Schedule 2"/>
      <sheetName val="Schedule 3B"/>
      <sheetName val="Capex detail"/>
      <sheetName val="DiscOps Adjustment"/>
      <sheetName val="Overview"/>
      <sheetName val="TRNX Merg Consq"/>
      <sheetName val="S&amp;U (old)"/>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urity Comparison"/>
      <sheetName val="Slides 1-3"/>
      <sheetName val="Concensus"/>
      <sheetName val="Tables"/>
      <sheetName val="Charts"/>
      <sheetName val="Capex"/>
      <sheetName val="Capex detail"/>
      <sheetName val="05L-06Pivot"/>
      <sheetName val="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fore'00"/>
      <sheetName val="01'addition"/>
      <sheetName val="sorted"/>
      <sheetName val="original"/>
      <sheetName val="grofin"/>
      <sheetName val="7a_Other Inc Exp"/>
      <sheetName val="PL"/>
      <sheetName val="K701"/>
      <sheetName val="Collateral"/>
      <sheetName val="B"/>
      <sheetName val="K420"/>
      <sheetName val="HNTE app"/>
      <sheetName val="销管费用明细"/>
      <sheetName val="U 510"/>
      <sheetName val="K310Breakdown of Additon in SH"/>
      <sheetName val="BALANCE SHEET"/>
      <sheetName val="Sheet1"/>
      <sheetName val="流资汇总"/>
      <sheetName val="中山低值"/>
      <sheetName val="input"/>
      <sheetName val="Input Area"/>
      <sheetName val="accumdeprn"/>
      <sheetName val="Sheet7"/>
      <sheetName val="4-货币资金-现金"/>
      <sheetName val="应收帐款 AR "/>
      <sheetName val="Source"/>
      <sheetName val="资产负债表"/>
      <sheetName val="J.V-IS2001"/>
      <sheetName val="J.V-IS2002"/>
      <sheetName val="K2-03-100"/>
      <sheetName val="生产"/>
      <sheetName val="合并后销售"/>
      <sheetName val="目录"/>
      <sheetName val="H101(OK)"/>
      <sheetName val="U401(OK)"/>
      <sheetName val="K311 A_List02"/>
      <sheetName val="FSA"/>
      <sheetName val="K31X"/>
      <sheetName val="7a.Other Inc Exp"/>
      <sheetName val="Deferred Dev Cost"/>
      <sheetName val="17应付票据明细表"/>
      <sheetName val="F.A.register-qiche"/>
      <sheetName val="11-1"/>
      <sheetName val="TB2001"/>
      <sheetName val="产品别累计"/>
      <sheetName val="Dropdown list"/>
      <sheetName val="#REF!"/>
      <sheetName val="Financials"/>
      <sheetName val="µ|²vªí"/>
      <sheetName val="F1"/>
      <sheetName val="statement 1998"/>
      <sheetName val="CCTL"/>
      <sheetName val="WIP"/>
      <sheetName val="zhongshan "/>
      <sheetName val="902"/>
      <sheetName val="封面"/>
      <sheetName val="MasterList"/>
      <sheetName val="E101"/>
      <sheetName val="g101"/>
      <sheetName val="ARP-U201"/>
      <sheetName val="Detail Loan Move. &amp; Listing"/>
      <sheetName val="Ã«ÀûÂÊ·ÖÎö±í"/>
      <sheetName val="4-????-??"/>
      <sheetName val="4-____-__"/>
      <sheetName val="O300_VAT"/>
      <sheetName val="B11-3"/>
      <sheetName val="B11-2"/>
      <sheetName val="E1-1 FA register"/>
      <sheetName val="邻酮定乙酚发出测试"/>
      <sheetName val="Table 13.1 - 3"/>
      <sheetName val="Hoja2"/>
      <sheetName val="明细分类账"/>
      <sheetName val="TAS UK"/>
      <sheetName val="E5-1 Additions"/>
      <sheetName val="Contract"/>
      <sheetName val="ContractSummary"/>
      <sheetName val="Trial balance"/>
      <sheetName val="Accounts"/>
      <sheetName val="E15"/>
      <sheetName val="W"/>
      <sheetName val="关联交易-存款"/>
      <sheetName val="TB2005"/>
      <sheetName val="月份"/>
      <sheetName val="Cover"/>
      <sheetName val="7a_Other_Inc_Exp"/>
      <sheetName val="HNTE_app"/>
      <sheetName val="U_510"/>
      <sheetName val="K310Breakdown_of_Additon_in_SH"/>
      <sheetName val="BALANCE_SHEET"/>
      <sheetName val="Input_Area"/>
      <sheetName val="应收帐款_AR_"/>
      <sheetName val="J_V-IS2001"/>
      <sheetName val="J_V-IS2002"/>
      <sheetName val="K311_A_List02"/>
      <sheetName val="7a_Other_Inc_Exp1"/>
      <sheetName val="Deferred_Dev_Cost"/>
      <sheetName val="F_A_register-qiche"/>
      <sheetName val="Dropdown_list"/>
      <sheetName val="statement_1998"/>
      <sheetName val="zhongshan_"/>
      <sheetName val="Detail_Loan_Move__&amp;_Listing"/>
      <sheetName val="E1-1_FA_register"/>
      <sheetName val="Table_13_1_-_3"/>
      <sheetName val="TAS_UK"/>
      <sheetName val="E5-1_Additions"/>
      <sheetName val="Trial_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tch OUTPUT"/>
      <sheetName val="Output"/>
      <sheetName val="Screening"/>
      <sheetName val="Output_List_Closed"/>
      <sheetName val="pp_Closed"/>
      <sheetName val="Search Criteria_Closed"/>
      <sheetName val="Output_List_All"/>
      <sheetName val="pp_ALL"/>
      <sheetName val="Search Criteria_ALL"/>
      <sheetName val="Slides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U JPM Model ---&gt;"/>
      <sheetName val="SVU IS"/>
      <sheetName val="SVU BS"/>
      <sheetName val="SVU CF"/>
      <sheetName val="KR JPM Model ---&gt;"/>
      <sheetName val="KR IS"/>
      <sheetName val="KR BS"/>
      <sheetName val="KR CF"/>
      <sheetName val="Aquiror Analytics ---&gt;"/>
      <sheetName val="KR Model Inputs"/>
      <sheetName val="Kroger PMO"/>
      <sheetName val="KR DCF"/>
      <sheetName val="Kroger SQ and PF Proj"/>
      <sheetName val="Kroger PV FSP"/>
      <sheetName val="KR Valuation Summary"/>
      <sheetName val="Pro Forma Analytics ---&gt;"/>
      <sheetName val="Transaction Analytics"/>
      <sheetName val="PV VSP"/>
      <sheetName val="PF KR PV FSP"/>
      <sheetName val="Pro Forma Model"/>
      <sheetName val="Analysis of VSP"/>
      <sheetName val="Acquisition Opportunities"/>
      <sheetName val="Transaction Output"/>
      <sheetName val="Target Analytics ---&gt;"/>
      <sheetName val="SVU Model Inputs"/>
      <sheetName val="SVU SQ Projections"/>
      <sheetName val="SVU PMO"/>
      <sheetName val="SVU SQ Football Field"/>
      <sheetName val="SVU DCF"/>
      <sheetName val="SVU Management"/>
      <sheetName val="SVU Shareholders"/>
      <sheetName val="SVU Cap Structure"/>
      <sheetName val="SVU Liquidity"/>
      <sheetName val="SVU Financial Summary"/>
      <sheetName val="Dollar Store FV LTM "/>
      <sheetName val="Pitch 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M_EBITDA Bridge_Rec"/>
      <sheetName val="CIM_Sales Bridge"/>
      <sheetName val="CIM_New Store Model Contri"/>
      <sheetName val="CIM_Merchandise Mix Charts"/>
      <sheetName val="CIM_Sales Bar Chart"/>
      <sheetName val="CIM_Financial Summary"/>
      <sheetName val="Sales_EBITDA_Peer Comparsion"/>
      <sheetName val="CIM_06-08 BS &amp; CF"/>
      <sheetName val="CIM_Comp Store Sales"/>
      <sheetName val="Financials"/>
      <sheetName val="Industry Growth resized"/>
      <sheetName val="08 Audited P&amp;L"/>
      <sheetName val="Historical and Projected Stores"/>
      <sheetName val="Summary Financials"/>
      <sheetName val="Acquisition Opportunities"/>
      <sheetName val="#REF"/>
      <sheetName val="Stock Swap - US"/>
      <sheetName val="Delhaize SQ Projections"/>
      <sheetName val="US JV Projections"/>
      <sheetName val="Stock Swap - Group"/>
      <sheetName val="PV FSP"/>
      <sheetName val="Valuation Summary"/>
      <sheetName val="Pro Forma Statistics"/>
      <sheetName val="Sum of the Parts"/>
      <sheetName val="PF PV FSP"/>
      <sheetName val="Contribution Analysis"/>
      <sheetName val="Delhaize GS Model"/>
      <sheetName val="BBY Val Summary"/>
      <sheetName val="PV VSP"/>
      <sheetName val="RSH PMO"/>
      <sheetName val="RSH Fin. Sum and P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q. Avail."/>
      <sheetName val="Liq. &amp; Cov. Analysis"/>
      <sheetName val="RAD Drivers"/>
      <sheetName val="SQ Financial Summary"/>
      <sheetName val="Covenants"/>
      <sheetName val="SQ Analysis of FSP"/>
      <sheetName val="SQ DCF"/>
      <sheetName val="SQ WACC"/>
      <sheetName val="Sponsor Investment"/>
      <sheetName val="Divestiture + SpEq Chart"/>
      <sheetName val="Sponsor Sensitivities"/>
      <sheetName val="Divestiture Summary"/>
      <sheetName val="Divestiture Chart"/>
      <sheetName val="Divest Analysis of FSP"/>
      <sheetName val="Valuation Summary"/>
      <sheetName val="Teaser Financials"/>
      <sheetName val="Historical and Projected Sto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ss Sales"/>
      <sheetName val="Net Sales"/>
      <sheetName val="Teaser"/>
      <sheetName val="SQ Analysis of FSP"/>
    </sheetNames>
    <sheetDataSet>
      <sheetData sheetId="0" refreshError="1"/>
      <sheetData sheetId="1" refreshError="1"/>
      <sheetData sheetId="2" refreshError="1"/>
      <sheetData sheetId="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output"/>
      <sheetName val="price analysis"/>
      <sheetName val="growth charts"/>
      <sheetName val="MonteCarlo"/>
      <sheetName val="Royalty Fee Calc"/>
      <sheetName val="Attractions &amp; Risks"/>
      <sheetName val="PE competition"/>
      <sheetName val="scratch"/>
      <sheetName val="NPAC earnings call metrics"/>
      <sheetName val="fee output"/>
      <sheetName val="case bridges"/>
      <sheetName val="npac field trxns"/>
      <sheetName val="npac trxns (3)"/>
      <sheetName val="npac trxns (2)"/>
      <sheetName val="npac trxns"/>
      <sheetName val="hist npac trxns"/>
      <sheetName val="npac field trxns (2)"/>
      <sheetName val="Comps"/>
      <sheetName val="addressable mkt"/>
      <sheetName val="NPAC % telco cogs"/>
      <sheetName val="MS model"/>
      <sheetName val="Multiple"/>
      <sheetName val="large px chart"/>
      <sheetName val="MS vs Consensus"/>
      <sheetName val="rev mix"/>
      <sheetName val="opex trends"/>
      <sheetName val="snapshot"/>
      <sheetName val="small multiple chart"/>
      <sheetName val="comp multiples"/>
      <sheetName val="small px chart (2)"/>
      <sheetName val="small px chart"/>
      <sheetName val="mult vs LT growth"/>
      <sheetName val="ownership"/>
      <sheetName val="Model"/>
      <sheetName val="S&amp;U"/>
      <sheetName val="Tea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inessQuery#"/>
      <sheetName val="5901000 Ing X maquila"/>
      <sheetName val="9390000 otros ingresos"/>
      <sheetName val="9200000 ganancia cambiaria"/>
      <sheetName val="9280000"/>
      <sheetName val="SERV. COMEDOR"/>
      <sheetName val="3435200 cancel pasivos"/>
      <sheetName val="cancel pasivos 2001"/>
      <sheetName val="3423000 2001 y 2002"/>
      <sheetName val="MS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FFO 2004 (2)"/>
      <sheetName val="Same Store 2004"/>
      <sheetName val="Occupancy 2004"/>
      <sheetName val="9-30-03 occupancy jan04"/>
      <sheetName val="9-30-03 occupancy"/>
      <sheetName val="6-30-03 occupancy"/>
      <sheetName val="63002 occupancy"/>
      <sheetName val="NA 9-30-03 occupancy"/>
      <sheetName val="Basis_Yield 04"/>
      <sheetName val="Actual FFO 2004"/>
      <sheetName val="model"/>
      <sheetName val="Equity movement"/>
      <sheetName val="cover"/>
      <sheetName val="Name List"/>
      <sheetName val="FED DEPR"/>
      <sheetName val="parameter"/>
      <sheetName val="pov"/>
      <sheetName val="Global shared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Dyersburg Corporation"/>
      <sheetName val="Val Sum (2)"/>
      <sheetName val="Input"/>
      <sheetName val="Notes"/>
      <sheetName val="SCIS"/>
      <sheetName val="SCBS"/>
      <sheetName val="1"/>
      <sheetName val="2"/>
      <sheetName val="3"/>
      <sheetName val="4"/>
      <sheetName val="5"/>
      <sheetName val="6"/>
      <sheetName val="7"/>
      <sheetName val="8"/>
      <sheetName val="9"/>
      <sheetName val="10"/>
      <sheetName val="Cover"/>
      <sheetName val="&quot;Val. Summ.&quot;"/>
      <sheetName val="Val Sum"/>
      <sheetName val="&quot;Mkt. Mult. App.&quot;"/>
      <sheetName val="MM (2)"/>
      <sheetName val="MM"/>
      <sheetName val="Hist Reps"/>
      <sheetName val="Mults"/>
      <sheetName val="Risk"/>
      <sheetName val="&quot;Disc. Cash Fl. App.&quot;"/>
      <sheetName val="DCF"/>
      <sheetName val="WACC"/>
      <sheetName val="Back-up WACC"/>
      <sheetName val="WACOD"/>
      <sheetName val="WC"/>
      <sheetName val="&quot;Comp. Trans. App.&quot;"/>
      <sheetName val="AccSum (2)"/>
      <sheetName val="AccSum"/>
      <sheetName val="QUICKTransactions (2)"/>
      <sheetName val="Select Deals"/>
      <sheetName val="T1"/>
      <sheetName val="T2"/>
      <sheetName val="T3"/>
      <sheetName val="T4"/>
      <sheetName val="T5"/>
      <sheetName val="T6"/>
      <sheetName val="T7"/>
      <sheetName val="T8"/>
      <sheetName val="T9"/>
      <sheetName val="T10"/>
      <sheetName val="All Deals"/>
      <sheetName val="&quot;Supp. Ex.&quot;"/>
      <sheetName val="CFA"/>
      <sheetName val="Select Deals1"/>
      <sheetName val="Johnston"/>
      <sheetName val="JPS"/>
      <sheetName val="Concord fabrics"/>
      <sheetName val="St. John Knits"/>
      <sheetName val="Bibb"/>
      <sheetName val="Dominion"/>
      <sheetName val="Fieldcrest"/>
      <sheetName val="Alamac"/>
      <sheetName val="New Cherokee"/>
      <sheetName val="Summ"/>
      <sheetName val="Fixed"/>
      <sheetName val="Euro Fixed"/>
      <sheetName val="Investments 2002"/>
      <sheetName val="Investments 2003"/>
      <sheetName val="Reengineering 2002"/>
      <sheetName val="Reengineering 2003"/>
      <sheetName val="Special Items 2002"/>
      <sheetName val="Special Items 2003"/>
      <sheetName val="Rankings"/>
      <sheetName val="Data Input"/>
      <sheetName val="Market seg options"/>
      <sheetName val="OUTPUT"/>
      <sheetName val="Inventory - Turns"/>
      <sheetName val="Occupancy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lusion"/>
      <sheetName val="Project Profile"/>
      <sheetName val="Scenario"/>
      <sheetName val="Assumption"/>
      <sheetName val="Investment Analysis(by year)"/>
      <sheetName val="Construction Budget"/>
      <sheetName val="Detail Loan Move. &amp; Listing"/>
    </sheetNames>
    <sheetDataSet>
      <sheetData sheetId="0" refreshError="1"/>
      <sheetData sheetId="1" refreshError="1"/>
      <sheetData sheetId="2"/>
      <sheetData sheetId="3"/>
      <sheetData sheetId="4"/>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科目代码"/>
      <sheetName val="万元结果汇总表"/>
      <sheetName val="分类汇总表"/>
      <sheetName val="流资汇总"/>
      <sheetName val="3-1-1现金"/>
      <sheetName val="3-1-2银存"/>
      <sheetName val="3-1-3其他货币"/>
      <sheetName val="短投汇总"/>
      <sheetName val="3-2-1短投股"/>
      <sheetName val="3-2-2短投债"/>
      <sheetName val="3-3应收票据"/>
      <sheetName val="3-4应收帐"/>
      <sheetName val="3-5应收股利"/>
      <sheetName val="3-6应收利息"/>
      <sheetName val="3-7预付帐款"/>
      <sheetName val="3-8应收补贴"/>
      <sheetName val="3-9其他应收"/>
      <sheetName val="存货汇总"/>
      <sheetName val="3-10-1原材料"/>
      <sheetName val="3-10-2材料采购"/>
      <sheetName val="3-10-3在库低值"/>
      <sheetName val="3-10-4包装物"/>
      <sheetName val="3-10-5委托加工"/>
      <sheetName val="3-10-6产成品"/>
      <sheetName val="3-10-7在产品"/>
      <sheetName val="3-10-8分期发出"/>
      <sheetName val="3-10-9在用低值"/>
      <sheetName val="3-10-10委托代销"/>
      <sheetName val="3-10-11受托代销"/>
      <sheetName val="3-11待摊"/>
      <sheetName val="3-12待处理流损"/>
      <sheetName val="3-13一年长债"/>
      <sheetName val="3-14其他流资"/>
      <sheetName val="长投汇总"/>
      <sheetName val="4-1长投股票"/>
      <sheetName val="4-2长投债券"/>
      <sheetName val="4-3长投其他"/>
      <sheetName val="固定汇总"/>
      <sheetName val="5-1-1房建"/>
      <sheetName val="5-1-2构筑"/>
      <sheetName val="5-1-3管沟"/>
      <sheetName val="5-2-1机器设备"/>
      <sheetName val="5-2-2车辆"/>
      <sheetName val="5-2-3电子设备"/>
      <sheetName val="5-3工程物资"/>
      <sheetName val="5-4-1在建土建"/>
      <sheetName val="5-4-2在建安装"/>
      <sheetName val="5-5固定清理"/>
      <sheetName val="5-6待处理固定损失"/>
      <sheetName val="6-1土地"/>
      <sheetName val="6-2其他无形"/>
      <sheetName val="7-1开办费"/>
      <sheetName val="7-2长期待摊"/>
      <sheetName val="8-1其他长期"/>
      <sheetName val="8-2递税借项"/>
      <sheetName val="流动负债汇总"/>
      <sheetName val="9-1短期借款"/>
      <sheetName val="9-2应付票据"/>
      <sheetName val="9-3应付帐款"/>
      <sheetName val="9-4预收帐款"/>
      <sheetName val="9-5代销商品款"/>
      <sheetName val="9-6其他应付款"/>
      <sheetName val="9-7应付工资"/>
      <sheetName val="9-8应付福利费"/>
      <sheetName val="9-9应交税金"/>
      <sheetName val="9-10应付利润"/>
      <sheetName val="9-11其他应交"/>
      <sheetName val="9-12预提"/>
      <sheetName val="9-13一年内长债"/>
      <sheetName val="9-14其他流负"/>
      <sheetName val="长期负债汇总"/>
      <sheetName val="10-1长借"/>
      <sheetName val="10-2应付债券"/>
      <sheetName val="10-3长期应付款"/>
      <sheetName val="10-4住房周转金"/>
      <sheetName val="10-5其他长期负债"/>
      <sheetName val="10-6递延税款贷项"/>
      <sheetName val="Sheet1"/>
      <sheetName val="中山低值"/>
      <sheetName val="MOH"/>
      <sheetName val="应收帐款 AR "/>
      <sheetName val="AGENT"/>
      <sheetName val="FA Addition"/>
      <sheetName val="SnZ"/>
      <sheetName val="076表"/>
      <sheetName val="A3"/>
      <sheetName val="W"/>
      <sheetName val="asset list"/>
      <sheetName val="100172"/>
      <sheetName val="A810-ASM"/>
      <sheetName val="H R"/>
      <sheetName val="U"/>
      <sheetName val="original"/>
      <sheetName val="K420"/>
      <sheetName val="ws9"/>
      <sheetName val="营业费用"/>
      <sheetName val="XREF"/>
      <sheetName val="Detail Loan Move. &amp; Listing"/>
      <sheetName val="REF"/>
      <sheetName val="Shunde"/>
      <sheetName val="base"/>
      <sheetName val="商米收入Bridge"/>
      <sheetName val="Breakdown"/>
      <sheetName val="选择报表"/>
      <sheetName val="Confirmation"/>
      <sheetName val="Other expenses"/>
      <sheetName val="Stock 2002"/>
      <sheetName val="00年损益（分月）"/>
      <sheetName val=" Cayman-Balance"/>
      <sheetName val="Month"/>
      <sheetName val="RMB"/>
      <sheetName val="Consol"/>
      <sheetName val="Yr_1997"/>
      <sheetName val="FA"/>
      <sheetName val="BS"/>
      <sheetName val="Schedules"/>
      <sheetName val="UFPrn20180620161639"/>
      <sheetName val="June 2004 13%&amp;17% details"/>
      <sheetName val="June 2004 7% details"/>
      <sheetName val="master"/>
      <sheetName val="PPD Schedule"/>
      <sheetName val="TAS UK"/>
      <sheetName val="Category"/>
      <sheetName val="资产负债表"/>
      <sheetName val="profit"/>
      <sheetName val="F52-3"/>
      <sheetName val="AR"/>
      <sheetName val="FC switches"/>
      <sheetName val="E1020"/>
      <sheetName val="E101"/>
      <sheetName val="评估表格"/>
      <sheetName val="DATA"/>
      <sheetName val="设备部房屋"/>
      <sheetName val="BALANCE SHEET"/>
      <sheetName val="国产件1"/>
      <sheetName val="报废备件"/>
      <sheetName val="KD批次、封存件"/>
      <sheetName val="Project Summary Report"/>
      <sheetName val="Coach Chassis (inventory)"/>
      <sheetName val="ADJ Sum(console)"/>
      <sheetName val="Source"/>
      <sheetName val="M-5C"/>
      <sheetName val="企业表一"/>
      <sheetName val="M-5A"/>
      <sheetName val="4-货币资金-现金"/>
      <sheetName val="COST FINAL"/>
      <sheetName val="P400"/>
      <sheetName val="Drop Down"/>
      <sheetName val="Table 13.1 - 3"/>
      <sheetName val="江苏应收账款"/>
      <sheetName val="B21.1"/>
      <sheetName val="XL4Poppy"/>
      <sheetName val="06年全年回笼"/>
      <sheetName val="06年全年销售"/>
      <sheetName val="Sheet2"/>
      <sheetName val="#REF!"/>
      <sheetName val="物料收发汇总表"/>
      <sheetName val="固定资产清单"/>
      <sheetName val="应交税金表"/>
      <sheetName val="试算平衡表"/>
      <sheetName val="科目余额表"/>
      <sheetName val="WORKING"/>
      <sheetName val="索引"/>
      <sheetName val="调整分录"/>
      <sheetName val="分录"/>
      <sheetName val="库存商品mx"/>
      <sheetName val="主营业务成本Dy"/>
      <sheetName val="预算构成"/>
      <sheetName val="square1"/>
      <sheetName val="99年度原単位"/>
      <sheetName val="Control"/>
      <sheetName val="AFEMAI"/>
      <sheetName val="KEY"/>
      <sheetName val="未开发票"/>
      <sheetName val="Dropdown list"/>
      <sheetName val="ﾍﾞﾀﾘｽﾄ"/>
      <sheetName val="制造成本预算表A3"/>
      <sheetName val="物流费用预算表(A4)"/>
      <sheetName val="销售费用预算表(A4)"/>
      <sheetName val="管理费用预算表(A4)"/>
      <sheetName val="信息费用预算表(A4) "/>
      <sheetName val="研发费用预算明细表A3"/>
      <sheetName val="在建工程审定表"/>
      <sheetName val="G102"/>
      <sheetName val="N220"/>
      <sheetName val="Inve. &amp; Income Assum."/>
      <sheetName val="SALE&amp;COST"/>
      <sheetName val="note(1)"/>
      <sheetName val="标本-资产"/>
      <sheetName val="构筑物5-1-2"/>
      <sheetName val="程序表模板"/>
      <sheetName val="系统表"/>
      <sheetName val="底稿目录"/>
      <sheetName val="科目选择"/>
      <sheetName val="往来询证函"/>
      <sheetName val="信封模板"/>
      <sheetName val="往来函证表"/>
      <sheetName val="应收票据Dy"/>
      <sheetName val="应收票据Mx"/>
      <sheetName val="应收账款Dy"/>
      <sheetName val="应收账款Mx"/>
      <sheetName val="坏账准备_应收账款Dy"/>
      <sheetName val="坏账准备_应收账款Mx"/>
      <sheetName val="预收账款Dy"/>
      <sheetName val="预收账款Mx"/>
      <sheetName val="应交税金Dy"/>
      <sheetName val="应交税金mx1"/>
      <sheetName val="应交税金mx2"/>
      <sheetName val="应交税金mx3"/>
      <sheetName val="其他应交款Dy"/>
      <sheetName val="其他应交款mx"/>
      <sheetName val="主营业务收入Dy"/>
      <sheetName val="主营业务收入mx"/>
      <sheetName val="收入上年同期分析"/>
      <sheetName val="收入月份波动分析"/>
      <sheetName val="收入重要产品毛利分析"/>
      <sheetName val="收入重要客户分析"/>
      <sheetName val="收入销售发票核对"/>
      <sheetName val="收入截止测试"/>
      <sheetName val="营业费用Dy"/>
      <sheetName val="营业费用月份波动"/>
      <sheetName val="主营业务税金及附加Dy"/>
      <sheetName val="其他业务利润Dy"/>
      <sheetName val="其他业务利润明细表"/>
      <sheetName val="程序表原始数据"/>
      <sheetName val="货币资金Dy"/>
      <sheetName val="编制信息"/>
      <sheetName val="Main"/>
      <sheetName val="Parameters"/>
      <sheetName val="COA"/>
      <sheetName val="应收1"/>
      <sheetName val="EBITDA Bridge"/>
      <sheetName val="comparables"/>
      <sheetName val="Deduction"/>
      <sheetName val="other"/>
      <sheetName val="노무비"/>
      <sheetName val="Erection"/>
      <sheetName val="Pln Pdt"/>
      <sheetName val="HS HB NE dr 1"/>
      <sheetName val="Capital"/>
      <sheetName val="Stamping"/>
      <sheetName val="损益表（按单位)01"/>
      <sheetName val="REIT"/>
      <sheetName val="前提1-综合"/>
      <sheetName val="PM-TE"/>
      <sheetName val="HK-GL-AR"/>
      <sheetName val="K310Breakdown of Additon in SH"/>
      <sheetName val="Links"/>
      <sheetName val="g101"/>
      <sheetName val="ARP-U201"/>
      <sheetName val="Detail Loan Move_ _ Listing"/>
      <sheetName val="종합일지"/>
      <sheetName val="  listing  "/>
      <sheetName val="Dep.HK"/>
      <sheetName val="總計(按月份)"/>
      <sheetName val="管理费用明细"/>
      <sheetName val="7a.Other Inc Exp"/>
      <sheetName val="F701-stocklist2005_by warehouse"/>
      <sheetName val="韩国中兴Futuretel"/>
      <sheetName val="俄罗斯中兴"/>
      <sheetName val="欧洲研究所"/>
      <sheetName val="A300"/>
      <sheetName val="DONNEES"/>
      <sheetName val="INTERFACE  &amp;  PARAMETRES"/>
      <sheetName val="summary"/>
      <sheetName val="Company Info"/>
      <sheetName val="宣1"/>
      <sheetName val="Sheet3"/>
      <sheetName val="Collateral"/>
      <sheetName val="B"/>
      <sheetName val="list"/>
      <sheetName val="1996"/>
      <sheetName val="Details"/>
      <sheetName val="Law Tat_31 May 03"/>
      <sheetName val="Detail_Loan_Move__&amp;_Listing"/>
      <sheetName val="Project_Summary_Report"/>
      <sheetName val="Coach_Chassis_(inventory)"/>
      <sheetName val="财务费用"/>
      <sheetName val="2002-07"/>
      <sheetName val="JN Table"/>
      <sheetName val="兌換率"/>
      <sheetName val="原报调整分录"/>
      <sheetName val="审计调整分录"/>
      <sheetName val="生产"/>
      <sheetName val="合并后销售"/>
      <sheetName val="目录"/>
      <sheetName val="PL"/>
      <sheetName val="J&amp;Q"/>
      <sheetName val="Basic_Information"/>
      <sheetName val="accumdeprn"/>
      <sheetName val="Input Area"/>
      <sheetName val="table"/>
      <sheetName val="M2-1"/>
      <sheetName val="Job Codes"/>
      <sheetName val="Contents"/>
      <sheetName val="2-2 SFG Cost"/>
      <sheetName val="0-3 SFG LIST"/>
      <sheetName val="Rate"/>
      <sheetName val="1 Eckdaten in LW"/>
      <sheetName val="Sheet7"/>
      <sheetName val="Entity Data"/>
      <sheetName val="Subm"/>
      <sheetName val="Referenzen"/>
      <sheetName val="06k(2)"/>
      <sheetName val="员工工资"/>
      <sheetName val="AR Drop Downs"/>
      <sheetName val="매출"/>
      <sheetName val="SCH REF"/>
      <sheetName val="Parameter"/>
      <sheetName val="InvoiceList"/>
      <sheetName val="生產部"/>
      <sheetName val="Hollywood-Bud"/>
      <sheetName val="Input"/>
      <sheetName val="เงินกู้ MGC"/>
      <sheetName val="เงินกู้ธนชาติ"/>
      <sheetName val="Security"/>
      <sheetName val="FED DEPR"/>
      <sheetName val="Face"/>
      <sheetName val="Supporting Settings"/>
      <sheetName val="Pipeline Data"/>
      <sheetName val="Tree life"/>
      <sheetName val="Overdue AR"/>
      <sheetName val="BANK ac no,"/>
      <sheetName val="lap"/>
      <sheetName val="Local_Database"/>
      <sheetName val="MasterList"/>
      <sheetName val="Understand the client"/>
      <sheetName val="Bokslutsprocessen"/>
      <sheetName val="Indata"/>
      <sheetName val="CRA"/>
      <sheetName val="Info"/>
      <sheetName val="10.Engineer(T&amp;A)"/>
      <sheetName val="Summary Sheet"/>
      <sheetName val="PO Calculator"/>
      <sheetName val="K100"/>
      <sheetName val="F101"/>
      <sheetName val="BT 03"/>
      <sheetName val="BT 02"/>
      <sheetName val="BT 01"/>
      <sheetName val="06.11.24SAP"/>
      <sheetName val="T  B"/>
      <sheetName val="营业外收入Dy"/>
      <sheetName val="各单位目标指标"/>
      <sheetName val="资本公积Dy"/>
      <sheetName val="预收款项Dy"/>
      <sheetName val="预计负债Dy"/>
      <sheetName val="公允价值变动损益Dy"/>
      <sheetName val="利息支出分类表"/>
      <sheetName val="应付账款Dy"/>
      <sheetName val="投资性房地产Dy"/>
      <sheetName val="投资收益Dy"/>
      <sheetName val="04收发存汇总表"/>
      <sheetName val="利润分析"/>
      <sheetName val="资产负债分析"/>
      <sheetName val="项目树理表基础数据"/>
      <sheetName val="H101(OK)"/>
      <sheetName val="U401(OK)"/>
      <sheetName val="O101"/>
      <sheetName val="成品入库05"/>
      <sheetName val="Ã«ÀûÂÊ·ÖÎö±í"/>
      <sheetName val="FDREPORT"/>
      <sheetName val="现金流计算表"/>
      <sheetName val="对照表"/>
      <sheetName val="流动资产汇总"/>
      <sheetName val="现金B3-1-1"/>
      <sheetName val="银存B3-1-2"/>
      <sheetName val="应收帐款3-4"/>
      <sheetName val="预付帐款3-7"/>
      <sheetName val="其他应收B3-9"/>
      <sheetName val="存货汇总B3-10"/>
      <sheetName val="原材料3-10-1(1供销)"/>
      <sheetName val="原材料3-10-1(2设备)"/>
      <sheetName val="原材料3-10-1(3其他地点)"/>
      <sheetName val="委托加工3-10-5"/>
      <sheetName val="产成品3-10-6"/>
      <sheetName val="在产品3-10-7"/>
      <sheetName val="在库低值易耗品3-10-3 "/>
      <sheetName val="发出商品3-10-8"/>
      <sheetName val="固定资产汇总B5"/>
      <sheetName val="建筑物5-1-1"/>
      <sheetName val="管道沟槽5-1-3"/>
      <sheetName val="机器设备5-2-1"/>
      <sheetName val="车辆5-2-2"/>
      <sheetName val="在建工程--土建5-4-1"/>
      <sheetName val="在建工程--设备5-4-2"/>
      <sheetName val="流动负债汇总B9"/>
      <sheetName val="应付帐款9-3"/>
      <sheetName val="预收帐款9-4"/>
      <sheetName val="其他应付B9-6"/>
      <sheetName val="应付工资9-7"/>
      <sheetName val="应付福利费B9-8"/>
      <sheetName val="应交税金B9-9"/>
      <sheetName val="其他应交款9-11"/>
      <sheetName val="预提费用9-12"/>
      <sheetName val="长期负债汇总10"/>
      <sheetName val="长期借款10-1"/>
      <sheetName val="1"/>
      <sheetName val="Sheet1 (11)"/>
      <sheetName val="FY02"/>
      <sheetName val="资债比较原"/>
      <sheetName val="销账"/>
      <sheetName val="产品销售毛利表"/>
      <sheetName val="存货明细表-大类"/>
      <sheetName val="存货（在产品）"/>
      <sheetName val="辅助生产成本明细"/>
      <sheetName val="ycl"/>
      <sheetName val="kcsp"/>
      <sheetName val="III-1-10"/>
      <sheetName val="III-1-7"/>
      <sheetName val="III-1-9"/>
      <sheetName val="III-1-6"/>
      <sheetName val="III-1-1"/>
      <sheetName val="III-1-8"/>
      <sheetName val="III-1-2-1"/>
      <sheetName val="III-1-5"/>
      <sheetName val="III-1-4"/>
      <sheetName val="Title"/>
      <sheetName val="Sample design"/>
      <sheetName val="内部往来"/>
      <sheetName val="（27）实收资本"/>
      <sheetName val="系数"/>
      <sheetName val="利润表"/>
      <sheetName val="p &amp; lx"/>
      <sheetName val="2动力设备"/>
      <sheetName val="Assumption"/>
      <sheetName val="1月"/>
      <sheetName val="NB"/>
      <sheetName val="07-所得税"/>
      <sheetName val="06-所得税"/>
      <sheetName val="05-所得税"/>
      <sheetName val="kmye"/>
      <sheetName val="福州路仓库(3)"/>
      <sheetName val="物资采购-1"/>
      <sheetName val="物资采购-2"/>
      <sheetName val="祁连山路仓库(5)"/>
      <sheetName val="特种储备物资"/>
      <sheetName val="张江库"/>
      <sheetName val="6月"/>
      <sheetName val="订单418"/>
      <sheetName val="应收账款明细表"/>
      <sheetName val="累计1"/>
      <sheetName val="电子"/>
      <sheetName val="应收票据备查簿"/>
      <sheetName val="长期股权投资Dy"/>
      <sheetName val="存货Dy"/>
      <sheetName val="递延所得税负债Dy"/>
      <sheetName val="持有至到期投资Dy"/>
      <sheetName val="银行存款Dy"/>
      <sheetName val="应收利息Dy"/>
      <sheetName val="短期投资Dy"/>
      <sheetName val="原材料单价分析"/>
      <sheetName val="产品上月累计"/>
      <sheetName val="11-1"/>
      <sheetName val="K311 A_List02"/>
      <sheetName val="参数信息表"/>
      <sheetName val="应收账款账龄表"/>
      <sheetName val="工程物资Dy"/>
      <sheetName val="预付账款明细表"/>
      <sheetName val="应收账款"/>
      <sheetName val="ED8企业期后回款明细"/>
      <sheetName val="工资"/>
      <sheetName val="无形资产Dy"/>
      <sheetName val="101"/>
      <sheetName val="应付账款 (2)"/>
      <sheetName val="预算指标表"/>
      <sheetName val="财务成本"/>
      <sheetName val="销售6.13"/>
      <sheetName val="江西"/>
      <sheetName val="27-7"/>
      <sheetName val="清单12.31"/>
      <sheetName val="湖南"/>
      <sheetName val="明细"/>
      <sheetName val="安徽"/>
      <sheetName val="B基础表"/>
      <sheetName val="固定资产清理Dy"/>
      <sheetName val="管理费用明细表(2001年)"/>
      <sheetName val="应付职工薪酬Dy"/>
      <sheetName val="应付股利Dy"/>
      <sheetName val="营业税金及附加Dy"/>
      <sheetName val="交易性金融资产Dy"/>
      <sheetName val="loan database"/>
      <sheetName val="可供出售金融资产Dy"/>
      <sheetName val="固定资产Dy"/>
      <sheetName val="ZA-DY"/>
      <sheetName val="明细表"/>
      <sheetName val="ED8企业期后回款明细11"/>
      <sheetName val="其他应收款Dy"/>
      <sheetName val="营业外收入审定表"/>
      <sheetName val="其他非流动负债审定表"/>
      <sheetName val="应付利息审定表"/>
      <sheetName val="短期借款审定表"/>
      <sheetName val="其他应付款Dy"/>
      <sheetName val="财务费用剩余样本"/>
      <sheetName val="财务费用剩余样本选取"/>
      <sheetName val="销售费用剩余样本"/>
      <sheetName val="管理费用剩余样本"/>
      <sheetName val="管理费用审定表"/>
      <sheetName val="管理费用截止测试"/>
      <sheetName val="A430"/>
      <sheetName val="预付账款Dy"/>
      <sheetName val="订单"/>
      <sheetName val="货币资金审定表"/>
      <sheetName val="应付票据Dy"/>
      <sheetName val="600104(部门）"/>
      <sheetName val="其他业务支出剩余样本"/>
      <sheetName val="应付账款明细表"/>
      <sheetName val="预收账款明细表"/>
      <sheetName val="网银记录核对"/>
      <sheetName val="货币资金披露表（国企）"/>
      <sheetName val="YS02-02"/>
      <sheetName val="Cover"/>
      <sheetName val="20113.29盘点表-其他仓库"/>
      <sheetName val="应交税费Dy"/>
      <sheetName val="递延所得税资产Dy"/>
      <sheetName val="销售发票序时簿"/>
      <sheetName val="eqpmad2"/>
      <sheetName val="1-12科目余额表"/>
      <sheetName val="11-12月科目余额表"/>
      <sheetName val="12.31固定资产清单"/>
      <sheetName val="预付11-12"/>
      <sheetName val="在建工程Mx"/>
      <sheetName val="预付款项Dy"/>
      <sheetName val="收入分析"/>
      <sheetName val="PBC"/>
      <sheetName val="应收账龄BS.01"/>
      <sheetName val="原版"/>
      <sheetName val="银行存款"/>
      <sheetName val="管理费用"/>
      <sheetName val="主营业务收入"/>
      <sheetName val="制造费用"/>
      <sheetName val="参数"/>
      <sheetName val="其他货币资金.dbf"/>
      <sheetName val="银行存款.dbf"/>
      <sheetName val="营业收入Dy"/>
      <sheetName val="部门折旧"/>
      <sheetName val="dm"/>
      <sheetName val="gia vt,nc,may"/>
      <sheetName val="LinkData"/>
      <sheetName val="FF-1"/>
      <sheetName val="F-B"/>
      <sheetName val="F-B-1"/>
      <sheetName val="基础信息"/>
      <sheetName val="应收账款信用期查验-3-1"/>
      <sheetName val="ZLR1"/>
      <sheetName val="Financials (2)-21"/>
      <sheetName val="Cost of sales"/>
      <sheetName val="Sales turnover"/>
      <sheetName val="明细分类账"/>
      <sheetName val="C_301"/>
      <sheetName val="C_311"/>
      <sheetName val="C_318"/>
      <sheetName val="&lt;FF&gt; Tax Payable"/>
      <sheetName val="邻酮定乙酚发出测试"/>
      <sheetName val="BOX SUM"/>
      <sheetName val="FIN GOOD"/>
      <sheetName val="关联交易-存款"/>
      <sheetName val="2002(7)"/>
      <sheetName val="上报资产负债表"/>
      <sheetName val="上报损益表"/>
      <sheetName val="补充表"/>
      <sheetName val="_001年其他业务利润"/>
      <sheetName val="_002年其他业务利润"/>
      <sheetName val="_003年其他业务利润"/>
      <sheetName val="_2U03营业费用"/>
      <sheetName val="2001年营业费用"/>
      <sheetName val="総合B"/>
      <sheetName val="2002年预提费用"/>
      <sheetName val="DLDB10"/>
      <sheetName val="Customize Your Loan Manager"/>
      <sheetName val="C"/>
      <sheetName val="Scoping"/>
      <sheetName val="应收帐款_AR_"/>
      <sheetName val="FA_Addition"/>
      <sheetName val="asset_list"/>
      <sheetName val="H_R"/>
      <sheetName val="Detail_Loan_Move__&amp;_Listing1"/>
      <sheetName val="Other_expenses"/>
      <sheetName val="Stock_2002"/>
      <sheetName val="_Cayman-Balance"/>
      <sheetName val="June_2004_13%&amp;17%_details"/>
      <sheetName val="June_2004_7%_details"/>
      <sheetName val="PPD_Schedule"/>
      <sheetName val="TAS_UK"/>
      <sheetName val="FC_switches"/>
      <sheetName val="BALANCE_SHEET"/>
      <sheetName val="Project_Summary_Report1"/>
      <sheetName val="Coach_Chassis_(inventory)1"/>
      <sheetName val="ADJ_Sum(console)"/>
      <sheetName val="COST_FINAL"/>
      <sheetName val="Drop_Down"/>
      <sheetName val="Table_13_1_-_3"/>
      <sheetName val="B21_1"/>
      <sheetName val="Dropdown_list"/>
      <sheetName val="信息费用预算表(A4)_"/>
      <sheetName val="Inve__&amp;_Income_Assum_"/>
      <sheetName val="EBITDA_Bridge"/>
      <sheetName val="Pln_Pdt"/>
      <sheetName val="HS_HB_NE_dr_1"/>
      <sheetName val="K310Breakdown_of_Additon_in_SH"/>
      <sheetName val="Detail_Loan_Move____Listing"/>
      <sheetName val="__listing__"/>
      <sheetName val="Dep_HK"/>
      <sheetName val="7a_Other_Inc_Exp"/>
      <sheetName val="F701-stocklist2005_by_warehouse"/>
      <sheetName val="INTERFACE__&amp;__PARAMETRES"/>
      <sheetName val="Company_Info"/>
      <sheetName val="Law_Tat_31_May_03"/>
      <sheetName val="JN_Table"/>
      <sheetName val="Input_Area"/>
      <sheetName val="Job_Codes"/>
      <sheetName val="2-2_SFG_Cost"/>
      <sheetName val="0-3_SFG_LIST"/>
      <sheetName val="1_Eckdaten_in_LW"/>
      <sheetName val="Entity_Data"/>
      <sheetName val="AR_Drop_Downs"/>
      <sheetName val="SCH_REF"/>
      <sheetName val="เงินกู้_MGC"/>
      <sheetName val="FED_DEPR"/>
      <sheetName val="Supporting_Settings"/>
      <sheetName val="Pipeline_Data"/>
      <sheetName val="Tree_life"/>
      <sheetName val="Overdue_AR"/>
      <sheetName val="BANK_ac_no,"/>
      <sheetName val="Understand_the_client"/>
      <sheetName val="10_Engineer(T&amp;A)"/>
      <sheetName val="Summary_Sheet"/>
      <sheetName val="PO_Calculator"/>
      <sheetName val="BT_03"/>
      <sheetName val="BT_02"/>
      <sheetName val="BT_01"/>
      <sheetName val="06_11_24SAP"/>
      <sheetName val="T__B"/>
      <sheetName val="在库低值易耗品3-10-3_"/>
      <sheetName val="Sheet1_(11)"/>
      <sheetName val="Sample_design"/>
      <sheetName val="p_&amp;_lx"/>
      <sheetName val="K311_A_List02"/>
      <sheetName val="应付账款_(2)"/>
      <sheetName val="销售6_13"/>
      <sheetName val="清单12_31"/>
      <sheetName val="loan_database"/>
      <sheetName val="20113_29盘点表-其他仓库"/>
      <sheetName val="12_31固定资产清单"/>
      <sheetName val="应收账龄BS_01"/>
      <sheetName val="其他货币资金_dbf"/>
      <sheetName val="银行存款_dbf"/>
      <sheetName val="gia_vt,nc,may"/>
      <sheetName val="Financials_(2)-21"/>
      <sheetName val="Cost_of_sales"/>
      <sheetName val="Sales_turnover"/>
      <sheetName val="&lt;FF&gt;_Tax_Payable"/>
      <sheetName val="BOX_SUM"/>
      <sheetName val="FIN_GOOD"/>
      <sheetName val="Customize_Your_Loan_Manag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refreshError="1"/>
      <sheetData sheetId="343" refreshError="1"/>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Graph Valo Theoretical"/>
      <sheetName val="Graph Full Value"/>
      <sheetName val="Graph Strategique"/>
      <sheetName val="Graphs EBITDA"/>
      <sheetName val="Graphs EBITDA-Capex"/>
      <sheetName val="Summary Valuation"/>
      <sheetName val="__FDSCACHE__"/>
      <sheetName val="EU Comps"/>
      <sheetName val="EU Notes"/>
      <sheetName val="US Comps"/>
      <sheetName val="Notes US"/>
      <sheetName val="Historical Multiples"/>
      <sheetName val="US Deals"/>
      <sheetName val="EU Deals"/>
      <sheetName val="Assumptions"/>
      <sheetName val="Sales"/>
      <sheetName val="EBITDA"/>
      <sheetName val="Capex &amp; Depr."/>
      <sheetName val="DCF"/>
      <sheetName val="WACC"/>
      <sheetName val="Debt capacity "/>
      <sheetName val="Implied Multiples"/>
      <sheetName val="Summary Valuation ALL"/>
      <sheetName val="Input"/>
      <sheetName val="Valuation Model Decaux 19 06 00"/>
      <sheetName val="Lead"/>
      <sheetName val="Links"/>
      <sheetName val="Old Lead"/>
      <sheetName val="Assump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SPA"/>
      <sheetName val="GENLIS"/>
      <sheetName val="ASM incentive"/>
      <sheetName val="Affect des zones"/>
      <sheetName val="REPART"/>
      <sheetName val="THPK"/>
      <sheetName val="TO VARIANCE"/>
      <sheetName val="MARGIN VARIANCE "/>
      <sheetName val="Act vs BP"/>
      <sheetName val="Cashflow(Scenario)"/>
      <sheetName val="EU Comps"/>
      <sheetName val="LinkData"/>
      <sheetName val="Data"/>
      <sheetName val="D4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Build"/>
      <sheetName val="adjust"/>
      <sheetName val="GSChartLabels"/>
      <sheetName val="AllIS compare"/>
      <sheetName val="Supplement Charts"/>
      <sheetName val="WholeCo Financials"/>
      <sheetName val="WholeCo exc. Advanced Materials"/>
      <sheetName val="VS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ission"/>
      <sheetName val="All"/>
      <sheetName val="Service"/>
      <sheetName val="Marketing"/>
      <sheetName val="IT"/>
      <sheetName val="GM"/>
      <sheetName val="Franchise"/>
      <sheetName val="Fleet"/>
      <sheetName val="Exec"/>
      <sheetName val="Accounting"/>
      <sheetName val="Tour"/>
      <sheetName val="Location"/>
      <sheetName val="CRD"/>
      <sheetName val="Data"/>
      <sheetName val="adp 4"/>
      <sheetName val="Balance Sheet(AR)"/>
      <sheetName val="Income Statement(AR)"/>
      <sheetName val="以前年度损益调整"/>
    </sheetNames>
    <definedNames>
      <definedName name="Table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io"/>
      <sheetName val="CC"/>
      <sheetName val="VWR"/>
      <sheetName val="Dual"/>
      <sheetName val="Lease"/>
      <sheetName val="DMG"/>
      <sheetName val="Alleg"/>
      <sheetName val="Plug"/>
      <sheetName val="Adj Sales"/>
      <sheetName val="Tie-out"/>
      <sheetName val="March Hosp Data 2008"/>
      <sheetName val="Provisions"/>
      <sheetName val="枚举字典"/>
      <sheetName val="Tena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C 13(13+14)"/>
      <sheetName val="PRC 16(16+53+59)"/>
      <sheetName val="PRC 17"/>
      <sheetName val="PRC 18"/>
      <sheetName val="PRC 19"/>
      <sheetName val="PRC 20"/>
      <sheetName val="PRC 13"/>
      <sheetName val="PRC 14"/>
      <sheetName val="PRC 16"/>
      <sheetName val="PRC 53"/>
      <sheetName val="PRC 59"/>
      <sheetName val="封面"/>
      <sheetName val="甲-审计调查表更新事项汇总表"/>
      <sheetName val="乙-资产负债表项目与会计科目对照表"/>
      <sheetName val="丙-资产负债表"/>
      <sheetName val="丁-损益表"/>
      <sheetName val="戊-控制单元汇总"/>
      <sheetName val="戊-汇率表"/>
      <sheetName val="1.0现金"/>
      <sheetName val="1.2银行存款明细表"/>
      <sheetName val="3.0存放央行款项"/>
      <sheetName val="4.0存放建行"/>
      <sheetName val="4.1拆放建行"/>
      <sheetName val="5.0贷款按性质分析"/>
      <sheetName val="5.1贷款按客户性质分析"/>
      <sheetName val="5.2非应计贷款与后三类贷款调节表"/>
      <sheetName val="5.3贷款按原发放日期期限分析"/>
      <sheetName val="5.3.1贷款按原发放日期期限分析"/>
      <sheetName val="5.4贷款按逾期日分析"/>
      <sheetName val="5.4.1贷款按逾期日分析"/>
      <sheetName val="5.5贷款按剩余到期日期限分析"/>
      <sheetName val="5.6贷款按币种分析"/>
      <sheetName val="7.0呆账准备金增减变动表"/>
      <sheetName val="7.1呆账准备明细表"/>
      <sheetName val="8.0投资增减变动"/>
      <sheetName val="8.1短期债券投资"/>
      <sheetName val="8.1.1短期投资债券本年新增购入"/>
      <sheetName val="8.1.2短期投资债券本年出售到期兑付"/>
      <sheetName val="8.2长期债券投资"/>
      <sheetName val="8.2.1长期投资债券本年新增购入"/>
      <sheetName val="8.2.2长期投资债券本年出售到期兑付"/>
      <sheetName val="8.3股权投资"/>
      <sheetName val="8.3.1股权投资销售明细"/>
      <sheetName val="11.0应收账款增减变动和账龄分析"/>
      <sheetName val="11.1应收账款按剩余到期日分析"/>
      <sheetName val="11.2应收账款按币种分析"/>
      <sheetName val="12.0其他应收款账龄"/>
      <sheetName val="12.1其他应收款"/>
      <sheetName val="附表12.1A"/>
      <sheetName val="13.0待处理流动资产"/>
      <sheetName val="14.0固定资产和在建工程"/>
      <sheetName val="14.1在建工程"/>
      <sheetName val="14.1.1在建工程本年新增"/>
      <sheetName val="14.2固定资产-房产"/>
      <sheetName val="14.3固定资产-交通工具"/>
      <sheetName val="14.4固定资产-电子设备"/>
      <sheetName val="14.5固定资产-其他"/>
      <sheetName val="14.6固定资产本年购入"/>
      <sheetName val="14.7固定资产出售"/>
      <sheetName val="14.8固定资产重分类"/>
      <sheetName val="14.9固定资产系统内转入转出"/>
      <sheetName val="14.10固定资产盘盈盘亏"/>
      <sheetName val="14.11以重估值记账的固定资产"/>
      <sheetName val="14.12持有作经营租赁用途的固定资产"/>
      <sheetName val="14.12.1闲置的固定资产"/>
      <sheetName val="14.12.2提足折旧的固定资产"/>
      <sheetName val="14.12.3融资租入固定资产"/>
      <sheetName val="14.12.4以银行以外名义持有的固定资产"/>
      <sheetName val="14.12.5由第三方保管的固定资产"/>
      <sheetName val="14.12.6其他所有权使用权带有限制的固定资产"/>
      <sheetName val="14.12.7作抵债用途的固定资产"/>
      <sheetName val="14.13资本承担"/>
      <sheetName val="15.0固定资产清理"/>
      <sheetName val="15.1固定资产清理净损益"/>
      <sheetName val="16.0待处理固定资产"/>
      <sheetName val="16.1固定资产盘盈盘亏"/>
      <sheetName val="17.0无形资产"/>
      <sheetName val="17.1土地使用权"/>
      <sheetName val="17.2软件专利权非专利技术商标权"/>
      <sheetName val="18.0长期待摊费用"/>
      <sheetName val="18.1长期待摊费用明细"/>
      <sheetName val="19.0系统内往来"/>
      <sheetName val="19.1分行与总行对账单0"/>
      <sheetName val="19.2填表单位与省内填表单位对账单0"/>
      <sheetName val="19.3填表单位与其他建行分行对账单0"/>
      <sheetName val="19.4填表单位与总行营业部对账单0"/>
      <sheetName val="19.5系统内往来明细0"/>
      <sheetName val="19.6待处理结算款项0"/>
      <sheetName val="19.7同城票据清算0"/>
      <sheetName val="20.0待处理抵债资产"/>
      <sheetName val="26.0应付账款"/>
      <sheetName val="26.1应付账款按剩余到期日分析"/>
      <sheetName val="26.2应付账款按币种分析"/>
      <sheetName val="27.0其他应付款"/>
      <sheetName val="27.1其他应付款明细"/>
      <sheetName val="附表27.1A"/>
      <sheetName val="27.2应付工资"/>
      <sheetName val="27.3应付福利费"/>
      <sheetName val="27.4应付利润"/>
      <sheetName val="27.5预提费用"/>
      <sheetName val="28.0应交税金"/>
      <sheetName val="29.0保证金"/>
      <sheetName val="30.0发行长期债券0"/>
      <sheetName val="31.0长期借款"/>
      <sheetName val="32.0房改"/>
      <sheetName val="33.0委托贷款委托贷款基金"/>
      <sheetName val="34.0利润分配增减变动表"/>
      <sheetName val="34.1 资本公积金明细表"/>
      <sheetName val="34.2 盈余公积金明细表"/>
      <sheetName val="35.0专项其他收入"/>
      <sheetName val="36.0专项其他支出"/>
      <sheetName val="37.0以前年度损益调整"/>
      <sheetName val="38.6诉讼费明细表"/>
      <sheetName val="38.6.1未决诉讼"/>
      <sheetName val="38.6.2已决未记账诉讼"/>
      <sheetName val="38.7经营性租赁支出及承诺"/>
      <sheetName val="temp_temp__"/>
      <sheetName val="39.0按剩余到期日原到期日分析"/>
      <sheetName val="39.1按币种分析"/>
      <sheetName val="39.2 收益率差异"/>
      <sheetName val="40.0利息收支变动原因"/>
      <sheetName val="40.1收支按业务类型披露"/>
      <sheetName val="40.2贷款结构分析"/>
      <sheetName val="41.0对外实体投资"/>
      <sheetName val="41.1自办经济实体"/>
      <sheetName val="42.0关联方交易"/>
      <sheetName val="14.3固定资产-土地0"/>
      <sheetName val="14.6固定资产-出纳机具与安全防护设备0"/>
      <sheetName val="14.7固定资产-办公设备0"/>
      <sheetName val="1.1运送中现金0"/>
      <sheetName val="2.0贵金属0"/>
      <sheetName val="3.1存放央行财政性存款调节表0"/>
      <sheetName val="6.0 贴现分析(按汇票性质,风险分析)0"/>
      <sheetName val="6.1贴现转贴现票据0"/>
      <sheetName val="6.2转贴现资金0"/>
      <sheetName val="6.3再贴现资金0"/>
      <sheetName val="7.2待转营业收入收回0"/>
      <sheetName val="8.1.1经营证券本年新增购入0"/>
      <sheetName val="8.1.2国库券本年新增购入0"/>
      <sheetName val="8.1.4经营证券本年出售到期兑付0"/>
      <sheetName val="8.1.5国库券投资本年出售到期兑付0"/>
      <sheetName val="8.4债转股投资0"/>
      <sheetName val="8.4.1债转股销售明细0"/>
      <sheetName val="9.0代理兑付债券代理兑付债券资金0"/>
      <sheetName val="9.1代理发行债券基金股票款0"/>
      <sheetName val="10.0买入返售证券款明细表0"/>
      <sheetName val="12.1出纳短款0"/>
      <sheetName val="12.2临时借款0"/>
      <sheetName val="12.3待结案诉讼费0"/>
      <sheetName val="12.4案件挂账0"/>
      <sheetName val="12.5应收保理管理费0"/>
      <sheetName val="12.7应收股利0"/>
      <sheetName val="20.1抵债资产溢价收入折价损失0"/>
      <sheetName val="21.0待处理资产0"/>
      <sheetName val="22.0向中央银行借款0"/>
      <sheetName val="23.0同业金融性公司存放0"/>
      <sheetName val="23.1同业金融性公司拆入0"/>
      <sheetName val="24.0应解汇款开出本票0"/>
      <sheetName val="25.0汇出汇款0"/>
      <sheetName val="36.1捐赠支出0"/>
      <sheetName val="36.2非常损失0"/>
      <sheetName val="36.3中间业务支出0"/>
      <sheetName val="38.0开出保函0"/>
      <sheetName val="38.1开出信用证0"/>
      <sheetName val="38.2航运担保0"/>
      <sheetName val="38.3表外未履约期权0"/>
      <sheetName val="38.4表外未履约掉期合同0"/>
      <sheetName val="38.5表外未履约外汇合同0"/>
      <sheetName val="laroux"/>
      <sheetName val="己-汇率表"/>
      <sheetName val="3.1存放央行财政性存款调节表"/>
      <sheetName val="4.0存放同业"/>
      <sheetName val="4.1拆放同业"/>
      <sheetName val="8.1.1经营证券本年新增购入"/>
      <sheetName val="8.1.2国库券本年新增购入"/>
      <sheetName val="8.1.3短期投资债券本年新增购入"/>
      <sheetName val="8.1.4经营证券本年出售到期兑付"/>
      <sheetName val="8.1.5国库券投资本年出售到期兑付"/>
      <sheetName val="8.1.6短期投资债券本年出售到期兑付"/>
      <sheetName val="12.3待结案诉讼费"/>
      <sheetName val="12.4案件挂账"/>
      <sheetName val="12.6其他应收款"/>
      <sheetName val="附表12.6A"/>
      <sheetName val="19.6待处理结算款项"/>
      <sheetName val="19.7同城票据清算"/>
      <sheetName val="24.0应解汇款开出本票"/>
      <sheetName val="25.0汇出汇款"/>
      <sheetName val="1.1运送中现金"/>
      <sheetName val="2.0贵金属"/>
      <sheetName val="5.0明细表"/>
      <sheetName val="5.1明细表"/>
      <sheetName val="5.3明细表"/>
      <sheetName val="5.4明细表"/>
      <sheetName val="5.5明细表"/>
      <sheetName val="5.6明细表"/>
      <sheetName val="6.0 贴现分析(按汇票性质,风险分析)"/>
      <sheetName val="6.1贴现转贴现票据"/>
      <sheetName val="6.2转贴现资金"/>
      <sheetName val="6.3再贴现资金"/>
      <sheetName val="7.0呆账准备金"/>
      <sheetName val="7.1呆账核销明细表"/>
      <sheetName val="7.2待转营业收入收回"/>
      <sheetName val="8.4债转股投资"/>
      <sheetName val="8.4.1债转股销售明细"/>
      <sheetName val="9.0代理兑付债券代理兑付债券资金"/>
      <sheetName val="9.1代理发行债券基金股票款"/>
      <sheetName val="10.0买入返售证券款明细表"/>
      <sheetName val="12.1出纳短款"/>
      <sheetName val="12.2临时借款"/>
      <sheetName val="12.5应收保理管理费"/>
      <sheetName val="12.7应收股利"/>
      <sheetName val="14.3固定资产-土地"/>
      <sheetName val="14.4固定资产-交通工具"/>
      <sheetName val="14.5固定资产-电子设备"/>
      <sheetName val="14.6固定资产-出纳机具与安全防护设备"/>
      <sheetName val="14.7固定资产-办公设备"/>
      <sheetName val="14.8固定资产-其他"/>
      <sheetName val="14.9固定资产本年购入"/>
      <sheetName val="14.10固定资产出售"/>
      <sheetName val="14.11固定资产重分类"/>
      <sheetName val="14.12固定资产系统内转入转出"/>
      <sheetName val="14.13固定资产盘盈盘亏"/>
      <sheetName val="14.14以重估值记账的固定资产"/>
      <sheetName val="14.15持有作经营租赁用途的固定资产"/>
      <sheetName val="14.15.1闲置的固定资产"/>
      <sheetName val="14.15.2提足折旧的固定资产"/>
      <sheetName val="14.15.3融资租入固定资产"/>
      <sheetName val="14.15.4以银行以外名义持有的固定资产"/>
      <sheetName val="14.15.5由第三方保管的固定资产"/>
      <sheetName val="14.15.6其他所有权使用权带有限制的固定资产"/>
      <sheetName val="14.15.7作抵债用途的固定资产"/>
      <sheetName val="14.16资本承担"/>
      <sheetName val="19.1分行与总行对账单"/>
      <sheetName val="19.2填表单位与省内填表单位对账单"/>
      <sheetName val="19.3填表单位与其他建行分行对账单"/>
      <sheetName val="19.4填表单位与总行营业部对账单"/>
      <sheetName val="19.5系统内往来明细"/>
      <sheetName val="20.1抵债资产溢价收入折价损失"/>
      <sheetName val="21.0待处理资产"/>
      <sheetName val="22.0向中央银行借款"/>
      <sheetName val="23.0同业金融性公司存放"/>
      <sheetName val="23.1同业金融性公司拆入"/>
      <sheetName val="30.0发行长期债券"/>
      <sheetName val="31.0长期借款及转贷款"/>
      <sheetName val="36.1捐赠支出"/>
      <sheetName val="36.2非常损失"/>
      <sheetName val="36.3中间业务支出"/>
      <sheetName val="38.0开出保函"/>
      <sheetName val="38.1开出信用证"/>
      <sheetName val="38.2航运担保"/>
      <sheetName val="38.3表外未履约期权"/>
      <sheetName val="38.4表外未履约掉期合同"/>
      <sheetName val="38.5表外未履约外汇合同"/>
      <sheetName val="Sheet1"/>
      <sheetName val="Sheet2"/>
      <sheetName val="Sheet3"/>
      <sheetName val="PRCJnl"/>
      <sheetName val="2004-12-21 中国建设银行银行明细帐，登记簿核对清单"/>
      <sheetName val="5.1次级类、可疑类个人住房贷款催收及法律诉讼情况表"/>
      <sheetName val="5.2个人贷款(非应计贷款)"/>
      <sheetName val="5.3个人贷款(五级分类)"/>
      <sheetName val="5.5.1 中长期对公贷款剩余期限和利率确定方式分析"/>
      <sheetName val="6.2卖出回购票据"/>
      <sheetName val="7.0贷款损失准备及坏账准备"/>
      <sheetName val="7.1贷款损失准备及坏账准备支出明细表"/>
      <sheetName val="7.2待转贷款利息收入收回"/>
      <sheetName val="8.1.1经营证券本期新增购入"/>
      <sheetName val="8.1.2国库券本期新增购入"/>
      <sheetName val="8.1.3短期投资债券本期新增购入"/>
      <sheetName val="8.1.4经营证券本期出售到期兑付"/>
      <sheetName val="8.1.5国库券投资本期出售到期兑付"/>
      <sheetName val="8.1.6短期投资债券本期出售到期兑付"/>
      <sheetName val="-德宏.xls]12.0其他应收款账龄1"/>
      <sheetName val="14.1.1在建工程本期新增"/>
      <sheetName val="14.9固定资产本期购入"/>
      <sheetName val="14.14固定资产报废"/>
      <sheetName val="14.17经营租入固定资产改良支出明细表"/>
      <sheetName val="14.18网点新增撤销调查表"/>
      <sheetName val="35.1手续费收入"/>
      <sheetName val="36.3手续费支出"/>
      <sheetName val="38.9银行承兑汇票"/>
      <sheetName val="38.10买断式卖出票据(表外)"/>
      <sheetName val="39.2现金流量报表信息"/>
      <sheetName val="封面2"/>
      <sheetName val="资产负债表"/>
      <sheetName val="利润表"/>
      <sheetName val="现金流量表1"/>
      <sheetName val="现金流量表2"/>
      <sheetName val="权益变动表"/>
      <sheetName val="合并范围"/>
      <sheetName val="底稿1"/>
      <sheetName val="底稿2"/>
      <sheetName val="底稿3"/>
      <sheetName val="内部交易(资产)"/>
      <sheetName val="内部交易(负债)"/>
      <sheetName val="内部交易(利润)"/>
      <sheetName val="内部交易(现金)"/>
      <sheetName val="核销"/>
      <sheetName val="准备"/>
      <sheetName val="非经常性损益"/>
      <sheetName val="工资"/>
      <sheetName val="上缴现金"/>
      <sheetName val="税金"/>
      <sheetName val="封面4"/>
      <sheetName val="审计后底稿1"/>
      <sheetName val="审计后底稿2"/>
      <sheetName val="审计后底稿3"/>
      <sheetName val="审计调整-1"/>
      <sheetName val="审计调整-2"/>
      <sheetName val="审计调整-3"/>
      <sheetName val="审计调整-4"/>
      <sheetName val="审计调整-5"/>
      <sheetName val="应收应付"/>
      <sheetName val="短期投资"/>
      <sheetName val="长期投资"/>
      <sheetName val="固定资产"/>
      <sheetName val="核销不良资产"/>
      <sheetName val="资产准备"/>
      <sheetName val="损失"/>
      <sheetName val="费用"/>
      <sheetName val="长期债务"/>
      <sheetName val="表外"/>
      <sheetName val="审计后底_x0005_"/>
      <sheetName val="审计后底"/>
      <sheetName val="审计后底ꗃ〒"/>
      <sheetName val="审计后底虘_x0013_"/>
      <sheetName val="审计后底蚘_x0013_"/>
      <sheetName val="审计后底〒"/>
      <sheetName val="审计后๿〚_x0005_"/>
      <sheetName val="审计后_x0005_"/>
      <sheetName val="审计后底礌,"/>
      <sheetName val="审计后瞌_x001a_矔"/>
      <sheetName val="审计后眬_x001f_睴"/>
      <sheetName val="审计后⪋⼱_x0005_"/>
      <sheetName val="审计后田_x001c_๿"/>
      <sheetName val="审计后砜_x001d_硤"/>
      <sheetName val="审计后癬_x0015_皴"/>
      <sheetName val="审计后畬_x0019_疴"/>
      <sheetName val="审计后헾】_x0005_"/>
      <sheetName val="审计后瘠_x001b_๿"/>
      <sheetName val="-德宏.xls_12.0其他应收款账龄1"/>
      <sheetName val="审计后简_x001e_๿"/>
      <sheetName val="审计后簌_x0016_籔"/>
      <sheetName val="审计后竌_x001e_笔"/>
      <sheetName val="审计后磼#祄"/>
      <sheetName val="审计后䌢⿗_x0005_"/>
      <sheetName val="审计后灌_x0017_炔"/>
      <sheetName val="审计后璼,甄"/>
      <sheetName val="审计后聀_x0012_茸"/>
      <sheetName val="审计后禌_x001c_秔"/>
      <sheetName val="审计后磼_x0015_祄"/>
      <sheetName val="审计后皰'ᰖ"/>
      <sheetName val="审计后甀_x0017_ᰖ"/>
      <sheetName val="审计后環,ᰖ"/>
      <sheetName val="审计后砌_x001a_硔"/>
      <sheetName val="审计后祜&quot;禤"/>
      <sheetName val="审计后簐&quot;ᰖ"/>
      <sheetName val="审计后忕め_x0005_"/>
      <sheetName val="审计后蔌皛閜"/>
      <sheetName val="审计后ꖨ_x0013_헾"/>
      <sheetName val="审计后秀_x0017_๿"/>
      <sheetName val="审计后㒕〢_x0005_"/>
      <sheetName val="审计后瘌/癔"/>
      <sheetName val="审计后瘌_x001f_癔"/>
      <sheetName val="审计后竬.笴"/>
      <sheetName val="审计后硼(磄"/>
      <sheetName val="审计后_x0010_"/>
      <sheetName val="审计后흍矄ꇤ"/>
      <sheetName val="审计后흍盷ꂔ"/>
      <sheetName val="审计后疜.痤"/>
      <sheetName val="审计后畀&quot;๿"/>
      <sheetName val="审计后底県_x001e_"/>
      <sheetName val="审计后⪋　_x0005_"/>
      <sheetName val="审计后嗜/嘤"/>
      <sheetName val="审计后牠(䌢"/>
      <sheetName val="审计后猜_x0019_獤"/>
      <sheetName val="审计后础_x001f_๿"/>
      <sheetName val="审计后笐_x0013_๿"/>
      <sheetName val="审计后銐_x0012_๿"/>
      <sheetName val="审计后๿〘_x0005_"/>
      <sheetName val="审计后睼_x0018_矄"/>
      <sheetName val="审计后噐_x0019_䌢"/>
      <sheetName val="审计后簰 ᰖ"/>
      <sheetName val="审计后磰_x0016_ᰖ"/>
      <sheetName val="审计后異_x001a_ᰖ"/>
      <sheetName val="审计后界_x0012_疔"/>
      <sheetName val="审计后眀&quot;ᰖ"/>
      <sheetName val="审计后奠1䌢"/>
      <sheetName val="审计后癀(๿"/>
      <sheetName val="审计后흍瞺鯔"/>
      <sheetName val="审计后흍睞鸴"/>
      <sheetName val="审计后瓼,畄"/>
      <sheetName val="审计后瞜,矤"/>
      <sheetName val="审计后埼$塄"/>
      <sheetName val="审计后孰_x0013_䌢"/>
      <sheetName val="审计后呜*咤"/>
      <sheetName val="审计后嚼(圄"/>
      <sheetName val="审计后鋘ॶ׃"/>
      <sheetName val="审计后"/>
      <sheetName val="审计后宬-寴"/>
      <sheetName val="审计后吼)咄"/>
      <sheetName val="审计后箜#篤"/>
      <sheetName val="审计后魌#鮔"/>
      <sheetName val="审计后灰*䌢"/>
      <sheetName val="审计后銼_x001a_錄"/>
      <sheetName val="审计后⿯"/>
      <sheetName val="审计后虘_x0013_蚜"/>
      <sheetName val="审计后锼_x0013_閄"/>
      <sheetName val="审计后쉨_x0012_蔌"/>
      <sheetName val="审计后尜_x0013_層"/>
      <sheetName val="审计后挔_x0013_竖"/>
      <sheetName val="审计后夜*奤"/>
      <sheetName val="审计后娐*䟣"/>
      <sheetName val="审计后䟣⾞_x0005_"/>
      <sheetName val="审计后底傠_x0013_"/>
      <sheetName val="审计后虘_x0012_蚜"/>
      <sheetName val="审计后聨_x0012_茸"/>
      <sheetName val="审计后鳨è袞"/>
      <sheetName val="审计后挔_x0012_竖"/>
      <sheetName val="审计后僀_x0013_䟣"/>
      <sheetName val="审计后齘_x0013_龜"/>
      <sheetName val="审计后茨:荬"/>
      <sheetName val="审计后丵〒_x0005_"/>
      <sheetName val="审计后瘌_癔"/>
      <sheetName val="审计后嗜_嘤"/>
      <sheetName val="审计后呜_咤"/>
      <sheetName val="审计后灰_䌢"/>
      <sheetName val="审计后夜_奤"/>
      <sheetName val="审计后娐_䟣"/>
      <sheetName val="审计后茨_荬"/>
      <sheetName val="1"/>
      <sheetName val="Analytical Review"/>
      <sheetName val="信息录入"/>
      <sheetName val="基本资料"/>
      <sheetName val="试算格式"/>
      <sheetName val="金额-公司"/>
      <sheetName val="Sheet9"/>
      <sheetName val="广州补1"/>
      <sheetName val="PRC 15"/>
      <sheetName val="科目对照表"/>
      <sheetName val="其他应付内部往来明细账"/>
      <sheetName val="审计后_x0005_"/>
      <sheetName val="审计后_x0010_꼘"/>
      <sheetName val="审计后_x0010_鳨"/>
      <sheetName val="审计后Ꮈ"/>
      <sheetName val="审计后_x0010_燀"/>
      <sheetName val="PRC_13(13+14)"/>
      <sheetName val="PRC_16(16+53+59)"/>
      <sheetName val="PRC_17"/>
      <sheetName val="PRC_18"/>
      <sheetName val="PRC_19"/>
      <sheetName val="PRC_20"/>
      <sheetName val="PRC_13"/>
      <sheetName val="PRC_14"/>
      <sheetName val="PRC_16"/>
      <sheetName val="PRC_53"/>
      <sheetName val="PRC_59"/>
      <sheetName val="1_0现金"/>
      <sheetName val="1_2银行存款明细表"/>
      <sheetName val="3_0存放央行款项"/>
      <sheetName val="4_0存放建行"/>
      <sheetName val="4_1拆放建行"/>
      <sheetName val="5_0贷款按性质分析"/>
      <sheetName val="5_1贷款按客户性质分析"/>
      <sheetName val="5_2非应计贷款与后三类贷款调节表"/>
      <sheetName val="5_3贷款按原发放日期期限分析"/>
      <sheetName val="5_3_1贷款按原发放日期期限分析"/>
      <sheetName val="5_4贷款按逾期日分析"/>
      <sheetName val="5_4_1贷款按逾期日分析"/>
      <sheetName val="5_5贷款按剩余到期日期限分析"/>
      <sheetName val="5_6贷款按币种分析"/>
      <sheetName val="7_0呆账准备金增减变动表"/>
      <sheetName val="7_1呆账准备明细表"/>
      <sheetName val="8_0投资增减变动"/>
      <sheetName val="8_1短期债券投资"/>
      <sheetName val="8_1_1短期投资债券本年新增购入"/>
      <sheetName val="8_1_2短期投资债券本年出售到期兑付"/>
      <sheetName val="8_2长期债券投资"/>
      <sheetName val="8_2_1长期投资债券本年新增购入"/>
      <sheetName val="8_2_2长期投资债券本年出售到期兑付"/>
      <sheetName val="8_3股权投资"/>
      <sheetName val="8_3_1股权投资销售明细"/>
      <sheetName val="11_0应收账款增减变动和账龄分析"/>
      <sheetName val="11_1应收账款按剩余到期日分析"/>
      <sheetName val="11_2应收账款按币种分析"/>
      <sheetName val="12_0其他应收款账龄"/>
      <sheetName val="12_1其他应收款"/>
      <sheetName val="附表12_1A"/>
      <sheetName val="13_0待处理流动资产"/>
      <sheetName val="14_0固定资产和在建工程"/>
      <sheetName val="14_1在建工程"/>
      <sheetName val="14_1_1在建工程本年新增"/>
      <sheetName val="14_2固定资产-房产"/>
      <sheetName val="14_3固定资产-交通工具"/>
      <sheetName val="14_4固定资产-电子设备"/>
      <sheetName val="14_5固定资产-其他"/>
      <sheetName val="14_6固定资产本年购入"/>
      <sheetName val="14_7固定资产出售"/>
      <sheetName val="14_8固定资产重分类"/>
      <sheetName val="14_9固定资产系统内转入转出"/>
      <sheetName val="14_10固定资产盘盈盘亏"/>
      <sheetName val="14_11以重估值记账的固定资产"/>
      <sheetName val="14_12持有作经营租赁用途的固定资产"/>
      <sheetName val="14_12_1闲置的固定资产"/>
      <sheetName val="14_12_2提足折旧的固定资产"/>
      <sheetName val="14_12_3融资租入固定资产"/>
      <sheetName val="14_12_4以银行以外名义持有的固定资产"/>
      <sheetName val="14_12_5由第三方保管的固定资产"/>
      <sheetName val="14_12_6其他所有权使用权带有限制的固定资产"/>
      <sheetName val="14_12_7作抵债用途的固定资产"/>
      <sheetName val="14_13资本承担"/>
      <sheetName val="15_0固定资产清理"/>
      <sheetName val="15_1固定资产清理净损益"/>
      <sheetName val="16_0待处理固定资产"/>
      <sheetName val="16_1固定资产盘盈盘亏"/>
      <sheetName val="17_0无形资产"/>
      <sheetName val="17_1土地使用权"/>
      <sheetName val="17_2软件专利权非专利技术商标权"/>
      <sheetName val="18_0长期待摊费用"/>
      <sheetName val="18_1长期待摊费用明细"/>
      <sheetName val="19_0系统内往来"/>
      <sheetName val="19_1分行与总行对账单0"/>
      <sheetName val="19_2填表单位与省内填表单位对账单0"/>
      <sheetName val="19_3填表单位与其他建行分行对账单0"/>
      <sheetName val="19_4填表单位与总行营业部对账单0"/>
      <sheetName val="19_5系统内往来明细0"/>
      <sheetName val="19_6待处理结算款项0"/>
      <sheetName val="19_7同城票据清算0"/>
      <sheetName val="20_0待处理抵债资产"/>
      <sheetName val="26_0应付账款"/>
      <sheetName val="26_1应付账款按剩余到期日分析"/>
      <sheetName val="26_2应付账款按币种分析"/>
      <sheetName val="27_0其他应付款"/>
      <sheetName val="27_1其他应付款明细"/>
      <sheetName val="附表27_1A"/>
      <sheetName val="27_2应付工资"/>
      <sheetName val="27_3应付福利费"/>
      <sheetName val="27_4应付利润"/>
      <sheetName val="27_5预提费用"/>
      <sheetName val="28_0应交税金"/>
      <sheetName val="29_0保证金"/>
      <sheetName val="30_0发行长期债券0"/>
      <sheetName val="31_0长期借款"/>
      <sheetName val="32_0房改"/>
      <sheetName val="33_0委托贷款委托贷款基金"/>
      <sheetName val="34_0利润分配增减变动表"/>
      <sheetName val="34_1_资本公积金明细表"/>
      <sheetName val="34_2_盈余公积金明细表"/>
      <sheetName val="35_0专项其他收入"/>
      <sheetName val="36_0专项其他支出"/>
      <sheetName val="37_0以前年度损益调整"/>
      <sheetName val="38_6诉讼费明细表"/>
      <sheetName val="38_6_1未决诉讼"/>
      <sheetName val="38_6_2已决未记账诉讼"/>
      <sheetName val="38_7经营性租赁支出及承诺"/>
      <sheetName val="39_0按剩余到期日原到期日分析"/>
      <sheetName val="39_1按币种分析"/>
      <sheetName val="39_2_收益率差异"/>
      <sheetName val="40_0利息收支变动原因"/>
      <sheetName val="40_1收支按业务类型披露"/>
      <sheetName val="40_2贷款结构分析"/>
      <sheetName val="41_0对外实体投资"/>
      <sheetName val="41_1自办经济实体"/>
      <sheetName val="42_0关联方交易"/>
      <sheetName val="14_3固定资产-土地0"/>
      <sheetName val="14_6固定资产-出纳机具与安全防护设备0"/>
      <sheetName val="14_7固定资产-办公设备0"/>
      <sheetName val="1_1运送中现金0"/>
      <sheetName val="2_0贵金属0"/>
      <sheetName val="3_1存放央行财政性存款调节表0"/>
      <sheetName val="6_0_贴现分析(按汇票性质,风险分析)0"/>
      <sheetName val="6_1贴现转贴现票据0"/>
      <sheetName val="6_2转贴现资金0"/>
      <sheetName val="6_3再贴现资金0"/>
      <sheetName val="7_2待转营业收入收回0"/>
      <sheetName val="8_1_1经营证券本年新增购入0"/>
      <sheetName val="8_1_2国库券本年新增购入0"/>
      <sheetName val="8_1_4经营证券本年出售到期兑付0"/>
      <sheetName val="8_1_5国库券投资本年出售到期兑付0"/>
      <sheetName val="8_4债转股投资0"/>
      <sheetName val="8_4_1债转股销售明细0"/>
      <sheetName val="9_0代理兑付债券代理兑付债券资金0"/>
      <sheetName val="9_1代理发行债券基金股票款0"/>
      <sheetName val="10_0买入返售证券款明细表0"/>
      <sheetName val="12_1出纳短款0"/>
      <sheetName val="12_2临时借款0"/>
      <sheetName val="12_3待结案诉讼费0"/>
      <sheetName val="12_4案件挂账0"/>
      <sheetName val="12_5应收保理管理费0"/>
      <sheetName val="12_7应收股利0"/>
      <sheetName val="20_1抵债资产溢价收入折价损失0"/>
      <sheetName val="21_0待处理资产0"/>
      <sheetName val="22_0向中央银行借款0"/>
      <sheetName val="23_0同业金融性公司存放0"/>
      <sheetName val="23_1同业金融性公司拆入0"/>
      <sheetName val="24_0应解汇款开出本票0"/>
      <sheetName val="25_0汇出汇款0"/>
      <sheetName val="36_1捐赠支出0"/>
      <sheetName val="36_2非常损失0"/>
      <sheetName val="36_3中间业务支出0"/>
      <sheetName val="38_0开出保函0"/>
      <sheetName val="38_1开出信用证0"/>
      <sheetName val="38_2航运担保0"/>
      <sheetName val="38_3表外未履约期权0"/>
      <sheetName val="38_4表外未履约掉期合同0"/>
      <sheetName val="38_5表外未履约外汇合同0"/>
      <sheetName val="3_1存放央行财政性存款调节表"/>
      <sheetName val="4_0存放同业"/>
      <sheetName val="4_1拆放同业"/>
      <sheetName val="8_1_1经营证券本年新增购入"/>
      <sheetName val="8_1_2国库券本年新增购入"/>
      <sheetName val="8_1_3短期投资债券本年新增购入"/>
      <sheetName val="8_1_4经营证券本年出售到期兑付"/>
      <sheetName val="8_1_5国库券投资本年出售到期兑付"/>
      <sheetName val="8_1_6短期投资债券本年出售到期兑付"/>
      <sheetName val="12_3待结案诉讼费"/>
      <sheetName val="12_4案件挂账"/>
      <sheetName val="12_6其他应收款"/>
      <sheetName val="附表12_6A"/>
      <sheetName val="19_6待处理结算款项"/>
      <sheetName val="19_7同城票据清算"/>
      <sheetName val="24_0应解汇款开出本票"/>
      <sheetName val="25_0汇出汇款"/>
      <sheetName val="1_1运送中现金"/>
      <sheetName val="2_0贵金属"/>
      <sheetName val="5_0明细表"/>
      <sheetName val="5_1明细表"/>
      <sheetName val="5_3明细表"/>
      <sheetName val="5_4明细表"/>
      <sheetName val="5_5明细表"/>
      <sheetName val="5_6明细表"/>
      <sheetName val="6_0_贴现分析(按汇票性质,风险分析)"/>
      <sheetName val="6_1贴现转贴现票据"/>
      <sheetName val="6_2转贴现资金"/>
      <sheetName val="6_3再贴现资金"/>
      <sheetName val="7_0呆账准备金"/>
      <sheetName val="7_1呆账核销明细表"/>
      <sheetName val="7_2待转营业收入收回"/>
      <sheetName val="8_4债转股投资"/>
      <sheetName val="8_4_1债转股销售明细"/>
      <sheetName val="9_0代理兑付债券代理兑付债券资金"/>
      <sheetName val="9_1代理发行债券基金股票款"/>
      <sheetName val="10_0买入返售证券款明细表"/>
      <sheetName val="12_1出纳短款"/>
      <sheetName val="12_2临时借款"/>
      <sheetName val="12_5应收保理管理费"/>
      <sheetName val="12_7应收股利"/>
      <sheetName val="14_3固定资产-土地"/>
      <sheetName val="14_4固定资产-交通工具"/>
      <sheetName val="14_5固定资产-电子设备"/>
      <sheetName val="14_6固定资产-出纳机具与安全防护设备"/>
      <sheetName val="14_7固定资产-办公设备"/>
      <sheetName val="14_8固定资产-其他"/>
      <sheetName val="14_9固定资产本年购入"/>
      <sheetName val="14_10固定资产出售"/>
      <sheetName val="14_11固定资产重分类"/>
      <sheetName val="14_12固定资产系统内转入转出"/>
      <sheetName val="14_13固定资产盘盈盘亏"/>
      <sheetName val="14_14以重估值记账的固定资产"/>
      <sheetName val="14_15持有作经营租赁用途的固定资产"/>
      <sheetName val="14_15_1闲置的固定资产"/>
      <sheetName val="14_15_2提足折旧的固定资产"/>
      <sheetName val="14_15_3融资租入固定资产"/>
      <sheetName val="14_15_4以银行以外名义持有的固定资产"/>
      <sheetName val="14_15_5由第三方保管的固定资产"/>
      <sheetName val="14_15_6其他所有权使用权带有限制的固定资产"/>
      <sheetName val="14_15_7作抵债用途的固定资产"/>
      <sheetName val="14_16资本承担"/>
      <sheetName val="19_1分行与总行对账单"/>
      <sheetName val="19_2填表单位与省内填表单位对账单"/>
      <sheetName val="19_3填表单位与其他建行分行对账单"/>
      <sheetName val="19_4填表单位与总行营业部对账单"/>
      <sheetName val="19_5系统内往来明细"/>
      <sheetName val="20_1抵债资产溢价收入折价损失"/>
      <sheetName val="21_0待处理资产"/>
      <sheetName val="22_0向中央银行借款"/>
      <sheetName val="23_0同业金融性公司存放"/>
      <sheetName val="23_1同业金融性公司拆入"/>
      <sheetName val="30_0发行长期债券"/>
      <sheetName val="31_0长期借款及转贷款"/>
      <sheetName val="36_1捐赠支出"/>
      <sheetName val="36_2非常损失"/>
      <sheetName val="36_3中间业务支出"/>
      <sheetName val="38_0开出保函"/>
      <sheetName val="38_1开出信用证"/>
      <sheetName val="38_2航运担保"/>
      <sheetName val="38_3表外未履约期权"/>
      <sheetName val="38_4表外未履约掉期合同"/>
      <sheetName val="38_5表外未履约外汇合同"/>
      <sheetName val="2004-12-21_中国建设银行银行明细帐，登记簿核对清单"/>
      <sheetName val="5_1次级类、可疑类个人住房贷款催收及法律诉讼情况表"/>
      <sheetName val="5_2个人贷款(非应计贷款)"/>
      <sheetName val="5_3个人贷款(五级分类)"/>
      <sheetName val="5_5_1_中长期对公贷款剩余期限和利率确定方式分析"/>
      <sheetName val="6_2卖出回购票据"/>
      <sheetName val="7_0贷款损失准备及坏账准备"/>
      <sheetName val="7_1贷款损失准备及坏账准备支出明细表"/>
      <sheetName val="7_2待转贷款利息收入收回"/>
      <sheetName val="8_1_1经营证券本期新增购入"/>
      <sheetName val="8_1_2国库券本期新增购入"/>
      <sheetName val="8_1_3短期投资债券本期新增购入"/>
      <sheetName val="8_1_4经营证券本期出售到期兑付"/>
      <sheetName val="8_1_5国库券投资本期出售到期兑付"/>
      <sheetName val="8_1_6短期投资债券本期出售到期兑付"/>
      <sheetName val="-德宏_xls]12_0其他应收款账龄1"/>
      <sheetName val="14_1_1在建工程本期新增"/>
      <sheetName val="14_9固定资产本期购入"/>
      <sheetName val="14_14固定资产报废"/>
      <sheetName val="14_17经营租入固定资产改良支出明细表"/>
      <sheetName val="14_18网点新增撤销调查表"/>
      <sheetName val="35_1手续费收入"/>
      <sheetName val="36_3手续费支出"/>
      <sheetName val="38_9银行承兑汇票"/>
      <sheetName val="38_10买断式卖出票据(表外)"/>
      <sheetName val="39_2现金流量报表信息"/>
      <sheetName val="审计后底虘"/>
      <sheetName val="审计后底蚘"/>
      <sheetName val="审计后๿〚"/>
      <sheetName val="审计后"/>
      <sheetName val="审计后瞌矔"/>
      <sheetName val="审计后眬睴"/>
      <sheetName val="审计后⪋⼱"/>
      <sheetName val="审计后田๿"/>
      <sheetName val="审计后砜硤"/>
      <sheetName val="审计后癬皴"/>
      <sheetName val="审计后畬疴"/>
      <sheetName val="审计后헾】"/>
      <sheetName val="审计后瘠๿"/>
      <sheetName val="-德宏_xls_12_0其他应收款账龄1"/>
      <sheetName val="审计后简๿"/>
      <sheetName val="审计后簌籔"/>
      <sheetName val="审计后竌笔"/>
      <sheetName val="审计后䌢⿗"/>
      <sheetName val="审计后灌炔"/>
      <sheetName val="审计后聀茸"/>
      <sheetName val="审计后禌秔"/>
      <sheetName val="审计后磼祄"/>
      <sheetName val="审计后甀ᰖ"/>
      <sheetName val="审计后砌硔"/>
      <sheetName val="审计后忕め"/>
      <sheetName val="审计后ꖨ헾"/>
      <sheetName val="审计后秀๿"/>
      <sheetName val="审计后㒕〢"/>
      <sheetName val="审计后瘌癔"/>
      <sheetName val="审计后竬_笴"/>
      <sheetName val="审计后꼘"/>
      <sheetName val="审计后鳨"/>
      <sheetName val="审计后疜_痤"/>
      <sheetName val="审计后底県"/>
      <sheetName val="审计后⪋　"/>
      <sheetName val="审计后猜獤"/>
      <sheetName val="审计后础๿"/>
      <sheetName val="审计后笐๿"/>
      <sheetName val="审计后銐๿"/>
      <sheetName val="审计后๿〘"/>
      <sheetName val="审计后睼矄"/>
      <sheetName val="审计后噐䌢"/>
      <sheetName val="审计后簰_ᰖ"/>
      <sheetName val="审计后磰ᰖ"/>
      <sheetName val="审计后異ᰖ"/>
      <sheetName val="审计后界疔"/>
      <sheetName val="审计后孰䌢"/>
      <sheetName val="审计后銼錄"/>
      <sheetName val="审计后虘蚜"/>
      <sheetName val="审计后锼閄"/>
      <sheetName val="审计后쉨蔌"/>
      <sheetName val="审计后尜層"/>
      <sheetName val="审计后挔竖"/>
      <sheetName val="审计后䟣⾞"/>
      <sheetName val="审计后底傠"/>
      <sheetName val="审计后燀"/>
      <sheetName val="审计后聨茸"/>
      <sheetName val="审计后僀䟣"/>
      <sheetName val="审计后齘龜"/>
      <sheetName val="审计后丵〒"/>
      <sheetName val="Analytical_Review"/>
      <sheetName val="PRC_15"/>
      <sheetName val="ARP-U50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PARA"/>
      <sheetName val="Lead"/>
      <sheetName val="Checks"/>
      <sheetName val="preBS"/>
      <sheetName val="preIS"/>
      <sheetName val="preCF"/>
      <sheetName val="preCE"/>
      <sheetName val="noteChecks"/>
      <sheetName val="坏账及减值表"/>
      <sheetName val="CF底稿"/>
      <sheetName val="6624当期所得税费用测试记录"/>
      <sheetName val="TB"/>
      <sheetName val="BS"/>
      <sheetName val="IS"/>
      <sheetName val="CF"/>
      <sheetName val="CE"/>
      <sheetName val="AJE"/>
      <sheetName val="CFJE"/>
      <sheetName val="UJE"/>
      <sheetName val="AJE1"/>
      <sheetName val="Notes"/>
      <sheetName val="CFWP1"/>
      <sheetName val="CFWP2"/>
      <sheetName val="STATDATA"/>
      <sheetName val="TBSPIVOT"/>
      <sheetName val="NOTEPIVO2"/>
      <sheetName val="NOTEPIVO"/>
      <sheetName val="未审报表分析"/>
      <sheetName val="未审财务指标分析"/>
      <sheetName val="已审报表分析"/>
      <sheetName val="已审财务指标分析"/>
      <sheetName val="非财务信息"/>
      <sheetName val="7231错报程序表"/>
      <sheetName val="7232未更正错报（不包括披露错报）汇总表"/>
      <sheetName val="7233未更正披露错报汇总表"/>
      <sheetName val="7234对错报性质的评价"/>
      <sheetName val="7235错报评价"/>
      <sheetName val="7236对错报的沟通"/>
      <sheetName val="BALANCE SHEET"/>
      <sheetName val="流资汇总"/>
      <sheetName val="资产负债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
      <sheetName val="Accounts"/>
      <sheetName val="ENTRIES"/>
      <sheetName val="pivot extra"/>
      <sheetName val="ewt-8"/>
      <sheetName val="adv to fr-9"/>
      <sheetName val="sal-9"/>
      <sheetName val="ewt-9"/>
      <sheetName val="frnge ben tx pay"/>
      <sheetName val="Sheet1"/>
      <sheetName val="Sheet2"/>
      <sheetName val="marshort"/>
      <sheetName val="FSALL"/>
      <sheetName val="FS - ALL RVSD"/>
      <sheetName val="Sheet3"/>
      <sheetName val="Sheet4"/>
      <sheetName val="Sheet5"/>
      <sheetName val="Sheet6"/>
      <sheetName val="Sheet7"/>
      <sheetName val="MOTNHLY PIVOT"/>
      <sheetName val="PROJECTDEPN"/>
      <sheetName val="DEVT_COST"/>
      <sheetName val="TAKING OVER CERTIFICATE"/>
      <sheetName val="FloorArea"/>
      <sheetName val="XChange Rate"/>
      <sheetName val="CONDO"/>
      <sheetName val="Pro-Forma"/>
      <sheetName val="Pro_Forma"/>
      <sheetName val="이자율"/>
      <sheetName val="노무비"/>
      <sheetName val="0.0ControlSheet"/>
      <sheetName val="0.1keyAssumption"/>
      <sheetName val="rbfc_2001temp2"/>
      <sheetName val="회사정보"/>
      <sheetName val="K420"/>
      <sheetName val="STATPARA"/>
      <sheetName val="rbfc_2001temp2.xls"/>
      <sheetName val="资产负债表"/>
      <sheetName val="tooling"/>
      <sheetName val="ACCRUALS"/>
      <sheetName val="Cashflow(Scenario)"/>
      <sheetName val="이자"/>
      <sheetName val="변제"/>
      <sheetName val="상환대상"/>
      <sheetName val="Lost Reason"/>
      <sheetName val="Phase"/>
      <sheetName val="Source"/>
      <sheetName val="status 2"/>
      <sheetName val="status 1"/>
      <sheetName val="Industry Cluster"/>
      <sheetName val="수정시산표"/>
      <sheetName val="Delphi Volume-Sent Div Jun1"/>
      <sheetName val="Parameter"/>
      <sheetName val="데이타"/>
      <sheetName val="写字楼B"/>
      <sheetName val="CA Sheet"/>
      <sheetName val="Tables"/>
      <sheetName val="Summary"/>
      <sheetName val="科目及期初余额设定"/>
      <sheetName val="财表1001"/>
      <sheetName val="가정"/>
      <sheetName val="리츠"/>
      <sheetName val="设备部房屋"/>
      <sheetName val="Cover &amp; Parameters"/>
      <sheetName val="Inputs"/>
      <sheetName val="Expense Summary"/>
      <sheetName val="Defn"/>
      <sheetName val="Database"/>
      <sheetName val="COMP"/>
      <sheetName val="MV"/>
      <sheetName val="gl"/>
      <sheetName val="pivot_extra"/>
      <sheetName val="adv_to_fr-9"/>
      <sheetName val="frnge_ben_tx_pay"/>
      <sheetName val="FS_-_ALL_RVSD"/>
      <sheetName val="MOTNHLY_PIVOT"/>
      <sheetName val="TAKING_OVER_CERTIFICATE"/>
      <sheetName val="XChange_Rate"/>
      <sheetName val="0_0ControlSheet"/>
      <sheetName val="0_1keyAssumption"/>
      <sheetName val="rbfc_2001temp2_xls"/>
      <sheetName val="Lost_Reason"/>
      <sheetName val="status_2"/>
      <sheetName val="status_1"/>
      <sheetName val="Industry_Cluster"/>
      <sheetName val="Delphi_Volume-Sent_Div_Jun1"/>
      <sheetName val="CA_Sheet"/>
      <sheetName val="Cover_&amp;_Parameters"/>
      <sheetName val="Parameters"/>
    </sheetNames>
    <definedNames>
      <definedName name="ADate1"/>
      <definedName name="ADate2"/>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Utility Sum"/>
      <sheetName val="Pyridine cut"/>
      <sheetName val="Utility Sum"/>
      <sheetName val="BOX SUM"/>
      <sheetName val="FIN GOOD"/>
      <sheetName val="RAW"/>
      <sheetName val="OPER SUP"/>
      <sheetName val="fg proof"/>
      <sheetName val="INV"/>
      <sheetName val="Proof 2003"/>
      <sheetName val="fg proof (2)"/>
      <sheetName val="BALANCE SHEET"/>
      <sheetName val="accode"/>
      <sheetName val="C101 Lead"/>
      <sheetName val="LinkData"/>
      <sheetName val="Data"/>
      <sheetName val="Inventory"/>
      <sheetName val="U110"/>
      <sheetName val="For tax2"/>
      <sheetName val="For tax1"/>
      <sheetName val="ENTRIES"/>
      <sheetName val="Pro-Forma"/>
      <sheetName val="NRCCMonthSummary200310"/>
      <sheetName val="Cashflow(Scenario)"/>
      <sheetName val="#REF!"/>
      <sheetName val="Admin(Acqusition) 2009 GMC"/>
      <sheetName val="Admin.(TTL)GMC2009"/>
      <sheetName val="CIPA"/>
      <sheetName val="ADL Val"/>
      <sheetName val="ADL2 Val"/>
      <sheetName val="ADL3 Val"/>
      <sheetName val="ADL4 Val"/>
      <sheetName val="ADL5 Val"/>
      <sheetName val="ASO II Val"/>
      <sheetName val="ASO I Val"/>
      <sheetName val="ASO I Delaware Val"/>
      <sheetName val="GS CK"/>
      <sheetName val="ASO I Mauritius Val"/>
      <sheetName val="MDL Val"/>
      <sheetName val="BS2"/>
      <sheetName val="Fee Assumptions"/>
      <sheetName val="Bucket Assump"/>
      <sheetName val="113301"/>
      <sheetName val="cover"/>
      <sheetName val="ZAP TER STORITVE"/>
      <sheetName val="COR"/>
      <sheetName val="资产负债表"/>
      <sheetName val="Sales for 2001"/>
      <sheetName val="Cover &amp; Parameters"/>
      <sheetName val="进口设备FOB总价表"/>
      <sheetName val="N100"/>
      <sheetName val="U310-管理费用明细"/>
      <sheetName val="ZG Details"/>
      <sheetName val="Name"/>
      <sheetName val="master"/>
      <sheetName val="gl"/>
      <sheetName val="Asso02"/>
      <sheetName val="General_Utility_Sum"/>
      <sheetName val="Pyridine_cut"/>
      <sheetName val="Utility_Sum"/>
      <sheetName val="BOX_SUM"/>
      <sheetName val="FIN_GOOD"/>
      <sheetName val="OPER_SUP"/>
      <sheetName val="fg_proof"/>
      <sheetName val="Proof_2003"/>
      <sheetName val="fg_proof_(2)"/>
      <sheetName val="BALANCE_SHEET"/>
      <sheetName val="C101_Lead"/>
      <sheetName val="For_tax2"/>
      <sheetName val="For_tax1"/>
      <sheetName val="Admin(Acqusition)_2009_GMC"/>
      <sheetName val="Admin_(TTL)GMC2009"/>
      <sheetName val="ADL_Val"/>
      <sheetName val="ADL2_Val"/>
      <sheetName val="ADL3_Val"/>
      <sheetName val="ADL4_Val"/>
      <sheetName val="ADL5_Val"/>
      <sheetName val="ASO_II_Val"/>
      <sheetName val="ASO_I_Val"/>
      <sheetName val="ASO_I_Delaware_Val"/>
      <sheetName val="GS_CK"/>
      <sheetName val="ASO_I_Mauritius_Val"/>
      <sheetName val="MDL_Val"/>
      <sheetName val="Fee_Assumptions"/>
      <sheetName val="Bucket_Assump"/>
      <sheetName val="ZAP_TER_STORITVE"/>
      <sheetName val="Sales_for_2001"/>
      <sheetName val="Cover_&amp;_Parameters"/>
      <sheetName val="ZG_Details"/>
      <sheetName val="Parameters"/>
      <sheetName val="Assets"/>
      <sheetName val="DataEntry"/>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IS"/>
      <sheetName val="PLAN KOL MARZE"/>
      <sheetName val="GRAF FINANC"/>
      <sheetName val="TAB721"/>
      <sheetName val="TAB731"/>
      <sheetName val="TAB741"/>
      <sheetName val="PIVOT A"/>
      <sheetName val="PIVOT"/>
      <sheetName val="TAB618"/>
      <sheetName val="TAB617"/>
      <sheetName val="TAB616"/>
      <sheetName val="TAB615"/>
      <sheetName val="TAB614"/>
      <sheetName val="TAB613"/>
      <sheetName val="TAB612"/>
      <sheetName val="TAB611"/>
      <sheetName val="INVEST-GOLF IZOLA"/>
      <sheetName val="APARTM PORTOROZ"/>
      <sheetName val="DAVEK EBIT APORT"/>
      <sheetName val="GOLF IZOLA"/>
      <sheetName val="DAVEK EBIT GIZOLA"/>
      <sheetName val="APARTM IZOLA"/>
      <sheetName val="DAVEK EBIT AIZOLA"/>
      <sheetName val="INVEST-GOLF"/>
      <sheetName val="SCENARIO - INVEST"/>
      <sheetName val="SCENARIO - STEV OBISK"/>
      <sheetName val="SCENARIO - CENE VSTOP"/>
      <sheetName val="SCENARIO - MARG APART"/>
      <sheetName val="SCENARIO - PLACE"/>
      <sheetName val="SCENARIO - KOMBIN"/>
      <sheetName val="INVEST-GOLF PORTOROZ"/>
      <sheetName val="GOLF PORTOROZ"/>
      <sheetName val="DAVEK EBIT GPORT"/>
      <sheetName val="GOLFISTRA"/>
      <sheetName val="Scenario PivotTable"/>
      <sheetName val="IRR NOPAT"/>
      <sheetName val="OST VHOD PODAT"/>
      <sheetName val="DOLG PLAN"/>
      <sheetName val="DAVEK IZ DOBICKA"/>
      <sheetName val="NOVE INVEST"/>
      <sheetName val="IRR VAR1"/>
      <sheetName val="BU PLAN"/>
      <sheetName val="BS PLAN"/>
      <sheetName val="WACC"/>
      <sheetName val="PIVOT BU"/>
      <sheetName val="PIVOT BS"/>
      <sheetName val="PIVOT LIKV"/>
      <sheetName val="PIVOT FIN TOK"/>
      <sheetName val="PIVOT KAZALCI"/>
      <sheetName val="PLAN TERJATVE"/>
      <sheetName val="GRAF POTEN NAL"/>
      <sheetName val="GRAF GLAVNE SKUP SRED"/>
      <sheetName val="GRAF SKUPAJ SRED"/>
      <sheetName val="GRAF LETNE STOP DONOSA"/>
      <sheetName val="IZHOD PODATKI"/>
      <sheetName val="GRAF EVA"/>
      <sheetName val="GRAF DOBICEK"/>
      <sheetName val="EVA"/>
      <sheetName val="GRAF WACC"/>
      <sheetName val="PIVOT KOL MAR"/>
      <sheetName val="GRAF KOL V TONAH"/>
      <sheetName val="GRAF RETAIL PORVPR MARZE"/>
      <sheetName val="GRAF RETAIL POVPR MARZE L"/>
      <sheetName val="GRAF WHOLESALE POVPR MARZE"/>
      <sheetName val="GRAF WHOLESALE POVPR MARZE L"/>
      <sheetName val="GRAF PRIH PRODAJA"/>
      <sheetName val="GRAF PRIH"/>
      <sheetName val="GIB BTTO MARZE"/>
      <sheetName val="STRUKT STROSKOV"/>
      <sheetName val="GRAF DU POINT"/>
      <sheetName val="AMORT OBSTOJ SRED"/>
      <sheetName val="FIN TOK"/>
      <sheetName val="PLAN LIKVIDNOSTI"/>
      <sheetName val="PLAN OBVEZNOSTI"/>
      <sheetName val="ZAP TER STORITVE"/>
      <sheetName val="ZAP TER  BLAGO RETAIL"/>
      <sheetName val="ZAP TER  BLAGO WHOLESALE"/>
      <sheetName val="ZAP OBV BLAGO"/>
      <sheetName val="ZAP OBV MATER"/>
      <sheetName val="ZAP OBV STORITVE"/>
      <sheetName val="ZAP OBV DELO"/>
      <sheetName val="KAP KRATK OBV"/>
      <sheetName val="PLAN KOL MARZE DATABASE"/>
      <sheetName val="DOLG PLAN GOLFISTRA DEC 2011"/>
      <sheetName val="SalesStat"/>
      <sheetName val="ENTRIES"/>
      <sheetName val="Pro-For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MYP"/>
      <sheetName val="KEYIND"/>
      <sheetName val="RISK-OPP"/>
      <sheetName val="FF33"/>
    </sheetNames>
    <sheetDataSet>
      <sheetData sheetId="0" refreshError="1"/>
      <sheetData sheetId="1" refreshError="1"/>
      <sheetData sheetId="2" refreshError="1"/>
      <sheetData sheetId="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HZ Q101 - Bank Loan"/>
      <sheetName val="ARP"/>
      <sheetName val="E100"/>
      <sheetName val="N100"/>
      <sheetName val="g101"/>
      <sheetName val="E101"/>
      <sheetName val="ARP-U201"/>
      <sheetName val="Air Conditional"/>
      <sheetName val="Computer"/>
      <sheetName val="Equipment"/>
      <sheetName val="Motor Vehicle"/>
      <sheetName val="Renovation"/>
      <sheetName val="Sheet1"/>
      <sheetName val="master"/>
      <sheetName val="AFEMAI"/>
      <sheetName val="Sheet3"/>
      <sheetName val="Sales for 2001"/>
      <sheetName val="Adjustment"/>
      <sheetName val="Loan &amp; Advance"/>
      <sheetName val="员工工资"/>
      <sheetName val="\\KERWIN-403573\aws\My Document"/>
      <sheetName val="#REF"/>
      <sheetName val="gl"/>
      <sheetName val="Detail Loan Move. &amp; Listing"/>
      <sheetName val="original"/>
      <sheetName val="B"/>
      <sheetName val="KEY"/>
      <sheetName val="17应付票据明细表"/>
      <sheetName val="addl cost"/>
      <sheetName val="accumdeprn"/>
      <sheetName val="Ref"/>
      <sheetName val="April"/>
      <sheetName val="Augest"/>
      <sheetName val="July"/>
      <sheetName val="June"/>
      <sheetName val="OH"/>
      <sheetName val="H101"/>
      <sheetName val="FSA"/>
      <sheetName val="Comp equip"/>
      <sheetName val="FFE"/>
      <sheetName val="Info. Request"/>
      <sheetName val="表三甲"/>
      <sheetName val="__KERWIN-403573_aws_My Document"/>
      <sheetName val="Building Area"/>
      <sheetName val="T&amp;R"/>
      <sheetName val="A-General"/>
      <sheetName val="面积指标"/>
      <sheetName val="Data"/>
      <sheetName val="Balance sheet"/>
      <sheetName val="PL_Accumulate"/>
      <sheetName val="BS"/>
      <sheetName val="PL_Current"/>
      <sheetName val="TB_A"/>
      <sheetName val="4TW_PL"/>
      <sheetName val="May"/>
      <sheetName val="Nov"/>
      <sheetName val="Oct"/>
      <sheetName val="Sep"/>
      <sheetName val="总公司2002.12.31"/>
      <sheetName val="AHZ_Q101_-_Bank_Loan"/>
      <sheetName val="Air_Conditional"/>
      <sheetName val="Motor_Vehicle"/>
      <sheetName val="Detail_Loan_Move__&amp;_Listing"/>
      <sheetName val="F1"/>
      <sheetName val="ACT_US"/>
      <sheetName val="PLAN_US"/>
      <sheetName val="PY_US"/>
      <sheetName val="SAD effects"/>
      <sheetName val="Financ. Overview"/>
      <sheetName val="Toolbox"/>
      <sheetName val="BUD"/>
      <sheetName val="1-11"/>
      <sheetName val="SFS(BUDGET)"/>
      <sheetName val="CONTENTS"/>
      <sheetName val="OTHER(FLASH)"/>
      <sheetName val="WORKING"/>
      <sheetName val="B-4_2"/>
      <sheetName val="C101"/>
      <sheetName val="G301(01)"/>
      <sheetName val="H101(OK)"/>
      <sheetName val="U401(OK)"/>
      <sheetName val="BOX SUM"/>
      <sheetName val="FIN GOOD"/>
      <sheetName val="基本情况(非输出页）"/>
      <sheetName val="市政表建安"/>
      <sheetName val="[AHZ Q101 - Bank Loan.xls][AHZ "/>
      <sheetName val="_AHZ Q101 - Bank Loan.xls__AHZ "/>
      <sheetName val="[AHZ Q101 - Bank Loan.xls]\\KER"/>
      <sheetName val="eqpmad2"/>
      <sheetName val="A翼写字楼"/>
      <sheetName val="编码"/>
      <sheetName val="Collateral"/>
      <sheetName val="Disposition"/>
      <sheetName val="AHZ%20Q101%20-%20Bank%20Loan.xl"/>
      <sheetName val="Prov for tax"/>
      <sheetName val="AHZ Q101 - Bank Loan.xls"/>
      <sheetName val="PL-Accumulate"/>
      <sheetName val="PL-Current"/>
      <sheetName val="AddressBook"/>
      <sheetName val="选择报表"/>
      <sheetName val="NK-BC-2A"/>
      <sheetName val="Dec"/>
      <sheetName val="Feb"/>
      <sheetName val="Mar"/>
      <sheetName val="#REF!"/>
      <sheetName val="列表"/>
      <sheetName val="C01-1"/>
      <sheetName val="J&amp;Q"/>
      <sheetName val="UNIT"/>
      <sheetName val="AR"/>
      <sheetName val="AV"/>
      <sheetName val="Storage"/>
      <sheetName val="RelR"/>
      <sheetName val="以前年度损益调整"/>
      <sheetName val="E1020"/>
      <sheetName val="source"/>
      <sheetName val="FTB6_A"/>
      <sheetName val="FTB6_B"/>
      <sheetName val="P&amp;L"/>
      <sheetName val="Layout"/>
      <sheetName val="参数"/>
      <sheetName val="list"/>
      <sheetName val="IRS 31-12-2003"/>
      <sheetName val="수정시산표"/>
      <sheetName val="nada"/>
      <sheetName val="I101"/>
      <sheetName val="应收票据(关联方)"/>
      <sheetName val="企业表一"/>
      <sheetName val="M-5C"/>
      <sheetName val="M-5A"/>
      <sheetName val="Calculations"/>
      <sheetName val="Parameters"/>
      <sheetName val="F101"/>
      <sheetName val="ARP-U501"/>
      <sheetName val="11-1"/>
      <sheetName val="字典表"/>
      <sheetName val="Sign Off Form"/>
      <sheetName val="AMC-TB"/>
      <sheetName val="Cayman-TB"/>
      <sheetName val="Fin-TB"/>
      <sheetName val="PRC 13"/>
      <sheetName val="Acceptance"/>
      <sheetName val="Doc Credit"/>
      <sheetName val="fx+option+irs"/>
      <sheetName val="Guarantee"/>
      <sheetName val="Loans &amp; Bills"/>
      <sheetName val="unused limit"/>
      <sheetName val="PRC 15"/>
      <sheetName val="AR AGING SUMMARY 31 DEC 2002"/>
      <sheetName val="D4RP"/>
      <sheetName val="LinkData"/>
      <sheetName val="AGRO-DATA"/>
      <sheetName val="9100-PO"/>
      <sheetName val="CON CT SINO AGRO"/>
      <sheetName val="Raw materials"/>
      <sheetName val="YS02-02"/>
      <sheetName val="ES"/>
      <sheetName val="Synthèse"/>
      <sheetName val="流资汇总"/>
      <sheetName val="资产负债表"/>
      <sheetName val="成品入库05"/>
      <sheetName val="_AHZ Q101 - Bank Loan.xls___KER"/>
      <sheetName val="物料"/>
      <sheetName val="FDREPORT"/>
      <sheetName val="40"/>
      <sheetName val="MENS_I_P"/>
      <sheetName val="XL4Poppy"/>
      <sheetName val="OTHER(ACTUAL)"/>
      <sheetName val="OTHER(BUDGET)"/>
      <sheetName val="OTHER(LYR_ACTUAL)"/>
      <sheetName val="Ã«ÀûÂÊ·ÖÎö±í"/>
      <sheetName val="成本预测"/>
      <sheetName val="立项表"/>
      <sheetName val="accode"/>
      <sheetName val="投资"/>
      <sheetName val="绝对估值"/>
      <sheetName val="筹资"/>
      <sheetName val="首页"/>
      <sheetName val="TEV Multiples"/>
      <sheetName val="Summary Financials"/>
      <sheetName val="Summary"/>
      <sheetName val="srcsuses"/>
      <sheetName val="Income Statement"/>
      <sheetName val="WACC"/>
      <sheetName val="Assumptions"/>
      <sheetName val="AHZ%20Q101%20-%20Bank%20Loan"/>
      <sheetName val="Admin"/>
      <sheetName val="C.抵押存款"/>
      <sheetName val="D.可供出售投资-流动"/>
      <sheetName val="D.衍生金融资产"/>
      <sheetName val="D.持有至到期投资-流动"/>
      <sheetName val="D.交易性金融资产"/>
      <sheetName val="D.单列金融资产"/>
      <sheetName val="E.应收贸易款及票据"/>
      <sheetName val="F.房地产"/>
      <sheetName val="G.待售资产"/>
      <sheetName val="G.HK其他应收"/>
      <sheetName val="G.其他流动资产"/>
      <sheetName val="H.可供出售投资-非流动"/>
      <sheetName val="H.HK长投"/>
      <sheetName val="H.商誉"/>
      <sheetName val="H.持有至到期投资-非流动"/>
      <sheetName val="H.投资性房地产"/>
      <sheetName val="I.应收关联方"/>
      <sheetName val="I.应付关联方"/>
      <sheetName val="J.工程物资"/>
      <sheetName val="K.生物资产"/>
      <sheetName val="K.固定资产清理"/>
      <sheetName val="L.开发支出"/>
      <sheetName val="L.一年内到期长期资产"/>
      <sheetName val="L.长期应收"/>
      <sheetName val="L.HK单列无形"/>
      <sheetName val="L.其他长期资产"/>
      <sheetName val="M.衍生金融负债"/>
      <sheetName val="M.交易性金融负债"/>
      <sheetName val="M.带息借款-流动"/>
      <sheetName val="M.无息借款-流动"/>
      <sheetName val="M.其他金融负债"/>
      <sheetName val="N.应付账款"/>
      <sheetName val="N.应付贸易款及票据"/>
      <sheetName val="N.应付票据"/>
      <sheetName val="O.应交所得税"/>
      <sheetName val="P.HK其他应付"/>
      <sheetName val="P.其他流动负债"/>
      <sheetName val="Q.可转债"/>
      <sheetName val="Q.递延收益"/>
      <sheetName val="Q.应付融资租赁款"/>
      <sheetName val="Q.带息借款-非流动"/>
      <sheetName val="Q.无息借款-非流动"/>
      <sheetName val="Q.其他长期负债"/>
      <sheetName val="U.财务成本"/>
      <sheetName val="U.财务收入"/>
      <sheetName val="U.公允价值变动收益"/>
      <sheetName val="U.资产减值损失"/>
      <sheetName val="U.分占下属损益"/>
      <sheetName val="Cashflow(Scenario)"/>
      <sheetName val="CRITERIA2"/>
      <sheetName val="mis"/>
      <sheetName val="cashprem"/>
      <sheetName val="YTDclaim"/>
      <sheetName val="Val"/>
      <sheetName val="Main"/>
      <sheetName val="DL"/>
      <sheetName val="AH"/>
      <sheetName val="BJ"/>
      <sheetName val="SD"/>
      <sheetName val="LN"/>
      <sheetName val="HN"/>
      <sheetName val="Cover(渠道)"/>
      <sheetName val="A430"/>
      <sheetName val="Drop Down"/>
      <sheetName val="Input-Act"/>
      <sheetName val="Input-Act-Adj"/>
      <sheetName val="Input-Bud"/>
      <sheetName val="Input-PY"/>
      <sheetName val="基础维护表"/>
      <sheetName val="Total - Month Oregon Only"/>
      <sheetName val="Control"/>
      <sheetName val="ZAP TER STORITVE"/>
      <sheetName val="Q203 马钢押汇PBC"/>
      <sheetName val="TB"/>
      <sheetName val="00 FG breakdown"/>
      <sheetName val="01 FG breakdown"/>
      <sheetName val="99 FG breakdown"/>
      <sheetName val="1"/>
      <sheetName val="Questions"/>
      <sheetName val="Rpt_Actual"/>
      <sheetName val="Summary Sheet"/>
      <sheetName val="XVIa(i) - average price (2)"/>
      <sheetName val="40-2701"/>
      <sheetName val="153541"/>
      <sheetName val="收入"/>
      <sheetName val="Input"/>
      <sheetName val="P&amp;L PP"/>
      <sheetName val="Flash-pp"/>
      <sheetName val="PY-pp"/>
      <sheetName val="MYF-pp"/>
      <sheetName val="ENTRIES"/>
      <sheetName val="Pro-Forma"/>
      <sheetName val="12 Mth"/>
      <sheetName val="J411"/>
      <sheetName val="U102"/>
      <sheetName val="J412"/>
      <sheetName val="盛联余"/>
      <sheetName val="Global"/>
      <sheetName val="Param"/>
      <sheetName val="财务报表"/>
      <sheetName val="Interim --&gt; Top"/>
      <sheetName val="STD. COST"/>
      <sheetName val="Menu"/>
      <sheetName val="System"/>
      <sheetName val="外销涤布"/>
      <sheetName val="调整分录"/>
      <sheetName val="Introduction"/>
      <sheetName val="Translation"/>
      <sheetName val="WIP"/>
      <sheetName val="company"/>
      <sheetName val="明细数据表"/>
      <sheetName val="应付账款 (2)"/>
      <sheetName val="Asso02"/>
      <sheetName val="G201"/>
      <sheetName val="G301"/>
      <sheetName val="ARP-U101"/>
      <sheetName val="ARP-U301"/>
      <sheetName val="U401"/>
      <sheetName val="dm"/>
      <sheetName val="AHDJ(09)"/>
      <sheetName val="AHJK(12)"/>
      <sheetName val="FJKYM(12)"/>
      <sheetName val="HubeiJK(12)"/>
      <sheetName val="JKMI(12)"/>
      <sheetName val="JKW(12)"/>
      <sheetName val="MH(09) "/>
      <sheetName val="NG(12) "/>
      <sheetName val="SHCT(12)"/>
      <sheetName val="SHJK(12)"/>
      <sheetName val="SHT(12) "/>
      <sheetName val="ACTvsFST"/>
      <sheetName val="选择键"/>
      <sheetName val="LOOK UP"/>
      <sheetName val="inputs"/>
      <sheetName val="menus"/>
      <sheetName val="1月明细汇总"/>
      <sheetName val="封面"/>
      <sheetName val="科目清单"/>
      <sheetName val="07-6068"/>
      <sheetName val="0521"/>
      <sheetName val="上报资产负债表"/>
      <sheetName val="完"/>
      <sheetName val="FX"/>
      <sheetName val="T  B"/>
      <sheetName val="上报损益表"/>
      <sheetName val="现金流量表（月报）"/>
      <sheetName val="补充表"/>
      <sheetName val="索引"/>
      <sheetName val="附表6"/>
      <sheetName val="Balance"/>
      <sheetName val="Income"/>
      <sheetName val="Cash_Flow"/>
      <sheetName val="Covenants"/>
      <sheetName val="Addbacks - Slide 8"/>
      <sheetName val="Financial Statistics"/>
      <sheetName val="ARP-G101"/>
      <sheetName val="E221"/>
      <sheetName val="GRN Main"/>
      <sheetName val="Mapping-生息付息"/>
      <sheetName val="Data Input Sheet"/>
      <sheetName val="Formato"/>
      <sheetName val="Aje Summary"/>
      <sheetName val="综合"/>
      <sheetName val="3-1-1现金"/>
      <sheetName val="Parameters (2)"/>
      <sheetName val="Namelist"/>
      <sheetName val="Index"/>
      <sheetName val="CN10"/>
      <sheetName val="BR"/>
      <sheetName val="CA"/>
      <sheetName val="CO"/>
      <sheetName val="EIU"/>
      <sheetName val="Euro"/>
      <sheetName val="FI"/>
      <sheetName val="LEB"/>
      <sheetName val="MEX"/>
      <sheetName val="S&amp;P"/>
      <sheetName val="UK"/>
      <sheetName val="Breakdown RMB"/>
      <sheetName val="Gen_Assumptions"/>
      <sheetName val="PBC - PHS"/>
      <sheetName val="A-Property"/>
      <sheetName val="Movement"/>
      <sheetName val="Part 1"/>
      <sheetName val="Part 2"/>
      <sheetName val="Part 3"/>
      <sheetName val="Part 5"/>
      <sheetName val="Research-CSC"/>
      <sheetName val="Stock Analysis"/>
      <sheetName val="RI Summary"/>
      <sheetName val="合同台帐"/>
      <sheetName val="工程成本科目"/>
      <sheetName val="土地成本科目"/>
      <sheetName val="物业名称清单及分类"/>
      <sheetName val="目录"/>
      <sheetName val="LevModel"/>
      <sheetName val="Financial"/>
      <sheetName val="客户(基本资料)"/>
      <sheetName val="Two Step Revenue Testing Master"/>
      <sheetName val="余额表（北京）"/>
      <sheetName val="余额表（大连）"/>
      <sheetName val="余额表（天津）"/>
      <sheetName val="Non-Statistical Sampling Master"/>
      <sheetName val="Global Data"/>
      <sheetName val="SSGEX"/>
      <sheetName val="4"/>
      <sheetName val="GP_Product"/>
      <sheetName val="Historical IS"/>
      <sheetName val="Code"/>
      <sheetName val="Cover"/>
      <sheetName val="Accounts Database"/>
      <sheetName val="FiedValidationSheet"/>
      <sheetName val="预付帐龄"/>
      <sheetName val="Scoping"/>
      <sheetName val="ALL"/>
      <sheetName val="Projections"/>
      <sheetName val="总经理"/>
      <sheetName val="映像"/>
      <sheetName val="DataInput4"/>
      <sheetName val="PY rev detail"/>
      <sheetName val="ROW"/>
      <sheetName val="Accum-Capex-category"/>
      <sheetName val="Library Procedures"/>
      <sheetName val="_003.3固定资产"/>
      <sheetName val="Sch PR-2"/>
      <sheetName val="Sch PR-3"/>
      <sheetName val="Lead"/>
      <sheetName val="INITIATIVE FAST TRACK DETAIL"/>
      <sheetName val="FAST TRACK"/>
      <sheetName val="FINANCING"/>
      <sheetName val="FAST TRACK DETAIL"/>
      <sheetName val="STANDING DATA"/>
      <sheetName val="RENT"/>
      <sheetName val="SALES"/>
      <sheetName val="OP.COSTS"/>
      <sheetName val="Ex Diff"/>
      <sheetName val="10K4"/>
      <sheetName val="Forfeiture Rate"/>
      <sheetName val="GD A01"/>
      <sheetName val="Narrative"/>
      <sheetName val="Database"/>
      <sheetName val="Variance"/>
      <sheetName val="Ex-rate"/>
      <sheetName val="Rpt_BAP"/>
      <sheetName val="Rpt_LY"/>
      <sheetName val="Base Info"/>
      <sheetName val="Zunyi_A"/>
      <sheetName val="Macro"/>
      <sheetName val="1月"/>
      <sheetName val="进口设备FOB总价表"/>
      <sheetName val="FEBRUARY"/>
      <sheetName val="Diagnostic Database"/>
      <sheetName val="Breakdown"/>
      <sheetName val="Revenue"/>
      <sheetName val="P12 TB SZ"/>
      <sheetName val="E15"/>
      <sheetName val="µ|²vªí"/>
      <sheetName val="关联交易-存款"/>
      <sheetName val="FS"/>
      <sheetName val="Adm"/>
      <sheetName val="sell"/>
      <sheetName val="Fin"/>
      <sheetName val="K420"/>
      <sheetName val="存货跌价准备"/>
      <sheetName val="Lists"/>
      <sheetName val="Economic evaluation - FY98 base"/>
      <sheetName val="Links"/>
      <sheetName val="_pcSlicerSheet2"/>
      <sheetName val="_pcSlicerSheet3"/>
      <sheetName val="_pcSlicerSheet4"/>
      <sheetName val="_pcSlicerSheet5"/>
      <sheetName val="_pcSlicerSheet7"/>
      <sheetName val="账龄分析表"/>
      <sheetName val="8042"/>
      <sheetName val="4528"/>
      <sheetName val="附表"/>
      <sheetName val="申报表封面"/>
      <sheetName val="Repayment Summary"/>
      <sheetName val="Mtd-AP"/>
      <sheetName val="P4管理费用"/>
      <sheetName val="L2银行存款"/>
      <sheetName val="Rent Roll"/>
      <sheetName val="Sale - Tower I"/>
      <sheetName val="prices"/>
      <sheetName val="AHZ_Q101_-_Bank_Loan1"/>
      <sheetName val="BOX_SUM"/>
      <sheetName val="FIN_GOOD"/>
      <sheetName val="Air_Conditional1"/>
      <sheetName val="Motor_Vehicle1"/>
      <sheetName val="Detail_Loan_Move__&amp;_Listing1"/>
      <sheetName val="Dic"/>
      <sheetName val="MAPPING"/>
      <sheetName val="Oct No's"/>
      <sheetName val="aCT-bUD"/>
      <sheetName val="Budget"/>
      <sheetName val="热力系统"/>
      <sheetName val="AHZ_Q101_-_Bank_Loan2"/>
      <sheetName val="\\KERWIN-403573\aws\My_Document"/>
      <sheetName val="Sales_for_2001"/>
      <sheetName val="Air_Conditional2"/>
      <sheetName val="Motor_Vehicle2"/>
      <sheetName val="Detail_Loan_Move__&amp;_Listing2"/>
      <sheetName val="Info__Request"/>
      <sheetName val="BALANCE_SHEET"/>
      <sheetName val="BOX_SUM1"/>
      <sheetName val="FIN_GOOD1"/>
      <sheetName val="Financ__Overview"/>
      <sheetName val="SAD_effects"/>
      <sheetName val="AR_AGING_SUMMARY_31_DEC_2002"/>
      <sheetName val="__KERWIN-403573_aws_My_Document"/>
      <sheetName val="addl_cost"/>
      <sheetName val="Loan_&amp;_Advance"/>
      <sheetName val="Sign_Off_Form"/>
      <sheetName val="PRC_13"/>
      <sheetName val="Doc_Credit"/>
      <sheetName val="Loans_&amp;_Bills"/>
      <sheetName val="unused_limit"/>
      <sheetName val="Comp_equip"/>
      <sheetName val="CON_CT_SINO_AGRO"/>
      <sheetName val="Raw_materials"/>
      <sheetName val="AHZ%20Q101%20-%20Bank%20Loan_xl"/>
      <sheetName val="IRS_31-12-2003"/>
      <sheetName val="Prov_for_tax"/>
      <sheetName val="AHZ_Q101_-_Bank_Loan_xls"/>
      <sheetName val="PRC_15"/>
      <sheetName val="Building_Area"/>
      <sheetName val="C_抵押存款"/>
      <sheetName val="D_可供出售投资-流动"/>
      <sheetName val="D_衍生金融资产"/>
      <sheetName val="D_持有至到期投资-流动"/>
      <sheetName val="D_交易性金融资产"/>
      <sheetName val="D_单列金融资产"/>
      <sheetName val="E_应收贸易款及票据"/>
      <sheetName val="F_房地产"/>
      <sheetName val="G_待售资产"/>
      <sheetName val="G_HK其他应收"/>
      <sheetName val="G_其他流动资产"/>
      <sheetName val="H_可供出售投资-非流动"/>
      <sheetName val="H_HK长投"/>
      <sheetName val="H_商誉"/>
      <sheetName val="H_持有至到期投资-非流动"/>
      <sheetName val="H_投资性房地产"/>
      <sheetName val="I_应收关联方"/>
      <sheetName val="I_应付关联方"/>
      <sheetName val="J_工程物资"/>
      <sheetName val="K_生物资产"/>
      <sheetName val="K_固定资产清理"/>
      <sheetName val="L_开发支出"/>
      <sheetName val="L_一年内到期长期资产"/>
      <sheetName val="L_长期应收"/>
      <sheetName val="L_HK单列无形"/>
      <sheetName val="L_其他长期资产"/>
      <sheetName val="M_衍生金融负债"/>
      <sheetName val="M_交易性金融负债"/>
      <sheetName val="M_带息借款-流动"/>
      <sheetName val="M_无息借款-流动"/>
      <sheetName val="M_其他金融负债"/>
      <sheetName val="N_应付账款"/>
      <sheetName val="N_应付贸易款及票据"/>
      <sheetName val="N_应付票据"/>
      <sheetName val="O_应交所得税"/>
      <sheetName val="P_HK其他应付"/>
      <sheetName val="P_其他流动负债"/>
      <sheetName val="Q_可转债"/>
      <sheetName val="Q_递延收益"/>
      <sheetName val="Q_应付融资租赁款"/>
      <sheetName val="Q_带息借款-非流动"/>
      <sheetName val="Q_无息借款-非流动"/>
      <sheetName val="Q_其他长期负债"/>
      <sheetName val="U_财务成本"/>
      <sheetName val="U_财务收入"/>
      <sheetName val="U_公允价值变动收益"/>
      <sheetName val="U_资产减值损失"/>
      <sheetName val="U_分占下属损益"/>
      <sheetName val="Drop_Down"/>
      <sheetName val="Total_-_Month_Oregon_Only"/>
      <sheetName val="总公司2002_12_31"/>
      <sheetName val="ZAP_TER_STORITVE"/>
      <sheetName val="Q203_马钢押汇PBC"/>
      <sheetName val="00_FG_breakdown"/>
      <sheetName val="01_FG_breakdown"/>
      <sheetName val="99_FG_breakdown"/>
      <sheetName val="Summary_Sheet"/>
      <sheetName val="XVIa(i)_-_average_price_(2)"/>
      <sheetName val="P&amp;L_PP"/>
      <sheetName val="12_Mth"/>
      <sheetName val="[AHZ_Q101_-_Bank_Loan_xls][AHZ_"/>
      <sheetName val="_AHZ_Q101_-_Bank_Loan_xls__AHZ_"/>
      <sheetName val="[AHZ_Q101_-_Bank_Loan_xls]\\KER"/>
      <sheetName val="应付账款_(2)"/>
      <sheetName val="_AHZ_Q101_-_Bank_Loan_xls___KER"/>
      <sheetName val="Interim_--&gt;_Top"/>
      <sheetName val="STD__COST"/>
      <sheetName val="MH(09)_"/>
      <sheetName val="NG(12)_"/>
      <sheetName val="SHT(12)_"/>
      <sheetName val="LOOK_UP"/>
      <sheetName val="T__B"/>
      <sheetName val="Addbacks_-_Slide_8"/>
      <sheetName val="Financial_Statistics"/>
      <sheetName val="GRN_Main"/>
      <sheetName val="Data_Input_Sheet"/>
      <sheetName val="Aje_Summary"/>
      <sheetName val="Parameters_(2)"/>
      <sheetName val="Breakdown_RMB"/>
      <sheetName val="PBC_-_PHS"/>
      <sheetName val="Part_1"/>
      <sheetName val="Part_2"/>
      <sheetName val="Part_3"/>
      <sheetName val="Part_5"/>
      <sheetName val="Stock_Analysis"/>
      <sheetName val="RI_Summary"/>
      <sheetName val="Two_Step_Revenue_Testing_Master"/>
      <sheetName val="Non-Statistical_Sampling_Master"/>
      <sheetName val="Global_Data"/>
      <sheetName val="Historical_IS"/>
      <sheetName val="Accounts_Database"/>
      <sheetName val="PY_rev_detail"/>
      <sheetName val="Library_Procedures"/>
      <sheetName val="_003_3固定资产"/>
      <sheetName val="Sch_PR-2"/>
      <sheetName val="Sch_PR-3"/>
      <sheetName val="INITIATIVE_FAST_TRACK_DETAIL"/>
      <sheetName val="FAST_TRACK"/>
      <sheetName val="FAST_TRACK_DETAIL"/>
      <sheetName val="STANDING_DATA"/>
      <sheetName val="OP_COSTS"/>
      <sheetName val="Ex_Diff"/>
      <sheetName val="Forfeiture_Rate"/>
      <sheetName val="GD_A01"/>
      <sheetName val="Base_Info"/>
      <sheetName val="Diagnostic_Database"/>
      <sheetName val="P12_TB_SZ"/>
      <sheetName val="Economic_evaluation_-_FY98_base"/>
      <sheetName val="Repayment_Summary"/>
      <sheetName val="Rent_Roll"/>
      <sheetName val="Sale_-_Tower_I"/>
      <sheetName val="Oct_No's"/>
      <sheetName val="PJ_Import"/>
      <sheetName val="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refreshError="1"/>
      <sheetData sheetId="478" refreshError="1"/>
      <sheetData sheetId="479" refreshError="1"/>
      <sheetData sheetId="480" refreshError="1"/>
      <sheetData sheetId="481" refreshError="1"/>
      <sheetData sheetId="482" refreshError="1"/>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refreshError="1"/>
      <sheetData sheetId="62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ai Sun Intl Finance "/>
      <sheetName val="SOHO China Ltd"/>
      <sheetName val="Yancoal Intl Res Dev"/>
      <sheetName val="Azure"/>
      <sheetName val="SAP"/>
      <sheetName val="Tickmarks12-07-2017 9.46.29 AM"/>
      <sheetName val="RNotes12-07-2017 9.46.29 AM"/>
      <sheetName val="TextXRef12-07-2017 9.46.29 AM"/>
      <sheetName val="NumXRef12-07-2017 9.46.29 AM"/>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amp; Bank"/>
      <sheetName val="ARP"/>
      <sheetName val="AHZ C101 - Cash &amp; Bank"/>
      <sheetName val="B"/>
      <sheetName val="17应付票据明细表"/>
      <sheetName val="总公司2002.12.31"/>
      <sheetName val="H101"/>
      <sheetName val="G101"/>
      <sheetName val="E101"/>
      <sheetName val="ARP-U201"/>
      <sheetName val="17Ó¦¸¶Æ±¾ÝÃ÷Ï¸±í"/>
      <sheetName val="F1"/>
      <sheetName val="Collateral"/>
      <sheetName val="Trial Balance"/>
      <sheetName val="ARP-U501"/>
      <sheetName val="资料"/>
      <sheetName val="STD. COST"/>
      <sheetName val="PL_Accumulate"/>
      <sheetName val="BS"/>
      <sheetName val="PL_Current"/>
      <sheetName val="TB_A"/>
      <sheetName val="grofin"/>
      <sheetName val="9100_PO"/>
      <sheetName val="master"/>
      <sheetName val="Air Conditional"/>
      <sheetName val="Computer"/>
      <sheetName val="Equipment"/>
      <sheetName val="Motor Vehicle"/>
      <sheetName val="Renovation"/>
      <sheetName val="IBA &lt;O3&gt;"/>
      <sheetName val="WORKING"/>
      <sheetName val="gl"/>
      <sheetName val="JNC Data"/>
      <sheetName val="Cost_C"/>
      <sheetName val="Cost_YTD"/>
      <sheetName val="TB"/>
      <sheetName val="1-11"/>
      <sheetName val="SFS(BUDGET)"/>
      <sheetName val="CONTENTS"/>
      <sheetName val="OTHER(FLASH)"/>
      <sheetName val="B-4_2"/>
      <sheetName val="Sales for 2001"/>
      <sheetName val="Building Area"/>
      <sheetName val="T&amp;R"/>
      <sheetName val="BALANCE SHEET"/>
      <sheetName val="G102"/>
      <sheetName val="#REF"/>
      <sheetName val="Macro"/>
      <sheetName val="Detail Loan Move. &amp; Listing"/>
      <sheetName val="U500-finance cost"/>
      <sheetName val="Sheet1"/>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Loan Analysis"/>
      <sheetName val="Avg Loan Balance"/>
      <sheetName val="Detail Loan Move_ _ Listing"/>
      <sheetName val="U201"/>
      <sheetName val="字典表"/>
      <sheetName val="AMC-TB"/>
      <sheetName val="Cayman-TB"/>
      <sheetName val="Fin-TB"/>
      <sheetName val="Financ. Overview"/>
      <sheetName val="Toolbox"/>
      <sheetName val="2002-M310"/>
      <sheetName val="Info. Request"/>
      <sheetName val="E100"/>
      <sheetName val="N100"/>
      <sheetName val="AGRO-DATA"/>
      <sheetName val="Validation"/>
      <sheetName val="C101"/>
      <sheetName val="AHZ%20C101%20-%20Cash%20&amp;%20Ban"/>
      <sheetName val="P&amp;L Consol"/>
      <sheetName val="H101(OK)"/>
      <sheetName val="资产负债表"/>
      <sheetName val="PRC 13"/>
      <sheetName val="填表说明"/>
      <sheetName val="填写说明"/>
      <sheetName val="N101"/>
      <sheetName val="FDREPORT"/>
      <sheetName val="original"/>
      <sheetName val="H R"/>
      <sheetName val="J&amp;Q"/>
      <sheetName val="BOX SUM"/>
      <sheetName val="FIN GOOD"/>
      <sheetName val="基础维护表"/>
      <sheetName val="수정시산표"/>
      <sheetName val="_30_生产二处"/>
      <sheetName val="Exp_Actual"/>
      <sheetName val="Rpt_Actual"/>
      <sheetName val="Exp_BAP"/>
      <sheetName val="Rpt_BAP"/>
      <sheetName val="Cover"/>
      <sheetName val="Exp_LY"/>
      <sheetName val="Rpt_LY"/>
      <sheetName val="FSM"/>
      <sheetName val="农业用地"/>
      <sheetName val="OTHER(ACTUAL)"/>
      <sheetName val="OTHER(LYR_ACTUAL)"/>
      <sheetName val="清单12.31"/>
      <sheetName val="CIPA"/>
      <sheetName val="source"/>
      <sheetName val="Sheet3"/>
      <sheetName val="Data"/>
      <sheetName val="员工工资"/>
      <sheetName val="40"/>
      <sheetName val="选择报表"/>
      <sheetName val="Total - Month Oregon Only"/>
      <sheetName val="Admin(Acqusition) 2009 GMC"/>
      <sheetName val="Admin.(TTL)GMC2009"/>
      <sheetName val="ADL Val"/>
      <sheetName val="ADL2 Val"/>
      <sheetName val="ADL3 Val"/>
      <sheetName val="ADL4 Val"/>
      <sheetName val="ADL5 Val"/>
      <sheetName val="ASO II Val"/>
      <sheetName val="ASO I Val"/>
      <sheetName val="ASO I Delaware Val"/>
      <sheetName val="GS CK"/>
      <sheetName val="ASO I Mauritius Val"/>
      <sheetName val="MDL Val"/>
      <sheetName val="G301(01)"/>
      <sheetName val="E1020"/>
      <sheetName val="A"/>
      <sheetName val="Raw materials"/>
      <sheetName val="物料"/>
      <sheetName val="A300"/>
      <sheetName val="表3.2"/>
      <sheetName val="Items"/>
      <sheetName val="Main"/>
      <sheetName val="mis"/>
      <sheetName val="cashprem"/>
      <sheetName val="YTDclaim"/>
      <sheetName val="Val"/>
      <sheetName val="I101"/>
      <sheetName val="D.短投1"/>
      <sheetName val="F.存货1"/>
      <sheetName val="G.其他应收款1"/>
      <sheetName val="G.待摊1"/>
      <sheetName val="J.在建工程1"/>
      <sheetName val="O.其他应交款"/>
      <sheetName val="P.预提费用1"/>
      <sheetName val="U.补贴收入"/>
      <sheetName val="U 510"/>
      <sheetName val="Parameters"/>
      <sheetName val="离石试算"/>
      <sheetName val="应收票据(关联方)"/>
      <sheetName val="Calculations"/>
      <sheetName val="nada"/>
      <sheetName val="parameter"/>
      <sheetName val="C - Cash and Bank"/>
      <sheetName val="成品入库05"/>
      <sheetName val="153541"/>
      <sheetName val="Permit"/>
      <sheetName val="40-2701"/>
      <sheetName val="F-5"/>
      <sheetName val="c_data"/>
      <sheetName val="K31X"/>
      <sheetName val="WACC"/>
      <sheetName val="成本台帐"/>
      <sheetName val="索引表"/>
      <sheetName val="关联交易-存款"/>
      <sheetName val="Trial Balance'03"/>
      <sheetName val="MOD 7 SIN"/>
      <sheetName val="应收帐款 AR "/>
      <sheetName val="折旧测试"/>
      <sheetName val="Summary"/>
      <sheetName val="Equipment Pricing"/>
      <sheetName val="ARP-U301"/>
      <sheetName val="Control"/>
      <sheetName val="AHZ C101 - Cash &amp; Bank.xls"/>
      <sheetName val="流资汇总"/>
      <sheetName val="Non-Statistical Sampling"/>
      <sheetName val="April"/>
      <sheetName val="Augest"/>
      <sheetName val="Dec"/>
      <sheetName val="Feb"/>
      <sheetName val="July"/>
      <sheetName val="June"/>
      <sheetName val="Mar"/>
      <sheetName val="May"/>
      <sheetName val="Nov"/>
      <sheetName val="Oct"/>
      <sheetName val="OH"/>
      <sheetName val="Sep"/>
      <sheetName val="AFEMAI"/>
      <sheetName val="KEY"/>
      <sheetName val="Disposition"/>
      <sheetName val="LinkData"/>
      <sheetName val="IFM proj q1'12"/>
      <sheetName val="面积指标"/>
      <sheetName val="Repayment Summary"/>
      <sheetName val="A14_g132"/>
      <sheetName val="A14_g134"/>
      <sheetName val="P&amp;L PP"/>
      <sheetName val="Flash-pp"/>
      <sheetName val="PY-pp"/>
      <sheetName val="MYF-pp"/>
      <sheetName val="Zonen(Aktion)"/>
      <sheetName val="STATPARA"/>
      <sheetName val="dm"/>
      <sheetName val="G201"/>
      <sheetName val="G301"/>
      <sheetName val="ARP-U101"/>
      <sheetName val="U401"/>
      <sheetName val="Asso02"/>
      <sheetName val="Syd"/>
      <sheetName val="Fee Assumptions"/>
      <sheetName val="Other Assumptions"/>
      <sheetName val="Inputs"/>
      <sheetName val="A1000"/>
      <sheetName val="封面"/>
      <sheetName val="MasterList"/>
      <sheetName val="SW-TEO"/>
      <sheetName val="QY"/>
      <sheetName val="list"/>
      <sheetName val="Model&amp;Product Info"/>
      <sheetName val="Log"/>
      <sheetName val="ENTRIES"/>
      <sheetName val="Pro-Forma"/>
      <sheetName val="CMA Calculations- Figure 5440.1"/>
      <sheetName val="内部往来"/>
      <sheetName val="G2TempSheet"/>
      <sheetName val="CountryList"/>
      <sheetName val="NAV"/>
      <sheetName val="中山低值"/>
      <sheetName val="gross"/>
      <sheetName val="E15"/>
      <sheetName val="明细分类账"/>
      <sheetName val="目錄"/>
      <sheetName val="PPD Schedule"/>
      <sheetName val="µ|²vªí"/>
      <sheetName val="P12 TB SZ"/>
      <sheetName val="Revenue"/>
      <sheetName val="HEADER"/>
      <sheetName val="RAWDATA"/>
      <sheetName val="LOV's"/>
      <sheetName val="其他应付款科目余额2005.12.31"/>
      <sheetName val="Lead"/>
      <sheetName val="Links"/>
      <sheetName val="average price"/>
      <sheetName val="05年预售率"/>
      <sheetName val="2006年宏观调控对绿城的影响"/>
      <sheetName val="Cash_&amp;_Bank"/>
      <sheetName val="AHZ_C101_-_Cash_&amp;_Bank"/>
      <sheetName val="R2"/>
      <sheetName val="R1"/>
      <sheetName val="01 RM and PM"/>
      <sheetName val="G.1R-Shou COP Gf"/>
      <sheetName val="wfrdw"/>
      <sheetName val="A3"/>
      <sheetName val="Cash_&amp;_Bank1"/>
      <sheetName val="AHZ_C101_-_Cash_&amp;_Bank1"/>
      <sheetName val="Trial_Balance"/>
      <sheetName val="STD__COST"/>
      <sheetName val="BALANCE_SHEET"/>
      <sheetName val="Air_Conditional"/>
      <sheetName val="Motor_Vehicle"/>
      <sheetName val="总公司2002_12_31"/>
      <sheetName val="IBA_&lt;O3&gt;"/>
      <sheetName val="JNC_Data"/>
      <sheetName val="Sales_for_2001"/>
      <sheetName val="Detail_Loan_Move__&amp;_Listing"/>
      <sheetName val="U500-finance_cost"/>
      <sheetName val="U500-finace_cost"/>
      <sheetName val="I101-_loan_to_related_co2000"/>
      <sheetName val="I101-related_co2001"/>
      <sheetName val="Loan_Analysis"/>
      <sheetName val="Avg_Loan_Balance"/>
      <sheetName val="Detail_Loan_Move____Listing"/>
      <sheetName val="Financ__Overview"/>
      <sheetName val="Info__Request"/>
      <sheetName val="P&amp;L_Consol"/>
      <sheetName val="PRC_13"/>
      <sheetName val="H_R"/>
      <sheetName val="BOX_SUM"/>
      <sheetName val="FIN_GOOD"/>
      <sheetName val="Building_Area"/>
      <sheetName val="清单12_31"/>
      <sheetName val="Total_-_Month_Oregon_Only"/>
      <sheetName val="Admin(Acqusition)_2009_GMC"/>
      <sheetName val="Admin_(TTL)GMC2009"/>
      <sheetName val="ADL_Val"/>
      <sheetName val="ADL2_Val"/>
      <sheetName val="ADL3_Val"/>
      <sheetName val="ADL4_Val"/>
      <sheetName val="ADL5_Val"/>
      <sheetName val="ASO_II_Val"/>
      <sheetName val="ASO_I_Val"/>
      <sheetName val="ASO_I_Delaware_Val"/>
      <sheetName val="GS_CK"/>
      <sheetName val="ASO_I_Mauritius_Val"/>
      <sheetName val="MDL_Val"/>
      <sheetName val="Raw_materials"/>
      <sheetName val="表3_2"/>
      <sheetName val="D_短投1"/>
      <sheetName val="F_存货1"/>
      <sheetName val="G_其他应收款1"/>
      <sheetName val="G_待摊1"/>
      <sheetName val="J_在建工程1"/>
      <sheetName val="O_其他应交款"/>
      <sheetName val="P_预提费用1"/>
      <sheetName val="U_补贴收入"/>
      <sheetName val="U_510"/>
      <sheetName val="C_-_Cash_and_Bank"/>
      <sheetName val="Trial_Balance'03"/>
      <sheetName val="MOD_7_SIN"/>
      <sheetName val="应收帐款_AR_"/>
      <sheetName val="Equipment_Pricing"/>
      <sheetName val="AHZ_C101_-_Cash_&amp;_Bank_xls"/>
      <sheetName val="Non-Statistical_Sampling"/>
      <sheetName val="IFM_proj_q1'12"/>
      <sheetName val="Repayment_Summary"/>
      <sheetName val="P&amp;L_PP"/>
      <sheetName val="Fee_Assumptions"/>
      <sheetName val="Other_Assumptions"/>
      <sheetName val="Model&amp;Product_Info"/>
      <sheetName val="CMA_Calculations-_Figure_5440_1"/>
      <sheetName val="PPD_Schedule"/>
      <sheetName val="P12_TB_SZ"/>
      <sheetName val="其他应付款科目余额2005_12_31"/>
      <sheetName val="average_price"/>
      <sheetName val="01_RM_and_PM"/>
      <sheetName val="G_1R-Shou_COP_Gf"/>
      <sheetName val="AHZ_C101_-_Cash_&amp;_Bank2"/>
      <sheetName val="AHZ_C101_-_Cash_&amp;_Bank3"/>
      <sheetName val="AHZ_C101_-_Cash_&amp;_Bank4"/>
      <sheetName val="AHZ_C101_-_Cash_&amp;_Bank5"/>
      <sheetName val="AHZ_C101_-_Cash_&amp;_Bank6"/>
      <sheetName val="AHZ_C101_-_Cash_&amp;_Bank7"/>
    </sheetNames>
    <definedNames>
      <definedName name="ARP_A"/>
      <definedName name="Back"/>
    </defined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sheetData sheetId="255" refreshError="1"/>
      <sheetData sheetId="256" refreshError="1"/>
      <sheetData sheetId="257" refreshError="1"/>
      <sheetData sheetId="258" refreshError="1"/>
      <sheetData sheetId="259" refreshError="1"/>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Performance Indicators"/>
      <sheetName val="Cash Flow Statement"/>
      <sheetName val="Balance Sheet"/>
      <sheetName val="P&amp;L Statement Monthly"/>
      <sheetName val="P&amp;L Statement"/>
      <sheetName val="P&amp;L Per Sq.Ft."/>
      <sheetName val="Income &amp; Occupancy Customer"/>
      <sheetName val="redi-The V"/>
      <sheetName val="redi-The V -detailed"/>
      <sheetName val="redi-The V Fund"/>
      <sheetName val="Income _ Occupancy Customer"/>
      <sheetName val="ARP"/>
      <sheetName val="Management MIS"/>
      <sheetName val="BOX SUM"/>
      <sheetName val="FIN GOOD"/>
      <sheetName val="Key_Performance_Indicators"/>
      <sheetName val="Cash_Flow_Statement"/>
      <sheetName val="Balance_Sheet"/>
      <sheetName val="P&amp;L_Statement_Monthly"/>
      <sheetName val="P&amp;L_Statement"/>
      <sheetName val="P&amp;L_Per_Sq_Ft_"/>
      <sheetName val="Income_&amp;_Occupancy_Customer"/>
      <sheetName val="redi-The_V"/>
      <sheetName val="redi-The_V_-detailed"/>
      <sheetName val="redi-The_V_Fund"/>
      <sheetName val="Income___Occupancy_Customer"/>
      <sheetName val="Management_MIS"/>
      <sheetName val="BOX_SUM"/>
      <sheetName val="FIN_GOOD"/>
      <sheetName val="Lead"/>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line"/>
      <sheetName val="Devt CF"/>
      <sheetName val="Capex"/>
      <sheetName val="NPI"/>
      <sheetName val="Exch Rates"/>
      <sheetName val="Int Rates"/>
      <sheetName val="table"/>
      <sheetName val="Income &amp; Occupancy Customer"/>
      <sheetName val="ARP"/>
      <sheetName val="ENTRIES"/>
      <sheetName val="Pro-Forma"/>
      <sheetName val="Timetable"/>
      <sheetName val="Devt_CF"/>
      <sheetName val="Exch_Rates"/>
      <sheetName val="Int_Rates"/>
      <sheetName val="Income_&amp;_Occupancy_Customer"/>
      <sheetName val="Lead"/>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封面"/>
      <sheetName val="XL4Poppy"/>
      <sheetName val="BALANCE SHEET"/>
      <sheetName val="Sheet1"/>
      <sheetName val="#REF!"/>
      <sheetName val="流资汇总"/>
      <sheetName val="管理费用明细"/>
      <sheetName val="COST FINAL"/>
      <sheetName val="master"/>
      <sheetName val="中山低值"/>
      <sheetName val="B"/>
      <sheetName val="source"/>
      <sheetName val="个人欠款账龄分析表"/>
      <sheetName val="企业表一"/>
      <sheetName val="M-5C"/>
      <sheetName val="M-5A"/>
      <sheetName val="TB-累1"/>
      <sheetName val="G200"/>
      <sheetName val="资产负债表"/>
      <sheetName val="选择报表"/>
      <sheetName val="PRC PNL"/>
      <sheetName val="目录"/>
      <sheetName val="06年全年回笼"/>
      <sheetName val="06年全年销售"/>
      <sheetName val="2001"/>
      <sheetName val="TOP10"/>
      <sheetName val="N220"/>
      <sheetName val="制造成本预算表A3"/>
      <sheetName val="物流费用预算表(A4)"/>
      <sheetName val="销售费用预算表(A4)"/>
      <sheetName val="管理费用预算表(A4)"/>
      <sheetName val="信息费用预算表(A4) "/>
      <sheetName val="研发费用预算明细表A3"/>
      <sheetName val="K420"/>
      <sheetName val="F1"/>
      <sheetName val="Parameters"/>
      <sheetName val="Sheet2"/>
      <sheetName val="A3"/>
      <sheetName val="附表6"/>
      <sheetName val="M_5A"/>
      <sheetName val="M_5C"/>
      <sheetName val="____"/>
      <sheetName val="42贴现"/>
      <sheetName val=".xls)rep1011173124(1)"/>
      <sheetName val="表一"/>
      <sheetName val="列表"/>
      <sheetName val="Dropdown list"/>
      <sheetName val="损益同期"/>
      <sheetName val="名称"/>
      <sheetName val="0"/>
      <sheetName val="项目概况"/>
      <sheetName val=" 汇总"/>
      <sheetName val="Sheet1 (11)"/>
      <sheetName val=""/>
      <sheetName val="封面"/>
      <sheetName val="表三甲"/>
      <sheetName val="应收票据(关联方)"/>
      <sheetName val="account"/>
      <sheetName val="17应付票据明细表"/>
      <sheetName val="ARP"/>
      <sheetName val="Collateral"/>
      <sheetName val="余额表2"/>
      <sheetName val="值列表"/>
      <sheetName val="工时统计"/>
      <sheetName val="基本情况表"/>
      <sheetName val="Mp-team 1"/>
      <sheetName val="编码"/>
      <sheetName val="Page 2"/>
      <sheetName val="Page 1"/>
      <sheetName val="选择项"/>
      <sheetName val="AFEMAI"/>
      <sheetName val="KEY"/>
      <sheetName val="Council Staff"/>
      <sheetName val="物资采购含税转出"/>
      <sheetName val="财务费用"/>
      <sheetName val="综合"/>
      <sheetName val="3-1-1现金"/>
      <sheetName val="KKKKKKKK"/>
      <sheetName val="_x005f_x0000__x005f_x0000__x005f_x0000__x005f_x0000__x0"/>
      <sheetName val="J&amp;Q"/>
      <sheetName val="固定资产清单"/>
      <sheetName val="9月回款"/>
      <sheetName val="9月销售"/>
      <sheetName val="工具"/>
      <sheetName val="I101"/>
      <sheetName val="ARP-U201"/>
      <sheetName val="以前年度损益调整"/>
      <sheetName val="Cover"/>
      <sheetName val="Vendor Data"/>
      <sheetName val="科目余额表"/>
      <sheetName val="WORKING"/>
      <sheetName val="汇总--分二级统计各部门费用"/>
      <sheetName val="短期借款余额表"/>
      <sheetName val="总公司2002.12.31"/>
      <sheetName val="科目名称"/>
      <sheetName val="4-货币资金-现金"/>
      <sheetName val="主要规划指标"/>
      <sheetName val="Part_Datum"/>
      <sheetName val="6联"/>
      <sheetName val="Conso-PL(A4.3)"/>
      <sheetName val="TB-A"/>
      <sheetName val="预收账款"/>
      <sheetName val="FF-1"/>
      <sheetName val="Data 1"/>
      <sheetName val="RentalDeposit"/>
      <sheetName val="JNC Data"/>
      <sheetName val="Schedule 2-业务招待费"/>
      <sheetName val="P440-OK"/>
      <sheetName val="核銷表"/>
      <sheetName val="宣1"/>
      <sheetName val="基礎10"/>
      <sheetName val="SFS(BUDGET)"/>
      <sheetName val="#REF"/>
      <sheetName val="基礎11"/>
      <sheetName val="SBUList"/>
      <sheetName val="FG-HC"/>
      <sheetName val="RM-Others"/>
      <sheetName val="1(分品种)"/>
      <sheetName val="分配表1(原.辅.协）"/>
      <sheetName val="燃动分配表"/>
      <sheetName val="2004、12"/>
      <sheetName val="2004、01"/>
      <sheetName val="E1020"/>
      <sheetName val="Cashflow(Scenario)"/>
      <sheetName val="数据"/>
      <sheetName val="日程"/>
      <sheetName val="進め方"/>
      <sheetName val="Exchange Rate"/>
      <sheetName val="_x005f_x005f_x005f_x0000__x005f_x005f_x005f_x0000__x005"/>
      <sheetName val="_x005f_x005f_x005f_x005f_x005f_x005f_x005f_x0000__x005f"/>
      <sheetName val="FA台账2012"/>
      <sheetName val="其他应收款明细表"/>
      <sheetName val="_x005f_x005f_x005f_x005f_x005f_x005f_x005f_x005f_x005f_x005f_"/>
      <sheetName val="Final sample listing"/>
      <sheetName val="Sign Off Form"/>
      <sheetName val="Sheet3"/>
      <sheetName val="table"/>
      <sheetName val="Movement"/>
      <sheetName val="T100-ok"/>
      <sheetName val="上步"/>
      <sheetName val="Detail Loan Move. &amp; Listing"/>
      <sheetName val="G110"/>
      <sheetName val="Raw materials"/>
      <sheetName val="合"/>
      <sheetName val="评估结果分类汇总表"/>
      <sheetName val="客户编码"/>
      <sheetName val="会计科目表"/>
      <sheetName val="内部购进明细表"/>
      <sheetName val="参数表"/>
      <sheetName val="货币资金"/>
      <sheetName val="科目名称表"/>
      <sheetName val="客户资料"/>
      <sheetName val="base"/>
      <sheetName val="Q-purchase of RM test"/>
      <sheetName val="生产"/>
      <sheetName val="库存"/>
      <sheetName val="合并后销售"/>
      <sheetName val="AP1998KX(estimated)"/>
      <sheetName val="五色机纳税调整"/>
      <sheetName val="进口设备纳税调整"/>
      <sheetName val="已退VAT FA明细"/>
      <sheetName val="BOX SUM"/>
      <sheetName val="FIN GOOD"/>
      <sheetName val="Admin(Acqusition) 2009 GMC"/>
      <sheetName val="Admin.(TTL)GMC2009"/>
      <sheetName val="Addition list"/>
      <sheetName val="E&amp;UA應收票據及帳款,營業收入"/>
      <sheetName val="F&amp;VA存貨及營業成本"/>
      <sheetName val="S衍生性金融商品及避險、或有及承諾事項"/>
      <sheetName val="N應付票據及帳款"/>
      <sheetName val="合并抵销"/>
      <sheetName val="I3"/>
      <sheetName val="E100"/>
      <sheetName val="BS3"/>
      <sheetName val="员工工资"/>
      <sheetName val="Index"/>
      <sheetName val="Disposition"/>
      <sheetName val="Sheet10"/>
      <sheetName val="Sheet19"/>
      <sheetName val="Sheet16"/>
      <sheetName val="Sheet6"/>
      <sheetName val="Sheet5"/>
      <sheetName val="Sheet11"/>
      <sheetName val="Sheet12"/>
      <sheetName val="_x005f_x0000__x005f_x0000__x005"/>
      <sheetName val="K700"/>
      <sheetName val="Income &amp; Occupancy Customer"/>
      <sheetName val="Sum"/>
      <sheetName val="十大产品线"/>
      <sheetName val="note(1)"/>
      <sheetName val="江苏应收账款"/>
      <sheetName val="B21.1"/>
      <sheetName val="本年试算表"/>
      <sheetName val="上年试算表"/>
      <sheetName val="应付款项"/>
      <sheetName val="K401"/>
      <sheetName val="DATA"/>
      <sheetName val="_x005f_x005f_x005f_x0000__x005f"/>
      <sheetName val="_x005f_x005f_x005f_x005f_"/>
      <sheetName val="Input-Bud"/>
      <sheetName val="Input-Act"/>
      <sheetName val="Input-Act-Adj"/>
      <sheetName val="Input-PY"/>
      <sheetName val="P&amp;L Report-S"/>
      <sheetName val="P&amp;L Report-M"/>
      <sheetName val="收入"/>
      <sheetName val="Open"/>
      <sheetName val="単独全体"/>
      <sheetName val="2009 Actual"/>
      <sheetName val="Forecast 2010"/>
      <sheetName val="Consolidated - 2009 Actual"/>
      <sheetName val="Consolidated - 2008 Budget"/>
      <sheetName val="Consolidated - 2008 Actual"/>
      <sheetName val="MAU 2009 Fcast"/>
      <sheetName val="A6-200"/>
      <sheetName val="ENTRIES"/>
      <sheetName val="Pro-Forma"/>
      <sheetName val="LinkData"/>
      <sheetName val="ARP-G101"/>
      <sheetName val="ARP-U101"/>
      <sheetName val="ARP-U301"/>
      <sheetName val="E221"/>
      <sheetName val="U210' "/>
      <sheetName val="sect perf"/>
      <sheetName val="Sect Fwd PE"/>
      <sheetName val="Chart2 (2)"/>
      <sheetName val="Chart1"/>
      <sheetName val="Chart2"/>
      <sheetName val="----Chart history follows----"/>
      <sheetName val="990513"/>
      <sheetName val="990513b"/>
      <sheetName val="990514"/>
      <sheetName val="990514b"/>
      <sheetName val="990611"/>
      <sheetName val="ye"/>
      <sheetName val="PL"/>
      <sheetName val="Item_cost"/>
      <sheetName val="Repayment Summary"/>
      <sheetName val="Namelist"/>
      <sheetName val="Non-Statistical Sampling Master"/>
      <sheetName val="Consol"/>
      <sheetName val="Calculation"/>
      <sheetName val="Summary"/>
      <sheetName val="20_Simulation"/>
      <sheetName val="Decomposition"/>
      <sheetName val="_x0"/>
      <sheetName val="_x005"/>
      <sheetName val="_封面"/>
      <sheetName val="BALANCE_SHEET"/>
      <sheetName val="PRC_PNL"/>
      <sheetName val="COST_FINAL"/>
      <sheetName val="信息费用预算表(A4)_"/>
      <sheetName val="_xls)rep1011173124(1)"/>
      <sheetName val="Dropdown_list"/>
      <sheetName val="_汇总"/>
      <sheetName val="Sheet1_(11)"/>
      <sheetName val="Mp-team_1"/>
      <sheetName val="Page_2"/>
      <sheetName val="Page_1"/>
      <sheetName val="Council_Staff"/>
      <sheetName val="Vendor_Data"/>
      <sheetName val="总公司2002_12_31"/>
      <sheetName val="Conso-PL(A4_3)"/>
      <sheetName val="Data_1"/>
      <sheetName val="JNC_Data"/>
      <sheetName val="Schedule_2-业务招待费"/>
      <sheetName val="分配表1(原_辅_协）"/>
      <sheetName val="Exchange_Rate"/>
      <sheetName val="Final_sample_listing"/>
      <sheetName val="Sign_Off_Form"/>
      <sheetName val="Detail_Loan_Move__&amp;_Listing"/>
      <sheetName val="Raw_materials"/>
      <sheetName val="Q-purchase_of_RM_test"/>
      <sheetName val="已退VAT_FA明细"/>
      <sheetName val="BOX_SUM"/>
      <sheetName val="FIN_GOOD"/>
      <sheetName val="Admin(Acqusition)_2009_GMC"/>
      <sheetName val="Admin_(TTL)GMC2009"/>
      <sheetName val="Addition_list"/>
      <sheetName val="Income_&amp;_Occupancy_Customer"/>
      <sheetName val="B21_1"/>
      <sheetName val="P&amp;L_Report-S"/>
      <sheetName val="P&amp;L_Report-M"/>
      <sheetName val="2009_Actual"/>
      <sheetName val="Forecast_2010"/>
      <sheetName val="Consolidated_-_2009_Actual"/>
      <sheetName val="Consolidated_-_2008_Budget"/>
      <sheetName val="Consolidated_-_2008_Actual"/>
      <sheetName val="MAU_2009_Fcast"/>
      <sheetName val="U210'_"/>
      <sheetName val="sect_perf"/>
      <sheetName val="Sect_Fwd_PE"/>
      <sheetName val="Chart2_(2)"/>
      <sheetName val="----Chart_history_follows----"/>
      <sheetName val="Repayment_Summary"/>
      <sheetName val="Non-Statistical_Sampling_Mast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Z"/>
      <sheetName val="Sheet2"/>
      <sheetName val="Sheet3"/>
      <sheetName val="数据表核对"/>
      <sheetName val="数据核对附表"/>
      <sheetName val="基础数据表清单"/>
      <sheetName val="SCH-BS 资产负债表-年报"/>
      <sheetName val="SCH-C-1 现金及银行存款"/>
      <sheetName val="SCH-C-2 存放中央银行款项"/>
      <sheetName val="SCH-E-6 信用证"/>
      <sheetName val="SCH-G-4 其他流动资产"/>
      <sheetName val="SCH-H-1 投资"/>
      <sheetName val="SCH-H-2 投资收益"/>
      <sheetName val="SCH-H-7 长期股权投资"/>
      <sheetName val="SCH N-1 客户存款"/>
      <sheetName val="SCH-P-3 其它流动负债"/>
      <sheetName val="月计表科目"/>
      <sheetName val="资产负债表-月计表科目对照表"/>
      <sheetName val="资产负债表-损益明细表-对照表2003"/>
      <sheetName val="待摊费用（华兴）"/>
      <sheetName val="预提费用（华兴）"/>
      <sheetName val="全部"/>
      <sheetName val="省行已批复过"/>
      <sheetName val="安永审计预测"/>
      <sheetName val="损失调查表（200411）"/>
      <sheetName val="损失调查表（计财产-200411）"/>
      <sheetName val="20050319综合损失预测"/>
      <sheetName val="封面"/>
      <sheetName val="目录"/>
      <sheetName val="表1"/>
      <sheetName val="表2"/>
      <sheetName val="表3"/>
      <sheetName val="表4"/>
      <sheetName val="表4.1"/>
      <sheetName val="表4.2"/>
      <sheetName val="表4.3"/>
      <sheetName val="表5"/>
      <sheetName val="表6"/>
      <sheetName val="表6.1"/>
      <sheetName val="表6.2"/>
      <sheetName val="表7"/>
      <sheetName val="表8"/>
      <sheetName val="表9"/>
      <sheetName val="表9.1"/>
      <sheetName val="表10"/>
      <sheetName val="表11"/>
      <sheetName val="表12"/>
      <sheetName val="表12.1"/>
      <sheetName val="表12.2"/>
      <sheetName val="表12.3"/>
      <sheetName val="表12.4"/>
      <sheetName val="表12.5"/>
      <sheetName val="表12.6"/>
      <sheetName val="表12.7"/>
      <sheetName val="表12.8"/>
      <sheetName val="12.8附表"/>
      <sheetName val="表12.9"/>
      <sheetName val="表12.10"/>
      <sheetName val="表13"/>
      <sheetName val="表14"/>
      <sheetName val="表14.1"/>
      <sheetName val="表14.2"/>
      <sheetName val="表15"/>
      <sheetName val="表16"/>
      <sheetName val="表17"/>
      <sheetName val="表17.1"/>
      <sheetName val="表18"/>
      <sheetName val="表19"/>
      <sheetName val="表20"/>
      <sheetName val="表21"/>
      <sheetName val="表22"/>
      <sheetName val="表23"/>
      <sheetName val="表24"/>
      <sheetName val="表25"/>
      <sheetName val="表26"/>
      <sheetName val="表26.1"/>
      <sheetName val="表27"/>
      <sheetName val="表28"/>
      <sheetName val="表29"/>
      <sheetName val="表30"/>
      <sheetName val="表31"/>
      <sheetName val="表32"/>
      <sheetName val="表33"/>
      <sheetName val="表34"/>
      <sheetName val="表35"/>
      <sheetName val="表36"/>
      <sheetName val="表36.1"/>
      <sheetName val="表37"/>
      <sheetName val="表38"/>
      <sheetName val="表38.1"/>
      <sheetName val="表39"/>
      <sheetName val="表40"/>
      <sheetName val="表41"/>
      <sheetName val="表42"/>
      <sheetName val="表43"/>
      <sheetName val="表44"/>
      <sheetName val="#REF!"/>
      <sheetName val="#REF"/>
      <sheetName val="Êý¾Ý±íºË¶Ô"/>
      <sheetName val="Êý¾ÝºË¶Ô¸½±í"/>
      <sheetName val="»ù´¡Êý¾Ý±íÇåµ¥"/>
      <sheetName val="SCH-BS ×Ê²ú¸ºÕ®±í-Äê±¨"/>
      <sheetName val="SCH-C-1 ÏÖ½ð¼°ÒøÐÐ´æ¿î"/>
      <sheetName val="SCH-C-2 ´æ·ÅÖÐÑëÒøÐÐ¿îÏî"/>
      <sheetName val="SCH-E-6 ÐÅÓÃÖ¤"/>
      <sheetName val="SCH-G-4 ÆäËûÁ÷¶¯×Ê²ú"/>
      <sheetName val="SCH-H-1 Í¶×Ê"/>
      <sheetName val="SCH-H-2 Í¶×ÊÊÕÒæ"/>
      <sheetName val="SCH-H-7 ³¤ÆÚ¹ÉÈ¨Í¶×Ê"/>
      <sheetName val="SCH N-1 ¿Í»§´æ¿î"/>
      <sheetName val="SCH-P-3 ÆäËüÁ÷¶¯¸ºÕ®"/>
      <sheetName val="ÔÂ¼Æ±í¿ÆÄ¿"/>
      <sheetName val="×Ê²ú¸ºÕ®±í-ÔÂ¼Æ±í¿ÆÄ¿¶ÔÕÕ±í"/>
      <sheetName val="Ê²ú¸ºÕ®±í-ËðÒæÃ÷Ï¸±í-¶ÔÕÕ±í2003"/>
      <sheetName val="´ýÌ¯·ÑÓÃ£¨»ªÐË£©"/>
      <sheetName val="Ô¤Ìá·ÑÓÃ£¨»ªÐË£©"/>
      <sheetName val="È«²¿"/>
      <sheetName val="Ê¡ÐÐÒÑÅú¸´¹ý"/>
      <sheetName val="°²ÓÀÉó¼ÆÔ¤²â"/>
      <sheetName val="ËðÊ§µ÷²é±í£¨200411£©"/>
      <sheetName val="ËðÊ§µ÷²é±í£¨¼Æ²Æ²ú-200411£©"/>
      <sheetName val="20050319×ÛºÏËðÊ§Ô¤²â"/>
      <sheetName val="·âÃæ"/>
      <sheetName val="Ä¿Â¼"/>
      <sheetName val="±í1"/>
      <sheetName val="±í2"/>
      <sheetName val="±í3"/>
      <sheetName val="±í4"/>
      <sheetName val="±í4.1"/>
      <sheetName val="±í4.2"/>
      <sheetName val="±í4.3"/>
      <sheetName val="±í5"/>
      <sheetName val="±í6"/>
      <sheetName val="±í6.1"/>
      <sheetName val="±í6.2"/>
      <sheetName val="±í7"/>
      <sheetName val="±í8"/>
      <sheetName val="±í9"/>
      <sheetName val="±í9.1"/>
      <sheetName val="±í10"/>
      <sheetName val="±í11"/>
      <sheetName val="±í12"/>
      <sheetName val="±í12.1"/>
      <sheetName val="±í12.2"/>
      <sheetName val="±í12.3"/>
      <sheetName val="±í12.4"/>
      <sheetName val="±í12.5"/>
      <sheetName val="±í12.6"/>
      <sheetName val="±í12.7"/>
      <sheetName val="±í12.8"/>
      <sheetName val="12.8¸½±í"/>
      <sheetName val="±í12.9"/>
      <sheetName val="±í12.10"/>
      <sheetName val="±í13"/>
      <sheetName val="±í14"/>
      <sheetName val="±í14.1"/>
      <sheetName val="±í14.2"/>
      <sheetName val="±í15"/>
      <sheetName val="±í16"/>
      <sheetName val="±í17"/>
      <sheetName val="±í17.1"/>
      <sheetName val="±í18"/>
      <sheetName val="±í19"/>
      <sheetName val="±í20"/>
      <sheetName val="±í21"/>
      <sheetName val="±í22"/>
      <sheetName val="±í23"/>
      <sheetName val="±í24"/>
      <sheetName val="±í25"/>
      <sheetName val="±í26"/>
      <sheetName val="±í26.1"/>
      <sheetName val="±í27"/>
      <sheetName val="±í28"/>
      <sheetName val="±í29"/>
      <sheetName val="±í30"/>
      <sheetName val="±í31"/>
      <sheetName val="±í32"/>
      <sheetName val="±í33"/>
      <sheetName val="±í34"/>
      <sheetName val="±í35"/>
      <sheetName val="±í36"/>
      <sheetName val="±í36.1"/>
      <sheetName val="±í37"/>
      <sheetName val="±í38"/>
      <sheetName val="±í38.1"/>
      <sheetName val="±í39"/>
      <sheetName val="±í40"/>
      <sheetName val="±í41"/>
      <sheetName val="±í42"/>
      <sheetName val="±í43"/>
      <sheetName val="±í44"/>
      <sheetName val="SCH-H-耷 长期股权投资"/>
      <sheetName val="153541"/>
      <sheetName val="B"/>
      <sheetName val="master"/>
      <sheetName val="source"/>
      <sheetName val="DATA"/>
      <sheetName val="BALANCE SHEET"/>
      <sheetName val="综合"/>
      <sheetName val="Sheet1"/>
      <sheetName val="Links"/>
      <sheetName val="Lead"/>
      <sheetName val="Repayment Summary"/>
      <sheetName val="明细分类账"/>
      <sheetName val="Account"/>
      <sheetName val="Center"/>
      <sheetName val="details"/>
      <sheetName val="热力系统"/>
      <sheetName val="SCH-BS_资产负债表-年报"/>
      <sheetName val="SCH-C-1_现金及银行存款"/>
      <sheetName val="SCH-C-2_存放中央银行款项"/>
      <sheetName val="SCH-E-6_信用证"/>
      <sheetName val="SCH-G-4_其他流动资产"/>
      <sheetName val="SCH-H-1_投资"/>
      <sheetName val="SCH-H-2_投资收益"/>
      <sheetName val="SCH-H-7_长期股权投资"/>
      <sheetName val="SCH_N-1_客户存款"/>
      <sheetName val="SCH-P-3_其它流动负债"/>
      <sheetName val="表4_1"/>
      <sheetName val="表4_2"/>
      <sheetName val="表4_3"/>
      <sheetName val="表6_1"/>
      <sheetName val="表6_2"/>
      <sheetName val="表9_1"/>
      <sheetName val="表12_1"/>
      <sheetName val="表12_2"/>
      <sheetName val="表12_3"/>
      <sheetName val="表12_4"/>
      <sheetName val="表12_5"/>
      <sheetName val="表12_6"/>
      <sheetName val="表12_7"/>
      <sheetName val="表12_8"/>
      <sheetName val="12_8附表"/>
      <sheetName val="表12_9"/>
      <sheetName val="表12_10"/>
      <sheetName val="表14_1"/>
      <sheetName val="表14_2"/>
      <sheetName val="表17_1"/>
      <sheetName val="表26_1"/>
      <sheetName val="表36_1"/>
      <sheetName val="表38_1"/>
      <sheetName val="SCH-BS_×Ê²ú¸ºÕ®±í-Äê±¨"/>
      <sheetName val="SCH-C-1_ÏÖ½ð¼°ÒøÐÐ´æ¿î"/>
      <sheetName val="SCH-C-2_´æ·ÅÖÐÑëÒøÐÐ¿îÏî"/>
      <sheetName val="SCH-E-6_ÐÅÓÃÖ¤"/>
      <sheetName val="SCH-G-4_ÆäËûÁ÷¶¯×Ê²ú"/>
      <sheetName val="SCH-H-1_Í¶×Ê"/>
      <sheetName val="SCH-H-2_Í¶×ÊÊÕÒæ"/>
      <sheetName val="SCH-H-7_³¤ÆÚ¹ÉÈ¨Í¶×Ê"/>
      <sheetName val="SCH_N-1_¿Í»§´æ¿î"/>
      <sheetName val="SCH-P-3_ÆäËüÁ÷¶¯¸ºÕ®"/>
      <sheetName val="±í4_1"/>
      <sheetName val="±í4_2"/>
      <sheetName val="±í4_3"/>
      <sheetName val="±í6_1"/>
      <sheetName val="±í6_2"/>
      <sheetName val="±í9_1"/>
      <sheetName val="±í12_1"/>
      <sheetName val="±í12_2"/>
      <sheetName val="±í12_3"/>
      <sheetName val="±í12_4"/>
      <sheetName val="±í12_5"/>
      <sheetName val="±í12_6"/>
      <sheetName val="±í12_7"/>
      <sheetName val="±í12_8"/>
      <sheetName val="12_8¸½±í"/>
      <sheetName val="±í12_9"/>
      <sheetName val="±í12_10"/>
      <sheetName val="±í14_1"/>
      <sheetName val="±í14_2"/>
      <sheetName val="±í17_1"/>
      <sheetName val="±í26_1"/>
      <sheetName val="±í36_1"/>
      <sheetName val="±í38_1"/>
      <sheetName val="E1020"/>
      <sheetName val="Drop List References"/>
      <sheetName val="其他业务利润明细表"/>
      <sheetName val="投资收益明细表"/>
      <sheetName val="未交税金明细表"/>
      <sheetName val="资产负债表"/>
      <sheetName val="关联交易-存款"/>
      <sheetName val="SCH-H-耷_长期股权投资"/>
      <sheetName val="D4RP"/>
      <sheetName val="LinkData"/>
      <sheetName val="Phase2 movementDEC"/>
      <sheetName val="Phase1f.a.DEC"/>
      <sheetName val="Phase2 f.a.DEC (2)"/>
      <sheetName val="accode"/>
      <sheetName val="A3"/>
      <sheetName val="证喜16PL"/>
      <sheetName val="证喜17PL"/>
      <sheetName val="Controls"/>
      <sheetName val="Input"/>
      <sheetName val="Summary"/>
      <sheetName val="企业表一"/>
      <sheetName val="M-5A"/>
      <sheetName val="M-5C"/>
      <sheetName val="Translation Worksheet"/>
      <sheetName val="ARP"/>
      <sheetName val="Cash Flow Statement"/>
      <sheetName val="XL4Poppy"/>
      <sheetName val="U 510"/>
      <sheetName val="Consol"/>
      <sheetName val="Vendor Data"/>
      <sheetName val="5. Graphs"/>
      <sheetName val="SCH 03"/>
      <sheetName val="Salary Movement"/>
      <sheetName val="Movement"/>
      <sheetName val="A2000_data"/>
      <sheetName val="底稿0000"/>
      <sheetName val="5648"/>
      <sheetName val="A-P&amp;L-working"/>
      <sheetName val="table"/>
      <sheetName val="Overview"/>
      <sheetName val="Drop Down"/>
      <sheetName val="财务费用明细表"/>
      <sheetName val="长期待摊费用明细表"/>
      <sheetName val="Salinfo"/>
      <sheetName val="C - Cash and Bank"/>
      <sheetName val="A300"/>
      <sheetName val="账龄分析表"/>
      <sheetName val="外地"/>
      <sheetName val="坯布"/>
      <sheetName val="材料"/>
      <sheetName val="外销"/>
      <sheetName val="Admin(Acqusition) 2009 GMC"/>
      <sheetName val="Admin.(TTL)GMC2009"/>
      <sheetName val="Addition list"/>
      <sheetName val="4"/>
      <sheetName val="6"/>
      <sheetName val="营业费用趋势分析"/>
      <sheetName val="CY sales report"/>
      <sheetName val="应收帐款"/>
      <sheetName val="YS02-02"/>
      <sheetName val="Economic evaluation - FY98 base"/>
      <sheetName val="目錄"/>
      <sheetName val="loan database"/>
      <sheetName val="其他货币资金.dbf"/>
      <sheetName val="银行存款.dbf"/>
      <sheetName val="A16C"/>
      <sheetName val="初始设定"/>
      <sheetName val="05应收账款"/>
      <sheetName val="01货币资金"/>
      <sheetName val="资产评估结果分类汇总表 (2)"/>
      <sheetName val="应付福利费"/>
      <sheetName val="材料采购-入库"/>
      <sheetName val="原材料－其他"/>
      <sheetName val="材料成本差异－运费等"/>
      <sheetName val=" "/>
      <sheetName val="收入明细－按客户"/>
      <sheetName val="CR HLS"/>
      <sheetName val="BOX SUM"/>
      <sheetName val="FIN GOOD"/>
      <sheetName val="Pre-operating Exp"/>
      <sheetName val="Miscellaneous Exp."/>
      <sheetName val="Rental 2002"/>
      <sheetName val="Rental 2001"/>
      <sheetName val="US Codes"/>
      <sheetName val="dic"/>
      <sheetName val="Control"/>
      <sheetName val="Basic Info"/>
      <sheetName val="SH Momentum --&gt;"/>
      <sheetName val="EBITDA Bridge"/>
      <sheetName val="SCH-BS_资产负债表-年报1"/>
      <sheetName val="SCH-C-1_现金及银行存款1"/>
      <sheetName val="SCH-C-2_存放中央银行款项1"/>
      <sheetName val="SCH-E-6_信用证1"/>
      <sheetName val="SCH-G-4_其他流动资产1"/>
      <sheetName val="SCH-H-1_投资1"/>
      <sheetName val="SCH-H-2_投资收益1"/>
      <sheetName val="SCH-H-7_长期股权投资1"/>
      <sheetName val="SCH_N-1_客户存款1"/>
      <sheetName val="SCH-P-3_其它流动负债1"/>
      <sheetName val="表4_11"/>
      <sheetName val="表4_21"/>
      <sheetName val="表4_31"/>
      <sheetName val="表6_11"/>
      <sheetName val="表6_21"/>
      <sheetName val="表9_11"/>
      <sheetName val="表12_11"/>
      <sheetName val="表12_21"/>
      <sheetName val="表12_31"/>
      <sheetName val="表12_41"/>
      <sheetName val="表12_51"/>
      <sheetName val="表12_61"/>
      <sheetName val="表12_71"/>
      <sheetName val="表12_81"/>
      <sheetName val="12_8附表1"/>
      <sheetName val="表12_91"/>
      <sheetName val="表12_101"/>
      <sheetName val="表14_11"/>
      <sheetName val="表14_21"/>
      <sheetName val="表17_11"/>
      <sheetName val="表26_11"/>
      <sheetName val="表36_11"/>
      <sheetName val="表38_11"/>
      <sheetName val="SCH-BS_×Ê²ú¸ºÕ®±í-Äê±¨1"/>
      <sheetName val="SCH-C-1_ÏÖ½ð¼°ÒøÐÐ´æ¿î1"/>
      <sheetName val="SCH-C-2_´æ·ÅÖÐÑëÒøÐÐ¿îÏî1"/>
      <sheetName val="SCH-E-6_ÐÅÓÃÖ¤1"/>
      <sheetName val="SCH-G-4_ÆäËûÁ÷¶¯×Ê²ú1"/>
      <sheetName val="SCH-H-1_Í¶×Ê1"/>
      <sheetName val="SCH-H-2_Í¶×ÊÊÕÒæ1"/>
      <sheetName val="SCH-H-7_³¤ÆÚ¹ÉÈ¨Í¶×Ê1"/>
      <sheetName val="SCH_N-1_¿Í»§´æ¿î1"/>
      <sheetName val="SCH-P-3_ÆäËüÁ÷¶¯¸ºÕ®1"/>
      <sheetName val="±í4_11"/>
      <sheetName val="±í4_21"/>
      <sheetName val="±í4_31"/>
      <sheetName val="±í6_11"/>
      <sheetName val="±í6_21"/>
      <sheetName val="±í9_11"/>
      <sheetName val="±í12_11"/>
      <sheetName val="±í12_21"/>
      <sheetName val="±í12_31"/>
      <sheetName val="±í12_41"/>
      <sheetName val="±í12_51"/>
      <sheetName val="±í12_61"/>
      <sheetName val="±í12_71"/>
      <sheetName val="±í12_81"/>
      <sheetName val="12_8¸½±í1"/>
      <sheetName val="±í12_91"/>
      <sheetName val="±í12_101"/>
      <sheetName val="±í14_11"/>
      <sheetName val="±í14_21"/>
      <sheetName val="±í17_11"/>
      <sheetName val="±í26_11"/>
      <sheetName val="±í36_11"/>
      <sheetName val="±í38_11"/>
      <sheetName val="SCH-H-耷_长期股权投资1"/>
      <sheetName val="BALANCE_SHEET"/>
      <sheetName val="Repayment_Summary"/>
      <sheetName val="Drop_List_References"/>
      <sheetName val="Phase2_movementDEC"/>
      <sheetName val="Phase1f_a_DEC"/>
      <sheetName val="Phase2_f_a_DEC_(2)"/>
      <sheetName val="Translation_Worksheet"/>
      <sheetName val="Cash_Flow_Statement"/>
      <sheetName val="U_510"/>
      <sheetName val="Vendor_Data"/>
      <sheetName val="5__Graphs"/>
      <sheetName val="SCH_03"/>
      <sheetName val="Salary_Movement"/>
      <sheetName val="Drop_Down"/>
      <sheetName val="C_-_Cash_and_Bank"/>
      <sheetName val="Admin(Acqusition)_2009_GMC"/>
      <sheetName val="Admin_(TTL)GMC2009"/>
      <sheetName val="Addition_list"/>
      <sheetName val="CY_sales_report"/>
      <sheetName val="Economic_evaluation_-_FY98_base"/>
      <sheetName val="loan_database"/>
      <sheetName val="其他货币资金_dbf"/>
      <sheetName val="银行存款_dbf"/>
      <sheetName val="资产评估结果分类汇总表_(2)"/>
      <sheetName val="_"/>
      <sheetName val="CR_HLS"/>
      <sheetName val="BOX_SUM"/>
      <sheetName val="FIN_GOOD"/>
      <sheetName val="Pre-operating_Exp"/>
      <sheetName val="Miscellaneous_Exp_"/>
      <sheetName val="Rental_2002"/>
      <sheetName val="Rental_2001"/>
      <sheetName val="US_Codes"/>
      <sheetName val="Basic_Info"/>
      <sheetName val="SH_Momentum_--&gt;"/>
      <sheetName val="EBITDA_Bridge"/>
      <sheetName val="Income &amp; Occupancy Customer"/>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广西汇总"/>
      <sheetName val="企业前三年损益表"/>
      <sheetName val="现金盘点表"/>
      <sheetName val="存货盘点表"/>
      <sheetName val="中山货币"/>
      <sheetName val="中山应收"/>
      <sheetName val="中山原材料"/>
      <sheetName val="中山待摊"/>
      <sheetName val="中山低值"/>
      <sheetName val="中山包装"/>
      <sheetName val="产成品"/>
      <sheetName val="中山递延"/>
      <sheetName val="中山在建"/>
      <sheetName val="中山负债"/>
      <sheetName val="建筑物（帐面)"/>
      <sheetName val="建筑物 (王工） (2)"/>
      <sheetName val="车辆"/>
      <sheetName val="中山设备"/>
      <sheetName val="中山土地"/>
      <sheetName val="Sheet1"/>
      <sheetName val="Sheet2"/>
      <sheetName val="Sheet3"/>
      <sheetName val="Sheet4"/>
      <sheetName val="Sheet5"/>
      <sheetName val="Sheet6"/>
      <sheetName val="Q100"/>
      <sheetName val="生产成本"/>
      <sheetName val="K420"/>
      <sheetName val="N100"/>
      <sheetName val="AFEMAI"/>
      <sheetName val="Breakdown"/>
      <sheetName val="UFPrn20050928093916"/>
      <sheetName val="00年损益（分月）"/>
      <sheetName val="汇总表"/>
      <sheetName val="cover"/>
      <sheetName val="for retest"/>
      <sheetName val="投资收益明细表"/>
      <sheetName val="其他业务利润明细表"/>
      <sheetName val="未交税金明细表"/>
      <sheetName val="master"/>
      <sheetName val="base"/>
      <sheetName val="MOH"/>
      <sheetName val="17应付票据明细表"/>
      <sheetName val="1.Bancal023"/>
      <sheetName val="B"/>
      <sheetName val="BALANCE SHEET"/>
      <sheetName val="PL11"/>
      <sheetName val="#REF!"/>
      <sheetName val="original"/>
      <sheetName val="Source"/>
      <sheetName val="设备部房屋"/>
      <sheetName val="上报资产负债表"/>
      <sheetName val="上报损益表"/>
      <sheetName val="补充表"/>
      <sheetName val="5 - ASSETS"/>
      <sheetName val="资产负债表"/>
      <sheetName val="Balance à 4 niveaux. armxls"/>
      <sheetName val="P500-预提费用明细表"/>
      <sheetName val="空调库存商品"/>
      <sheetName val="洗衣机库存商品"/>
      <sheetName val="N110"/>
      <sheetName val="E1020"/>
      <sheetName val="营业费用"/>
      <sheetName val="Control"/>
      <sheetName val="Data List"/>
      <sheetName val="SnZ"/>
      <sheetName val="02-U310"/>
      <sheetName val="Coach Chassis (inventory)"/>
      <sheetName val="TopAct_Actives"/>
      <sheetName val="4-货币资金-现金"/>
      <sheetName val="Cash Flow Statement"/>
      <sheetName val="银誉-黄建忠"/>
      <sheetName val="BT 03"/>
      <sheetName val="BT 02"/>
      <sheetName val="BT 01"/>
      <sheetName val="VAT Payable01"/>
      <sheetName val="VAT Payable 02"/>
      <sheetName val="VAT Payable 03"/>
      <sheetName val="GM Analysis"/>
      <sheetName val="Controls"/>
      <sheetName val="Input"/>
      <sheetName val="Summary"/>
      <sheetName val="Cashflow(Scenario)"/>
      <sheetName val="F1"/>
      <sheetName val="2002-H300"/>
      <sheetName val="2001-H300"/>
      <sheetName val="Sales for 2001"/>
      <sheetName val="Category"/>
      <sheetName val="中山1"/>
      <sheetName val="Dropdown list"/>
      <sheetName val="XREF"/>
      <sheetName val="base2000"/>
      <sheetName val="Subs"/>
      <sheetName val="索引"/>
      <sheetName val="N1_AT"/>
      <sheetName val="C2_WKSP"/>
      <sheetName val="A1_INP"/>
      <sheetName val="A2_TINPM"/>
      <sheetName val="A3_TINPP"/>
      <sheetName val="HK-HKD"/>
      <sheetName val="底稿0000"/>
      <sheetName val="企业表一"/>
      <sheetName val="M-5C"/>
      <sheetName val="M-5A"/>
      <sheetName val="E1"/>
      <sheetName val="CFS (03)"/>
      <sheetName val="附表6"/>
      <sheetName val="Ref"/>
      <sheetName val="E120K"/>
      <sheetName val="完"/>
      <sheetName val="&lt;A&gt; Holdco"/>
      <sheetName val="Settings"/>
      <sheetName val="应收帐款 AR "/>
      <sheetName val="云达"/>
      <sheetName val="accumdeprn"/>
      <sheetName val="构筑物5-1-2"/>
      <sheetName val="制造成本预算表A3"/>
      <sheetName val="物流费用预算表(A4)"/>
      <sheetName val="销售费用预算表(A4)"/>
      <sheetName val="管理费用预算表(A4)"/>
      <sheetName val="信息费用预算表(A4) "/>
      <sheetName val="研发费用预算明细表A3"/>
      <sheetName val="ZLR1"/>
      <sheetName val="3-1.合同付款"/>
      <sheetName val="3-2.非合同付款"/>
      <sheetName val="2-2.非合同基本信息"/>
      <sheetName val="选择报表"/>
      <sheetName val="银行借款询证"/>
      <sheetName val="2002-07"/>
      <sheetName val="目录"/>
      <sheetName val="Sheet7"/>
      <sheetName val="江苏应收账款"/>
      <sheetName val="A300"/>
      <sheetName val="June 2004 13%&amp;17% details"/>
      <sheetName val="June 2004 7% details"/>
      <sheetName val="ZHF"/>
      <sheetName val="F101"/>
      <sheetName val="4月回款"/>
      <sheetName val="4月销售"/>
      <sheetName val="ap"/>
      <sheetName val="其他应付款.dbf"/>
      <sheetName val="數量統計"/>
      <sheetName val="location"/>
      <sheetName val="报表11"/>
      <sheetName val="试算平衡表"/>
      <sheetName val="總計(按月份)"/>
      <sheetName val="12(762mm)套管"/>
      <sheetName val="11111111"/>
      <sheetName val="岭头19-1"/>
      <sheetName val="财务费用明细表"/>
      <sheetName val="长期待摊费用明细表"/>
      <sheetName val="G102"/>
      <sheetName val="회수내역"/>
      <sheetName val="Bal Sheet"/>
      <sheetName val="2weeeks All  Excess and Shortag"/>
      <sheetName val="zx"/>
      <sheetName val="物料收发汇总表"/>
      <sheetName val="1-7月份"/>
      <sheetName val="运煤预算"/>
      <sheetName val="FDREPORT"/>
      <sheetName val="Ã«ÀûÂÊ·ÖÎö±í"/>
      <sheetName val="Cashf_ch#6"/>
      <sheetName val="Balance #1"/>
      <sheetName val="Contents"/>
      <sheetName val="Inv_days #5"/>
      <sheetName val="Adjust #14"/>
      <sheetName val="BS-Jul 04"/>
      <sheetName val="员工工资"/>
      <sheetName val="KEY"/>
      <sheetName val="Data"/>
      <sheetName val="BS"/>
      <sheetName val="basicInformation"/>
      <sheetName val="RMB"/>
      <sheetName val="UFPrn20080122182426"/>
      <sheetName val="P101"/>
      <sheetName val="K700"/>
      <sheetName val="月份"/>
      <sheetName val="SFS(BUDGET)"/>
      <sheetName val="E105"/>
      <sheetName val="中旅集團屬下和中投屬下公司明細表"/>
      <sheetName val="FAST TRACK"/>
      <sheetName val="P&amp;L Consol"/>
      <sheetName val="科目代码"/>
      <sheetName val="6月末SP库存"/>
      <sheetName val="PL"/>
      <sheetName val="U601"/>
      <sheetName val="个人欠款账龄分析表"/>
      <sheetName val="长期借款汇总表"/>
      <sheetName val="2月收入成本明细表"/>
      <sheetName val="销售"/>
      <sheetName val="Cover sheet "/>
      <sheetName val="T6"/>
      <sheetName val="HO &amp; Aust BS"/>
      <sheetName val="P300"/>
      <sheetName val="流资汇总"/>
      <sheetName val="财务报表"/>
      <sheetName val="损益同期"/>
      <sheetName val="应付票据"/>
      <sheetName val="Entity Data"/>
      <sheetName val="应交税金表"/>
      <sheetName val="2005"/>
      <sheetName val="1"/>
      <sheetName val="original2"/>
      <sheetName val="日程"/>
      <sheetName val="進め方"/>
      <sheetName val="Sheet1 (11)"/>
      <sheetName val="Collateral"/>
      <sheetName val="列表"/>
      <sheetName val="Detail Loan Move. &amp; Listing"/>
      <sheetName val="MasterList"/>
      <sheetName val="02－03年份成本"/>
      <sheetName val="总公司2002.12.31"/>
      <sheetName val="生产部金额"/>
      <sheetName val="2"/>
      <sheetName val="3"/>
      <sheetName val="4"/>
      <sheetName val="5"/>
      <sheetName val="6"/>
      <sheetName val="7"/>
      <sheetName val="8"/>
      <sheetName val="9"/>
      <sheetName val="10"/>
      <sheetName val="11"/>
      <sheetName val="12"/>
      <sheetName val="TOTAL"/>
      <sheetName val="威娜"/>
      <sheetName val="0"/>
      <sheetName val="외화금융(97-03)"/>
      <sheetName val="Parameters"/>
      <sheetName val="XL4Poppy"/>
      <sheetName val="工具"/>
      <sheetName val="TITAL2007"/>
      <sheetName val="FF-6"/>
      <sheetName val="ARP"/>
      <sheetName val="A3"/>
      <sheetName val="WORKING"/>
      <sheetName val="K310Breakdown of Additon in SH"/>
      <sheetName val="5国内培训明细表"/>
      <sheetName val="6出国（境）培训明细表"/>
      <sheetName val="BS3"/>
      <sheetName val="利润表"/>
      <sheetName val="ｺｽﾄｾﾝﾀｰ符号表"/>
      <sheetName val="货品代码（本Sheet不能更改和显示）"/>
      <sheetName val="B12.5"/>
      <sheetName val="产品销售收入与成本明细表"/>
      <sheetName val="金铜矿存货收发存汇总表1-9月"/>
      <sheetName val="B21.1"/>
      <sheetName val="Council Staff"/>
      <sheetName val="PRC PNL"/>
      <sheetName val="兌換率"/>
      <sheetName val="#REF"/>
      <sheetName val=""/>
      <sheetName val="科目表"/>
      <sheetName val="_x005f_x0000__x005f_x0000__x005f_x0000__x005f_x0000__x0"/>
      <sheetName val="壓摸穿燈"/>
      <sheetName val="KKKKKKKK"/>
      <sheetName val="_x005f_x005f_x005f_x0000__x005f_x005f_x005f_x0000__x005"/>
      <sheetName val="内销_电"/>
      <sheetName val="内销N220"/>
      <sheetName val="内销N234"/>
      <sheetName val="内销N326"/>
      <sheetName val="内销N330"/>
      <sheetName val="内销N339"/>
      <sheetName val="内销N375"/>
      <sheetName val="内销N550"/>
      <sheetName val="内销N650"/>
      <sheetName val="内销N660"/>
      <sheetName val="内销次品炭黑"/>
      <sheetName val="内销炭黑泥"/>
      <sheetName val="外销N220"/>
      <sheetName val="外销N234"/>
      <sheetName val="外销N326"/>
      <sheetName val="外销N330"/>
      <sheetName val="外销N339"/>
      <sheetName val="外销N375"/>
      <sheetName val="外销N550"/>
      <sheetName val="外销N630"/>
      <sheetName val="外销N650"/>
      <sheetName val="外销N660"/>
      <sheetName val="外销次品炭黑"/>
      <sheetName val="财务利息"/>
      <sheetName val="宣1"/>
      <sheetName val="_x005f_x005f_x005f_x005f_x005f_x005f_x005f_x0000__x005f"/>
      <sheetName val="GDB-SZB"/>
      <sheetName val="固定资产清单"/>
      <sheetName val="Dep.HK"/>
      <sheetName val="通用设备"/>
      <sheetName val="计提坏帐（每半年）"/>
      <sheetName val="AGRO PRC DATABASE"/>
      <sheetName val="J&amp;Q"/>
      <sheetName val="RESUMEN"/>
      <sheetName val="资料"/>
      <sheetName val="I200RPT07-Purchase"/>
      <sheetName val="YS02-02"/>
      <sheetName val="COA"/>
      <sheetName val="CA_new"/>
      <sheetName val="FSM"/>
      <sheetName val="UP1"/>
      <sheetName val="UP3"/>
      <sheetName val="IC4"/>
      <sheetName val="Dec余额表"/>
      <sheetName val="Approved Renov Payment Schedule"/>
      <sheetName val="2004"/>
      <sheetName val="_x005f_x005f_x005f_x005f_x005f_x005f_x005f_x005f_x005f_x005f_"/>
      <sheetName val="E302"/>
      <sheetName val="4_货币资金_现金"/>
      <sheetName val="劳保"/>
      <sheetName val="TB_累1"/>
      <sheetName val="12月到货 "/>
      <sheetName val="基本信息输入"/>
      <sheetName val="总分类账"/>
      <sheetName val="note(1)"/>
      <sheetName val="分配表1(原.辅.协）"/>
      <sheetName val="燃动分配表"/>
      <sheetName val="PR (10S)"/>
      <sheetName val="Purchased FG stocklist"/>
      <sheetName val="Self-produced FG stocklist"/>
      <sheetName val="三兴2"/>
      <sheetName val="ARP-U501"/>
      <sheetName val="青岛库调回"/>
      <sheetName val="暂估"/>
      <sheetName val="7-11销售"/>
      <sheetName val="固定资产处理情况表"/>
      <sheetName val="装"/>
      <sheetName val="‚a‚l‚o“h‘•’¼Þ"/>
      <sheetName val="UFPrn20070417132725"/>
      <sheetName val="UFPrn20070417132821"/>
      <sheetName val="key indic."/>
      <sheetName val="_x005f_x0000__x005f_x0000__x005"/>
      <sheetName val="_x005f_x005f_x005f_x0000__x005f"/>
      <sheetName val="_x005f_x005f_x005f_x005f_"/>
      <sheetName val="A-P&amp;L-working"/>
      <sheetName val="EBITDA Bridge"/>
      <sheetName val="97년추정손익계산서"/>
      <sheetName val="未收款明细"/>
      <sheetName val="zhongshan "/>
      <sheetName val="O500"/>
      <sheetName val="Narrative"/>
      <sheetName val="清单12.31"/>
      <sheetName val="2001"/>
      <sheetName val="U620-应收票据贴现(参考)"/>
      <sheetName val="产品型号名称参照表"/>
      <sheetName val="E101"/>
      <sheetName val="g101"/>
      <sheetName val="ARP-U201"/>
      <sheetName val="Lead"/>
      <sheetName val="A.R 01"/>
      <sheetName val="1月回款"/>
      <sheetName val="1月销售"/>
      <sheetName val="币种"/>
      <sheetName val="地区"/>
      <sheetName val="公司代码主数据"/>
      <sheetName val="银行名称"/>
      <sheetName val="表一上线公司和非上线公司提报银行主数据"/>
      <sheetName val="应收账款余额表"/>
      <sheetName val="应收账款借方余额表"/>
      <sheetName val="应收账款贷方余额表"/>
      <sheetName val="2002年预提费用"/>
      <sheetName val="代码"/>
      <sheetName val="TMﾃﾞｰﾀ"/>
      <sheetName val="大纲"/>
      <sheetName val="应收票据(关联方)"/>
      <sheetName val="用料-2"/>
      <sheetName val="用料-1"/>
      <sheetName val="用料-3"/>
      <sheetName val="E.3.2-1"/>
      <sheetName val="  ACTadj  "/>
      <sheetName val="  ACTvol  "/>
      <sheetName val="F511Costing"/>
      <sheetName val="dm"/>
      <sheetName val="产品销售收入成本明细表（合同）"/>
      <sheetName val="财政供养人员增幅"/>
      <sheetName val="明细账"/>
      <sheetName val="FIXASSET"/>
      <sheetName val="Company Info"/>
      <sheetName val="Chart of acct "/>
      <sheetName val="Shunde"/>
      <sheetName val="使用说明2-明细及范例"/>
      <sheetName val="Tenants"/>
      <sheetName val="附A-7"/>
      <sheetName val="I3"/>
      <sheetName val="U-2"/>
      <sheetName val="HQ-AP,Prep.NP"/>
      <sheetName val="6月"/>
      <sheetName val="标本-资产"/>
      <sheetName val="应付票据明细"/>
      <sheetName val="原材料抽查表"/>
      <sheetName val="Sch 17"/>
      <sheetName val="暂估数"/>
      <sheetName val="存货属性"/>
      <sheetName val="公司代码"/>
      <sheetName val="现金流量表项目"/>
      <sheetName val="银行存款"/>
      <sheetName val="管理费用"/>
      <sheetName val="主营业务收入"/>
      <sheetName val="制造费用"/>
      <sheetName val="电子"/>
      <sheetName val="21122"/>
      <sheetName val="分录"/>
      <sheetName val="库存商品mx"/>
      <sheetName val="主营业务成本Dy"/>
      <sheetName val="明细科目余额表"/>
      <sheetName val="所得税明细表"/>
      <sheetName val="Admin(Acqusition) 2009 GMC"/>
      <sheetName val="Admin.(TTL)GMC2009"/>
      <sheetName val="Consol"/>
      <sheetName val="Yr_1997"/>
      <sheetName val="利润分析"/>
      <sheetName val="资产负债分析"/>
      <sheetName val="银行存款Dy"/>
      <sheetName val="应收利息Dy"/>
      <sheetName val="短期投资Dy"/>
      <sheetName val="货币资金Dy"/>
      <sheetName val="#511BkRec"/>
      <sheetName val="生产"/>
      <sheetName val="Trial Balance"/>
      <sheetName val="A1000"/>
      <sheetName val="AGENT"/>
      <sheetName val="nj-Mixed"/>
      <sheetName val="sz-Mixed"/>
      <sheetName val="????"/>
      <sheetName val="主营业务税金及附加Dy"/>
      <sheetName val="应收账款Dy"/>
      <sheetName val="物流系统内部单位名称"/>
      <sheetName val="明细表"/>
      <sheetName val="存货Dy"/>
      <sheetName val="Open"/>
      <sheetName val="长期应付款Dy"/>
      <sheetName val="应交税费Dy"/>
      <sheetName val="预付账款Dy"/>
      <sheetName val="界面"/>
      <sheetName val="应付票据按照收款人列示"/>
      <sheetName val="预计负债Dy"/>
      <sheetName val="设定"/>
      <sheetName val="参数"/>
      <sheetName val="应收票据备查簿"/>
      <sheetName val="数量金额总账"/>
      <sheetName val="无形资产Dy"/>
      <sheetName val="各单位目标指标"/>
      <sheetName val="其他应付款Dy"/>
      <sheetName val="应收票据Dy"/>
      <sheetName val="专项应付款Dy"/>
      <sheetName val="应付账款明细BS.09 "/>
      <sheetName val="长期股权投资Dy"/>
      <sheetName val="loan database"/>
      <sheetName val="营业税金及附加Dy"/>
      <sheetName val="应付股利Dy"/>
      <sheetName val="其他应收款Dy"/>
      <sheetName val="应付利息Dy"/>
      <sheetName val="应付票据Dy"/>
      <sheetName val="应付职工薪酬Dy"/>
      <sheetName val="短期投资股票投资.dbf"/>
      <sheetName val="短期投资国债投资.dbf"/>
      <sheetName val="股票投资收益.dbf"/>
      <sheetName val="其他货币海通.dbf"/>
      <sheetName val="其他货币零领路.dbf"/>
      <sheetName val="投资收益债券.dbf"/>
      <sheetName val="商誉Dy"/>
      <sheetName val="短期借款审定表"/>
      <sheetName val="投资收益Dy"/>
      <sheetName val="在建工程Dy"/>
      <sheetName val="销售费用Dy"/>
      <sheetName val="工程物资Dy"/>
      <sheetName val="累计1"/>
      <sheetName val="应付账款Dy"/>
      <sheetName val="预收款项Dy"/>
      <sheetName val="04收发存汇总表"/>
      <sheetName val="laroux"/>
      <sheetName val="汇总万元B1"/>
      <sheetName val="本部汇总"/>
      <sheetName val="对照表"/>
      <sheetName val="流动资产汇总"/>
      <sheetName val="现金B3-1-1"/>
      <sheetName val="银存B3-1-2"/>
      <sheetName val="其他货币资金B3-1-3"/>
      <sheetName val="短期投资汇总3-2"/>
      <sheetName val="短投--股票3-2-1"/>
      <sheetName val="短投--债券3-2-2"/>
      <sheetName val="应收票据B3-3"/>
      <sheetName val="应收帐款3-4"/>
      <sheetName val="应收利润3-5"/>
      <sheetName val="应收利息3-6"/>
      <sheetName val="预付帐款3-7"/>
      <sheetName val="应收出口退税3-8"/>
      <sheetName val="其他应收B3-9"/>
      <sheetName val="存货汇总B3-10"/>
      <sheetName val="原材料3-10-1"/>
      <sheetName val="材料采购3-10-2"/>
      <sheetName val="包装物3-10-4"/>
      <sheetName val="辅助材料3-10-3"/>
      <sheetName val="委托加工3-10-5"/>
      <sheetName val="产成品3-10-6"/>
      <sheetName val="在产品3-10-7"/>
      <sheetName val="发出商品3-10-8"/>
      <sheetName val="3-10-9在用低值 "/>
      <sheetName val="3-11待摊"/>
      <sheetName val="待处理流动资产净损失3-12"/>
      <sheetName val="一年内到期的债券投资3-13"/>
      <sheetName val="其他流动资产3-14"/>
      <sheetName val="长投汇"/>
      <sheetName val="长投--债券4-2"/>
      <sheetName val="长投--股票4-1"/>
      <sheetName val="长投--其他4-3"/>
      <sheetName val="固定资产汇总B5"/>
      <sheetName val="建筑物5-1-1"/>
      <sheetName val="管道沟槽5-1-3"/>
      <sheetName val="机器设备5-2-1"/>
      <sheetName val="车辆5-2-2"/>
      <sheetName val="电子设备5-2-3"/>
      <sheetName val="工程物资5-3"/>
      <sheetName val="在建工程--土建5-4-1"/>
      <sheetName val="在建工程--设备5-4-2"/>
      <sheetName val="固定资产清理5-5"/>
      <sheetName val="待处理固定资产净损失5-6"/>
      <sheetName val="其他无形资产6-2"/>
      <sheetName val="开办费7-1"/>
      <sheetName val="长期待摊7-2"/>
      <sheetName val="其他长期资产8-1"/>
      <sheetName val="递延税款借项8-2"/>
      <sheetName val="流动负债汇总B9"/>
      <sheetName val="短借B9-1"/>
      <sheetName val="应付票据9-2"/>
      <sheetName val="应付帐款9-3"/>
      <sheetName val="预收帐款9-4"/>
      <sheetName val="代销商品款9-5"/>
      <sheetName val="其他应付B9-6"/>
      <sheetName val="应付工资9-7"/>
      <sheetName val="应付福利费B9-8"/>
      <sheetName val="应交税金B9-9"/>
      <sheetName val="应付利润9-10"/>
      <sheetName val="其他应交款9-11"/>
      <sheetName val="预提费用9-12"/>
      <sheetName val="一年内到期的长期负债9-13"/>
      <sheetName val="其他流动负债9-14"/>
      <sheetName val="长期负债汇总10"/>
      <sheetName val="长期借款10-1"/>
      <sheetName val="应付债券10-2"/>
      <sheetName val="长期应付款10-3"/>
      <sheetName val="住房周转金10-4"/>
      <sheetName val="专项应付款10-5"/>
      <sheetName val="递延税款贷项10-6"/>
      <sheetName val="存货汇总F3-10"/>
      <sheetName val="长期负债汇总50"/>
      <sheetName val="研发支出Dy"/>
      <sheetName val="营业外支出Dy"/>
      <sheetName val="年初数调整分录"/>
      <sheetName val="营业收入Dy"/>
      <sheetName val="生产性生物资产Dy"/>
      <sheetName val="应收账款明细表"/>
      <sheetName val="营业外收入Dy"/>
      <sheetName val="短期借款Dy"/>
      <sheetName val="其他货币资金.dbf"/>
      <sheetName val="银行存款.dbf"/>
      <sheetName val="_"/>
      <sheetName val="交易性金融资产Dy"/>
      <sheetName val="基本信息"/>
      <sheetName val="营业外收入明细表"/>
      <sheetName val="湖南湘潭应付个人明细帐"/>
      <sheetName val="预付款项Dy"/>
      <sheetName val="持有至到期投资Dy"/>
      <sheetName val="A430"/>
      <sheetName val="递延所得税资产Dy"/>
      <sheetName val="实收资本Dy"/>
      <sheetName val="1-12科目余额表"/>
      <sheetName val="11-12月科目余额表"/>
      <sheetName val="12.31固定资产清单"/>
      <sheetName val="预付11-12"/>
      <sheetName val="在建工程Mx"/>
      <sheetName val="Accounts"/>
      <sheetName val="固定资产Dy"/>
      <sheetName val="企业前三年损益表_x0005_뀁텳_xd891_"/>
      <sheetName val="预收账款Dy"/>
      <sheetName val="可供出售金融资产Dy"/>
      <sheetName val="构筑物明细2-2"/>
      <sheetName val="资本公积Dy"/>
      <sheetName val="订"/>
      <sheetName val="管理费用检查情况表"/>
      <sheetName val="销售费用截止测试"/>
      <sheetName val="库存股Dy"/>
      <sheetName val="未分配利润Dy"/>
      <sheetName val="企业前三年损益表_x005f_x0005_뀁텳_x005f_xd891_"/>
      <sheetName val="订单"/>
      <sheetName val="1_税金 (2)"/>
      <sheetName val="1108试算平衡表"/>
      <sheetName val="POWER ASSUMPTIONS"/>
      <sheetName val="G.1R-Shou COP Gf"/>
      <sheetName val="Toolbox"/>
      <sheetName val="改账前余额表"/>
      <sheetName val="工时统计"/>
      <sheetName val="收入分析"/>
      <sheetName val="PBC"/>
      <sheetName val="SW-TEO"/>
      <sheetName val="企业前三年损益表_x005f_x005f_x005f_x0005_뀁텳_x005f_x005f_x"/>
      <sheetName val="铸钢低值易耗品"/>
      <sheetName val="银行"/>
      <sheetName val="所得税费用Dy"/>
      <sheetName val="主营业务收入Dy"/>
      <sheetName val="ZH8"/>
      <sheetName val="递延所得税资产测算表"/>
      <sheetName val="应纳税所得额明细表"/>
      <sheetName val="企业前三年损益表_x005f_x005f_x005f_x005f_x005f_x005f_x000"/>
      <sheetName val="11月处理 (2)"/>
      <sheetName val="清帐"/>
      <sheetName val="递帐"/>
      <sheetName val="财务成本"/>
      <sheetName val="递延所得税负债Dy"/>
      <sheetName val="企业前三年损益表_x005f_x0005_뀁텳_x"/>
      <sheetName val="2002.1-6管理费用"/>
      <sheetName val="其他应付款Cx"/>
      <sheetName val="I5-2"/>
      <sheetName val="I6-2"/>
      <sheetName val="企业前三年损益表_x005f_x005f_x000"/>
      <sheetName val="企业前三年损益表_x0005_뀁텳_x"/>
      <sheetName val="企业前三年损益表_x000"/>
      <sheetName val="ARP-U301"/>
      <sheetName val="ARP-U401"/>
      <sheetName val="_x005f_x005f_x005f_x005f_x005f_x005f_x005f_x005f_"/>
      <sheetName val="库存"/>
      <sheetName val="合并后销售"/>
      <sheetName val="二级明细"/>
      <sheetName val="其他应收-导出"/>
      <sheetName val="营业外支出"/>
      <sheetName val="真实性U120C"/>
      <sheetName val="备忘录"/>
      <sheetName val="xj"/>
      <sheetName val="1月"/>
      <sheetName val="产品销售毛利表"/>
      <sheetName val="存货（在产品）"/>
      <sheetName val="辅助生产成本明细"/>
      <sheetName val="存货明细表-大类"/>
      <sheetName val="房屋类"/>
      <sheetName val="1461（12.6）"/>
      <sheetName val="出库截至测试"/>
      <sheetName val="入库截至测试"/>
      <sheetName val="Links"/>
      <sheetName val="（27）实收资本"/>
      <sheetName val="Reserves"/>
      <sheetName val="sysparm"/>
      <sheetName val="剥离前"/>
      <sheetName val="科目余额表"/>
      <sheetName val="SAD"/>
      <sheetName val="支出原材料"/>
      <sheetName val="收入原料"/>
      <sheetName val="管理"/>
      <sheetName val="委外加工核销汇总表"/>
      <sheetName val="Consolidated TB"/>
      <sheetName val="福州路仓库(3)"/>
      <sheetName val="物资采购-1"/>
      <sheetName val="物资采购-2"/>
      <sheetName val="祁连山路仓库(5)"/>
      <sheetName val="特种储备物资"/>
      <sheetName val="张江库"/>
      <sheetName val="Sample design"/>
      <sheetName val="凤县折旧测算"/>
      <sheetName val="Title"/>
      <sheetName val="FA-06-不看"/>
      <sheetName val="FA-05-不看"/>
      <sheetName val="逾龄"/>
      <sheetName val="役龄"/>
      <sheetName val="担保"/>
      <sheetName val="dxnsjtempsheet"/>
      <sheetName val="清单定稿"/>
      <sheetName val="财务费用"/>
      <sheetName val="投资收益"/>
      <sheetName val="Salary"/>
      <sheetName val="原材料数量金额账"/>
      <sheetName val="C1"/>
      <sheetName val="III-1-10"/>
      <sheetName val="III-1-7"/>
      <sheetName val="III-1-9"/>
      <sheetName val="III-1-6"/>
      <sheetName val="III-1-1"/>
      <sheetName val="III-1-8"/>
      <sheetName val="III-1-2-1"/>
      <sheetName val="III-1-5"/>
      <sheetName val="III-1-4"/>
      <sheetName val="自定义"/>
      <sheetName val="____"/>
      <sheetName val="企业前三年损益表_x005f_x005f_x005f_x005f_x005f_x005f_x005"/>
      <sheetName val="企业前三年损益表_x005f_x005f_x005f_x0005_뀁텳_x"/>
      <sheetName val="企业前三年损益表_x005f_x005f_x005f_x005f_x000"/>
      <sheetName val="企业前三年损益表_x005f_x0005_뀁텳"/>
      <sheetName val="订单418"/>
      <sheetName val="预付账款明细表"/>
      <sheetName val="原TB表"/>
      <sheetName val="成本计算"/>
      <sheetName val="_x005f_x0000__x005f"/>
      <sheetName val="_x005f_x005f_"/>
      <sheetName val="A760"/>
      <sheetName val="应付账款 (2)"/>
      <sheetName val="应收账款"/>
      <sheetName val="20113.29盘点表-其他仓库"/>
      <sheetName val="企业前三年损益表_x005f_x005f_x005"/>
      <sheetName val="6联"/>
      <sheetName val="工资"/>
      <sheetName val="存货审定表"/>
      <sheetName val="销售6.13"/>
      <sheetName val="101"/>
      <sheetName val="27-7"/>
      <sheetName val="企业前三年损益表_x005"/>
      <sheetName val="应收账龄BS.01"/>
      <sheetName val="江西"/>
      <sheetName val="安徽"/>
      <sheetName val="固定资产清理Dy"/>
      <sheetName val="应付利息审定表"/>
      <sheetName val="江苏"/>
      <sheetName val="其他非流动负债审定表"/>
      <sheetName val="全部-科目"/>
      <sheetName val="运输设备"/>
      <sheetName val="货币资金审定表"/>
      <sheetName val="01"/>
      <sheetName val="600104(部门）"/>
      <sheetName val="企业前三年损益表_x005f_x005f_x005f_x0005_뀁텳"/>
      <sheetName val="企业前三年损益表_x005f_x005f_x005f_x005f_x005"/>
      <sheetName val="营业外收入审定表"/>
      <sheetName val="其他业务支出剩余样本"/>
      <sheetName val="管理费用Dy"/>
      <sheetName val="明细"/>
      <sheetName val="公允价值变动损益Dy"/>
      <sheetName val="ZA-DY"/>
      <sheetName val="原版"/>
      <sheetName val="固定资产盘点检查情况表"/>
      <sheetName val=" "/>
      <sheetName val="Financ. Overview"/>
      <sheetName val="盈余公积Dy"/>
      <sheetName val="投资性房地产Dy"/>
      <sheetName val="预收账款明细表"/>
      <sheetName val="FY03"/>
      <sheetName val="ValidationList"/>
      <sheetName val="_________x005f_x005f_x005f_x0005____x005f_x005f_2"/>
      <sheetName val="_________x005f_x005f_x005f_x005f_x005f_x005f_x0_2"/>
      <sheetName val="FA-2"/>
      <sheetName val="_________x005f_x005f_x005f_x0005____x005f_x005f_3"/>
      <sheetName val="_________x005f_x005f_x005f_x0005____x005f_x005f_4"/>
      <sheetName val="_________x005f_x005f_x005f_x005f_x005f_x005f_x0_3"/>
      <sheetName val="_________x005f_x005f_x005f_x0005____x005f_x005f_5"/>
      <sheetName val="_________x005f_x005f_x005f_x005f_x005f_x005f_x0_4"/>
      <sheetName val="_________x005f_x005f_x005f_x0005____x005f_x005f_6"/>
      <sheetName val="_________x005f_x005f_x005f_x005f_x005f_x005f_x0_5"/>
      <sheetName val="_________x005f_x005f_x005f_x0005____x005f_x005f_7"/>
      <sheetName val="_________x005f_x005f_x005f_x005f_x005f_x005f_x0_6"/>
      <sheetName val="_________x005f_x005f_x005f_x0005____x005f_x005f_8"/>
      <sheetName val="_________x005f_x005f_x005f_x005f_x005f_x005f_x0_7"/>
      <sheetName val="_________x005f_x005f_x005f_x0005____x005f_x005f_9"/>
      <sheetName val="_________x005f_x005f_x005f_x005f_x005f_x005f_x0_8"/>
      <sheetName val="_________x005f_x005f_x005f_x0005____x005_10"/>
      <sheetName val="_________x005f_x005f_x005f_x0005____x005_11"/>
      <sheetName val="_________x005f_x005f_x005f_x0005____x005_12"/>
      <sheetName val="_________x005f_x005f_x005f_x0005____x005_13"/>
      <sheetName val="_________x005f_x005f_x005f_x0005____x005_14"/>
      <sheetName val="_________x005f_x005f_x005f_x0005____x005_15"/>
      <sheetName val="_________x005f_x005f_x005f_x0005____x005_16"/>
      <sheetName val="_________x005f_x005f_x005f_x0005____x005_17"/>
      <sheetName val="_________x005f_x005f_x005f_x0005____x005_18"/>
      <sheetName val="_________x005f_x005f_x005f_x0005____x005_19"/>
      <sheetName val="_________x005f_x005f_x005f_x0005____x005_20"/>
      <sheetName val="_________x005f_x005f_x005f_x0005____x005_21"/>
      <sheetName val="_________x005f_x005f_x005f_x0005____x005_22"/>
      <sheetName val="_________x005f_x005f_x005f_x0005____x005_23"/>
      <sheetName val="_________x005f_x005f_x005f_x0005____x005_24"/>
      <sheetName val="_________x005f_x005f_x005f_x0005____x005_25"/>
      <sheetName val="_________x005f_x005f_x005f_x0005____x005_26"/>
      <sheetName val="_________x005f_x005f_x005f_x005f_x005f_x005f_x0_9"/>
      <sheetName val="_________x005f_x005f_x005f_x005f_x005f_x005f_x_10"/>
      <sheetName val="_________x005f_x005f_x005f_x005f_x005f_x005f_x_11"/>
      <sheetName val="_________x005f_x005f_x005f_x005f_x005f_x005f_x_12"/>
      <sheetName val="_________x005f_x005f_x005f_x005f_x005f_x005f_x_13"/>
      <sheetName val="_________x005f_x005f_x005f_x005f_x005f_x005f_x_14"/>
      <sheetName val="_________x005f_x005f_x005f_x005f_x005f_x005f_x_15"/>
      <sheetName val="_________x005f_x005f_x005f_x005f_x005f_x005f_x_16"/>
      <sheetName val="_________x005f_x005f_x005f_x005f_x005f_x005f_x_17"/>
      <sheetName val="_________x005f_x005f_x005f_x005f_x005f_x005f_x_18"/>
      <sheetName val="_________x005f_x005f_x005f_x005f_x005f_x005f_x_19"/>
      <sheetName val="_________x005f_x005f_x005f_x005f_x005f_x005f_x_20"/>
      <sheetName val="_________x005f_x005f_x005f_x005f_x005f_x005f_x_21"/>
      <sheetName val="_________x005f_x005f_x005f_x005f_x005f_x005f_x_22"/>
      <sheetName val="_________x005f_x005f_x005f_x005f_x005f_x005f_x_23"/>
      <sheetName val="_________x005f_x005f_x005f_x005f_x005f_x005f_x_24"/>
      <sheetName val="_________x005f_x005f_x005f_x005f_x005f_x005f_x_25"/>
      <sheetName val="_________x005f_x005f_x005f_x005f_x005f_x005f_x_26"/>
      <sheetName val="商品采购明细账"/>
      <sheetName val="95-FX"/>
      <sheetName val="CRITERIA1"/>
      <sheetName val="库存商品"/>
      <sheetName val="产销存"/>
      <sheetName val="1-6累计销售"/>
      <sheetName val="收入个月"/>
      <sheetName val="年度会计报表审计底稿编制索引"/>
      <sheetName val="存货破损明细清单"/>
      <sheetName val="Transport"/>
      <sheetName val="原材料成本"/>
      <sheetName val="营业费用截止"/>
      <sheetName val="E140"/>
      <sheetName val="E90-2"/>
      <sheetName val="P100"/>
      <sheetName val="E100"/>
      <sheetName val="0606窝钉销售成本核算"/>
      <sheetName val="2019 HZ TB - 费用(最新分类)"/>
      <sheetName val="2019 HZ TB"/>
      <sheetName val="Consol FS"/>
      <sheetName val="G&amp;A expense"/>
      <sheetName val="J1-4 本期增加固定资产17"/>
      <sheetName val="J1 固定资产导引表2020"/>
      <sheetName val="J1-2 固定资产清单2020"/>
      <sheetName val="J1-5 固定资产减少2020"/>
      <sheetName val="co_code"/>
      <sheetName val="2007 1-8 history"/>
      <sheetName val="Final"/>
      <sheetName val="D5-P&amp;L"/>
      <sheetName val="P&amp;L"/>
      <sheetName val="役"/>
      <sheetName val="SHFMA"/>
      <sheetName val="CD FMA"/>
      <sheetName val="FMC"/>
      <sheetName val="FMT"/>
      <sheetName val="Flow"/>
      <sheetName val="StdCost"/>
      <sheetName val="稅單統計明細"/>
      <sheetName val="余额表"/>
      <sheetName val="CQFMA"/>
      <sheetName val="H太平洋客运"/>
      <sheetName val="I锦江高速"/>
      <sheetName val="J浦东友谊"/>
      <sheetName val="K振东汽车"/>
      <sheetName val="L振立汽修"/>
      <sheetName val="P锦江振华"/>
      <sheetName val="R嘉定锦江"/>
      <sheetName val="S锦佳汽贸"/>
      <sheetName val="T中油锦友"/>
      <sheetName val="E教培分公司"/>
      <sheetName val="A总公司"/>
      <sheetName val="B外事分公司"/>
      <sheetName val="C出租分公司"/>
      <sheetName val="F锦江商旅"/>
      <sheetName val="U锦江公交"/>
      <sheetName val="IMPORT"/>
      <sheetName val="Credit Card"/>
      <sheetName val="Addition list"/>
      <sheetName val="WE 31st"/>
      <sheetName val="ZF (IS)"/>
      <sheetName val="Revenue and GP Build-up"/>
      <sheetName val="_x0"/>
      <sheetName val="_x005"/>
      <sheetName val="建筑物_(王工）_(2)"/>
      <sheetName val="for_retest"/>
      <sheetName val="1_Bancal023"/>
      <sheetName val="BALANCE_SHEET"/>
      <sheetName val="5_-_ASSETS"/>
      <sheetName val="Balance_à_4_niveaux__armxls"/>
      <sheetName val="Data_List"/>
      <sheetName val="Coach_Chassis_(inventory)"/>
      <sheetName val="Cash_Flow_Statement"/>
      <sheetName val="BT_03"/>
      <sheetName val="BT_02"/>
      <sheetName val="BT_01"/>
      <sheetName val="VAT_Payable01"/>
      <sheetName val="VAT_Payable_02"/>
      <sheetName val="VAT_Payable_03"/>
      <sheetName val="GM_Analysis"/>
      <sheetName val="Sales_for_2001"/>
      <sheetName val="Dropdown_list"/>
      <sheetName val="CFS_(03)"/>
      <sheetName val="&lt;A&gt;_Holdco"/>
      <sheetName val="应收帐款_AR_"/>
      <sheetName val="信息费用预算表(A4)_"/>
      <sheetName val="3-1_合同付款"/>
      <sheetName val="3-2_非合同付款"/>
      <sheetName val="2-2_非合同基本信息"/>
      <sheetName val="June_2004_13%&amp;17%_details"/>
      <sheetName val="June_2004_7%_details"/>
      <sheetName val="其他应付款_dbf"/>
      <sheetName val="Bal_Sheet"/>
      <sheetName val="2weeeks_All__Excess_and_Shortag"/>
      <sheetName val="Balance_#1"/>
      <sheetName val="Inv_days_#5"/>
      <sheetName val="Adjust_#14"/>
      <sheetName val="BS-Jul_04"/>
      <sheetName val="FAST_TRACK"/>
      <sheetName val="P&amp;L_Consol"/>
      <sheetName val="Cover_sheet_"/>
      <sheetName val="HO_&amp;_Aust_BS"/>
      <sheetName val="Entity_Data"/>
      <sheetName val="Sheet1_(11)"/>
      <sheetName val="Detail_Loan_Move__&amp;_Listing"/>
      <sheetName val="总公司2002_12_31"/>
      <sheetName val="K310Breakdown_of_Additon_in_SH"/>
      <sheetName val="B12_5"/>
      <sheetName val="B21_1"/>
      <sheetName val="Council_Staff"/>
      <sheetName val="PRC_PNL"/>
      <sheetName val="Dep_HK"/>
      <sheetName val="AGRO_PRC_DATABASE"/>
      <sheetName val="Approved_Renov_Payment_Schedule"/>
      <sheetName val="12月到货_"/>
      <sheetName val="分配表1(原_辅_协）"/>
      <sheetName val="PR_(10S)"/>
      <sheetName val="Purchased_FG_stocklist"/>
      <sheetName val="Self-produced_FG_stocklist"/>
      <sheetName val="key_indic_"/>
      <sheetName val="EBITDA_Bridge"/>
      <sheetName val="zhongshan_"/>
      <sheetName val="清单12_31"/>
      <sheetName val="A_R_01"/>
      <sheetName val="E_3_2-1"/>
      <sheetName val="__ACTadj__"/>
      <sheetName val="__ACTvol__"/>
      <sheetName val="Company_Info"/>
      <sheetName val="Chart_of_acct_"/>
      <sheetName val="HQ-AP,Prep_NP"/>
      <sheetName val="Sch_17"/>
      <sheetName val="Admin(Acqusition)_2009_GMC"/>
      <sheetName val="Admin_(TTL)GMC2009"/>
      <sheetName val="Trial_Balance"/>
      <sheetName val="应付账款明细BS_09_"/>
      <sheetName val="loan_database"/>
      <sheetName val="短期投资股票投资_dbf"/>
      <sheetName val="短期投资国债投资_dbf"/>
      <sheetName val="股票投资收益_dbf"/>
      <sheetName val="其他货币海通_dbf"/>
      <sheetName val="其他货币零领路_dbf"/>
      <sheetName val="投资收益债券_dbf"/>
      <sheetName val="3-10-9在用低值_"/>
      <sheetName val="其他货币资金_dbf"/>
      <sheetName val="银行存款_dbf"/>
      <sheetName val="12_31固定资产清单"/>
      <sheetName val="企业前三年损益表뀁텳"/>
      <sheetName val="1_税金_(2)"/>
      <sheetName val="POWER_ASSUMPTIONS"/>
      <sheetName val="G_1R-Shou_COP_Gf"/>
      <sheetName val="11月处理_(2)"/>
      <sheetName val="2002_1-6管理费用"/>
      <sheetName val="企业前三年损益表뀁텳_x"/>
      <sheetName val="1461（12_6）"/>
      <sheetName val="Consolidated_TB"/>
      <sheetName val="Sample_design"/>
      <sheetName val="应付账款_(2)"/>
      <sheetName val="20113_29盘点表-其他仓库"/>
      <sheetName val="销售6_13"/>
      <sheetName val="应收账龄BS_01"/>
      <sheetName val="_1"/>
      <sheetName val="Financ__Overview"/>
      <sheetName val="2019_HZ_TB_-_费用(最新分类)"/>
      <sheetName val="2019_HZ_TB"/>
      <sheetName val="Consol_FS"/>
      <sheetName val="G&amp;A_expense"/>
      <sheetName val="J1-4_本期增加固定资产17"/>
      <sheetName val="J1_固定资产导引表2020"/>
      <sheetName val="J1-2_固定资产清单2020"/>
      <sheetName val="J1-5_固定资产减少2020"/>
      <sheetName val="2007_1-8_history"/>
      <sheetName val="CD_FMA"/>
      <sheetName val="Credit_Card"/>
      <sheetName val="Addition_list"/>
      <sheetName val="WE_31st"/>
      <sheetName val="ZF_(IS)"/>
      <sheetName val="Revenue_and_GP_Build-up"/>
      <sheetName val="ATTUALI"/>
      <sheetName val="FUTURI"/>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refreshError="1"/>
      <sheetData sheetId="957"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FS"/>
      <sheetName val="LT"/>
      <sheetName val="VR"/>
      <sheetName val="DP"/>
      <sheetName val="EP"/>
      <sheetName val="BN"/>
      <sheetName val="DCF"/>
      <sheetName val="WF"/>
      <sheetName val="TData"/>
      <sheetName val="Charts"/>
      <sheetName val="CData"/>
      <sheetName val="Trend"/>
      <sheetName val="Pie"/>
      <sheetName val="TrendPie"/>
      <sheetName val="Settings"/>
      <sheetName val="Base"/>
      <sheetName val="Lang"/>
      <sheetName val="SysLang"/>
      <sheetName val="SysForms"/>
      <sheetName val="Navigation"/>
      <sheetName val="Word"/>
      <sheetName val="Views"/>
      <sheetName val="Data"/>
      <sheetName val="VerCon"/>
      <sheetName val="Sheet3"/>
      <sheetName val="F2_08vF3_08"/>
      <sheetName val="マスタ"/>
      <sheetName val="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Presentation"/>
      <sheetName val="YTD Mar04"/>
      <sheetName val="YTD Mar03"/>
      <sheetName val="YTD Dec03"/>
      <sheetName val="YTD Dec02"/>
      <sheetName val="FDCS-BS"/>
      <sheetName val="APC-BS "/>
      <sheetName val="RBFC-BS"/>
      <sheetName val="YTD Sep02"/>
      <sheetName val="BS-101103"/>
      <sheetName val="Adj100%"/>
      <sheetName val="RBFC_BS"/>
      <sheetName val="Interest"/>
      <sheetName val="中山低值"/>
      <sheetName val="ARP"/>
      <sheetName val="Sheet1"/>
      <sheetName val="제조부문배부"/>
      <sheetName val="YTD_Mar04"/>
      <sheetName val="YTD_Mar03"/>
      <sheetName val="YTD_Dec03"/>
      <sheetName val="YTD_Dec02"/>
      <sheetName val="APC-BS_"/>
      <sheetName val="YTD_Sep02"/>
      <sheetName val="Account data"/>
      <sheetName val="Consol P&amp;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 Aging"/>
      <sheetName val="AR_Aging"/>
    </sheetNames>
    <sheetDataSet>
      <sheetData sheetId="0" refreshError="1"/>
      <sheetData sheetId="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在建工程明细"/>
      <sheetName val="无形资产JE"/>
      <sheetName val="投房-固定资产-土地及房屋建筑物"/>
      <sheetName val="Databook-上海雅胜-开发成本明细"/>
    </sheetNames>
    <definedNames>
      <definedName name="Header1"/>
      <definedName name="p"/>
    </definedNames>
    <sheetDataSet>
      <sheetData sheetId="0" refreshError="1"/>
      <sheetData sheetId="1" refreshError="1"/>
      <sheetData sheetId="2" refreshError="1"/>
      <sheetData sheetId="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
      <sheetName val="Elements"/>
    </sheetNames>
    <sheetDataSet>
      <sheetData sheetId="0" refreshError="1"/>
      <sheetData sheetId="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gin"/>
      <sheetName val="进销存"/>
      <sheetName val="FX rates"/>
      <sheetName val="2012 query"/>
      <sheetName val="Call Centre Benchmarking"/>
      <sheetName val="DATA"/>
      <sheetName val="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Guidelines"/>
      <sheetName val="Table"/>
      <sheetName val="Summary"/>
      <sheetName val="DataConsol"/>
      <sheetName val="Start"/>
      <sheetName val="Alpha"/>
      <sheetName val="Aries"/>
      <sheetName val="Cap"/>
      <sheetName val="Gem"/>
      <sheetName val="HWB"/>
      <sheetName val="1CBP"/>
      <sheetName val="TQ"/>
      <sheetName val="PSB"/>
      <sheetName val="13IBP"/>
      <sheetName val="iQuest"/>
      <sheetName val="Hansa"/>
      <sheetName val="Acer"/>
      <sheetName val="Ruth"/>
      <sheetName val="31IBP"/>
      <sheetName val="Plaza8"/>
      <sheetName val="Citi"/>
      <sheetName val="Citi2"/>
      <sheetName val="DBS"/>
      <sheetName val="Neuros"/>
      <sheetName val="Nordic"/>
      <sheetName val="Akzo"/>
      <sheetName val="Cin1"/>
      <sheetName val="Cin2"/>
      <sheetName val="Cin3"/>
      <sheetName val="Cin4"/>
      <sheetName val="Nexus"/>
      <sheetName val="Galen"/>
      <sheetName val="Unilever"/>
      <sheetName val="End"/>
      <sheetName val="Code"/>
      <sheetName val="RBFC-BS"/>
      <sheetName val="Interest"/>
      <sheetName val="Income &amp; Occupancy Customer"/>
      <sheetName val="Income_&amp;_Occupancy_Customer"/>
      <sheetName val="El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Guidelines"/>
      <sheetName val="Table"/>
      <sheetName val="Summary"/>
      <sheetName val="DataConsol"/>
      <sheetName val="Start"/>
      <sheetName val="Alpha"/>
      <sheetName val="Aries"/>
      <sheetName val="Cap"/>
      <sheetName val="Gem"/>
      <sheetName val="HWB"/>
      <sheetName val="Ultro"/>
      <sheetName val="Telepark"/>
      <sheetName val="TQ"/>
      <sheetName val="PSB"/>
      <sheetName val="LabOne"/>
      <sheetName val="iQuest"/>
      <sheetName val="Hansa"/>
      <sheetName val="Acer"/>
      <sheetName val="Ruth"/>
      <sheetName val="Creative"/>
      <sheetName val="Citi"/>
      <sheetName val="Plaza8"/>
      <sheetName val="DBS"/>
      <sheetName val="End"/>
      <sheetName val="RBFC-BS"/>
      <sheetName val="MGQ Input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rchases"/>
      <sheetName val="利润表-FY03"/>
      <sheetName val="管理-FY03"/>
      <sheetName val="销售-FY03"/>
      <sheetName val="Intai tb-03"/>
      <sheetName val="利润表-FY04"/>
      <sheetName val="管理费用-FY04"/>
      <sheetName val="Salary-FY04"/>
      <sheetName val="其 他 业 务及营业外-FY04"/>
      <sheetName val="利润表-YTD05"/>
      <sheetName val="管理费用-YTD05"/>
      <sheetName val="其 他 业 务及营业外-YTD05"/>
      <sheetName val="Salary-YTD05"/>
      <sheetName val="Intai tb-04"/>
      <sheetName val="FA-YTD05"/>
      <sheetName val="FA-FY04"/>
      <sheetName val="VAT-FY03"/>
      <sheetName val="VAT-FY04"/>
      <sheetName val="VAT-YTD05"/>
      <sheetName val="Tax-FY04"/>
      <sheetName val="Tax-YTD05"/>
      <sheetName val="Working-Intai (supporting)"/>
      <sheetName val="BOX SUM"/>
      <sheetName val="FIN GOOD"/>
      <sheetName val="Table"/>
      <sheetName val="中山低值"/>
      <sheetName val="노무비"/>
      <sheetName val="#REF!"/>
      <sheetName val="Bridge 1"/>
      <sheetName val="EBITDA Bridge"/>
      <sheetName val="1.Trial Balance"/>
      <sheetName val="movement-玻璃厂"/>
      <sheetName val="Macrodata"/>
      <sheetName val="General"/>
      <sheetName val="目录"/>
      <sheetName val="admin"/>
      <sheetName val="Sheet3"/>
      <sheetName val="AFEMAI"/>
      <sheetName val="KEY"/>
      <sheetName val="HK tax rate table"/>
      <sheetName val="GM Analysis"/>
      <sheetName val="Lists"/>
      <sheetName val="China"/>
      <sheetName val="Frederick"/>
      <sheetName val="Guelph"/>
      <sheetName val="Portland"/>
      <sheetName val="QE2-EBITDA bridge"/>
      <sheetName val="Base Info"/>
      <sheetName val="Movement"/>
      <sheetName val="五色机纳税调整"/>
      <sheetName val="进口设备纳税调整"/>
      <sheetName val="已退VAT FA明细"/>
      <sheetName val="Sheet1"/>
      <sheetName val="Intai_tb-03"/>
      <sheetName val="其_他_业_务及营业外-FY04"/>
      <sheetName val="其_他_业_务及营业外-YTD05"/>
      <sheetName val="Intai_tb-04"/>
      <sheetName val="Working-Intai_(supporting)"/>
      <sheetName val="BOX_SUM"/>
      <sheetName val="FIN_GOOD"/>
      <sheetName val="Bridge_1"/>
      <sheetName val="EBITDA_Bridge"/>
      <sheetName val="1_Trial_Balance"/>
      <sheetName val="HK_tax_rate_table"/>
      <sheetName val="GM_Analysis"/>
      <sheetName val="QE2-EBITDA_bridge"/>
      <sheetName val="Base_Info"/>
      <sheetName val="已退VAT_FA明细"/>
      <sheetName val="Mainten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WER5"/>
      <sheetName val="DCF_a"/>
      <sheetName val="CASH FLOW MONTH FC"/>
      <sheetName val="Inc Stmt MONTH FC"/>
      <sheetName val="BS ASSETS FC"/>
      <sheetName val="Mapping"/>
      <sheetName val="COMBINED"/>
      <sheetName val="Lookup"/>
      <sheetName val="pellet"/>
      <sheetName val="POWER5.XLA"/>
    </sheetNames>
    <definedNames>
      <definedName name="ChangeRange"/>
      <definedName name="ContentsHelp"/>
      <definedName name="CreateTable"/>
      <definedName name="DeleteRange"/>
      <definedName name="DeleteTable"/>
      <definedName name="MerrillPrintIt"/>
      <definedName name="NewRange"/>
      <definedName name="RedefinePrintTableRang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rans_Letter"/>
      <sheetName val="Index"/>
      <sheetName val="Abbreviations"/>
      <sheetName val="Lead_Index"/>
      <sheetName val="Lead BS"/>
      <sheetName val="BS-Holdco"/>
      <sheetName val="BS-Warehousing"/>
      <sheetName val="BS-Facility"/>
      <sheetName val="PL-HoldCo"/>
      <sheetName val="PL-Warehousing"/>
      <sheetName val="Lead CF"/>
      <sheetName val="CO_Index"/>
      <sheetName val="CO1"/>
      <sheetName val="CO2"/>
      <sheetName val="Lead PL"/>
      <sheetName val="ScratchPad1笔记"/>
      <sheetName val="ScratchPad2"/>
      <sheetName val="PL_Index"/>
      <sheetName val="PL1"/>
      <sheetName val="玻璃厂股权转让"/>
      <sheetName val="PL2"/>
      <sheetName val="爬坡期"/>
      <sheetName val="UE"/>
      <sheetName val="UE-pudong"/>
      <sheetName val="CO4"/>
      <sheetName val="CO5"/>
      <sheetName val="Lead PL-master"/>
      <sheetName val="Mini warehousing lead"/>
      <sheetName val="Mini facility lead"/>
      <sheetName val="Eyechart"/>
      <sheetName val="物业状态"/>
      <sheetName val="by month"/>
      <sheetName val="收入摊平"/>
      <sheetName val="项目收入占比"/>
      <sheetName val="成本结构"/>
      <sheetName val="Outcome"/>
      <sheetName val="Pro forma"/>
      <sheetName val="曹杨路"/>
      <sheetName val="爬坡期-玻璃厂"/>
      <sheetName val="爬坡期-浦东"/>
      <sheetName val="爬坡期-虹桥"/>
      <sheetName val="Quarterly"/>
      <sheetName val="存储原因"/>
      <sheetName val="推广渠道"/>
      <sheetName val="收入驱动因素"/>
      <sheetName val="Bridge"/>
      <sheetName val="movement-虹桥"/>
      <sheetName val="movement-玻璃厂"/>
      <sheetName val="movement-浦东"/>
      <sheetName val="PL-Facility"/>
      <sheetName val="Sheet2"/>
      <sheetName val="标准租金-HQ"/>
      <sheetName val="hq monthly rent"/>
      <sheetName val="ScratchPad3"/>
      <sheetName val="CF_Index"/>
      <sheetName val="CF1"/>
      <sheetName val="CF2"/>
      <sheetName val="Recon_Index"/>
      <sheetName val="R1"/>
      <sheetName val="R2"/>
      <sheetName val="BS_Index"/>
      <sheetName val="BS1"/>
      <sheetName val="BS2"/>
      <sheetName val="WC_Index"/>
      <sheetName val="WC1"/>
      <sheetName val="WC2"/>
      <sheetName val="FC_Index"/>
      <sheetName val="FC1"/>
      <sheetName val="FC2"/>
      <sheetName val="Sheet8S"/>
      <sheetName val="Sheet4S"/>
      <sheetName val="Sheet01S"/>
      <sheetName val="Sheet12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aptilal"/>
      <sheetName val="Lease Info"/>
      <sheetName val="Maint.PerSft"/>
      <sheetName val="Assumptions"/>
      <sheetName val="CFS_sub_fund"/>
      <sheetName val="Summary Cash Flow"/>
      <sheetName val="P&amp;L_summary_sub_Fund"/>
      <sheetName val="P&amp;L_Qtly"/>
      <sheetName val="P&amp;L Detailed"/>
      <sheetName val="P&amp;L Detailed_cum"/>
      <sheetName val="Ratios"/>
      <sheetName val="CFS_Summary"/>
      <sheetName val="cfs"/>
      <sheetName val="Cash Flow"/>
      <sheetName val="BS-06-07_Qtly"/>
      <sheetName val="BS-06-07"/>
      <sheetName val="BS_Schedules"/>
      <sheetName val="Cash"/>
      <sheetName val="Capex Additions"/>
      <sheetName val="Prof.Services"/>
      <sheetName val="Agency Fees"/>
      <sheetName val="Project "/>
      <sheetName val="Depreciation"/>
      <sheetName val="Maintenance-PS"/>
      <sheetName val="Maint.Prop.Ser"/>
      <sheetName val="HR &amp; Admin"/>
      <sheetName val="Mktg-FY 06-07_Bud"/>
      <sheetName val="BD"/>
      <sheetName val="VITP- 2007-08-Budget-Final"/>
      <sheetName val="Table"/>
      <sheetName val="VITP-%202007-08-Budget-Final.xl"/>
      <sheetName val="Sheet3"/>
      <sheetName val="movement-玻璃厂"/>
      <sheetName val="Lease_Info"/>
      <sheetName val="Maint_PerSft"/>
      <sheetName val="Summary_Cash_Flow"/>
      <sheetName val="P&amp;L_Detailed"/>
      <sheetName val="P&amp;L_Detailed_cum"/>
      <sheetName val="Cash_Flow"/>
      <sheetName val="Capex_Additions"/>
      <sheetName val="Prof_Services"/>
      <sheetName val="Agency_Fees"/>
      <sheetName val="Project_"/>
      <sheetName val="Maint_Prop_Ser"/>
      <sheetName val="HR_&amp;_Admin"/>
      <sheetName val="Mktg-FY_06-07_Bud"/>
      <sheetName val="VITP-_2007-08-Budget-Final"/>
      <sheetName val="VITP-%202007-08-Budget-Final_xl"/>
      <sheetName val="VITP-_2007-08-Budget-Final1"/>
      <sheetName val="VITP-_2007-08-Budget-Final2"/>
      <sheetName val="VITP-_2007-08-Budget-Final3"/>
      <sheetName val="VITP-_2007-08-Budget-Final4"/>
      <sheetName val="VITP-_2007-08-Budget-Final5"/>
      <sheetName val="VITP-_2007-08-Budget-Final6"/>
      <sheetName val="调整分录表"/>
    </sheetNames>
    <definedNames>
      <definedName name="Clear"/>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s-Assumptions"/>
      <sheetName val="Assumptions-DPP"/>
      <sheetName val="Input BS"/>
      <sheetName val="Input PL"/>
      <sheetName val="Bgt PL"/>
      <sheetName val="Var BS"/>
      <sheetName val="Var PL"/>
      <sheetName val="Devt CF"/>
      <sheetName val="KPI Wkgs"/>
      <sheetName val="Input Capex"/>
      <sheetName val="MC Format"/>
      <sheetName val="ASSUM - 09 - 10 - FIN INFO"/>
      <sheetName val="Fitout income "/>
      <sheetName val="Utilities &amp; O&amp;m-MTB,TCS"/>
      <sheetName val="FM TCS BTS"/>
      <sheetName val="DPP 09-10"/>
      <sheetName val="TCS Inc.Amortisation"/>
      <sheetName val="ENTRY PERMIT &amp; HOLOGRAM"/>
      <sheetName val="Business center"/>
      <sheetName val="CAR PARK EXISTNG "/>
      <sheetName val="CAR PARK - NEW MLCP"/>
      <sheetName val="O&amp;M worksheet 2009-10"/>
      <sheetName val="Ops.Exp.Summary - 09-10"/>
      <sheetName val="Mktg Exp."/>
      <sheetName val="A&amp;P Exp"/>
      <sheetName val="GM Fees"/>
      <sheetName val="Admin"/>
      <sheetName val="Legal"/>
      <sheetName val="Mktg Exp.Amort"/>
      <sheetName val="Lease expiry pm"/>
      <sheetName val="APMSI-Rev"/>
      <sheetName val="Fin Exps "/>
      <sheetName val="Int.Exp."/>
      <sheetName val="Mat Working"/>
      <sheetName val="Actual Oct08"/>
      <sheetName val="lookup"/>
      <sheetName val="Bgt COA Mapping"/>
      <sheetName val="COA per FS pack"/>
      <sheetName val="Sheet2"/>
      <sheetName val="P&amp;L_summary_sub_Fund"/>
      <sheetName val="ITPL - FY0910 Bgt Template"/>
      <sheetName val="中山低值"/>
      <sheetName val="Table"/>
      <sheetName val="OTHER EXPENSES"/>
      <sheetName val="TOTAL ENG. COSTS"/>
      <sheetName val="Input_BS"/>
      <sheetName val="Input_PL"/>
      <sheetName val="Bgt_PL"/>
      <sheetName val="Var_BS"/>
      <sheetName val="Var_PL"/>
      <sheetName val="Devt_CF"/>
      <sheetName val="KPI_Wkgs"/>
      <sheetName val="Input_Capex"/>
      <sheetName val="MC_Format"/>
      <sheetName val="ASSUM_-_09_-_10_-_FIN_INFO"/>
      <sheetName val="Fitout_income_"/>
      <sheetName val="Utilities_&amp;_O&amp;m-MTB,TCS"/>
      <sheetName val="FM_TCS_BTS"/>
      <sheetName val="DPP_09-10"/>
      <sheetName val="TCS_Inc_Amortisation"/>
      <sheetName val="ENTRY_PERMIT_&amp;_HOLOGRAM"/>
      <sheetName val="Business_center"/>
      <sheetName val="CAR_PARK_EXISTNG_"/>
      <sheetName val="CAR_PARK_-_NEW_MLCP"/>
      <sheetName val="O&amp;M_worksheet_2009-10"/>
      <sheetName val="Ops_Exp_Summary_-_09-10"/>
      <sheetName val="Mktg_Exp_"/>
      <sheetName val="A&amp;P_Exp"/>
      <sheetName val="GM_Fees"/>
      <sheetName val="Mktg_Exp_Amort"/>
      <sheetName val="Lease_expiry_pm"/>
      <sheetName val="Fin_Exps_"/>
      <sheetName val="Int_Exp_"/>
      <sheetName val="Mat_Working"/>
      <sheetName val="Actual_Oct08"/>
      <sheetName val="Bgt_COA_Mapping"/>
      <sheetName val="COA_per_FS_pack"/>
      <sheetName val="ITPL_-_FY0910_Bgt_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Details"/>
      <sheetName val="ARSummary"/>
      <sheetName val="Graph"/>
      <sheetName val="Sales"/>
      <sheetName val="E"/>
      <sheetName val="100152"/>
      <sheetName val="100143"/>
      <sheetName val="100142"/>
      <sheetName val="Sheet3"/>
      <sheetName val="100152 (2)"/>
      <sheetName val="100143 (2)"/>
      <sheetName val="100142 (2)"/>
      <sheetName val="Trial Balance"/>
      <sheetName val="Fixed"/>
      <sheetName val="Fixed ADRs"/>
      <sheetName val="Equip"/>
      <sheetName val="Euro Fixed"/>
      <sheetName val="Clec Comp"/>
      <sheetName val="2002年预提费用"/>
      <sheetName val="ADJ Sum(console)"/>
      <sheetName val="数据"/>
      <sheetName val="AMG"/>
      <sheetName val="Eq. Type X LINE"/>
      <sheetName val="KEYISS"/>
      <sheetName val="Setup Tab"/>
      <sheetName val="FY03"/>
      <sheetName val="ValidationList"/>
      <sheetName val="FF-3"/>
      <sheetName val="BBEuros"/>
      <sheetName val="Office Improve"/>
      <sheetName val="Working Capital ratios"/>
      <sheetName val="1ST SEM"/>
      <sheetName val="AR October_end"/>
      <sheetName val="Sheet1"/>
      <sheetName val="Lists"/>
      <sheetName val="变数"/>
      <sheetName val="Revenue Assumptions"/>
      <sheetName val="100152_(2)"/>
      <sheetName val="100143_(2)"/>
      <sheetName val="100142_(2)"/>
      <sheetName val="Eq__Type_X_LINE"/>
      <sheetName val="Working_Capital_ratios"/>
      <sheetName val="1ST_SEM"/>
      <sheetName val="AR_October_end"/>
      <sheetName val="Trial_Balance"/>
      <sheetName val="Revenue_Assumptions"/>
      <sheetName val="Financials"/>
      <sheetName val="Inputs"/>
      <sheetName val="AcqIS"/>
      <sheetName val="AcqBSCF"/>
      <sheetName val="ANNUAL.OLD"/>
      <sheetName val="Video"/>
      <sheetName val="ANNUAL"/>
      <sheetName val="Content"/>
      <sheetName val="QVC"/>
      <sheetName val="Telephony"/>
      <sheetName val="LBOSHELL"/>
      <sheetName val="Lookups"/>
      <sheetName val="Clec_Comp"/>
      <sheetName val="ANNUAL_OLD"/>
      <sheetName val="Reported database"/>
      <sheetName val="Dropdowns"/>
      <sheetName val="LoadProfile"/>
      <sheetName val="100152_(2)1"/>
      <sheetName val="100143_(2)1"/>
      <sheetName val="100142_(2)1"/>
      <sheetName val="Eq__Type_X_LINE1"/>
      <sheetName val="Working_Capital_ratios1"/>
      <sheetName val="1ST_SEM1"/>
      <sheetName val="AR_October_end1"/>
      <sheetName val="Trial_Balance1"/>
      <sheetName val="Revenue_Assumptions1"/>
      <sheetName val="100152_(2)2"/>
      <sheetName val="VOL"/>
      <sheetName val="PDPC0908"/>
      <sheetName val="VOLUME"/>
      <sheetName val="Avaya"/>
      <sheetName val="AUTO"/>
      <sheetName val="jv12labor"/>
      <sheetName val="P&amp;L"/>
      <sheetName val="100152_(2)3"/>
      <sheetName val="100143_(2)2"/>
      <sheetName val="100142_(2)2"/>
      <sheetName val="Eq__Type_X_LINE2"/>
      <sheetName val="Working_Capital_ratios2"/>
      <sheetName val="1ST_SEM2"/>
      <sheetName val="AR_October_end2"/>
      <sheetName val="Trial_Balance2"/>
      <sheetName val="Revenue_Assumptions2"/>
      <sheetName val="100152_(2)5"/>
      <sheetName val="100143_(2)4"/>
      <sheetName val="100142_(2)4"/>
      <sheetName val="Eq__Type_X_LINE4"/>
      <sheetName val="Working_Capital_ratios4"/>
      <sheetName val="1ST_SEM4"/>
      <sheetName val="AR_October_end4"/>
      <sheetName val="Trial_Balance4"/>
      <sheetName val="Revenue_Assumptions4"/>
      <sheetName val="100152_(2)4"/>
      <sheetName val="100143_(2)3"/>
      <sheetName val="100142_(2)3"/>
      <sheetName val="Eq__Type_X_LINE3"/>
      <sheetName val="Working_Capital_ratios3"/>
      <sheetName val="1ST_SEM3"/>
      <sheetName val="AR_October_end3"/>
      <sheetName val="Trial_Balance3"/>
      <sheetName val="Revenue_Assumptions3"/>
      <sheetName val="100152_(2)6"/>
      <sheetName val="100143_(2)5"/>
      <sheetName val="100142_(2)5"/>
      <sheetName val="Eq__Type_X_LINE5"/>
      <sheetName val="Working_Capital_ratios5"/>
      <sheetName val="1ST_SEM5"/>
      <sheetName val="AR_October_end5"/>
      <sheetName val="Trial_Balance5"/>
      <sheetName val="Revenue_Assumptions5"/>
      <sheetName val="100152_(2)7"/>
      <sheetName val="100143_(2)6"/>
      <sheetName val="100142_(2)6"/>
      <sheetName val="Eq__Type_X_LINE6"/>
      <sheetName val="Working_Capital_ratios6"/>
      <sheetName val="1ST_SEM6"/>
      <sheetName val="AR_October_end6"/>
      <sheetName val="Trial_Balance6"/>
      <sheetName val="Revenue_Assumptions6"/>
      <sheetName val="100152_(2)9"/>
      <sheetName val="100143_(2)8"/>
      <sheetName val="100142_(2)8"/>
      <sheetName val="Eq__Type_X_LINE8"/>
      <sheetName val="Working_Capital_ratios8"/>
      <sheetName val="1ST_SEM8"/>
      <sheetName val="AR_October_end8"/>
      <sheetName val="Trial_Balance8"/>
      <sheetName val="Revenue_Assumptions8"/>
      <sheetName val="100152_(2)8"/>
      <sheetName val="100143_(2)7"/>
      <sheetName val="100142_(2)7"/>
      <sheetName val="Eq__Type_X_LINE7"/>
      <sheetName val="Working_Capital_ratios7"/>
      <sheetName val="1ST_SEM7"/>
      <sheetName val="AR_October_end7"/>
      <sheetName val="Trial_Balance7"/>
      <sheetName val="Revenue_Assumptions7"/>
      <sheetName val="TargIS"/>
      <sheetName val="TargBSCF"/>
      <sheetName val="PXMODEL"/>
      <sheetName val="A14_g280"/>
      <sheetName val="A14_g279"/>
      <sheetName val="MOBDCF"/>
      <sheetName val="Subscription Facility"/>
      <sheetName val="Info"/>
      <sheetName val="Mapping - Investments"/>
      <sheetName val="#REF"/>
      <sheetName val="1601 Detail information"/>
      <sheetName val="GT_Ref_Libr"/>
      <sheetName val="U.S ILD"/>
      <sheetName val="Salaried main"/>
      <sheetName val="SCT2"/>
      <sheetName val="Revenue"/>
      <sheetName val="Traffic"/>
      <sheetName val="100152_(2)10"/>
      <sheetName val="100143_(2)9"/>
      <sheetName val="100142_(2)9"/>
      <sheetName val="Eq__Type_X_LINE9"/>
      <sheetName val="Clec_Comp1"/>
      <sheetName val="ANNUAL_OLD1"/>
      <sheetName val="Reported_database"/>
      <sheetName val="Working_Capital_ratios9"/>
      <sheetName val="1ST_SEM9"/>
      <sheetName val="AR_October_end9"/>
      <sheetName val="Trial_Balance9"/>
      <sheetName val="Revenue_Assumptions9"/>
      <sheetName val="Subscription_Facility"/>
      <sheetName val="Mapping_-_Investments"/>
      <sheetName val="1601_Detail_information"/>
      <sheetName val="U_S_ILD"/>
      <sheetName val="Salaried_main"/>
      <sheetName val="List"/>
      <sheetName val="_04009"/>
      <sheetName val="_0401"/>
      <sheetName val="UFPrn20040930171821"/>
      <sheetName val="Ã«ÀûÂÊ·ÖÎö±í"/>
      <sheetName val="master"/>
      <sheetName val="Contracts"/>
      <sheetName val="Preferred Equity"/>
      <sheetName val="Graphs"/>
      <sheetName val="ICI"/>
      <sheetName val="100152_(2)11"/>
      <sheetName val="100143_(2)10"/>
      <sheetName val="100142_(2)10"/>
      <sheetName val="Eq__Type_X_LINE10"/>
      <sheetName val="Reported_database1"/>
      <sheetName val="Clec_Comp2"/>
      <sheetName val="ANNUAL_OLD2"/>
      <sheetName val="Working_Capital_ratios10"/>
      <sheetName val="1ST_SEM10"/>
      <sheetName val="AR_October_end10"/>
      <sheetName val="Trial_Balance10"/>
      <sheetName val="Revenue_Assumptions10"/>
      <sheetName val="Subscription_Facility1"/>
      <sheetName val="Mapping_-_Investments1"/>
      <sheetName val="1601_Detail_information1"/>
      <sheetName val="U_S_ILD1"/>
      <sheetName val="Salaried_main1"/>
      <sheetName val="2016 (KPMG Mod) Entity List"/>
      <sheetName val="B"/>
      <sheetName val="Lookups &amp; Dropdowns"/>
      <sheetName val="Preferred_Equity1"/>
      <sheetName val="Preferred_Equity"/>
      <sheetName val="Downdrops"/>
      <sheetName val="Fact Sheet"/>
      <sheetName val="Fees"/>
      <sheetName val="Q-Data"/>
      <sheetName val="OUTPUT"/>
      <sheetName val="HIOS 93 thru 96"/>
      <sheetName val="Basic Details"/>
      <sheetName val="100152_(2)12"/>
      <sheetName val="100143_(2)11"/>
      <sheetName val="100142_(2)11"/>
      <sheetName val="Eq__Type_X_LINE11"/>
      <sheetName val="Working_Capital_ratios11"/>
      <sheetName val="1ST_SEM11"/>
      <sheetName val="AR_October_end11"/>
      <sheetName val="Trial_Balance11"/>
      <sheetName val="Revenue_Assumptions11"/>
      <sheetName val="100152_(2)13"/>
      <sheetName val="100143_(2)12"/>
      <sheetName val="100142_(2)12"/>
      <sheetName val="Eq__Type_X_LINE12"/>
      <sheetName val="Working_Capital_ratios12"/>
      <sheetName val="1ST_SEM12"/>
      <sheetName val="AR_October_end12"/>
      <sheetName val="Trial_Balance12"/>
      <sheetName val="Revenue_Assumptions12"/>
      <sheetName val="Clec_Comp3"/>
      <sheetName val="ANNUAL_OLD3"/>
      <sheetName val="100152_(2)14"/>
      <sheetName val="100143_(2)13"/>
      <sheetName val="100142_(2)13"/>
      <sheetName val="Eq__Type_X_LINE13"/>
      <sheetName val="Working_Capital_ratios13"/>
      <sheetName val="1ST_SEM13"/>
      <sheetName val="AR_October_end13"/>
      <sheetName val="Trial_Balance13"/>
      <sheetName val="Revenue_Assumptions13"/>
      <sheetName val="Clec_Comp4"/>
      <sheetName val="ANNUAL_OLD4"/>
      <sheetName val="CANS"/>
      <sheetName val="AL&amp;SL"/>
      <sheetName val="100152_(2)15"/>
      <sheetName val="100143_(2)14"/>
      <sheetName val="100142_(2)14"/>
      <sheetName val="Eq__Type_X_LINE14"/>
      <sheetName val="Working_Capital_ratios14"/>
      <sheetName val="1ST_SEM14"/>
      <sheetName val="AR_October_end14"/>
      <sheetName val="Trial_Balance14"/>
      <sheetName val="Revenue_Assumptions14"/>
      <sheetName val="Clec_Comp5"/>
      <sheetName val="ANNUAL_OLD5"/>
      <sheetName val="Profit &amp;  Loss"/>
      <sheetName val="100152_(2)16"/>
      <sheetName val="100143_(2)15"/>
      <sheetName val="100142_(2)15"/>
      <sheetName val="Eq__Type_X_LINE15"/>
      <sheetName val="Working_Capital_ratios15"/>
      <sheetName val="1ST_SEM15"/>
      <sheetName val="AR_October_end15"/>
      <sheetName val="Trial_Balance15"/>
      <sheetName val="Revenue_Assumptions15"/>
      <sheetName val="Clec_Comp6"/>
      <sheetName val="ANNUAL_OLD6"/>
      <sheetName val="Profit_&amp;__Loss"/>
      <sheetName val="100152_(2)17"/>
      <sheetName val="100143_(2)16"/>
      <sheetName val="100142_(2)16"/>
      <sheetName val="Eq__Type_X_LINE16"/>
      <sheetName val="Working_Capital_ratios16"/>
      <sheetName val="1ST_SEM16"/>
      <sheetName val="AR_October_end16"/>
      <sheetName val="Trial_Balance16"/>
      <sheetName val="Revenue_Assumptions16"/>
      <sheetName val="Clec_Comp7"/>
      <sheetName val="ANNUAL_OLD7"/>
      <sheetName val="Profit_&amp;__Loss1"/>
      <sheetName val="Loan"/>
      <sheetName val="100152_(2)19"/>
      <sheetName val="100143_(2)18"/>
      <sheetName val="100142_(2)18"/>
      <sheetName val="Eq__Type_X_LINE18"/>
      <sheetName val="Working_Capital_ratios18"/>
      <sheetName val="1ST_SEM18"/>
      <sheetName val="AR_October_end18"/>
      <sheetName val="Trial_Balance18"/>
      <sheetName val="Revenue_Assumptions18"/>
      <sheetName val="Clec_Comp9"/>
      <sheetName val="ANNUAL_OLD9"/>
      <sheetName val="Profit_&amp;__Loss3"/>
      <sheetName val="100152_(2)18"/>
      <sheetName val="100143_(2)17"/>
      <sheetName val="100142_(2)17"/>
      <sheetName val="Eq__Type_X_LINE17"/>
      <sheetName val="Working_Capital_ratios17"/>
      <sheetName val="1ST_SEM17"/>
      <sheetName val="AR_October_end17"/>
      <sheetName val="Trial_Balance17"/>
      <sheetName val="Revenue_Assumptions17"/>
      <sheetName val="Clec_Comp8"/>
      <sheetName val="ANNUAL_OLD8"/>
      <sheetName val="Profit_&amp;__Loss2"/>
      <sheetName val="100152_(2)21"/>
      <sheetName val="100143_(2)20"/>
      <sheetName val="100142_(2)20"/>
      <sheetName val="Eq__Type_X_LINE20"/>
      <sheetName val="Working_Capital_ratios20"/>
      <sheetName val="1ST_SEM20"/>
      <sheetName val="AR_October_end20"/>
      <sheetName val="Trial_Balance20"/>
      <sheetName val="Revenue_Assumptions20"/>
      <sheetName val="Clec_Comp11"/>
      <sheetName val="ANNUAL_OLD11"/>
      <sheetName val="Profit_&amp;__Loss5"/>
      <sheetName val="100152_(2)20"/>
      <sheetName val="100143_(2)19"/>
      <sheetName val="100142_(2)19"/>
      <sheetName val="Eq__Type_X_LINE19"/>
      <sheetName val="Working_Capital_ratios19"/>
      <sheetName val="1ST_SEM19"/>
      <sheetName val="AR_October_end19"/>
      <sheetName val="Trial_Balance19"/>
      <sheetName val="Revenue_Assumptions19"/>
      <sheetName val="Clec_Comp10"/>
      <sheetName val="ANNUAL_OLD10"/>
      <sheetName val="Profit_&amp;__Loss4"/>
      <sheetName val="100152_(2)22"/>
      <sheetName val="100143_(2)21"/>
      <sheetName val="100142_(2)21"/>
      <sheetName val="Eq__Type_X_LINE21"/>
      <sheetName val="Working_Capital_ratios21"/>
      <sheetName val="1ST_SEM21"/>
      <sheetName val="AR_October_end21"/>
      <sheetName val="Trial_Balance21"/>
      <sheetName val="Revenue_Assumptions21"/>
      <sheetName val="Clec_Comp12"/>
      <sheetName val="ANNUAL_OLD12"/>
      <sheetName val="Profit_&amp;__Loss6"/>
      <sheetName val="100152_(2)23"/>
      <sheetName val="100143_(2)22"/>
      <sheetName val="100142_(2)22"/>
      <sheetName val="Eq__Type_X_LINE22"/>
      <sheetName val="Working_Capital_ratios22"/>
      <sheetName val="1ST_SEM22"/>
      <sheetName val="AR_October_end22"/>
      <sheetName val="Trial_Balance22"/>
      <sheetName val="Revenue_Assumptions22"/>
      <sheetName val="Clec_Comp13"/>
      <sheetName val="ANNUAL_OLD13"/>
      <sheetName val="Profit_&amp;__Loss7"/>
      <sheetName val="100152_(2)24"/>
      <sheetName val="100143_(2)23"/>
      <sheetName val="100142_(2)23"/>
      <sheetName val="Eq__Type_X_LINE23"/>
      <sheetName val="Working_Capital_ratios23"/>
      <sheetName val="1ST_SEM23"/>
      <sheetName val="AR_October_end23"/>
      <sheetName val="Trial_Balance23"/>
      <sheetName val="Revenue_Assumptions23"/>
      <sheetName val="Clec_Comp14"/>
      <sheetName val="ANNUAL_OLD14"/>
      <sheetName val="Profit_&amp;__Loss8"/>
      <sheetName val="BPI"/>
      <sheetName val="Berthing Options"/>
      <sheetName val="Sheet2"/>
      <sheetName val="Shipping Line"/>
      <sheetName val="ECO ECA"/>
      <sheetName val="TM ROUMEL"/>
      <sheetName val="STAROSA"/>
      <sheetName val="TM9"/>
      <sheetName val="TM10"/>
      <sheetName val="TM11"/>
      <sheetName val="TM12"/>
      <sheetName val="TM13"/>
      <sheetName val="TM14"/>
      <sheetName val="TM15"/>
      <sheetName val="TM_ROUMEL"/>
      <sheetName val="SAP 01"/>
      <sheetName val="AL905"/>
      <sheetName val="A"/>
      <sheetName val="DATA"/>
      <sheetName val="100152_(2)25"/>
      <sheetName val="100143_(2)24"/>
      <sheetName val="100142_(2)24"/>
      <sheetName val="Eq__Type_X_LINE24"/>
      <sheetName val="Working_Capital_ratios24"/>
      <sheetName val="1ST_SEM24"/>
      <sheetName val="AR_October_end24"/>
      <sheetName val="Trial_Balance24"/>
      <sheetName val="Revenue_Assumptions24"/>
      <sheetName val="Clec_Comp15"/>
      <sheetName val="ANNUAL_OLD15"/>
      <sheetName val="Profit_&amp;__Loss9"/>
      <sheetName val="Berthing_Options"/>
      <sheetName val="Shipping_Line"/>
      <sheetName val="ECO_ECA"/>
      <sheetName val="TM_ROUMEL1"/>
      <sheetName val="SAP_01"/>
      <sheetName val="100152_(2)26"/>
      <sheetName val="100143_(2)25"/>
      <sheetName val="100142_(2)25"/>
      <sheetName val="Eq__Type_X_LINE25"/>
      <sheetName val="Working_Capital_ratios25"/>
      <sheetName val="1ST_SEM25"/>
      <sheetName val="AR_October_end25"/>
      <sheetName val="Trial_Balance25"/>
      <sheetName val="Revenue_Assumptions25"/>
      <sheetName val="Clec_Comp16"/>
      <sheetName val="ANNUAL_OLD16"/>
      <sheetName val="Profit_&amp;__Loss10"/>
      <sheetName val="Berthing_Options1"/>
      <sheetName val="Shipping_Line1"/>
      <sheetName val="ECO_ECA1"/>
      <sheetName val="TM_ROUMEL2"/>
      <sheetName val="SAP_011"/>
      <sheetName val="Pnl-10"/>
      <sheetName val="20"/>
      <sheetName val="30"/>
      <sheetName val="70"/>
      <sheetName val="AA"/>
      <sheetName val="AP110"/>
      <sheetName val="B-10"/>
      <sheetName val="BB-1"/>
      <sheetName val="C-5"/>
      <sheetName val="C-6"/>
      <sheetName val="C-6a"/>
      <sheetName val="CC"/>
      <sheetName val="F-1l2"/>
      <sheetName val="F-21"/>
      <sheetName val="F-4"/>
      <sheetName val="F-9c"/>
      <sheetName val="FF"/>
      <sheetName val="FF-2"/>
      <sheetName val="F-8(FSA)"/>
      <sheetName val="L"/>
      <sheetName val="M MM"/>
      <sheetName val="10"/>
      <sheetName val="30a"/>
      <sheetName val="30-Note"/>
      <sheetName val="U-2"/>
      <sheetName val="SW-TEO"/>
      <sheetName val="Under 20_Revenue Sort"/>
      <sheetName val="Under 20_Mkt Value Sort"/>
      <sheetName val="Under 20_BV Sort"/>
      <sheetName val="Under 20_Total Assets Sort"/>
      <sheetName val="Under 20_Volatility Sort"/>
      <sheetName val="Under 20_Net Margin Sort"/>
      <sheetName val="Under 20_Dividends Sort"/>
      <sheetName val="Empire Screening"/>
      <sheetName val="Old TWX Quorfa"/>
      <sheetName val="TWX Model"/>
      <sheetName val="parameter"/>
      <sheetName val="Prix HA"/>
      <sheetName val="人力"/>
      <sheetName val="EXCHRATE"/>
      <sheetName val="Addition"/>
      <sheetName val="C_x0002_¨mK"/>
      <sheetName val=""/>
      <sheetName val="prj.1 and 2"/>
      <sheetName val="Revenue (2)"/>
      <sheetName val="会1-资产负债表"/>
      <sheetName val="管2-主要指标"/>
      <sheetName val="汇总"/>
      <sheetName val="Range data"/>
      <sheetName val="prj_1_and_2"/>
      <sheetName val="Revenue_(2)"/>
      <sheetName val="C¨mK"/>
      <sheetName val="prj_1_and_21"/>
      <sheetName val="Revenue_(2)1"/>
      <sheetName val="毛利率分析表"/>
      <sheetName val="会计分录序时簿"/>
      <sheetName val="Pre-opening exp开办费"/>
      <sheetName val="1"/>
      <sheetName val="有效性"/>
      <sheetName val="数据有效性"/>
      <sheetName val="九九年各月"/>
      <sheetName val="C_x005f_x0002__x005f_x0000__x005f_x0000__x005f_x0000_¨m"/>
      <sheetName val="华润华晶资本承担明细"/>
      <sheetName val="关联交易-存款"/>
      <sheetName val="应收账款k"/>
      <sheetName val="C_x0002_"/>
      <sheetName val="INCOME"/>
      <sheetName val="Page 1"/>
      <sheetName val="Page 2"/>
      <sheetName val="COVER"/>
      <sheetName val="DRIVERS"/>
      <sheetName val="t105"/>
      <sheetName val="LINK MOR"/>
      <sheetName val="100152_(2)27"/>
      <sheetName val="100143_(2)26"/>
      <sheetName val="100142_(2)26"/>
      <sheetName val="Eq__Type_X_LINE26"/>
      <sheetName val="Working_Capital_ratios26"/>
      <sheetName val="1ST_SEM26"/>
      <sheetName val="AR_October_end26"/>
      <sheetName val="Trial_Balance26"/>
      <sheetName val="Revenue_Assumptions26"/>
      <sheetName val="Clec_Comp17"/>
      <sheetName val="ANNUAL_OLD17"/>
      <sheetName val="Profit_&amp;__Loss11"/>
      <sheetName val="Berthing_Options2"/>
      <sheetName val="Shipping_Line2"/>
      <sheetName val="ECO_ECA2"/>
      <sheetName val="TM_ROUMEL3"/>
      <sheetName val="SAP_012"/>
      <sheetName val="H - Local Curr Data Input BS"/>
      <sheetName val="INPUT AGING"/>
      <sheetName val="S1 Info"/>
      <sheetName val="S2 Index"/>
      <sheetName val="S3 TB"/>
      <sheetName val="S4 IS"/>
      <sheetName val="S5 SOFP"/>
      <sheetName val="Control_PL"/>
      <sheetName val="Control_BS"/>
      <sheetName val="S6 PPE &amp; IA"/>
      <sheetName val="S7 SOCIE"/>
      <sheetName val="S8 PPE Input"/>
      <sheetName val="S9 Invst"/>
      <sheetName val="S10 TR"/>
      <sheetName val="S11 Loans"/>
      <sheetName val="S12 IC"/>
      <sheetName val="S13 Tax"/>
      <sheetName val="S14 OROP"/>
      <sheetName val="S15 OFF BS"/>
      <sheetName val="S16 Others"/>
      <sheetName val="S17 C&amp;B"/>
      <sheetName val="List (C&amp;B)"/>
      <sheetName val="Map1"/>
      <sheetName val="Export1"/>
      <sheetName val="Map2"/>
      <sheetName val="Export2"/>
      <sheetName val="Map C&amp;B"/>
      <sheetName val="Export-C&amp;B"/>
      <sheetName val="Customer"/>
      <sheetName val="Package"/>
      <sheetName val="Act_vs_budg"/>
      <sheetName val="IS"/>
      <sheetName val="1997_vs_1998"/>
      <sheetName val="Page_1"/>
      <sheetName val="Page_2"/>
      <sheetName val="LINK_MOR"/>
      <sheetName val="mapping"/>
      <sheetName val="100152_(2)28"/>
      <sheetName val="100143_(2)27"/>
      <sheetName val="100142_(2)27"/>
      <sheetName val="Eq__Type_X_LINE27"/>
      <sheetName val="Working_Capital_ratios27"/>
      <sheetName val="1ST_SEM27"/>
      <sheetName val="AR_October_end27"/>
      <sheetName val="Trial_Balance27"/>
      <sheetName val="Revenue_Assumptions27"/>
      <sheetName val="Clec_Comp18"/>
      <sheetName val="ANNUAL_OLD18"/>
      <sheetName val="Profit_&amp;__Loss12"/>
      <sheetName val="Berthing_Options3"/>
      <sheetName val="Shipping_Line3"/>
      <sheetName val="ECO_ECA3"/>
      <sheetName val="TM_ROUMEL4"/>
      <sheetName val="SAP_013"/>
      <sheetName val="E3 - 5yr Asset Plan Dropdown"/>
      <sheetName val="100152_(2)29"/>
      <sheetName val="100143_(2)28"/>
      <sheetName val="100142_(2)28"/>
      <sheetName val="Eq__Type_X_LINE28"/>
      <sheetName val="Working_Capital_ratios28"/>
      <sheetName val="1ST_SEM28"/>
      <sheetName val="AR_October_end28"/>
      <sheetName val="Trial_Balance28"/>
      <sheetName val="Revenue_Assumptions28"/>
      <sheetName val="Clec_Comp19"/>
      <sheetName val="ANNUAL_OLD19"/>
      <sheetName val="Profit_&amp;__Loss13"/>
      <sheetName val="Berthing_Options4"/>
      <sheetName val="Shipping_Line4"/>
      <sheetName val="ECO_ECA4"/>
      <sheetName val="TM_ROUMEL5"/>
      <sheetName val="SAP_014"/>
      <sheetName val="Page_11"/>
      <sheetName val="Page_21"/>
      <sheetName val="LINK_MOR1"/>
      <sheetName val="H_-_Local_Curr_Data_Input_BS"/>
      <sheetName val="INPUT_AGING"/>
      <sheetName val="S1_Info"/>
      <sheetName val="S2_Index"/>
      <sheetName val="S3_TB"/>
      <sheetName val="S4_IS"/>
      <sheetName val="S5_SOFP"/>
      <sheetName val="S6_PPE_&amp;_IA"/>
      <sheetName val="S7_SOCIE"/>
      <sheetName val="S8_PPE_Input"/>
      <sheetName val="S9_Invst"/>
      <sheetName val="S10_TR"/>
      <sheetName val="S11_Loans"/>
      <sheetName val="S12_IC"/>
      <sheetName val="S13_Tax"/>
      <sheetName val="S14_OROP"/>
      <sheetName val="S15_OFF_BS"/>
      <sheetName val="S16_Others"/>
      <sheetName val="S17_C&amp;B"/>
      <sheetName val="List_(C&amp;B)"/>
      <sheetName val="Map_C&amp;B"/>
      <sheetName val="PORTS_PL (%)"/>
      <sheetName val="sheet6"/>
      <sheetName val="avayaprilintransit"/>
      <sheetName val="BANK COMPARISON"/>
      <sheetName val="Results"/>
      <sheetName val="PL"/>
      <sheetName val="Assumptions"/>
      <sheetName val="Subscription_Facility2"/>
      <sheetName val="Mapping_-_Investments2"/>
      <sheetName val="1601_Detail_information2"/>
      <sheetName val="Preferred_Equity2"/>
      <sheetName val="2016_(KPMG_Mod)_Entity_List"/>
      <sheetName val="HIOS_93_thru_96"/>
      <sheetName val="Lookups_&amp;_Dropdowns"/>
      <sheetName val="Feuil2"/>
      <sheetName val="nonvat 103"/>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refreshError="1"/>
      <sheetData sheetId="471" refreshError="1"/>
      <sheetData sheetId="472"/>
      <sheetData sheetId="473"/>
      <sheetData sheetId="474"/>
      <sheetData sheetId="475"/>
      <sheetData sheetId="476"/>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efreshError="1"/>
      <sheetData sheetId="542" refreshError="1"/>
      <sheetData sheetId="543" refreshError="1"/>
      <sheetData sheetId="544" refreshError="1"/>
      <sheetData sheetId="545" refreshError="1"/>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refreshError="1"/>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refreshError="1"/>
      <sheetData sheetId="610" refreshError="1"/>
      <sheetData sheetId="611" refreshError="1"/>
      <sheetData sheetId="612" refreshError="1"/>
      <sheetData sheetId="613" refreshError="1"/>
      <sheetData sheetId="614" refreshError="1"/>
      <sheetData sheetId="615" refreshError="1"/>
      <sheetData sheetId="616"/>
      <sheetData sheetId="617"/>
      <sheetData sheetId="618"/>
      <sheetData sheetId="619"/>
      <sheetData sheetId="620"/>
      <sheetData sheetId="621"/>
      <sheetData sheetId="622"/>
      <sheetData sheetId="623" refreshError="1"/>
      <sheetData sheetId="624" refreshError="1"/>
      <sheetData sheetId="62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EMAI"/>
      <sheetName val="KEY"/>
      <sheetName val="BALANCE SHEET"/>
      <sheetName val="182_P05"/>
      <sheetName val="员工工资"/>
      <sheetName val="K420"/>
      <sheetName val="PTC"/>
      <sheetName val="BT 03"/>
      <sheetName val="BT 02"/>
      <sheetName val="BT 01"/>
      <sheetName val="C101"/>
      <sheetName val="E101"/>
      <sheetName val="G101"/>
      <sheetName val="G201"/>
      <sheetName val="G301"/>
      <sheetName val="I101"/>
      <sheetName val="ARP-U101"/>
      <sheetName val="ARP-U301"/>
      <sheetName val="U401"/>
      <sheetName val="ARP-U501"/>
      <sheetName val="master"/>
      <sheetName val="Bgt COA Mapping"/>
      <sheetName val="lookup"/>
      <sheetName val="comparables"/>
      <sheetName val="Deduction"/>
      <sheetName val="other"/>
      <sheetName val="Inve. &amp; Income Assum."/>
      <sheetName val="확인서"/>
      <sheetName val="cover"/>
      <sheetName val="parameter"/>
      <sheetName val="movement-玻璃厂"/>
      <sheetName val="1.Trial Balance"/>
      <sheetName val="EBITDA Bridge"/>
      <sheetName val="中山低值"/>
      <sheetName val="admin"/>
      <sheetName val="노무비"/>
      <sheetName val="Sheet3"/>
      <sheetName val="COA"/>
      <sheetName val="目录"/>
      <sheetName val="PROP_95"/>
      <sheetName val="Input"/>
      <sheetName val="insurance parameter"/>
      <sheetName val="Cnt_Data"/>
      <sheetName val="BudgetData"/>
      <sheetName val="P&amp;L_summary_sub_Fund"/>
      <sheetName val="自有房屋建筑物清查申报表6"/>
      <sheetName val="STD. COST"/>
      <sheetName val="JE"/>
      <sheetName val="Status"/>
      <sheetName val="B"/>
      <sheetName val="ex-Works (USD)"/>
      <sheetName val="in-Market (RMB)"/>
      <sheetName val="Main"/>
      <sheetName val="CA_new"/>
      <sheetName val="资产负债表"/>
      <sheetName val="BS"/>
      <sheetName val="Source"/>
      <sheetName val="#REF!"/>
      <sheetName val="DATA"/>
      <sheetName val="co_code"/>
      <sheetName val="List"/>
      <sheetName val="Part_Datum"/>
      <sheetName val="FSA"/>
      <sheetName val="Vendor Data"/>
      <sheetName val="A3 &amp; U 09-01"/>
      <sheetName val="U1"/>
      <sheetName val="U3"/>
      <sheetName val="CHART_E"/>
      <sheetName val="Item_cost"/>
      <sheetName val="Collateral"/>
      <sheetName val="Disposition"/>
      <sheetName val="FF-1"/>
      <sheetName val="cum pred"/>
      <sheetName val="F515(10103001)"/>
      <sheetName val="附表6"/>
      <sheetName val="ARP"/>
      <sheetName val="总公司2002.12.31"/>
      <sheetName val="索引表"/>
      <sheetName val="选择报表"/>
      <sheetName val="综合"/>
      <sheetName val="3-1-1现金"/>
      <sheetName val="A300"/>
      <sheetName val="Register"/>
      <sheetName val="×ÔÓÐ·¿ÎÝ½¨ÖþÎïÇå²éÉê±¨±í6"/>
      <sheetName val="×Ê²ú¸ºÕ®±í"/>
      <sheetName val="×Ü¹«Ë¾2002.12.31"/>
      <sheetName val="×ÛºÏ"/>
      <sheetName val="3-1-1ÏÖ½ð"/>
      <sheetName val="loan database"/>
      <sheetName val="A430"/>
      <sheetName val="Final sample listing"/>
      <sheetName val="LXGJC"/>
      <sheetName val="RentalDeposit"/>
      <sheetName val="Name List"/>
      <sheetName val="Raw materials"/>
      <sheetName val="F-B"/>
      <sheetName val="F-B-1"/>
      <sheetName val="AGENT"/>
      <sheetName val="Tabelle1"/>
      <sheetName val="Sheet1"/>
      <sheetName val="code"/>
      <sheetName val="J&amp;Q"/>
      <sheetName val="Consol"/>
      <sheetName val="选择项"/>
      <sheetName val="coll - BL (Add) (input use)"/>
      <sheetName val="comm - BL"/>
      <sheetName val="百利包227g_20_"/>
      <sheetName val="销售毛利润表"/>
      <sheetName val="企业表一"/>
      <sheetName val="M_5C"/>
      <sheetName val="M_5A"/>
      <sheetName val="Detail Loan Move_ _ Listing"/>
      <sheetName val="Tabelle3"/>
      <sheetName val="J_Q"/>
      <sheetName val="百利包227g(20)"/>
      <sheetName val="STD_ COST"/>
      <sheetName val="总部调整"/>
      <sheetName val="汇总抵消"/>
      <sheetName val="POWER ASSUMPTIONS"/>
      <sheetName val="Sheet2"/>
      <sheetName val="Open"/>
      <sheetName val="ORC-TB"/>
      <sheetName val="Données"/>
      <sheetName val="Trial Balance"/>
      <sheetName val="Inputs"/>
      <sheetName val="kejian"/>
      <sheetName val="Bird"/>
      <sheetName val="BYD"/>
      <sheetName val="FDREPORT"/>
      <sheetName val="H101"/>
      <sheetName val="流资汇总"/>
      <sheetName val="TB2001"/>
      <sheetName val="Sheet4"/>
      <sheetName val="base"/>
      <sheetName val="低易品在库及低易品在用"/>
      <sheetName val="物耗"/>
      <sheetName val="17应付票据明细表"/>
      <sheetName val="for retest"/>
      <sheetName val="Index "/>
      <sheetName val="G.1R-Shou COP Gf"/>
      <sheetName val="2171-BK"/>
      <sheetName val="BSINDEX"/>
      <sheetName val="M-5C"/>
      <sheetName val="M-5A"/>
      <sheetName val="F1"/>
      <sheetName val="工商税收"/>
      <sheetName val=""/>
      <sheetName val="XL4Poppy"/>
      <sheetName val="#REF"/>
      <sheetName val="ye"/>
      <sheetName val="APCODE"/>
      <sheetName val="Controls"/>
      <sheetName val="Summary"/>
      <sheetName val="Interest"/>
      <sheetName val="Work copy"/>
      <sheetName val="PL By Qtr-AfterElim"/>
      <sheetName val="PL-Qtr"/>
      <sheetName val="Spending_Qtr"/>
      <sheetName val="E100--AR--Major"/>
      <sheetName val="E101AR--Others"/>
      <sheetName val="Ã«ÀûÂÊ·ÖÎö±í"/>
      <sheetName val="2002(7)"/>
      <sheetName val="盛联余"/>
      <sheetName val="F101"/>
      <sheetName val="Trans_Inputs"/>
      <sheetName val="Target_Sum"/>
      <sheetName val="Chiet tinh"/>
      <sheetName val="BALANCE_SHEET"/>
      <sheetName val="BT_03"/>
      <sheetName val="BT_02"/>
      <sheetName val="BT_01"/>
      <sheetName val="Bgt_COA_Mapping"/>
      <sheetName val="Inve__&amp;_Income_Assum_"/>
      <sheetName val="1_Trial_Balance"/>
      <sheetName val="EBITDA_Bridge"/>
      <sheetName val="insurance_parameter"/>
      <sheetName val="STD__COST"/>
      <sheetName val="ex-Works_(USD)"/>
      <sheetName val="in-Market_(RMB)"/>
      <sheetName val="Vendor_Data"/>
      <sheetName val="A3_&amp;_U_09-01"/>
      <sheetName val="cum_pred"/>
      <sheetName val="总公司2002_12_31"/>
      <sheetName val="×Ü¹«Ë¾2002_12_31"/>
      <sheetName val="loan_database"/>
      <sheetName val="Final_sample_listing"/>
      <sheetName val="Name_List"/>
      <sheetName val="Raw_materials"/>
      <sheetName val="coll_-_BL_(Add)_(input_use)"/>
      <sheetName val="comm_-_BL"/>
      <sheetName val="Detail_Loan_Move____Listing"/>
      <sheetName val="STD__COST1"/>
      <sheetName val="POWER_ASSUMPTIONS"/>
      <sheetName val="Trial_Balance"/>
      <sheetName val="for_retest"/>
      <sheetName val="Index_"/>
      <sheetName val="G_1R-Shou_COP_Gf"/>
      <sheetName val="Work_copy"/>
      <sheetName val="PL_By_Qtr-AfterElim"/>
      <sheetName val="Chiet_ti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
      <sheetName val="Cover"/>
      <sheetName val="output"/>
      <sheetName val="REIT"/>
      <sheetName val="Sensitivity"/>
      <sheetName val="Swap"/>
      <sheetName val="BS"/>
      <sheetName val="OC"/>
      <sheetName val="Control"/>
      <sheetName val="Revolver"/>
      <sheetName val="Monthly Cash Flow"/>
      <sheetName val="Compilation"/>
      <sheetName val="Compilation of Monthly Income"/>
      <sheetName val="Property 1"/>
      <sheetName val="Property 2"/>
      <sheetName val="Property 3"/>
      <sheetName val="Property 4"/>
      <sheetName val="Property 5"/>
      <sheetName val="Property 6"/>
      <sheetName val="Property 7"/>
      <sheetName val="Harbourfront - Rent"/>
      <sheetName val="Metropolis - Rent"/>
      <sheetName val="MLC - Rent"/>
      <sheetName val="MW - Rent"/>
      <sheetName val="NTC - Rent"/>
      <sheetName val="Prosperity - Rent"/>
      <sheetName val="Trendy - Rent"/>
      <sheetName val="Historical financials"/>
      <sheetName val="Tax status"/>
      <sheetName val="Tax calculations for 11 months"/>
      <sheetName val="Tax calculations for 1 month"/>
      <sheetName val="Harbourfront Monthly Income"/>
      <sheetName val="Metropolis Monthly Income"/>
      <sheetName val="MLC Monthly Income"/>
      <sheetName val="MW Monthly Income"/>
      <sheetName val="NTC Monthly Income"/>
      <sheetName val="Prosperity Monthly Income"/>
      <sheetName val="Trendy Monthly Income"/>
      <sheetName val="Harbourfront Monthly Rent"/>
      <sheetName val="Metropolis Monthly Rent"/>
      <sheetName val="MLC Monthly Rent"/>
      <sheetName val="MW Monthly Rent"/>
      <sheetName val="NTC Monthly Rent"/>
      <sheetName val="Prosperity Monthly Rent"/>
      <sheetName val="Trendy Monthly Rent"/>
      <sheetName val="% Calculations for OC"/>
      <sheetName val="Sensitivity analysis - JPM"/>
      <sheetName val="AFEMAI"/>
      <sheetName val="KEY"/>
      <sheetName val="Bgt COA Mapping"/>
      <sheetName val="lookup"/>
      <sheetName val="RBFC-BS"/>
      <sheetName val="Monthly_Cash_Flow"/>
      <sheetName val="Compilation_of_Monthly_Income"/>
      <sheetName val="Property_1"/>
      <sheetName val="Property_2"/>
      <sheetName val="Property_3"/>
      <sheetName val="Property_4"/>
      <sheetName val="Property_5"/>
      <sheetName val="Property_6"/>
      <sheetName val="Property_7"/>
      <sheetName val="Harbourfront_-_Rent"/>
      <sheetName val="Metropolis_-_Rent"/>
      <sheetName val="MLC_-_Rent"/>
      <sheetName val="MW_-_Rent"/>
      <sheetName val="NTC_-_Rent"/>
      <sheetName val="Prosperity_-_Rent"/>
      <sheetName val="Trendy_-_Rent"/>
      <sheetName val="Historical_financials"/>
      <sheetName val="Tax_status"/>
      <sheetName val="Tax_calculations_for_11_months"/>
      <sheetName val="Tax_calculations_for_1_month"/>
      <sheetName val="Harbourfront_Monthly_Income"/>
      <sheetName val="Metropolis_Monthly_Income"/>
      <sheetName val="MLC_Monthly_Income"/>
      <sheetName val="MW_Monthly_Income"/>
      <sheetName val="NTC_Monthly_Income"/>
      <sheetName val="Prosperity_Monthly_Income"/>
      <sheetName val="Trendy_Monthly_Income"/>
      <sheetName val="Harbourfront_Monthly_Rent"/>
      <sheetName val="Metropolis_Monthly_Rent"/>
      <sheetName val="MLC_Monthly_Rent"/>
      <sheetName val="MW_Monthly_Rent"/>
      <sheetName val="NTC_Monthly_Rent"/>
      <sheetName val="Prosperity_Monthly_Rent"/>
      <sheetName val="Trendy_Monthly_Rent"/>
      <sheetName val="%_Calculations_for_OC"/>
      <sheetName val="Sensitivity_analysis_-_JPM"/>
      <sheetName val="Bgt_COA_Mapping"/>
      <sheetName val="COA"/>
      <sheetName val="J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tch"/>
      <sheetName val="SALE&amp;COST"/>
      <sheetName val="device"/>
      <sheetName val="FAB별"/>
      <sheetName val="FAB별2"/>
      <sheetName val="MODULE"/>
      <sheetName val="BU별"/>
      <sheetName val="Control"/>
      <sheetName val="REIT"/>
      <sheetName val="AFEMAI"/>
      <sheetName val="KEY"/>
      <sheetName val="Table"/>
      <sheetName val="성과분석10"/>
      <sheetName val="산출기준(파견전산실)"/>
      <sheetName val="00.08계정"/>
      <sheetName val="FRC"/>
      <sheetName val="program"/>
      <sheetName val="DH BS 03"/>
      <sheetName val="Contra Rev True Up"/>
      <sheetName val="Control Sheet"/>
      <sheetName val="Controls"/>
      <sheetName val="Condition"/>
      <sheetName val="부산4"/>
      <sheetName val="200004"/>
      <sheetName val="200008"/>
      <sheetName val="200002"/>
      <sheetName val="200001"/>
      <sheetName val="200007"/>
      <sheetName val="200006"/>
      <sheetName val="200003"/>
      <sheetName val="200005"/>
      <sheetName val="200011"/>
      <sheetName val="200010"/>
      <sheetName val="200009"/>
      <sheetName val="F5"/>
      <sheetName val="Sheet15"/>
      <sheetName val="R&amp;D"/>
      <sheetName val="Customer"/>
      <sheetName val="COM"/>
      <sheetName val="HK-I"/>
      <sheetName val="INT-I"/>
      <sheetName val="RSCH"/>
      <sheetName val="TR"/>
      <sheetName val="1-1-1-2"/>
      <sheetName val="T6-6(2)"/>
      <sheetName val="2210-10"/>
      <sheetName val="제품별 MC"/>
      <sheetName val="CHECKSHEET"/>
      <sheetName val="Index"/>
      <sheetName val="월별제조비용"/>
      <sheetName val="CHIP_O"/>
      <sheetName val="FAB_I"/>
      <sheetName val="PKG_I"/>
      <sheetName val="FT_금액"/>
      <sheetName val="YIELD"/>
      <sheetName val="Consol"/>
      <sheetName val="0905"/>
      <sheetName val="견적LIST"/>
      <sheetName val="Chart"/>
      <sheetName val="9-1차이내역"/>
      <sheetName val="코드2"/>
      <sheetName val="제조5과"/>
      <sheetName val="BSL"/>
      <sheetName val="적용환율"/>
      <sheetName val="95하U$가격"/>
      <sheetName val="0-Basics"/>
      <sheetName val="외화금융(97-03)"/>
      <sheetName val="BA"/>
      <sheetName val="노무비"/>
      <sheetName val="Customers"/>
      <sheetName val="계정별실적"/>
      <sheetName val="960318-1"/>
      <sheetName val="결과"/>
      <sheetName val="Churn Overview Charts"/>
      <sheetName val="울산"/>
      <sheetName val="용연"/>
      <sheetName val="울산공수"/>
      <sheetName val="진천"/>
      <sheetName val="중연"/>
      <sheetName val="DATASHT2"/>
      <sheetName val="광주"/>
      <sheetName val="당월계획(확정)"/>
      <sheetName val="유니온"/>
      <sheetName val="12B"/>
      <sheetName val="보유현황"/>
      <sheetName val="정지코드"/>
      <sheetName val="손익분석"/>
      <sheetName val="Macro"/>
      <sheetName val="93상각비"/>
      <sheetName val="P&amp;L_summary_sub_Fund"/>
      <sheetName val="00_08계정"/>
      <sheetName val="DH_BS_03"/>
      <sheetName val="Contra_Rev_True_Up"/>
      <sheetName val="Control_Sheet"/>
      <sheetName val="제품별_MC"/>
      <sheetName val="Churn_Overview_Charts"/>
      <sheetName val="Bgt COA Mapping"/>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refreshError="1"/>
      <sheetData sheetId="9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科目代码"/>
      <sheetName val="万元结果汇总表"/>
      <sheetName val="分类汇总表"/>
      <sheetName val="流资汇总"/>
      <sheetName val="3-1-1现金"/>
      <sheetName val="3-1-2银存"/>
      <sheetName val="3-1-3其他货币"/>
      <sheetName val="短投汇总"/>
      <sheetName val="3-2-1短投股"/>
      <sheetName val="3-2-2短投债"/>
      <sheetName val="3-3应收票据"/>
      <sheetName val="3-4应收帐"/>
      <sheetName val="3-5应收股利"/>
      <sheetName val="3-6应收利息"/>
      <sheetName val="3-7预付帐款"/>
      <sheetName val="3-8应收补贴"/>
      <sheetName val="3-9其他应收"/>
      <sheetName val="存货汇总"/>
      <sheetName val="3-10-1原材料"/>
      <sheetName val="3-10-2材料采购"/>
      <sheetName val="3-10-3在库低值"/>
      <sheetName val="3-10-4包装物"/>
      <sheetName val="3-10-5委托加工"/>
      <sheetName val="3-10-6产成品"/>
      <sheetName val="3-10-7在产品"/>
      <sheetName val="3-10-8分期发出"/>
      <sheetName val="3-10-9在用低值"/>
      <sheetName val="3-10-10委托代销"/>
      <sheetName val="3-10-11受托代销"/>
      <sheetName val="3-11待摊"/>
      <sheetName val="3-12待处理流损"/>
      <sheetName val="3-13一年长债"/>
      <sheetName val="3-14其他流资"/>
      <sheetName val="长投汇总"/>
      <sheetName val="4-1长投股票"/>
      <sheetName val="4-2长投债券"/>
      <sheetName val="4-3长投其他"/>
      <sheetName val="固定汇总"/>
      <sheetName val="5-1-1房建"/>
      <sheetName val="5-1-2构筑"/>
      <sheetName val="5-1-3管沟"/>
      <sheetName val="5-2-1机器设备"/>
      <sheetName val="5-2-2车辆"/>
      <sheetName val="5-2-3电子设备"/>
      <sheetName val="5-3工程物资"/>
      <sheetName val="5-4-1在建土建"/>
      <sheetName val="5-4-2在建安装"/>
      <sheetName val="5-5固定清理"/>
      <sheetName val="5-6待处理固定损失"/>
      <sheetName val="6-1土地"/>
      <sheetName val="6-2其他无形"/>
      <sheetName val="7-1开办费"/>
      <sheetName val="7-2长期待摊"/>
      <sheetName val="8-1其他长期"/>
      <sheetName val="8-2递税借项"/>
      <sheetName val="流动负债汇总"/>
      <sheetName val="9-1短期借款"/>
      <sheetName val="9-2应付票据"/>
      <sheetName val="9-3应付帐款"/>
      <sheetName val="9-4预收帐款"/>
      <sheetName val="9-5代销商品款"/>
      <sheetName val="9-6其他应付款"/>
      <sheetName val="9-7应付工资"/>
      <sheetName val="9-8应付福利费"/>
      <sheetName val="9-9应交税金"/>
      <sheetName val="9-10应付利润"/>
      <sheetName val="9-11其他应交"/>
      <sheetName val="9-12预提"/>
      <sheetName val="9-13一年内长债"/>
      <sheetName val="9-14其他流负"/>
      <sheetName val="长期负债汇总"/>
      <sheetName val="10-1长借"/>
      <sheetName val="10-2应付债券"/>
      <sheetName val="10-3长期应付款"/>
      <sheetName val="10-4住房周转金"/>
      <sheetName val="10-5其他长期负债"/>
      <sheetName val="10-6递延税款贷项"/>
      <sheetName val="Sheet1"/>
      <sheetName val="4-货币资金-现金"/>
      <sheetName val="COST FINAL"/>
      <sheetName val="P400"/>
      <sheetName val="资产负债表"/>
      <sheetName val="江苏应收账款"/>
      <sheetName val="B21.1"/>
      <sheetName val="Source"/>
      <sheetName val="master"/>
      <sheetName val="选择报表"/>
      <sheetName val="中山低值"/>
      <sheetName val="评估表格"/>
      <sheetName val="物料收发汇总表"/>
      <sheetName val="square1"/>
      <sheetName val="99年度原単位"/>
      <sheetName val="XL4Poppy"/>
      <sheetName val="K420"/>
      <sheetName val="DATA"/>
      <sheetName val="06年全年回笼"/>
      <sheetName val="06年全年销售"/>
      <sheetName val="Sheet2"/>
      <sheetName val="#REF!"/>
      <sheetName val="应收帐款 AR "/>
      <sheetName val="固定资产清单"/>
      <sheetName val="应交税金表"/>
      <sheetName val="试算平衡表"/>
      <sheetName val="科目余额表"/>
      <sheetName val="WORKING"/>
      <sheetName val="索引"/>
      <sheetName val="调整分录"/>
      <sheetName val="W"/>
      <sheetName val="分录"/>
      <sheetName val="库存商品mx"/>
      <sheetName val="主营业务成本Dy"/>
      <sheetName val="M-5C"/>
      <sheetName val="企业表一"/>
      <sheetName val="M-5A"/>
      <sheetName val="预算构成"/>
      <sheetName val="Control"/>
      <sheetName val="AFEMAI"/>
      <sheetName val="KEY"/>
      <sheetName val="未开发票"/>
      <sheetName val="Dropdown list"/>
      <sheetName val="ﾍﾞﾀﾘｽﾄ"/>
      <sheetName val="制造成本预算表A3"/>
      <sheetName val="物流费用预算表(A4)"/>
      <sheetName val="销售费用预算表(A4)"/>
      <sheetName val="管理费用预算表(A4)"/>
      <sheetName val="信息费用预算表(A4) "/>
      <sheetName val="研发费用预算明细表A3"/>
      <sheetName val="在建工程审定表"/>
      <sheetName val="G102"/>
      <sheetName val="N220"/>
      <sheetName val="SALE&amp;COST"/>
      <sheetName val="note(1)"/>
      <sheetName val="June 2004 13%&amp;17% details"/>
      <sheetName val="June 2004 7% details"/>
      <sheetName val="Inve. &amp; Income Assum."/>
      <sheetName val="标本-资产"/>
      <sheetName val="构筑物5-1-2"/>
      <sheetName val="程序表模板"/>
      <sheetName val="系统表"/>
      <sheetName val="底稿目录"/>
      <sheetName val="科目选择"/>
      <sheetName val="往来询证函"/>
      <sheetName val="信封模板"/>
      <sheetName val="往来函证表"/>
      <sheetName val="应收票据Dy"/>
      <sheetName val="应收票据Mx"/>
      <sheetName val="应收账款Dy"/>
      <sheetName val="应收账款Mx"/>
      <sheetName val="坏账准备_应收账款Dy"/>
      <sheetName val="坏账准备_应收账款Mx"/>
      <sheetName val="预收账款Dy"/>
      <sheetName val="预收账款Mx"/>
      <sheetName val="应交税金Dy"/>
      <sheetName val="应交税金mx1"/>
      <sheetName val="应交税金mx2"/>
      <sheetName val="应交税金mx3"/>
      <sheetName val="其他应交款Dy"/>
      <sheetName val="其他应交款mx"/>
      <sheetName val="主营业务收入Dy"/>
      <sheetName val="主营业务收入mx"/>
      <sheetName val="收入上年同期分析"/>
      <sheetName val="收入月份波动分析"/>
      <sheetName val="收入重要产品毛利分析"/>
      <sheetName val="收入重要客户分析"/>
      <sheetName val="收入销售发票核对"/>
      <sheetName val="收入截止测试"/>
      <sheetName val="营业费用Dy"/>
      <sheetName val="营业费用月份波动"/>
      <sheetName val="主营业务税金及附加Dy"/>
      <sheetName val="其他业务利润Dy"/>
      <sheetName val="其他业务利润明细表"/>
      <sheetName val="程序表原始数据"/>
      <sheetName val="货币资金Dy"/>
      <sheetName val="编制信息"/>
      <sheetName val="Main"/>
      <sheetName val="Parameters"/>
      <sheetName val="COA"/>
      <sheetName val="EBITDA Bridge"/>
      <sheetName val="comparables"/>
      <sheetName val="Deduction"/>
      <sheetName val="other"/>
      <sheetName val="노무비"/>
      <sheetName val="应收1"/>
      <sheetName val="Erection"/>
      <sheetName val="Pln Pdt"/>
      <sheetName val="HS HB NE dr 1"/>
      <sheetName val="Capital"/>
      <sheetName val="Stamping"/>
      <sheetName val="损益表（按单位)01"/>
      <sheetName val="REIT"/>
      <sheetName val="Content"/>
      <sheetName val="Company"/>
      <sheetName val="Cover_co"/>
      <sheetName val="Currency"/>
      <sheetName val="营业外收入Dy"/>
      <sheetName val="各单位目标指标"/>
      <sheetName val="资本公积Dy"/>
      <sheetName val="预收款项Dy"/>
      <sheetName val="预计负债Dy"/>
      <sheetName val="公允价值变动损益Dy"/>
      <sheetName val="利息支出分类表"/>
      <sheetName val="B"/>
      <sheetName val="投资性房地产Dy"/>
      <sheetName val="投资收益Dy"/>
      <sheetName val="应付账款Dy"/>
      <sheetName val="04收发存汇总表"/>
      <sheetName val="项目树理表基础数据"/>
      <sheetName val="利润分析"/>
      <sheetName val="资产负债分析"/>
      <sheetName val="工资"/>
      <sheetName val="应付账款 (2)"/>
      <sheetName val="预算指标表"/>
      <sheetName val="电子"/>
      <sheetName val="存货Dy"/>
      <sheetName val="持有至到期投资Dy"/>
      <sheetName val="6月"/>
      <sheetName val="预付账款明细表"/>
      <sheetName val="财务成本"/>
      <sheetName val="27-7"/>
      <sheetName val="销售6.13"/>
      <sheetName val="江西"/>
      <sheetName val="清单12.31"/>
      <sheetName val="湖南"/>
      <sheetName val="明细"/>
      <sheetName val="安徽"/>
      <sheetName val="累计1"/>
      <sheetName val="工程物资Dy"/>
      <sheetName val="B基础表"/>
      <sheetName val="固定资产清理Dy"/>
      <sheetName val="管理费用明细表(2001年)"/>
      <sheetName val="应收账款"/>
      <sheetName val="财务费用剩余样本"/>
      <sheetName val="财务费用剩余样本选取"/>
      <sheetName val="销售费用剩余样本"/>
      <sheetName val="管理费用剩余样本"/>
      <sheetName val="管理费用审定表"/>
      <sheetName val="管理费用截止测试"/>
      <sheetName val="订单418"/>
      <sheetName val="其他应收款Dy"/>
      <sheetName val="Sheet3"/>
      <sheetName val="部门折旧"/>
      <sheetName val="应收票据(关联方)"/>
      <sheetName val="TB2005"/>
      <sheetName val="Aging"/>
      <sheetName val="Summary"/>
      <sheetName val="1月回款"/>
      <sheetName val="1月销售"/>
      <sheetName val="1"/>
      <sheetName val="µ|²vªí"/>
      <sheetName val="参照シートの為削除しないで下さい"/>
      <sheetName val="MPL 技連"/>
      <sheetName val="342E BLOCK"/>
      <sheetName val="BS2"/>
      <sheetName val="BS3"/>
      <sheetName val="BS4"/>
      <sheetName val="BS5"/>
      <sheetName val="BS6"/>
      <sheetName val="BS7"/>
      <sheetName val="IC0"/>
      <sheetName val="PL2"/>
      <sheetName val="PL3"/>
      <sheetName val="PL5"/>
      <sheetName val="TB1"/>
      <sheetName val="TB2"/>
      <sheetName val="K310Breakdown of Additon in SH"/>
      <sheetName val="总公司2002.12.31"/>
      <sheetName val="ADJTBL 3100"/>
      <sheetName val="11"/>
      <sheetName val="Detail Loan Move. &amp; Listing"/>
      <sheetName val="Project Summary Report"/>
      <sheetName val="Coach Chassis (inventory)"/>
      <sheetName val="前提1-综合"/>
      <sheetName val="original"/>
      <sheetName val="PM-TE"/>
      <sheetName val="A3"/>
      <sheetName val="HK-GL-AR"/>
      <sheetName val="国产件1"/>
      <sheetName val="报废备件"/>
      <sheetName val="KD批次、封存件"/>
      <sheetName val="E101"/>
      <sheetName val="设备部房屋"/>
      <sheetName val="Links"/>
      <sheetName val="XREF"/>
      <sheetName val="g101"/>
      <sheetName val="ARP-U201"/>
      <sheetName val="Detail Loan Move_ _ Listing"/>
      <sheetName val="종합일지"/>
      <sheetName val="  listing  "/>
      <sheetName val="Dep.HK"/>
      <sheetName val="總計(按月份)"/>
      <sheetName val="管理费用明细"/>
      <sheetName val="7a.Other Inc Exp"/>
      <sheetName val="F701-stocklist2005_by warehouse"/>
      <sheetName val="韩国中兴Futuretel"/>
      <sheetName val="俄罗斯中兴"/>
      <sheetName val="欧洲研究所"/>
      <sheetName val="A300"/>
      <sheetName val="DONNEES"/>
      <sheetName val="INTERFACE  &amp;  PARAMETRES"/>
      <sheetName val="Company Info"/>
      <sheetName val="宣1"/>
      <sheetName val="BALANCE SHEET"/>
      <sheetName val="Collateral"/>
      <sheetName val="list"/>
      <sheetName val="1996"/>
      <sheetName val="Details"/>
      <sheetName val="Law Tat_31 May 03"/>
      <sheetName val="Detail_Loan_Move__&amp;_Listing"/>
      <sheetName val="Project_Summary_Report"/>
      <sheetName val="Coach_Chassis_(inventory)"/>
      <sheetName val="财务费用"/>
      <sheetName val="2002-07"/>
      <sheetName val="JN Table"/>
      <sheetName val="兌換率"/>
      <sheetName val="原报调整分录"/>
      <sheetName val="审计调整分录"/>
      <sheetName val="生产"/>
      <sheetName val="合并后销售"/>
      <sheetName val="目录"/>
      <sheetName val="PL"/>
      <sheetName val="J&amp;Q"/>
      <sheetName val="Basic_Information"/>
      <sheetName val="accumdeprn"/>
      <sheetName val="Input Area"/>
      <sheetName val="table"/>
      <sheetName val="M2-1"/>
      <sheetName val="Job Codes"/>
      <sheetName val="Contents"/>
      <sheetName val="2-2 SFG Cost"/>
      <sheetName val="0-3 SFG LIST"/>
      <sheetName val="Rate"/>
      <sheetName val="1 Eckdaten in LW"/>
      <sheetName val="Sheet7"/>
      <sheetName val="Entity Data"/>
      <sheetName val="Subm"/>
      <sheetName val="Referenzen"/>
      <sheetName val="06k(2)"/>
      <sheetName val="员工工资"/>
      <sheetName val="AR Drop Downs"/>
      <sheetName val="매출"/>
      <sheetName val="SCH REF"/>
      <sheetName val="Parameter"/>
      <sheetName val="InvoiceList"/>
      <sheetName val="生產部"/>
      <sheetName val="Hollywood-Bud"/>
      <sheetName val="Input"/>
      <sheetName val="เงินกู้ MGC"/>
      <sheetName val="เงินกู้ธนชาติ"/>
      <sheetName val="Security"/>
      <sheetName val="FED DEPR"/>
      <sheetName val="Face"/>
      <sheetName val="Supporting Settings"/>
      <sheetName val="Pipeline Data"/>
      <sheetName val="Tree life"/>
      <sheetName val="Overdue AR"/>
      <sheetName val="BANK ac no,"/>
      <sheetName val="lap"/>
      <sheetName val="Local_Database"/>
      <sheetName val="MasterList"/>
      <sheetName val="Understand the client"/>
      <sheetName val="Bokslutsprocessen"/>
      <sheetName val="Indata"/>
      <sheetName val="CRA"/>
      <sheetName val="Info"/>
      <sheetName val="10.Engineer(T&amp;A)"/>
      <sheetName val="Summary Sheet"/>
      <sheetName val="PO Calculator"/>
      <sheetName val="MOH"/>
      <sheetName val="FA Addition"/>
      <sheetName val="AGENT"/>
      <sheetName val="SnZ"/>
      <sheetName val="asset list"/>
      <sheetName val="076表"/>
      <sheetName val="A810-ASM"/>
      <sheetName val="H R"/>
      <sheetName val="U"/>
      <sheetName val="ws9"/>
      <sheetName val="营业费用"/>
      <sheetName val="100172"/>
      <sheetName val="REF"/>
      <sheetName val="Shunde"/>
      <sheetName val="base"/>
      <sheetName val="商米收入Bridge"/>
      <sheetName val="Breakdown"/>
      <sheetName val="Confirmation"/>
      <sheetName val="Other expenses"/>
      <sheetName val="Stock 2002"/>
      <sheetName val="00年损益（分月）"/>
      <sheetName val=" Cayman-Balance"/>
      <sheetName val="Month"/>
      <sheetName val="RMB"/>
      <sheetName val="Consol"/>
      <sheetName val="Yr_1997"/>
      <sheetName val="FA"/>
      <sheetName val="BS"/>
      <sheetName val="Schedules"/>
      <sheetName val="UFPrn20180620161639"/>
      <sheetName val="PPD Schedule"/>
      <sheetName val="TAS UK"/>
      <sheetName val="Category"/>
      <sheetName val="profit"/>
      <sheetName val="F52-3"/>
      <sheetName val="AR"/>
      <sheetName val="ADJ Sum(console)"/>
      <sheetName val="Drop Down"/>
      <sheetName val="表头"/>
      <sheetName val="Disposition"/>
      <sheetName val="一周期IND价格"/>
      <sheetName val="对照表"/>
      <sheetName val="流动资产汇总"/>
      <sheetName val="现金B3-1-1"/>
      <sheetName val="银存B3-1-2"/>
      <sheetName val="应收帐款3-4"/>
      <sheetName val="预付帐款3-7"/>
      <sheetName val="其他应收B3-9"/>
      <sheetName val="存货汇总B3-10"/>
      <sheetName val="原材料3-10-1(1供销)"/>
      <sheetName val="原材料3-10-1(2设备)"/>
      <sheetName val="原材料3-10-1(3其他地点)"/>
      <sheetName val="委托加工3-10-5"/>
      <sheetName val="产成品3-10-6"/>
      <sheetName val="在产品3-10-7"/>
      <sheetName val="在库低值易耗品3-10-3 "/>
      <sheetName val="发出商品3-10-8"/>
      <sheetName val="固定资产汇总B5"/>
      <sheetName val="建筑物5-1-1"/>
      <sheetName val="管道沟槽5-1-3"/>
      <sheetName val="机器设备5-2-1"/>
      <sheetName val="车辆5-2-2"/>
      <sheetName val="在建工程--土建5-4-1"/>
      <sheetName val="在建工程--设备5-4-2"/>
      <sheetName val="流动负债汇总B9"/>
      <sheetName val="应付帐款9-3"/>
      <sheetName val="预收帐款9-4"/>
      <sheetName val="其他应付B9-6"/>
      <sheetName val="应付工资9-7"/>
      <sheetName val="应付福利费B9-8"/>
      <sheetName val="应交税金B9-9"/>
      <sheetName val="其他应交款9-11"/>
      <sheetName val="预提费用9-12"/>
      <sheetName val="长期负债汇总10"/>
      <sheetName val="长期借款10-1"/>
      <sheetName val="Outstanding List"/>
      <sheetName val="完"/>
      <sheetName val="基础信息"/>
      <sheetName val="明细表"/>
      <sheetName val="应收账款信用期查验-3-1"/>
      <sheetName val="VAT Payable01"/>
      <sheetName val="VAT Payable 02"/>
      <sheetName val="VAT Payable 03"/>
      <sheetName val="CA04-10"/>
      <sheetName val="11月"/>
      <sheetName val="Set-up"/>
      <sheetName val="gross"/>
      <sheetName val="基本信息输入"/>
      <sheetName val="Salaries breakdown-May"/>
      <sheetName val="Balance Sheet Detail"/>
      <sheetName val="Movem. in fixed assets - Depr."/>
      <sheetName val="光缆总表"/>
      <sheetName val="Mkt Mul fonte"/>
      <sheetName val="银行借款询证"/>
      <sheetName val="信息表"/>
      <sheetName val="现金"/>
      <sheetName val="Sheet1-backup1"/>
      <sheetName val="选项表"/>
      <sheetName val="月间分析"/>
      <sheetName val="京製機械"/>
      <sheetName val="AA#11"/>
      <sheetName val="云达"/>
      <sheetName val="DD"/>
      <sheetName val="段ﾎﾞｰﾙ箱図番･荷姿ｺｰﾄﾞ"/>
      <sheetName val="Entities list"/>
      <sheetName val="COST_FINAL"/>
      <sheetName val="B21_1"/>
      <sheetName val="应收帐款_AR_"/>
      <sheetName val="Dropdown_list"/>
      <sheetName val="信息费用预算表(A4)_"/>
      <sheetName val="June_2004_13%&amp;17%_details"/>
      <sheetName val="June_2004_7%_details"/>
      <sheetName val="Inve__&amp;_Income_Assum_"/>
      <sheetName val="EBITDA_Bridge"/>
      <sheetName val="Pln_Pdt"/>
      <sheetName val="HS_HB_NE_dr_1"/>
      <sheetName val="应付账款_(2)"/>
      <sheetName val="销售6_13"/>
      <sheetName val="清单12_31"/>
      <sheetName val="MPL_技連"/>
      <sheetName val="342E_BLOCK"/>
      <sheetName val="K310Breakdown_of_Additon_in_SH"/>
      <sheetName val="总公司2002_12_31"/>
      <sheetName val="ADJTBL_3100"/>
      <sheetName val="Detail_Loan_Move__&amp;_Listing1"/>
      <sheetName val="Project_Summary_Report1"/>
      <sheetName val="Coach_Chassis_(inventory)1"/>
      <sheetName val="Detail_Loan_Move____Listing"/>
      <sheetName val="__listing__"/>
      <sheetName val="Dep_HK"/>
      <sheetName val="7a_Other_Inc_Exp"/>
      <sheetName val="F701-stocklist2005_by_warehouse"/>
      <sheetName val="INTERFACE__&amp;__PARAMETRES"/>
      <sheetName val="Company_Info"/>
      <sheetName val="BALANCE_SHEET"/>
      <sheetName val="Law_Tat_31_May_03"/>
      <sheetName val="JN_Table"/>
      <sheetName val="Input_Area"/>
      <sheetName val="Job_Codes"/>
      <sheetName val="2-2_SFG_Cost"/>
      <sheetName val="0-3_SFG_LIST"/>
      <sheetName val="1_Eckdaten_in_LW"/>
      <sheetName val="Entity_Data"/>
      <sheetName val="AR_Drop_Downs"/>
      <sheetName val="SCH_REF"/>
      <sheetName val="เงินกู้_MGC"/>
      <sheetName val="FED_DEPR"/>
      <sheetName val="Supporting_Settings"/>
      <sheetName val="Pipeline_Data"/>
      <sheetName val="Tree_life"/>
      <sheetName val="Overdue_AR"/>
      <sheetName val="BANK_ac_no,"/>
      <sheetName val="Understand_the_client"/>
      <sheetName val="10_Engineer(T&amp;A)"/>
      <sheetName val="Summary_Sheet"/>
      <sheetName val="PO_Calculator"/>
      <sheetName val="FA_Addition"/>
      <sheetName val="asset_list"/>
      <sheetName val="H_R"/>
      <sheetName val="Other_expenses"/>
      <sheetName val="Stock_2002"/>
      <sheetName val="_Cayman-Balance"/>
      <sheetName val="PPD_Schedule"/>
      <sheetName val="TAS_UK"/>
      <sheetName val="ADJ_Sum(console)"/>
      <sheetName val="Drop_Down"/>
      <sheetName val="在库低值易耗品3-10-3_"/>
      <sheetName val="Outstanding_List"/>
      <sheetName val="VAT_Payable01"/>
      <sheetName val="VAT_Payable_02"/>
      <sheetName val="VAT_Payable_03"/>
      <sheetName val="Salaries_breakdown-May"/>
      <sheetName val="Balance_Sheet_Detail"/>
      <sheetName val="Movem__in_fixed_assets_-_Depr_"/>
      <sheetName val="Mkt_Mul_fonte"/>
      <sheetName val="Entities_list"/>
      <sheetName val="Statu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re Assumptions"/>
      <sheetName val="Unit count calc"/>
      <sheetName val="VCU level NPI output"/>
      <sheetName val="SPV level yearly compilation"/>
      <sheetName val="Output for prospectus"/>
      <sheetName val="BT Model &gt;&gt;"/>
      <sheetName val="AIT - Monthly"/>
      <sheetName val="AIT - Yearly"/>
      <sheetName val="AIT - Yearly (Simplified)"/>
      <sheetName val="AIT - Half Yearly"/>
      <sheetName val="Hold Co (Singapore - Cyprus) &gt;&gt;"/>
      <sheetName val="APFI Pte. Ltd"/>
      <sheetName val="India SPV &gt;&gt;"/>
      <sheetName val="The V"/>
      <sheetName val="Cyber Pearl"/>
      <sheetName val="ITPC"/>
      <sheetName val="ITPB"/>
      <sheetName val="New development model&gt;&gt;"/>
      <sheetName val="Development model input sheet"/>
      <sheetName val="ITPC P-3 development model"/>
      <sheetName val="ITPC Phase III base calcs"/>
      <sheetName val="ITPB mall development model"/>
      <sheetName val="ITPB New Mall base calcs"/>
      <sheetName val="ITPB - BTS development model"/>
      <sheetName val="ITPB AG BTS base calcs"/>
      <sheetName val="Other caclculations &gt;&gt;"/>
      <sheetName val="Earnings reserve check"/>
      <sheetName val="Buy back limit main calcs"/>
      <sheetName val="Buy back limit base calcs"/>
      <sheetName val="Anatomy of trapped cash"/>
      <sheetName val="Budget files &gt;&gt;"/>
      <sheetName val="The V - budget"/>
      <sheetName val="ITPC - budget"/>
      <sheetName val="ITPB - budget"/>
      <sheetName val="CP - budget"/>
      <sheetName val="Conso"/>
      <sheetName val="Spare built in SPVs &gt;&gt;"/>
      <sheetName val="Spare Asset SPV 1"/>
      <sheetName val="Spare Asset SPV 2"/>
      <sheetName val="Spare Asset SPV 3"/>
      <sheetName val="Spare Hold Co 1"/>
      <sheetName val="COST FINAL"/>
      <sheetName val="SALE&amp;COST"/>
      <sheetName val="Table"/>
      <sheetName val="AFEMAI"/>
      <sheetName val="KEY"/>
      <sheetName val="Core_Assumptions"/>
      <sheetName val="Unit_count_calc"/>
      <sheetName val="VCU_level_NPI_output"/>
      <sheetName val="SPV_level_yearly_compilation"/>
      <sheetName val="Output_for_prospectus"/>
      <sheetName val="BT_Model_&gt;&gt;"/>
      <sheetName val="AIT_-_Monthly"/>
      <sheetName val="AIT_-_Yearly"/>
      <sheetName val="AIT_-_Yearly_(Simplified)"/>
      <sheetName val="AIT_-_Half_Yearly"/>
      <sheetName val="Hold_Co_(Singapore_-_Cyprus)_&gt;&gt;"/>
      <sheetName val="APFI_Pte__Ltd"/>
      <sheetName val="India_SPV_&gt;&gt;"/>
      <sheetName val="The_V"/>
      <sheetName val="Cyber_Pearl"/>
      <sheetName val="New_development_model&gt;&gt;"/>
      <sheetName val="Development_model_input_sheet"/>
      <sheetName val="ITPC_P-3_development_model"/>
      <sheetName val="ITPC_Phase_III_base_calcs"/>
      <sheetName val="ITPB_mall_development_model"/>
      <sheetName val="ITPB_New_Mall_base_calcs"/>
      <sheetName val="ITPB_-_BTS_development_model"/>
      <sheetName val="ITPB_AG_BTS_base_calcs"/>
      <sheetName val="Other_caclculations_&gt;&gt;"/>
      <sheetName val="Earnings_reserve_check"/>
      <sheetName val="Buy_back_limit_main_calcs"/>
      <sheetName val="Buy_back_limit_base_calcs"/>
      <sheetName val="Anatomy_of_trapped_cash"/>
      <sheetName val="Budget_files_&gt;&gt;"/>
      <sheetName val="The_V_-_budget"/>
      <sheetName val="ITPC_-_budget"/>
      <sheetName val="ITPB_-_budget"/>
      <sheetName val="CP_-_budget"/>
      <sheetName val="Spare_built_in_SPVs_&gt;&gt;"/>
      <sheetName val="Spare_Asset_SPV_1"/>
      <sheetName val="Spare_Asset_SPV_2"/>
      <sheetName val="Spare_Asset_SPV_3"/>
      <sheetName val="Spare_Hold_Co_1"/>
      <sheetName val="COST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FS"/>
      <sheetName val="LT"/>
      <sheetName val="VR"/>
      <sheetName val="DP"/>
      <sheetName val="EP"/>
      <sheetName val="BN"/>
      <sheetName val="DCF"/>
      <sheetName val="WF"/>
      <sheetName val="TData"/>
      <sheetName val="Charts"/>
      <sheetName val="CData"/>
      <sheetName val="Trend"/>
      <sheetName val="Pie"/>
      <sheetName val="TrendPie"/>
      <sheetName val="Settings"/>
      <sheetName val="Base"/>
      <sheetName val="Lang"/>
      <sheetName val="SysLang"/>
      <sheetName val="SysForms"/>
      <sheetName val="Navigation"/>
      <sheetName val="Word"/>
      <sheetName val="Views"/>
      <sheetName val="Data"/>
      <sheetName val="VerCon"/>
      <sheetName val="COST FINAL"/>
      <sheetName val="2010 NZ - Monthly Actual"/>
      <sheetName val="2010 NZ - Monthly Budget"/>
      <sheetName val="2009 NZ - PY'09"/>
      <sheetName val="3"/>
      <sheetName val="Control"/>
      <sheetName val="RE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ETIDC"/>
      <sheetName val="AHTDBC"/>
      <sheetName val="ADT"/>
      <sheetName val="Core Assumptions"/>
      <sheetName val="COST FINAL"/>
      <sheetName val="Control"/>
      <sheetName val="REIT"/>
      <sheetName val="Page 2"/>
      <sheetName val="Core_Assumptions"/>
      <sheetName val="COST_FIN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
      <sheetName val="P&amp;L"/>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Page"/>
      <sheetName val="Instruction"/>
      <sheetName val="Sum_Mth"/>
      <sheetName val="Sum_QTD"/>
      <sheetName val="Sum_YTD"/>
      <sheetName val="Sum_YTD_B"/>
      <sheetName val="PriorQ_YTD"/>
      <sheetName val="Var_Analysis"/>
      <sheetName val="Portfolio_T"/>
      <sheetName val="Table"/>
      <sheetName val="M&amp;C_CM"/>
      <sheetName val="YTDM&amp;C_CM"/>
      <sheetName val="YTDM&amp;C_PM"/>
      <sheetName val="Zlink_T"/>
      <sheetName val="Zlink"/>
      <sheetName val="Zlink_B"/>
      <sheetName val="FY1112 budget"/>
      <sheetName val="Instructions"/>
      <sheetName val="Core Assumptions"/>
      <sheetName val="P&amp;L_summary_sub_Fund"/>
      <sheetName val="FY1112_budget"/>
      <sheetName val="Core_Assumptions"/>
      <sheetName val="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sheetData sheetId="21"/>
      <sheetData sheetId="22"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PC3-1"/>
      <sheetName val="PC3-2(1)"/>
      <sheetName val="PC3-2(2)"/>
      <sheetName val="PC3-3(1)"/>
      <sheetName val="PC3-3(2)"/>
      <sheetName val="PC3-4(1)"/>
      <sheetName val="PC3-4(2)"/>
      <sheetName val="集約シート1"/>
      <sheetName val="集約シート2"/>
      <sheetName val="集約シート3"/>
      <sheetName val="集約シート"/>
      <sheetName val="CSV"/>
      <sheetName val="Value"/>
      <sheetName val="Module1"/>
      <sheetName val="K420"/>
      <sheetName val="BOX SUM"/>
      <sheetName val="FIN GOOD"/>
      <sheetName val="ws9"/>
      <sheetName val="A300"/>
      <sheetName val="Cust List"/>
      <sheetName val="Vlookup table"/>
      <sheetName val="discount bank detail"/>
      <sheetName val="Profit and Loss"/>
      <sheetName val="通用设备"/>
      <sheetName val="Sheet3"/>
      <sheetName val="客戶清單customer list"/>
      <sheetName val="COST FINAL"/>
      <sheetName val="SHIP"/>
      <sheetName val="ARP-U501"/>
      <sheetName val="F101"/>
      <sheetName val="リスト"/>
      <sheetName val="master"/>
      <sheetName val="利润表"/>
      <sheetName val="资产负债表"/>
      <sheetName val="Balance sheet"/>
      <sheetName val="TB Links"/>
      <sheetName val="Cover &amp; setup"/>
      <sheetName val="表0-汇总表"/>
      <sheetName val="AFEMAI"/>
      <sheetName val="KEY"/>
      <sheetName val="Output CC"/>
      <sheetName val="JobDetails"/>
      <sheetName val="Profile"/>
      <sheetName val="Liabrary"/>
      <sheetName val="ZKA2_lista"/>
      <sheetName val="Setup"/>
      <sheetName val="核銷表"/>
      <sheetName val="0403"/>
      <sheetName val="list"/>
      <sheetName val="C101"/>
      <sheetName val="E101"/>
      <sheetName val="G101"/>
      <sheetName val="G201"/>
      <sheetName val="G301"/>
      <sheetName val="I101"/>
      <sheetName val="ARP-U101"/>
      <sheetName val="ARP-U301"/>
      <sheetName val="U401"/>
      <sheetName val="Temp"/>
      <sheetName val="Collateral"/>
      <sheetName val="Cover"/>
      <sheetName val="Transl"/>
      <sheetName val="DATA"/>
      <sheetName val="Income Statement"/>
      <sheetName val="ALL DATA"/>
      <sheetName val="Don gia"/>
      <sheetName val="M101 Creditors lead"/>
      <sheetName val="BOX_SUM"/>
      <sheetName val="FIN_GOOD"/>
      <sheetName val="Vlookup_table"/>
      <sheetName val="discount_bank_detail"/>
      <sheetName val="Cust_List"/>
      <sheetName val="COST_FINAL"/>
      <sheetName val="Data Sheet"/>
      <sheetName val="Basic Data"/>
      <sheetName val="Parameters"/>
      <sheetName val="Customer"/>
      <sheetName val="BS"/>
      <sheetName val="中行汇率表"/>
      <sheetName val="Source"/>
      <sheetName val="C100"/>
      <sheetName val="A3"/>
      <sheetName val="Vendor Data"/>
      <sheetName val="GLdownload"/>
      <sheetName val="Detail Loan Move. &amp; Listing"/>
      <sheetName val="Project S Curve"/>
      <sheetName val="Trial Balance"/>
      <sheetName val="A.R 01"/>
      <sheetName val="F1"/>
      <sheetName val="COSBASE"/>
      <sheetName val="DEP12"/>
      <sheetName val="Sheet8"/>
      <sheetName val="Sheet1"/>
      <sheetName val="2000"/>
      <sheetName val="FY03_MAG21_PCSATool_J"/>
      <sheetName val="银行存款明细"/>
      <sheetName val="应收帐款"/>
      <sheetName val="预付货款及其它应收款分析"/>
      <sheetName val="待摊费用"/>
      <sheetName val="固定资产变动汇总表 (2)"/>
      <sheetName val="01"/>
      <sheetName val="存货帐龄分析"/>
      <sheetName val="固定资产清单"/>
      <sheetName val="固定资产增加明细"/>
      <sheetName val="在建工程"/>
      <sheetName val="长期股权投资"/>
      <sheetName val="长期待摊(递延资产)"/>
      <sheetName val="内部往来01年"/>
      <sheetName val="应付账款明细"/>
      <sheetName val="预收帐款"/>
      <sheetName val="其他税金变动明细 "/>
      <sheetName val="其他应交款明细 "/>
      <sheetName val="其他应付款明细"/>
      <sheetName val="工资分析"/>
      <sheetName val="福利基金分析"/>
      <sheetName val="2001预提费用"/>
      <sheetName val="毛利率分析"/>
      <sheetName val="制造费用"/>
      <sheetName val="销售成本倒轧表"/>
      <sheetName val="主业税金及附加"/>
      <sheetName val="_001年其他业务利润"/>
      <sheetName val="营业费用"/>
      <sheetName val="管理费用"/>
      <sheetName val="财务费用"/>
      <sheetName val="投资收益"/>
      <sheetName val="营业外支出 (2)"/>
      <sheetName val="关联交易明细表"/>
      <sheetName val="坏帐、减值准备"/>
      <sheetName val="P1398"/>
      <sheetName val="P1397"/>
      <sheetName val="Übersicht"/>
      <sheetName val="SOE"/>
      <sheetName val="2009"/>
      <sheetName val="ADJ "/>
      <sheetName val="ADL Val"/>
      <sheetName val="ADL2 Val"/>
      <sheetName val="ADL3 Val"/>
      <sheetName val="ADL4 Val"/>
      <sheetName val="ADL5 Val"/>
      <sheetName val="ASO II Val"/>
      <sheetName val="ASO I Val"/>
      <sheetName val="ASO I Delaware Val"/>
      <sheetName val="GS CK"/>
      <sheetName val="ASO I Mauritius Val"/>
      <sheetName val="MDL Val"/>
      <sheetName val="StartSheet"/>
      <sheetName val="Sheet01S"/>
      <sheetName val="流资汇总"/>
      <sheetName val="autref"/>
      <sheetName val="A"/>
      <sheetName val="Lists"/>
      <sheetName val="Inve. &amp; Income Assum."/>
      <sheetName val="POV"/>
      <sheetName val="Cover (2)"/>
      <sheetName val="Comparative Balance Sheet"/>
      <sheetName val="Instruction"/>
      <sheetName val="3-VA statement"/>
      <sheetName val="Main"/>
      <sheetName val="Rent Roll_py"/>
      <sheetName val="ODedn"/>
      <sheetName val="OEarn"/>
      <sheetName val="Setting"/>
      <sheetName val="Core Assumptions"/>
      <sheetName val="SUM"/>
      <sheetName val="WORKING"/>
      <sheetName val="2010 NZ - Monthly Actual"/>
      <sheetName val="2010 NZ - Monthly Budget"/>
      <sheetName val="2009 NZ - PY'09"/>
      <sheetName val="3"/>
      <sheetName val="PV Graph Data"/>
      <sheetName val="COA"/>
      <sheetName val="translate"/>
      <sheetName val="Part_Datum"/>
      <sheetName val="Main Menu"/>
      <sheetName val="償却ｼ-ﾄ(2R直接)"/>
      <sheetName val="Cust_List1"/>
      <sheetName val="BOX_SUM1"/>
      <sheetName val="FIN_GOOD1"/>
      <sheetName val="Vlookup_table1"/>
      <sheetName val="discount_bank_detail1"/>
      <sheetName val="客戶清單customer_list"/>
      <sheetName val="Profit_and_Loss"/>
      <sheetName val="Cover_&amp;_setup"/>
      <sheetName val="COST_FINAL1"/>
      <sheetName val="Output_CC"/>
      <sheetName val="BALANCE_SHEET"/>
      <sheetName val="TB_Links"/>
      <sheetName val="Income_Statement"/>
      <sheetName val="ALL_DATA"/>
      <sheetName val="Don_gia"/>
      <sheetName val="M101_Creditors_lead"/>
      <sheetName val="Variables"/>
      <sheetName val="Instructions"/>
      <sheetName val="ﾏｽﾀｰ"/>
      <sheetName val="償却費計算"/>
      <sheetName val="Co.26 Unfinished P&amp;E"/>
      <sheetName val="Cell-17&quot;(CF自製)"/>
      <sheetName val="Balance"/>
      <sheetName val="J&amp;Q"/>
      <sheetName val="µ|²vªí"/>
      <sheetName val="PL"/>
      <sheetName val="CF"/>
      <sheetName val="TB"/>
      <sheetName val="code"/>
      <sheetName val="Vouchers"/>
      <sheetName val="1002"/>
      <sheetName val="1002.01_CIB"/>
      <sheetName val="1002.02 BOC General"/>
      <sheetName val="1002.03 BOC Deposit"/>
      <sheetName val="1122.01.01"/>
      <sheetName val="1122.01.02"/>
      <sheetName val="1123.01"/>
      <sheetName val="1123.02"/>
      <sheetName val="1221.01"/>
      <sheetName val="1221.02"/>
      <sheetName val="1221.04"/>
      <sheetName val="1132"/>
      <sheetName val="1532"/>
      <sheetName val="FA"/>
      <sheetName val="IA"/>
      <sheetName val="Long-term AMZ"/>
      <sheetName val="2202.01"/>
      <sheetName val="2202.02"/>
      <sheetName val="TP"/>
      <sheetName val="2202.03"/>
      <sheetName val="2203.03"/>
      <sheetName val="2211.01"/>
      <sheetName val="2211.02"/>
      <sheetName val="Bonus"/>
      <sheetName val="2211.03"/>
      <sheetName val="Payroll"/>
      <sheetName val="2211.04"/>
      <sheetName val="VAT"/>
      <sheetName val="Surcharge"/>
      <sheetName val="Tax calculation "/>
      <sheetName val="2221.04"/>
      <sheetName val="2221.08"/>
      <sheetName val="2221.11"/>
      <sheetName val="2401"/>
      <sheetName val="2402"/>
      <sheetName val="Consolidate-Weion"/>
      <sheetName val="Consolidate-Lanyin"/>
      <sheetName val="B2C Basic Service"/>
      <sheetName val="B2C WIFI"/>
      <sheetName val="MBCL-Revised"/>
      <sheetName val="MBCL-Expired Diff"/>
      <sheetName val="MBCL-Trial 2G3month"/>
      <sheetName val="MBCL-Trial 1G2month"/>
      <sheetName val="MBCL Uncharged Car"/>
      <sheetName val="MBCL Uncharged Car-2"/>
      <sheetName val="MBCL Uncharged Car-3"/>
      <sheetName val="MBCL Uncharged Car-4"/>
      <sheetName val="MBCL Uncharged Car-5"/>
      <sheetName val="#MBCL Live Traffic"/>
      <sheetName val="MBCL Unbilled Car"/>
      <sheetName val="SKIP LOSS"/>
      <sheetName val="BBAC-Revised"/>
      <sheetName val="BBAC_Trial-2G3month"/>
      <sheetName val="BBAC Trial-1G2month"/>
      <sheetName val="BBAC Uncharged Car-beforelaunch"/>
      <sheetName val="BBAC Uncharged Car-after launch"/>
      <sheetName val="#BBAC Live Traffic"/>
      <sheetName val="BBAC 3rd batch uncharged car"/>
      <sheetName val="BBAC 4th batch uncharged car"/>
      <sheetName val="BBAC 5th batch uncharged car"/>
      <sheetName val="BBAC Unbilled Car"/>
      <sheetName val="VW-NEW"/>
      <sheetName val="BMBS"/>
      <sheetName val="2241.01"/>
      <sheetName val="2241.02"/>
      <sheetName val="2241.03"/>
      <sheetName val="AP Aging"/>
      <sheetName val="K130"/>
      <sheetName val="TS0708"/>
      <sheetName val="Compatibility Report"/>
      <sheetName val="ARP-G101"/>
      <sheetName val="E221"/>
      <sheetName val="51"/>
      <sheetName val="11-13"/>
      <sheetName val="30"/>
      <sheetName val="8-10"/>
      <sheetName val="16"/>
      <sheetName val="35-36"/>
      <sheetName val="28"/>
      <sheetName val="14-15"/>
      <sheetName val="32-33"/>
      <sheetName val="18"/>
      <sheetName val="26"/>
      <sheetName val="Oct"/>
      <sheetName val="deals above 20k"/>
      <sheetName val="1040109020"/>
      <sheetName val="FW - Confd Lead Time M"/>
      <sheetName val="H101(OK)"/>
      <sheetName val="CY sales report"/>
      <sheetName val="NAME"/>
      <sheetName val="封面"/>
      <sheetName val="汇总(分项)"/>
      <sheetName val="ORC-TB"/>
      <sheetName val="销售分析"/>
      <sheetName val="关联交易-存款"/>
      <sheetName val="P100"/>
      <sheetName val="E100"/>
      <sheetName val="MI"/>
      <sheetName val="X310-1 资产负债表分析性复核"/>
      <sheetName val="X310-2 损益表分析性复核"/>
      <sheetName val="Input"/>
      <sheetName val="7. Return to Provision - 2014"/>
      <sheetName val="Input Area"/>
      <sheetName val="Forecast Submission summary"/>
      <sheetName val="Sales vs Cost Data"/>
      <sheetName val="INQ"/>
      <sheetName val="base"/>
      <sheetName val="Category"/>
      <sheetName val="by brand"/>
      <sheetName val="by product type"/>
      <sheetName val="PTC"/>
      <sheetName val="FT26P_A_Y"/>
      <sheetName val="FT26P_B_M"/>
      <sheetName val="FT26P_FY"/>
      <sheetName val="Assumptions"/>
      <sheetName val="Index Checklist"/>
      <sheetName val="product"/>
      <sheetName val="Bgt COA Mapping"/>
      <sheetName val="lookup"/>
      <sheetName val="Financial impact"/>
      <sheetName val="Confirmation"/>
      <sheetName val="D3-1"/>
      <sheetName val="P-L"/>
      <sheetName val="co_code"/>
      <sheetName val="sheet"/>
      <sheetName val="PO YTD"/>
      <sheetName val="ttmaterialcontrolsheet"/>
      <sheetName val="ttnextdel"/>
      <sheetName val="Hollywood-Bud"/>
      <sheetName val="N100"/>
      <sheetName val="_002年其他业务利润"/>
      <sheetName val="_003年其他业务利润"/>
      <sheetName val="_2U03营业费用"/>
      <sheetName val="2001年营业费用"/>
      <sheetName val="变更"/>
      <sheetName val="accode"/>
      <sheetName val="Labour"/>
      <sheetName val="Actual (n)"/>
      <sheetName val="TB(all)"/>
      <sheetName val="现金凭证"/>
      <sheetName val="FS-Trial"/>
      <sheetName val="TAS UK"/>
      <sheetName val="Tally TB"/>
      <sheetName val="财务报表"/>
      <sheetName val="W"/>
      <sheetName val="Config"/>
      <sheetName val="Target"/>
      <sheetName val="Param"/>
      <sheetName val="表15"/>
      <sheetName val="前提1-综合"/>
      <sheetName val="附件21-1"/>
      <sheetName val="附件11"/>
      <sheetName val="江苏应收账款"/>
      <sheetName val="XL4Poppy"/>
      <sheetName val="A3 &amp; U 09-01"/>
      <sheetName val="Customerlist"/>
      <sheetName val="Ratios"/>
      <sheetName val="ADMIN"/>
      <sheetName val="ROCE"/>
      <sheetName val="SUNDRIES"/>
      <sheetName val="ce"/>
      <sheetName val="U201"/>
      <sheetName val="FXrates"/>
      <sheetName val="Register"/>
      <sheetName val="Consulting Revenue"/>
      <sheetName val="NR Consultant Rev"/>
      <sheetName val="Customers"/>
      <sheetName val="ImportantDisclosures"/>
      <sheetName val="IndexInformation"/>
      <sheetName val="INDEXES"/>
      <sheetName val="200607"/>
      <sheetName val="1999 Plan Summary"/>
      <sheetName val="BOX_SUM2"/>
      <sheetName val="FIN_GOOD2"/>
      <sheetName val="Cust_List2"/>
      <sheetName val="COST_FINAL2"/>
      <sheetName val="Profit_and_Loss1"/>
      <sheetName val="客戶清單customer_list1"/>
      <sheetName val="Vlookup_table2"/>
      <sheetName val="discount_bank_detail2"/>
      <sheetName val="BALANCE_SHEET1"/>
      <sheetName val="Output_CC1"/>
      <sheetName val="TB_Links1"/>
      <sheetName val="Cover_&amp;_setup1"/>
      <sheetName val="ALL_DATA1"/>
      <sheetName val="Don_gia1"/>
      <sheetName val="Income_Statement1"/>
      <sheetName val="M101_Creditors_lead1"/>
      <sheetName val="Basic_Data"/>
      <sheetName val="Data_Sheet"/>
      <sheetName val="Vendor_Data"/>
      <sheetName val="Project_S_Curve"/>
      <sheetName val="ADL_Val"/>
      <sheetName val="ADL2_Val"/>
      <sheetName val="ADL3_Val"/>
      <sheetName val="ADL4_Val"/>
      <sheetName val="ADL5_Val"/>
      <sheetName val="ASO_II_Val"/>
      <sheetName val="ASO_I_Val"/>
      <sheetName val="ASO_I_Delaware_Val"/>
      <sheetName val="GS_CK"/>
      <sheetName val="ASO_I_Mauritius_Val"/>
      <sheetName val="MDL_Val"/>
      <sheetName val="ADJ_"/>
      <sheetName val="A_R_01"/>
      <sheetName val="Detail_Loan_Move__&amp;_Listing"/>
      <sheetName val="2010_NZ_-_Monthly_Actual"/>
      <sheetName val="2010_NZ_-_Monthly_Budget"/>
      <sheetName val="2009_NZ_-_PY'09"/>
      <sheetName val="Comparative_Balance_Sheet"/>
      <sheetName val="Inve__&amp;_Income_Assum_"/>
      <sheetName val="Trial_Balance"/>
      <sheetName val="Cover_(2)"/>
      <sheetName val="固定资产变动汇总表_(2)"/>
      <sheetName val="其他税金变动明细_"/>
      <sheetName val="其他应交款明细_"/>
      <sheetName val="营业外支出_(2)"/>
      <sheetName val="3-VA_statement"/>
      <sheetName val="Rent_Roll_py"/>
      <sheetName val="Core_Assumptions"/>
      <sheetName val="PV_Graph_Data"/>
      <sheetName val="Co_26_Unfinished_P&amp;E"/>
      <sheetName val="X310-1_资产负债表分析性复核"/>
      <sheetName val="X310-2_损益表分析性复核"/>
      <sheetName val="7__Return_to_Provision_-_2014"/>
      <sheetName val="Input_Area"/>
      <sheetName val="Forecast_Submission_summary"/>
      <sheetName val="Sales_vs_Cost_Data"/>
      <sheetName val="1002_01_CIB"/>
      <sheetName val="1002_02_BOC_General"/>
      <sheetName val="1002_03_BOC_Deposit"/>
      <sheetName val="1122_01_01"/>
      <sheetName val="1122_01_02"/>
      <sheetName val="1123_01"/>
      <sheetName val="1123_02"/>
      <sheetName val="1221_01"/>
      <sheetName val="1221_02"/>
      <sheetName val="1221_04"/>
      <sheetName val="Long-term_AMZ"/>
      <sheetName val="2202_01"/>
      <sheetName val="2202_02"/>
      <sheetName val="2202_03"/>
      <sheetName val="2203_03"/>
      <sheetName val="2211_01"/>
      <sheetName val="2211_02"/>
      <sheetName val="2211_03"/>
      <sheetName val="2211_04"/>
      <sheetName val="Tax_calculation_"/>
      <sheetName val="2221_04"/>
      <sheetName val="2221_08"/>
      <sheetName val="2221_11"/>
      <sheetName val="B2C_Basic_Service"/>
      <sheetName val="B2C_WIFI"/>
      <sheetName val="MBCL-Expired_Diff"/>
      <sheetName val="MBCL-Trial_2G3month"/>
      <sheetName val="MBCL-Trial_1G2month"/>
      <sheetName val="MBCL_Uncharged_Car"/>
      <sheetName val="MBCL_Uncharged_Car-2"/>
      <sheetName val="MBCL_Uncharged_Car-3"/>
      <sheetName val="MBCL_Uncharged_Car-4"/>
      <sheetName val="MBCL_Uncharged_Car-5"/>
      <sheetName val="#MBCL_Live_Traffic"/>
      <sheetName val="MBCL_Unbilled_Car"/>
      <sheetName val="SKIP_LOSS"/>
      <sheetName val="BBAC_Trial-1G2month"/>
      <sheetName val="BBAC_Uncharged_Car-beforelaunch"/>
      <sheetName val="BBAC_Uncharged_Car-after_launch"/>
      <sheetName val="#BBAC_Live_Traffic"/>
      <sheetName val="BBAC_3rd_batch_uncharged_car"/>
      <sheetName val="BBAC_4th_batch_uncharged_car"/>
      <sheetName val="BBAC_5th_batch_uncharged_car"/>
      <sheetName val="BBAC_Unbilled_Car"/>
      <sheetName val="2241_01"/>
      <sheetName val="2241_02"/>
      <sheetName val="2241_03"/>
      <sheetName val="AP_Aging"/>
      <sheetName val="Compatibility_Report"/>
      <sheetName val="deals_above_20k"/>
      <sheetName val="by_brand"/>
      <sheetName val="by_product_type"/>
      <sheetName val="FW_-_Confd_Lead_Time_M"/>
      <sheetName val="Index_Checklist"/>
      <sheetName val="Main_Menu"/>
      <sheetName val="Bgt_COA_Mapping"/>
      <sheetName val="Financial_impact"/>
      <sheetName val="PO_YTD"/>
      <sheetName val="CY_sales_report"/>
      <sheetName val="A3_&amp;_U_09-01"/>
      <sheetName val="Actual_(n)"/>
      <sheetName val="TAS_UK"/>
      <sheetName val="Tally_TB"/>
      <sheetName val="Consulting_Revenue"/>
      <sheetName val="NR_Consultant_Rev"/>
      <sheetName val="ARP-P101"/>
      <sheetName val="P&amp;L"/>
      <sheetName val="FD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refreshError="1"/>
      <sheetData sheetId="500" refreshError="1"/>
      <sheetData sheetId="50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 ILD"/>
    </sheetNames>
    <sheetDataSet>
      <sheetData sheetId="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Q"/>
      <sheetName val="Price"/>
      <sheetName val="INQ Shareholders"/>
      <sheetName val="Assum"/>
      <sheetName val="BS Con"/>
      <sheetName val="CWST"/>
      <sheetName val="Inputs"/>
      <sheetName val="AcqIS"/>
      <sheetName val="AcqBSCF"/>
      <sheetName val="ConsolIS"/>
      <sheetName val="Sheet2"/>
      <sheetName val="Sheet3"/>
      <sheetName val="Acq_IS"/>
      <sheetName val="Lg-Cap &amp; Int'l"/>
      <sheetName val="TransAssumptions"/>
      <sheetName val="PURCHAS1"/>
      <sheetName val="Comps"/>
      <sheetName val="Sens"/>
      <sheetName val="Sheet1"/>
      <sheetName val="TEST"/>
      <sheetName val="PriceSyn"/>
      <sheetName val="KENLBOPK"/>
      <sheetName val="Humminbird IS"/>
      <sheetName val="Control"/>
      <sheetName val="Merger"/>
      <sheetName val="P&amp;L"/>
      <sheetName val="StartSheet"/>
      <sheetName val="Instr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Control"/>
      <sheetName val="Contingency"/>
      <sheetName val="Guarantee"/>
      <sheetName val="Derivatives-1"/>
      <sheetName val="Derivatives-2"/>
      <sheetName val="FairValue-1"/>
      <sheetName val="FairValue-2"/>
      <sheetName val="FairValue-3"/>
      <sheetName val="Value"/>
      <sheetName val="CSV"/>
      <sheetName val="Module1"/>
      <sheetName val="AFEMAI"/>
      <sheetName val="KEY"/>
      <sheetName val="BOX SUM"/>
      <sheetName val="FIN GOOD"/>
      <sheetName val="master"/>
      <sheetName val="SOE"/>
      <sheetName val="2009"/>
      <sheetName val="ADJ "/>
      <sheetName val="Lists"/>
      <sheetName val="COST FINAL"/>
      <sheetName val="StartSheet"/>
      <sheetName val="流资汇总"/>
      <sheetName val="A"/>
      <sheetName val="Sheet3"/>
      <sheetName val="autref"/>
      <sheetName val="Sheet01S"/>
      <sheetName val="Inve. &amp; Income Assum."/>
      <sheetName val="INQ"/>
      <sheetName val="其他应付款"/>
      <sheetName val="Instruction"/>
      <sheetName val="Comparative Balance Sheet"/>
      <sheetName val="µ|²vªí"/>
      <sheetName val="J&amp;Q"/>
      <sheetName val="Main"/>
      <sheetName val="Rent Roll_py"/>
      <sheetName val="by brand"/>
      <sheetName val="by product type"/>
      <sheetName val="Bgt COA Mapping"/>
      <sheetName val="lookup"/>
      <sheetName val="Customer Reference"/>
      <sheetName val="FOB Reference"/>
      <sheetName val="Part Reference"/>
      <sheetName val="Sales Rep Reference"/>
      <sheetName val="Shipper Reference"/>
      <sheetName val="Terms Reference"/>
      <sheetName val="Template"/>
      <sheetName val="企业表一"/>
      <sheetName val="M-5C"/>
      <sheetName val="M-5A"/>
      <sheetName val="LinkData"/>
      <sheetName val="リスト"/>
      <sheetName val="Balance Sheet Detail"/>
      <sheetName val="ARP-U501"/>
      <sheetName val="Ex. rate"/>
      <sheetName val="Input Area"/>
      <sheetName val="BALANCE SHEET"/>
      <sheetName val="披露表(上市)"/>
      <sheetName val="PTC"/>
      <sheetName val="PL"/>
      <sheetName val="Tally TB"/>
      <sheetName val="Customer"/>
      <sheetName val="Input"/>
      <sheetName val="7. Return to Provision - 2014"/>
      <sheetName val="F1"/>
      <sheetName val="UFPrn20031114182129"/>
      <sheetName val="HEADER"/>
      <sheetName val="Parameters"/>
      <sheetName val="CODE"/>
      <sheetName val="ADJ Sum(console)"/>
      <sheetName val="Income Statement"/>
      <sheetName val="FRONT PAGE"/>
      <sheetName val="admin"/>
      <sheetName val="W"/>
      <sheetName val="Currency"/>
      <sheetName val="HK tax rate table"/>
      <sheetName val="FY03_MAG08_DCMToolR2_E"/>
      <sheetName val="Cover"/>
      <sheetName val="Sheet1"/>
      <sheetName val="财务报表"/>
      <sheetName val="E-15"/>
      <sheetName val="Cover (2)"/>
      <sheetName val="3-VA statement"/>
      <sheetName val="资产负债表"/>
      <sheetName val="利润表"/>
      <sheetName val="Tables"/>
      <sheetName val="Package"/>
      <sheetName val="Shareholders' Equity"/>
      <sheetName val="BOX_SUM"/>
      <sheetName val="FIN_GOOD"/>
      <sheetName val="ADJ_"/>
      <sheetName val="COST_FINAL"/>
      <sheetName val="Inve__&amp;_Income_Assum_"/>
      <sheetName val="Comparative_Balance_Sheet"/>
      <sheetName val="Rent_Roll_py"/>
      <sheetName val="by_brand"/>
      <sheetName val="by_product_type"/>
      <sheetName val="Bgt_COA_Mapping"/>
      <sheetName val="Customer_Reference"/>
      <sheetName val="FOB_Reference"/>
      <sheetName val="Part_Reference"/>
      <sheetName val="Sales_Rep_Reference"/>
      <sheetName val="Shipper_Reference"/>
      <sheetName val="Terms_Reference"/>
      <sheetName val="Cover_(2)"/>
      <sheetName val="Balance_Sheet_Detail"/>
      <sheetName val="Ex__rate"/>
      <sheetName val="Input_Area"/>
      <sheetName val="BALANCE_SHEET"/>
      <sheetName val="Tally_TB"/>
      <sheetName val="7__Return_to_Provision_-_2014"/>
      <sheetName val="ADJ_Sum(console)"/>
      <sheetName val="Income_Statement"/>
      <sheetName val="FRONT_PAGE"/>
      <sheetName val="HK_tax_rate_table"/>
      <sheetName val="3-VA_statement"/>
      <sheetName val="Cust List"/>
    </sheetNames>
    <sheetDataSet>
      <sheetData sheetId="0"/>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100"/>
      <sheetName val="E100(old)"/>
      <sheetName val="A"/>
      <sheetName val="Control"/>
      <sheetName val="B"/>
      <sheetName val="录入界面"/>
      <sheetName val="J&amp;Q"/>
      <sheetName val="合同履约表0603"/>
      <sheetName val="COST FINAL"/>
      <sheetName val="MGT120"/>
      <sheetName val="Summary"/>
      <sheetName val="AR PBC"/>
      <sheetName val="AFEMAI"/>
      <sheetName val="KEY"/>
      <sheetName val="노무비"/>
      <sheetName val="FX Rate"/>
      <sheetName val="cs02差旅费"/>
      <sheetName val="cs02车辆费"/>
      <sheetName val="XS02餐费"/>
      <sheetName val="xs02差旅费"/>
      <sheetName val="xs02车辆费"/>
      <sheetName val="COST_FINAL"/>
      <sheetName val="AR_PBC"/>
      <sheetName val="FX_Rate"/>
      <sheetName val="lis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评估项目基础清单"/>
      <sheetName val="10月平均房价比对"/>
      <sheetName val="engagement list"/>
      <sheetName val="控制台"/>
      <sheetName val="Control"/>
      <sheetName val="&lt;4&gt;"/>
      <sheetName val="RE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est rate"/>
      <sheetName val="Rental contracts summary"/>
      <sheetName val="HKFRS 16 VS HKAS17 "/>
      <sheetName val="&lt;1&gt;"/>
      <sheetName val="&lt;2&gt;"/>
      <sheetName val="&lt;3&gt;"/>
      <sheetName val="&lt;4&gt;"/>
      <sheetName val="&lt;5&gt;"/>
      <sheetName val="&lt;6A&gt;"/>
      <sheetName val="&lt;6B&gt;"/>
      <sheetName val="&lt;7A&gt;"/>
      <sheetName val="&lt;7B&gt;"/>
      <sheetName val="&lt;8A&gt;"/>
      <sheetName val="&lt;8B&gt;"/>
      <sheetName val="&lt;9&gt;"/>
      <sheetName val="&lt;10&gt;"/>
      <sheetName val="&lt;11&gt;"/>
      <sheetName val="&lt;12&gt;"/>
      <sheetName val="&lt;13&gt;"/>
      <sheetName val="&lt;15&gt;"/>
      <sheetName val="&lt;14&gt;"/>
      <sheetName val="&lt;16&gt;"/>
      <sheetName val="Summary"/>
      <sheetName val="A"/>
      <sheetName val="SALE&amp;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request list"/>
      <sheetName val="Support schedules&gt;&gt;"/>
      <sheetName val="1. Research expense"/>
      <sheetName val="2. QDO Replacement"/>
      <sheetName val="3. QDO Tote Replacement Detail"/>
      <sheetName val="4.Southern St 2011(&amp; 12 detail)"/>
      <sheetName val="5. QDO Replacement Reconciliati"/>
      <sheetName val="6. Black market buy back"/>
      <sheetName val="7. Orion Jul-13 AVAIL Spike"/>
      <sheetName val="8. Rec Mgmt B&amp;EF to Sales DB"/>
      <sheetName val="9. AR  ACD Rollforward"/>
      <sheetName val="10. TB to Paychex"/>
      <sheetName val="11. Net AR balance"/>
      <sheetName val="KPMG Financial IRL 3-26-14"/>
      <sheetName val="Control"/>
      <sheetName val="录入界面"/>
      <sheetName val="COVER"/>
      <sheetName val="Summary"/>
    </sheetNames>
    <definedNames>
      <definedName name="Data.Top.Lef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 "/>
      <sheetName val="HQ Analysis"/>
      <sheetName val="PF Financials"/>
      <sheetName val="2-Model Output"/>
      <sheetName val="单店Output"/>
      <sheetName val="红璞现场笔记"/>
      <sheetName val="Dispose Stores"/>
      <sheetName val="Sheet1"/>
      <sheetName val="Sheet2"/>
      <sheetName val="1-项目分类Output"/>
      <sheetName val="魔方预测"/>
      <sheetName val="红璞预测"/>
      <sheetName val="红璞未来财务预测"/>
      <sheetName val="HQ =》"/>
      <sheetName val="中台岗位人数"/>
      <sheetName val="总部岗位人数"/>
      <sheetName val="Raw Data =》"/>
      <sheetName val="九月十月op data"/>
      <sheetName val="借款明细"/>
      <sheetName val="目前及未来项目情况"/>
      <sheetName val="分月财务数据"/>
      <sheetName val="按月出租率"/>
      <sheetName val="按月租金"/>
      <sheetName val="项目分ABCD类的规则"/>
      <sheetName val="Audited Financials =》"/>
      <sheetName val="200630 BS"/>
      <sheetName val="200630 IS"/>
      <sheetName val="200630交易范围BS"/>
      <sheetName val="17-19BS"/>
      <sheetName val="17-19IS"/>
      <sheetName val="17-19CFS"/>
      <sheetName val="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AJE"/>
      <sheetName val="SAD"/>
      <sheetName val="RPT"/>
      <sheetName val="C - Cash &amp; Bank"/>
      <sheetName val="E - Acc Receivable"/>
      <sheetName val="F - Inventories"/>
      <sheetName val="F10 - stock valuation "/>
      <sheetName val="F300-RM sub usage"/>
      <sheetName val="G - Prepayment, other rec"/>
      <sheetName val="K - Fixed assets"/>
      <sheetName val="K200 - Fixed assets "/>
      <sheetName val="L - def expenditure"/>
      <sheetName val="N - Accounts payable"/>
      <sheetName val="O - Taxation"/>
      <sheetName val="O120 VAT reason test"/>
      <sheetName val="P-accrual and OP"/>
      <sheetName val="Q101-Bank loan"/>
      <sheetName val="S200-Commitment"/>
      <sheetName val="T - Share capital"/>
      <sheetName val="U - P&amp;L"/>
      <sheetName val="U100-sale and GP"/>
      <sheetName val="U510-finance cost"/>
      <sheetName val="U800-welfare test"/>
      <sheetName val="U900 - sale cut off"/>
      <sheetName val="cut off error-adjustment"/>
      <sheetName val="sumary of cut off error"/>
      <sheetName val="cut offerror-大进投资"/>
      <sheetName val="cut off error-国际真维斯"/>
      <sheetName val="Purchase cut off"/>
      <sheetName val="目录"/>
      <sheetName val="汇率"/>
      <sheetName val="2004年业务状况表"/>
      <sheetName val="2003年业务状况表"/>
      <sheetName val="2002年业务状况表"/>
      <sheetName val="表2汇总"/>
      <sheetName val="表21-1贷款损失准备"/>
      <sheetName val="表21-2核销贷款明细"/>
      <sheetName val="表21-3收回以前年度已核销贷款明细"/>
      <sheetName val="表22-1固定资产及累计折旧2004 "/>
      <sheetName val="表22-2固定资产及累计折旧2003"/>
      <sheetName val="表22-3固定资产及累计折旧 2002"/>
      <sheetName val="表22-4房屋附属设备清单评估明细"/>
      <sheetName val="表22-5闲置房屋出租情况统计表"/>
      <sheetName val="表23-固定资产清理"/>
      <sheetName val="表24-1待处理资产损溢"/>
      <sheetName val="表24-2待处理流动资产净损失"/>
      <sheetName val="表25-1 在建工程2004"/>
      <sheetName val="表25-2在建工程2003"/>
      <sheetName val="表25-3 在建工程2002"/>
      <sheetName val="表26-1无形资产2004"/>
      <sheetName val="表26-2无形资产（土地使用权）2004"/>
      <sheetName val="表26-3无形资产2003"/>
      <sheetName val="表26-4无形资产（土地使用权）2003"/>
      <sheetName val="表26-5无形资产2002"/>
      <sheetName val="表26-6无形资产（土地使用权）2002"/>
      <sheetName val="表26-7无形资产-其他无形资产评估明细"/>
      <sheetName val="表27-1递延资产(长期待摊费用)2004"/>
      <sheetName val="表27-2递延资产(长期待摊费用)2003"/>
      <sheetName val="表27-3递延资产(长期待摊费用)2002"/>
      <sheetName val="表27-4递延资产(长期待摊费用)评估明细"/>
      <sheetName val="表28-1抵债资产明细表2004"/>
      <sheetName val="表28-2抵债资产明细表2003 "/>
      <sheetName val="表28-3抵债资产明细表2002"/>
      <sheetName val="表29-1其他长期资产"/>
      <sheetName val="表29-2待清理接收资产"/>
      <sheetName val="表30-1向中央银行借款2004 "/>
      <sheetName val="表30-2向中央银行借款2003"/>
      <sheetName val="表30-3向中央银行借款2002"/>
      <sheetName val="表31-1A存款期限分析"/>
      <sheetName val="表31-1B短期存款"/>
      <sheetName val="表31-1C短期储蓄存款"/>
      <sheetName val="表31-1D长期存款"/>
      <sheetName val="表31-1E长期储蓄存款"/>
      <sheetName val="表31-1F财政性存款"/>
      <sheetName val="表31-2A应解汇款"/>
      <sheetName val="表31-2B应解汇款评估明细"/>
      <sheetName val="表31-3A汇出汇款"/>
      <sheetName val="表31-3B汇出汇款评估明细"/>
      <sheetName val="表32-预提费用 "/>
      <sheetName val="表33-同业存放款项"/>
      <sheetName val="表34-同业及金融性公司拆入"/>
      <sheetName val="表35-1保证金"/>
      <sheetName val="表35-2存入短期保证金明细 "/>
      <sheetName val="表35-3存入长期保证金明细"/>
      <sheetName val="O120 VAT r"/>
      <sheetName val="J&amp;Q"/>
      <sheetName val="#REF!"/>
      <sheetName val="SZ-2001"/>
      <sheetName val="cud offerror-大进投资"/>
      <sheetName val="B"/>
      <sheetName val="A"/>
      <sheetName val="DATA"/>
      <sheetName val="表31-1A存款期_x0002_"/>
      <sheetName val=""/>
      <sheetName val="#REF"/>
      <sheetName val="BALANCE SHEET"/>
      <sheetName val="附表6"/>
      <sheetName val="DOWNLOAD"/>
      <sheetName val="O120 VAT r??n n test"/>
      <sheetName val="O120 VAT r__n n test"/>
      <sheetName val="O120 VAT r_x005f_x0000__x005f_x0000_n n tes"/>
      <sheetName val="A430"/>
      <sheetName val="Parameters"/>
      <sheetName val="BOX SUM"/>
      <sheetName val="FIN GOOD"/>
      <sheetName val="G110"/>
      <sheetName val="cut offerror-´ó½øÍ¶×Ê"/>
      <sheetName val="cut off error-¹ú¼ÊÕæÎ¬Ë¹"/>
      <sheetName val="Ä¿Â¼"/>
      <sheetName val="»ãÂÊ"/>
      <sheetName val="2004ÄêÒµÎñ×´¿ö±í"/>
      <sheetName val="2003ÄêÒµÎñ×´¿ö±í"/>
      <sheetName val="2002ÄêÒµÎñ×´¿ö±í"/>
      <sheetName val="±í2»ã×Ü"/>
      <sheetName val="±í21-1´û¿îËðÊ§×¼±¸"/>
      <sheetName val="±í21-2ºËÏú´û¿îÃ÷Ï¸"/>
      <sheetName val="í21-3ÊÕ»ØÒÔÇ°Äê¶ÈÒÑºËÏú´û¿îÃ÷Ï¸"/>
      <sheetName val="±í22-1¹Ì¶¨×Ê²ú¼°ÀÛ¼ÆÕÛ¾É2004 "/>
      <sheetName val="±í22-2¹Ì¶¨×Ê²ú¼°ÀÛ¼ÆÕÛ¾É2003"/>
      <sheetName val="±í22-3¹Ì¶¨×Ê²ú¼°ÀÛ¼ÆÕÛ¾É 2002"/>
      <sheetName val="±í22-4·¿ÎÝ¸½ÊôÉè±¸Çåµ¥ÆÀ¹ÀÃ÷Ï¸"/>
      <sheetName val="±í22-5ÏÐÖÃ·¿ÎÝ³ö×âÇé¿öÍ³¼Æ±í"/>
      <sheetName val="±í23-¹Ì¶¨×Ê²úÇåÀí"/>
      <sheetName val="±í24-1´ý´¦Àí×Ê²úËðÒç"/>
      <sheetName val="±í24-2´ý´¦ÀíÁ÷¶¯×Ê²ú¾»ËðÊ§"/>
      <sheetName val="±í25-1 ÔÚ½¨¹¤³Ì2004"/>
      <sheetName val="±í25-2ÔÚ½¨¹¤³Ì2003"/>
      <sheetName val="±í25-3 ÔÚ½¨¹¤³Ì2002"/>
      <sheetName val="±í26-1ÎÞÐÎ×Ê²ú2004"/>
      <sheetName val="í26-2ÎÞÐÎ×Ê²ú£¨ÍÁµØÊ¹ÓÃÈ¨£©2004"/>
      <sheetName val="±í26-3ÎÞÐÎ×Ê²ú2003"/>
      <sheetName val="í26-4ÎÞÐÎ×Ê²ú£¨ÍÁµØÊ¹ÓÃÈ¨£©2003"/>
      <sheetName val="±í26-5ÎÞÐÎ×Ê²ú2002"/>
      <sheetName val="í26-6ÎÞÐÎ×Ê²ú£¨ÍÁµØÊ¹ÓÃÈ¨£©2002"/>
      <sheetName val="-7ÎÞÐÎ×Ê²ú-ÆäËûÎÞÐÎ×Ê²úÆÀ¹ÀÃ÷Ï¸"/>
      <sheetName val="í27-1µÝÑÓ×Ê²ú(³¤ÆÚ´ýÌ¯·ÑÓÃ)2004"/>
      <sheetName val="í27-2µÝÑÓ×Ê²ú(³¤ÆÚ´ýÌ¯·ÑÓÃ)2003"/>
      <sheetName val="í27-3µÝÑÓ×Ê²ú(³¤ÆÚ´ýÌ¯·ÑÓÃ)2002"/>
      <sheetName val="4µÝÑÓ×Ê²ú(³¤ÆÚ´ýÌ¯·ÑÓÃ)ÆÀ¹ÀÃ÷Ï¸"/>
      <sheetName val="±í28-1µÖÕ®×Ê²úÃ÷Ï¸±í2004"/>
      <sheetName val="±í28-2µÖÕ®×Ê²úÃ÷Ï¸±í2003 "/>
      <sheetName val="±í28-3µÖÕ®×Ê²úÃ÷Ï¸±í2002"/>
      <sheetName val="±í29-1ÆäËû³¤ÆÚ×Ê²ú"/>
      <sheetName val="±í29-2´ýÇåÀí½ÓÊÕ×Ê²ú"/>
      <sheetName val="±í30-1ÏòÖÐÑëÒøÐÐ½è¿î2004 "/>
      <sheetName val="±í30-2ÏòÖÐÑëÒøÐÐ½è¿î2003"/>
      <sheetName val="±í30-3ÏòÖÐÑëÒøÐÐ½è¿î2002"/>
      <sheetName val="±í31-1A´æ¿îÆÚÏÞ·ÖÎö"/>
      <sheetName val="±í31-1B¶ÌÆÚ´æ¿î"/>
      <sheetName val="±í31-1C¶ÌÆÚ´¢Ðî´æ¿î"/>
      <sheetName val="±í31-1D³¤ÆÚ´æ¿î"/>
      <sheetName val="±í31-1E³¤ÆÚ´¢Ðî´æ¿î"/>
      <sheetName val="±í31-1F²ÆÕþÐÔ´æ¿î"/>
      <sheetName val="±í31-2AÓ¦½â»ã¿î"/>
      <sheetName val="±í31-2BÓ¦½â»ã¿îÆÀ¹ÀÃ÷Ï¸"/>
      <sheetName val="±í31-3A»ã³ö»ã¿î"/>
      <sheetName val="±í31-3B»ã³ö»ã¿îÆÀ¹ÀÃ÷Ï¸"/>
      <sheetName val="±í32-Ô¤Ìá·ÑÓÃ "/>
      <sheetName val="±í33-Í¬Òµ´æ·Å¿îÏî"/>
      <sheetName val="±í34-Í¬Òµ¼°½ðÈÚÐÔ¹«Ë¾²ðÈë"/>
      <sheetName val="±í35-1±£Ö¤½ð"/>
      <sheetName val="±í35-2´æÈë¶ÌÆÚ±£Ö¤½ðÃ÷Ï¸ "/>
      <sheetName val="±í35-3´æÈë³¤ÆÚ±£Ö¤½ðÃ÷Ï¸"/>
      <sheetName val="App1 Entities sequence number"/>
      <sheetName val="131贷款呆帐准备"/>
      <sheetName val="AFEMAI"/>
      <sheetName val="KEY"/>
      <sheetName val="Sign Off Form"/>
      <sheetName val="Repayment Summary"/>
      <sheetName val="O120 VAT r_x005f_x005f_x005f_x0000__x005f_x005f_x"/>
      <sheetName val="O120 VAT r_x005f_x005f_x005f_x005f_x005f_x005f_x0"/>
      <sheetName val="Collateral"/>
      <sheetName val="Control"/>
      <sheetName val="录入界面"/>
      <sheetName val="E1020"/>
      <sheetName val="source"/>
      <sheetName val="Consol"/>
      <sheetName val="合同履约表0603"/>
      <sheetName val="WC analytics (+data pages)"/>
      <sheetName val="F1"/>
      <sheetName val="1"/>
      <sheetName val="Sheet7"/>
      <sheetName val="FIRE Parameters"/>
      <sheetName val="AGRO-DATA"/>
      <sheetName val="表31-1A存款期_x005f_x0002__x005f_x0000__x005f_x0000_"/>
      <sheetName val="Sheet3"/>
      <sheetName val="O120 VAT r_x005f_x0000__x"/>
      <sheetName val="노무비"/>
      <sheetName val="表31-1A存款期_x005f_x005f_x005f_x0002__x005f_x005f_x0"/>
      <sheetName val="O120 VAT r_x005f_x005f_x005f_x0000__x"/>
      <sheetName val="&lt;4&gt;"/>
      <sheetName val="E"/>
      <sheetName val="表31-1A存款期_x005f_x0002_"/>
      <sheetName val="COST FINAL"/>
      <sheetName val="dm"/>
      <sheetName val="MI"/>
      <sheetName val="LinkData"/>
      <sheetName val="ARP-P101"/>
      <sheetName val="Ex.Rate"/>
      <sheetName val="เงินกู้ธนชาติ"/>
      <sheetName val="17应付票据明细表"/>
      <sheetName val="Purchase Order"/>
      <sheetName val="O120 VAT r_x005f_x005f_x0"/>
      <sheetName val="表31-1A存款期_x005f_x0002__x0"/>
      <sheetName val="cs02差旅费"/>
      <sheetName val="cs02车辆费"/>
      <sheetName val="XS02餐费"/>
      <sheetName val="xs02差旅费"/>
      <sheetName val="xs02车辆费"/>
      <sheetName val="Summary of Misstatements"/>
      <sheetName val="O120 VAT rn n test"/>
      <sheetName val="O120 VAT rn n tes"/>
      <sheetName val="O120 VAT r_x"/>
      <sheetName val="C_-_Cash_&amp;_Bank"/>
      <sheetName val="E_-_Acc_Receivable"/>
      <sheetName val="F_-_Inventories"/>
      <sheetName val="F10_-_stock_valuation_"/>
      <sheetName val="F300-RM_sub_usage"/>
      <sheetName val="G_-_Prepayment,_other_rec"/>
      <sheetName val="K_-_Fixed_assets"/>
      <sheetName val="K200_-_Fixed_assets_"/>
      <sheetName val="L_-_def_expenditure"/>
      <sheetName val="N_-_Accounts_payable"/>
      <sheetName val="O_-_Taxation"/>
      <sheetName val="O120_VAT_reason_test"/>
      <sheetName val="P-accrual_and_OP"/>
      <sheetName val="Q101-Bank_loan"/>
      <sheetName val="T_-_Share_capital"/>
      <sheetName val="U_-_P&amp;L"/>
      <sheetName val="U100-sale_and_GP"/>
      <sheetName val="U510-finance_cost"/>
      <sheetName val="U800-welfare_test"/>
      <sheetName val="U900_-_sale_cut_off"/>
      <sheetName val="cut_off_error-adjustment"/>
      <sheetName val="sumary_of_cut_off_error"/>
      <sheetName val="cut_offerror-大进投资"/>
      <sheetName val="cut_off_error-国际真维斯"/>
      <sheetName val="Purchase_cut_off"/>
      <sheetName val="表22-1固定资产及累计折旧2004_"/>
      <sheetName val="表22-3固定资产及累计折旧_2002"/>
      <sheetName val="表25-1_在建工程2004"/>
      <sheetName val="表25-3_在建工程2002"/>
      <sheetName val="表28-2抵债资产明细表2003_"/>
      <sheetName val="表30-1向中央银行借款2004_"/>
      <sheetName val="表32-预提费用_"/>
      <sheetName val="表35-2存入短期保证金明细_"/>
      <sheetName val="O120_VAT_rn_n_test"/>
      <sheetName val="O120_VAT_r"/>
      <sheetName val="cud_offerror-大进投资"/>
      <sheetName val="表31-1A存款期"/>
      <sheetName val="BALANCE_SHEET"/>
      <sheetName val="O120_VAT_r??n_n_test"/>
      <sheetName val="O120_VAT_r__n_n_test"/>
      <sheetName val="O120_VAT_r_x005f_x0000__x005f_x0000_n_n_tes"/>
      <sheetName val="BOX_SUM"/>
      <sheetName val="FIN_GOOD"/>
      <sheetName val="cut_offerror-´ó½øÍ¶×Ê"/>
      <sheetName val="cut_off_error-¹ú¼ÊÕæÎ¬Ë¹"/>
      <sheetName val="±í22-1¹Ì¶¨×Ê²ú¼°ÀÛ¼ÆÕÛ¾É2004_"/>
      <sheetName val="±í22-3¹Ì¶¨×Ê²ú¼°ÀÛ¼ÆÕÛ¾É_2002"/>
      <sheetName val="±í25-1_ÔÚ½¨¹¤³Ì2004"/>
      <sheetName val="±í25-3_ÔÚ½¨¹¤³Ì2002"/>
      <sheetName val="±í28-2µÖÕ®×Ê²úÃ÷Ï¸±í2003_"/>
      <sheetName val="±í30-1ÏòÖÐÑëÒøÐÐ½è¿î2004_"/>
      <sheetName val="±í32-Ô¤Ìá·ÑÓÃ_"/>
      <sheetName val="±í35-2´æÈë¶ÌÆÚ±£Ö¤½ðÃ÷Ï¸_"/>
      <sheetName val="App1_Entities_sequence_number"/>
      <sheetName val="Sign_Off_Form"/>
      <sheetName val="Repayment_Summary"/>
      <sheetName val="O120_VAT_r_x005f_x005f_x005f_x0000__x005f_x005f_x"/>
      <sheetName val="O120_VAT_r_x005f_x005f_x005f_x005f_x005f_x005f_x0"/>
      <sheetName val="WC_analytics_(+data_pages)"/>
      <sheetName val="FIRE_Parameters"/>
      <sheetName val="O120_VAT_r_x005f_x0000__x"/>
      <sheetName val="O120_VAT_r_x005f_x005f_x005f_x0000__x"/>
      <sheetName val="O120_VAT_rn_n_tes"/>
      <sheetName val="COST_FINAL"/>
      <sheetName val="Ex_Rate"/>
      <sheetName val="Purchase_Order"/>
      <sheetName val="O120_VAT_r_x005f_x005f_x0"/>
      <sheetName val="O120_VAT_r_x"/>
      <sheetName val="Summary_of_Misstat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bles"/>
      <sheetName val="Risk Free Rates"/>
      <sheetName val="WACC Const MRP"/>
      <sheetName val="WACC Adj MRP"/>
      <sheetName val="Portfolio"/>
      <sheetName val="WACC (Current)"/>
      <sheetName val="WACC (Asset model)"/>
      <sheetName val="1"/>
      <sheetName val="2"/>
      <sheetName val="J&amp;Q"/>
      <sheetName val="A"/>
      <sheetName val="Core Assumptions"/>
      <sheetName val="Instructions"/>
      <sheetName val="Risk_Free_Rates"/>
      <sheetName val="WACC_Const_MRP"/>
      <sheetName val="WACC_Adj_MRP"/>
      <sheetName val="WACC_(Current)"/>
      <sheetName val="WACC_(Asset_model)"/>
      <sheetName val="Core_Assumptions"/>
      <sheetName val="目前及未来项目情况"/>
      <sheetName val="按月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refreshError="1"/>
      <sheetData sheetId="2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Consol"/>
      <sheetName val="BSP"/>
      <sheetName val="DataConsol (BSP)"/>
      <sheetName val="HiT"/>
      <sheetName val="DataConsol (HiT)"/>
      <sheetName val="Lite"/>
      <sheetName val="DataConsol (Lite)"/>
      <sheetName val="Log"/>
      <sheetName val="DataConsol (Log)"/>
      <sheetName val="WRF"/>
      <sheetName val="DataConsol (WRF)"/>
      <sheetName val="ASH"/>
      <sheetName val="DataConsol (ASH)"/>
      <sheetName val="ABJ"/>
      <sheetName val="DataConsol (ABJ)"/>
      <sheetName val="Comparables"/>
      <sheetName val="J&amp;Q"/>
      <sheetName val="Instructions"/>
      <sheetName val="DataConsol_(BSP)"/>
      <sheetName val="DataConsol_(HiT)"/>
      <sheetName val="DataConsol_(Lite)"/>
      <sheetName val="DataConsol_(Log)"/>
      <sheetName val="DataConsol_(WRF)"/>
      <sheetName val="DataConsol_(ASH)"/>
      <sheetName val="DataConsol_(ABJ)"/>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OSED"/>
      <sheetName val="ARAging"/>
      <sheetName val="BACKSELL"/>
      <sheetName val="PLSUM"/>
      <sheetName val="COSTSUM"/>
      <sheetName val="CF"/>
      <sheetName val="BACKLOG"/>
      <sheetName val="K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Check"/>
      <sheetName val="Macro"/>
      <sheetName val="Summ"/>
      <sheetName val="Costs"/>
      <sheetName val="NRGSum"/>
      <sheetName val="NRG"/>
      <sheetName val="NRG Ann USD"/>
      <sheetName val="NRG Ann GBP"/>
      <sheetName val="NRG Mth USD"/>
      <sheetName val="NRG Mth GBP"/>
      <sheetName val="Astmt"/>
      <sheetName val="Stmt"/>
      <sheetName val="BalanceSheet"/>
      <sheetName val="Cascade"/>
      <sheetName val="Tax"/>
      <sheetName val="Debt"/>
      <sheetName val="Maint"/>
      <sheetName val="Maintsched"/>
      <sheetName val="Gas cost"/>
      <sheetName val="Unit 1"/>
      <sheetName val="Escal"/>
      <sheetName val="Depr"/>
      <sheetName val="Spot Gas"/>
      <sheetName val="SMP"/>
      <sheetName val="PPP"/>
      <sheetName val="NRG Forecast"/>
      <sheetName val="LOLP"/>
      <sheetName val="Load"/>
      <sheetName val="ILEX starts"/>
      <sheetName val="Haircuts"/>
      <sheetName val="FINANCIALS"/>
      <sheetName val="discrevcardfee"/>
      <sheetName val="france"/>
      <sheetName val="italy"/>
      <sheetName val="uk"/>
      <sheetName val="netherlands"/>
      <sheetName val="BIG5Model"/>
      <sheetName val="J&amp;Q"/>
      <sheetName val="FCST  00 to DB"/>
      <sheetName val="GGP Expenses"/>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sheetName val="Sheet2"/>
    </sheetNames>
    <sheetDataSet>
      <sheetData sheetId="0" refreshError="1"/>
      <sheetData sheetId="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VENTORIES"/>
      <sheetName val="INCOME STATEMENT"/>
      <sheetName val="COST OF GOODS MANUFACTURED&amp;SOLD"/>
      <sheetName val="STATEMENT OF MANUFACTURING EXP."/>
      <sheetName val="STATEMENT OF Lab EXP."/>
      <sheetName val="STATEMENT OF SELLING EXPENSES"/>
      <sheetName val="STATEMENT OF G&amp;A EXPENSES"/>
      <sheetName val="STATEMENT OF S.M.G&amp;A EXP.MAY-99"/>
      <sheetName val="STATEMENT OF S.M.G&amp;A EXP.JUN-99"/>
      <sheetName val="资产负债表"/>
      <sheetName val="AFEMAI"/>
      <sheetName val="KEY"/>
      <sheetName val="source"/>
      <sheetName val="Data"/>
      <sheetName val="短期借款审定表"/>
      <sheetName val="DataConsol (BSP)"/>
      <sheetName val="J&amp;Q"/>
      <sheetName val="Disposition"/>
      <sheetName val="#REF!"/>
      <sheetName val="LISTS"/>
      <sheetName val="GGP Expenses"/>
      <sheetName val="EA renewal"/>
      <sheetName val="EA Subscription"/>
      <sheetName val="Open Business"/>
      <sheetName val="Open Value Subscription"/>
      <sheetName val="Open Value"/>
      <sheetName val="Select "/>
      <sheetName val="Select SA"/>
      <sheetName val="Timeline renewal 6"/>
      <sheetName val="Timeline Renewal 9"/>
      <sheetName val="Timeline renewal"/>
      <sheetName val="A"/>
      <sheetName val="附表6"/>
      <sheetName val="Returns"/>
      <sheetName val="F101"/>
      <sheetName val="99.12"/>
      <sheetName val="dxnsjtempsheet"/>
      <sheetName val="报表层次重要性水平"/>
      <sheetName val="所有者权益（股东权益）变动表(未审)"/>
      <sheetName val="ADJ - RATE"/>
      <sheetName val="E101"/>
      <sheetName val="Currency"/>
      <sheetName val="DropDown"/>
      <sheetName val="Non-Statistical Sampling"/>
      <sheetName val="admin"/>
      <sheetName val="AR Budget"/>
      <sheetName val="base"/>
      <sheetName val="MasterList"/>
      <sheetName val="Comparables"/>
      <sheetName val="China Financial Report9906"/>
      <sheetName val="Summ"/>
      <sheetName val="ex-rate"/>
      <sheetName val="Instruction"/>
      <sheetName val="Instructions"/>
      <sheetName val="CGP_Eagle_CF"/>
      <sheetName val="CGP_Eagle_P&amp;L"/>
      <sheetName val="Ratios"/>
      <sheetName val="Inventory"/>
      <sheetName val="Aging-ARSum"/>
      <sheetName val="Summary"/>
      <sheetName val="DCF Inputs"/>
      <sheetName val="WC analytics (+data pages)"/>
      <sheetName val="Consol"/>
      <sheetName val="BALANCE_SHEET"/>
      <sheetName val="INCOME_STATEMENT"/>
      <sheetName val="COST_OF_GOODS_MANUFACTURED&amp;SOLD"/>
      <sheetName val="STATEMENT_OF_MANUFACTURING_EXP_"/>
      <sheetName val="STATEMENT_OF_Lab_EXP_"/>
      <sheetName val="STATEMENT_OF_SELLING_EXPENSES"/>
      <sheetName val="STATEMENT_OF_G&amp;A_EXPENSES"/>
      <sheetName val="STATEMENT_OF_S_M_G&amp;A_EXP_MAY-99"/>
      <sheetName val="STATEMENT_OF_S_M_G&amp;A_EXP_JUN-99"/>
      <sheetName val="DataConsol_(BSP)"/>
      <sheetName val="GGP_Expenses"/>
      <sheetName val="EA_renewal"/>
      <sheetName val="EA_Subscription"/>
      <sheetName val="Open_Business"/>
      <sheetName val="Open_Value_Subscription"/>
      <sheetName val="Open_Value"/>
      <sheetName val="Select_"/>
      <sheetName val="Select_SA"/>
      <sheetName val="Timeline_renewal_6"/>
      <sheetName val="Timeline_Renewal_9"/>
      <sheetName val="Timeline_renewal"/>
      <sheetName val="99_12"/>
      <sheetName val="ADJ_-_RATE"/>
      <sheetName val="Non-Statistical_Sampling"/>
      <sheetName val="AR_Budget"/>
      <sheetName val="China_Financial_Report9906"/>
      <sheetName val="DCF_Inputs"/>
      <sheetName val="WC_analytics_(+data_pages)"/>
      <sheetName val="Sheet2"/>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BudgetGuidelines"/>
      <sheetName val="Country Console"/>
      <sheetName val="Country REDI dev"/>
      <sheetName val="REDI investment"/>
      <sheetName val="Country RES "/>
      <sheetName val="India Report-P and L"/>
      <sheetName val="AIPLcombined P&amp;L"/>
      <sheetName val="India Input"/>
      <sheetName val="SubsiInput"/>
      <sheetName val="Input-Depreciation"/>
      <sheetName val="Input-Intercompany Income"/>
      <sheetName val="Input-Intercompany Expenses"/>
      <sheetName val="Report P&amp;L Detailed"/>
      <sheetName val="LISTS"/>
      <sheetName val="Country Structure"/>
      <sheetName val="ITPL"/>
      <sheetName val="Tidel 1"/>
      <sheetName val="Delhi IT P&amp;L"/>
      <sheetName val="Parkdavis P&amp;L"/>
      <sheetName val="BSC"/>
      <sheetName val="AIPL BS"/>
      <sheetName val="AIPL Cash flow"/>
      <sheetName val="Tidel P&amp;L"/>
      <sheetName val="Input-associated results"/>
      <sheetName val="Cyber Pearl"/>
      <sheetName val="Notes (2)"/>
      <sheetName val=" RED-PL"/>
      <sheetName val="CFPolicies"/>
      <sheetName val="AIPL RES(Direct)"/>
      <sheetName val="AIPL RED(Direct)"/>
      <sheetName val="AREMS"/>
      <sheetName val="Manpower Budget"/>
      <sheetName val="Man power Costing "/>
      <sheetName val="Annex1"/>
      <sheetName val="Annex2"/>
      <sheetName val="annex 3"/>
      <sheetName val="annex 4"/>
      <sheetName val="annex6"/>
      <sheetName val="annex6.1"/>
      <sheetName val="annex 7"/>
      <sheetName val="MKtg Advt and promotion TP"/>
      <sheetName val="India ADvt &amp;Promo"/>
      <sheetName val="annex 9"/>
      <sheetName val="annex 10"/>
      <sheetName val="annex 11"/>
      <sheetName val="annex 12"/>
      <sheetName val="annex13"/>
      <sheetName val="India Summary"/>
      <sheetName val="Delhi"/>
      <sheetName val="ITPL (2)"/>
      <sheetName val="LTIAL"/>
      <sheetName val="TIDEL"/>
      <sheetName val="PD-Mumbai"/>
      <sheetName val="acquistion"/>
      <sheetName val="RBF"/>
      <sheetName val="Stake in TIDEL"/>
      <sheetName val="IM India"/>
      <sheetName val="Cover"/>
      <sheetName val="1-InputPL"/>
      <sheetName val="2-PL"/>
      <sheetName val="4-BS"/>
      <sheetName val="5-EP"/>
      <sheetName val="6-InvestedCap"/>
      <sheetName val="8-KPI"/>
      <sheetName val="8A-KPI"/>
      <sheetName val="9-RESInc"/>
      <sheetName val="10-AgencyFee"/>
      <sheetName val="11-MgtAdj"/>
      <sheetName val="한계원가"/>
      <sheetName val="BALANCE SHEET"/>
      <sheetName val="Configuration"/>
      <sheetName val="WACC"/>
      <sheetName val="Control"/>
      <sheetName val="DataConsol (BSP)"/>
      <sheetName val="Country_Console"/>
      <sheetName val="Country_REDI_dev"/>
      <sheetName val="REDI_investment"/>
      <sheetName val="Country_RES_"/>
      <sheetName val="India_Report-P_and_L"/>
      <sheetName val="AIPLcombined_P&amp;L"/>
      <sheetName val="India_Input"/>
      <sheetName val="Input-Intercompany_Income"/>
      <sheetName val="Input-Intercompany_Expenses"/>
      <sheetName val="Report_P&amp;L_Detailed"/>
      <sheetName val="Country_Structure"/>
      <sheetName val="Tidel_1"/>
      <sheetName val="Delhi_IT_P&amp;L"/>
      <sheetName val="Parkdavis_P&amp;L"/>
      <sheetName val="AIPL_BS"/>
      <sheetName val="AIPL_Cash_flow"/>
      <sheetName val="Tidel_P&amp;L"/>
      <sheetName val="Input-associated_results"/>
      <sheetName val="Cyber_Pearl"/>
      <sheetName val="Notes_(2)"/>
      <sheetName val="_RED-PL"/>
      <sheetName val="AIPL_RES(Direct)"/>
      <sheetName val="AIPL_RED(Direct)"/>
      <sheetName val="Manpower_Budget"/>
      <sheetName val="Man_power_Costing_"/>
      <sheetName val="annex_3"/>
      <sheetName val="annex_4"/>
      <sheetName val="annex6_1"/>
      <sheetName val="annex_7"/>
      <sheetName val="MKtg_Advt_and_promotion_TP"/>
      <sheetName val="India_ADvt_&amp;Promo"/>
      <sheetName val="annex_9"/>
      <sheetName val="annex_10"/>
      <sheetName val="annex_11"/>
      <sheetName val="annex_12"/>
      <sheetName val="India_Summary"/>
      <sheetName val="ITPL_(2)"/>
      <sheetName val="Stake_in_TIDEL"/>
      <sheetName val="IM_India"/>
      <sheetName val="BALANCE_SHEET"/>
      <sheetName val="E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extra"/>
      <sheetName val="FloorArea"/>
      <sheetName val="MOTNHLY PIVOT"/>
      <sheetName val="DEVT"/>
      <sheetName val="marshort"/>
      <sheetName val="FSALL"/>
      <sheetName val="TAKING OVER CERTIFICATE"/>
      <sheetName val="PROJECTDEPN"/>
      <sheetName val="CONDO"/>
      <sheetName val="XChange Rate"/>
      <sheetName val="ENTRIES"/>
      <sheetName val="Accounts"/>
      <sheetName val="Pro-Forma"/>
      <sheetName val="computation"/>
      <sheetName val="RBFCBooks"/>
      <sheetName val="LISTS"/>
      <sheetName val="pivot_extra"/>
      <sheetName val="MOTNHLY_PIVOT"/>
      <sheetName val="TAKING_OVER_CERTIFICATE"/>
      <sheetName val="XChange_Rate"/>
      <sheetName val="Cashflow(Scenario)"/>
      <sheetName val="B2002-Cost"/>
      <sheetName val="M_Maincomp"/>
      <sheetName val="한계원가"/>
      <sheetName val="수정시산표"/>
      <sheetName val="11"/>
      <sheetName val="가정"/>
      <sheetName val="Arch Mgt Fee Alloc"/>
      <sheetName val="Control"/>
      <sheetName val="Comparables"/>
      <sheetName val="流资汇总"/>
      <sheetName val="pivot_extra1"/>
      <sheetName val="MOTNHLY_PIVOT1"/>
      <sheetName val="TAKING_OVER_CERTIFICATE1"/>
      <sheetName val="XChange_Rate1"/>
      <sheetName val="Arch_Mgt_Fee_Alloc"/>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 val="XChange Rate"/>
      <sheetName val="LISTS"/>
      <sheetName val="Summary"/>
      <sheetName val="Control"/>
      <sheetName val="Scenario_Summary_4"/>
      <sheetName val="Scenario_PivotTable_2"/>
      <sheetName val="XChange_Rate"/>
      <sheetName val="한계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ashMgtYTD"/>
      <sheetName val="FlashMgtMo"/>
      <sheetName val="Sheet1"/>
      <sheetName val="Sheet2"/>
      <sheetName val="Sheet3"/>
      <sheetName val="XChange Rate"/>
      <sheetName val="Cashflow(Scenario)"/>
      <sheetName val="PL"/>
      <sheetName val="Parameter"/>
      <sheetName val="97년추정손익계산서"/>
      <sheetName val="BALANCE SHEET"/>
      <sheetName val="&lt;4&gt;"/>
      <sheetName val="PopCache"/>
      <sheetName val="Tenants"/>
      <sheetName val="base"/>
      <sheetName val="会计分录序时簿"/>
      <sheetName val="Conso-PL(A4.3)"/>
      <sheetName val="exesummary"/>
      <sheetName val="Area"/>
      <sheetName val="评估结论"/>
      <sheetName val="Definitions"/>
      <sheetName val="FORMC94"/>
      <sheetName val="XChange_Rate"/>
      <sheetName val="BALANCE_SHEET"/>
      <sheetName val="Invoice &amp; Accr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_SHT"/>
      <sheetName val="P&amp;L"/>
      <sheetName val="sch"/>
      <sheetName val="FA Sch"/>
      <sheetName val="sub sch"/>
      <sheetName val="Cash Flow"/>
      <sheetName val="TB for AS2"/>
      <sheetName val="TRIAL"/>
      <sheetName val="Audit jvS"/>
      <sheetName val="Issues"/>
      <sheetName val="FlashMgtMo"/>
      <sheetName val="FlashMgtYTD"/>
      <sheetName val="Cashflow(Scenario)"/>
      <sheetName val="A"/>
      <sheetName val="한계원가"/>
      <sheetName val="Pg 2 "/>
      <sheetName val="FA_Sch"/>
      <sheetName val="sub_sch"/>
      <sheetName val="Cash_Flow"/>
      <sheetName val="TB_for_AS2"/>
      <sheetName val="Audit_jvS"/>
      <sheetName val="B"/>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EMAI"/>
      <sheetName val="BALANCE SHEET"/>
      <sheetName val="Data List"/>
      <sheetName val="Assumptions"/>
      <sheetName val="Summary"/>
      <sheetName val=" IBPL0001"/>
      <sheetName val="MOH"/>
      <sheetName val="BT 03"/>
      <sheetName val="BT 02"/>
      <sheetName val="BT 01"/>
      <sheetName val="XL4Poppy"/>
      <sheetName val="VAT Payable01"/>
      <sheetName val="VAT Payable 02"/>
      <sheetName val="VAT Payable 03"/>
      <sheetName val="A.R 01"/>
      <sheetName val="SHIP"/>
      <sheetName val="Sheet3 (2)"/>
      <sheetName val="Template"/>
      <sheetName val="Main"/>
      <sheetName val="Collateral"/>
      <sheetName val="Cash bal"/>
      <sheetName val="J&amp;Q"/>
      <sheetName val="OEM Areaship"/>
      <sheetName val="AREASHIP"/>
      <sheetName val="#REF"/>
      <sheetName val="Sheet2"/>
      <sheetName val="Non-Statistical Sampling"/>
      <sheetName val="MANUAL INPUT"/>
      <sheetName val="FlashMgtMo"/>
      <sheetName val="AR Drop Downs"/>
      <sheetName val="FlashMgtYTD"/>
      <sheetName val="F101"/>
      <sheetName val="99.12"/>
      <sheetName val="182_P01"/>
      <sheetName val="录入界面"/>
      <sheetName val="유통망계획"/>
      <sheetName val="Settings"/>
      <sheetName val="资产负债表"/>
      <sheetName val="COST FINAL"/>
      <sheetName val="cr余额"/>
      <sheetName val="Part_Datum"/>
      <sheetName val="#REF!"/>
      <sheetName val="FSA"/>
      <sheetName val="FF-1"/>
      <sheetName val="Wufeng"/>
      <sheetName val="Wuchi"/>
      <sheetName val="sundry"/>
      <sheetName val="Supporting"/>
      <sheetName val="Introduction"/>
      <sheetName val="BPR"/>
      <sheetName val="Confirmation"/>
      <sheetName val="accode"/>
      <sheetName val="BS(By Client)"/>
      <sheetName val="TB"/>
      <sheetName val="Shine Best con BS"/>
      <sheetName val="VE20"/>
      <sheetName val="GB"/>
      <sheetName val="NE"/>
      <sheetName val="DATA"/>
      <sheetName val="TEMP"/>
      <sheetName val="Control Panel"/>
      <sheetName val="B"/>
      <sheetName val="AGENT"/>
      <sheetName val="F1"/>
      <sheetName val="Sheet1"/>
      <sheetName val="以前年度损益调整"/>
      <sheetName val="February"/>
      <sheetName val="January"/>
      <sheetName val="PL"/>
      <sheetName val="值列表"/>
      <sheetName val="Detail Loan Move. &amp; Listing"/>
      <sheetName val="附表6"/>
      <sheetName val="×Ê²ú¸ºÕ®±í"/>
      <sheetName val="Consol"/>
      <sheetName val="A430"/>
      <sheetName val="KEY"/>
      <sheetName val="总公司2002.12.31"/>
      <sheetName val="收入"/>
      <sheetName val="索引表"/>
      <sheetName val="取费表"/>
      <sheetName val="source"/>
      <sheetName val="ye"/>
      <sheetName val="Raw materials"/>
      <sheetName val="HKMA"/>
      <sheetName val="March"/>
      <sheetName val="Marco"/>
      <sheetName val="E1020"/>
      <sheetName val="Sheet3"/>
      <sheetName val="企业表一"/>
      <sheetName val="M-5C"/>
      <sheetName val="M-5A"/>
      <sheetName val="Fujian"/>
      <sheetName val="Zhejiang"/>
      <sheetName val="A3 &amp; U 09-01"/>
      <sheetName val="BILAN MECA 2"/>
      <sheetName val="流资汇总"/>
      <sheetName val="Consolidated Financials"/>
      <sheetName val="E101"/>
      <sheetName val="土建表三乙"/>
      <sheetName val="ARP-U301"/>
      <sheetName val="E221"/>
      <sheetName val="生产"/>
      <sheetName val="P101"/>
      <sheetName val="合并后销售"/>
      <sheetName val="目录"/>
      <sheetName val="G101"/>
      <sheetName val="I101"/>
      <sheetName val="base"/>
      <sheetName val="SBUList"/>
      <sheetName val="C101"/>
      <sheetName val="G201"/>
      <sheetName val="G301"/>
      <sheetName val="U401"/>
      <sheetName val="ARP-U501"/>
      <sheetName val="J_Q"/>
      <sheetName val="17应付票据明细表"/>
      <sheetName val="M_5C"/>
      <sheetName val="M_5A"/>
      <sheetName val="销售毛利润表"/>
      <sheetName val="低易品在库及低易品在用"/>
      <sheetName val="损益类"/>
      <sheetName val="资产类"/>
      <sheetName val="负债类"/>
      <sheetName val="总公司2002_12_31"/>
      <sheetName val="6、百利包核桃奶200ml×18包"/>
      <sheetName val="8、百利包早餐奶麦香味200ml×18包"/>
      <sheetName val="5、百利包高钙奶200ml×18包"/>
      <sheetName val="13、百利包酸酸乳草莓201g×18包"/>
      <sheetName val="15、百利包酸酸乳葡萄201g×18包"/>
      <sheetName val="14、百利包酸酸乳水蜜桃201g×18包"/>
      <sheetName val="12、百利包酸酸乳原味201g×18包"/>
      <sheetName val="9、百利包早餐奶红枣味200ml×18包"/>
      <sheetName val="16、康美苗条装真果粒黄桃250ml×12"/>
      <sheetName val="18、康美苗条装真果粒芦荟250ml×12"/>
      <sheetName val="20、康美苗条装真果粒猕猴桃250ml×12"/>
      <sheetName val="17、康美苗条装真果粒椰果250ml×12"/>
      <sheetName val="2、利乐枕纯牛奶240ml×16包"/>
      <sheetName val="4、利乐枕早餐奶麦香味230ml×12包"/>
      <sheetName val="11、利乐枕酸酸乳草莓250g×12包"/>
      <sheetName val="10、利乐枕酸酸乳原味250g×12包"/>
      <sheetName val="3、百利包纯牛奶200ml×18包"/>
      <sheetName val="7、百利包红枣奶200ml×18包"/>
      <sheetName val="Sales for 2001"/>
      <sheetName val="1.1牛奶--原奶和产品指标统计表"/>
      <sheetName val="Tabelle3"/>
      <sheetName val="成本计算单_汇总显示_"/>
      <sheetName val="CA_new"/>
      <sheetName val="_02_004_生产三厂"/>
      <sheetName val="COA"/>
      <sheetName val="39-0.主营业务收入成本及毛利分析表"/>
      <sheetName val="40.其他业务收入成本"/>
      <sheetName val="42.主营业务税金及附加明细表"/>
      <sheetName val="44-0.销售费用明细表 "/>
      <sheetName val="43.管理费用明细表"/>
      <sheetName val="46.财务费用"/>
      <sheetName val="45.资产减值损失"/>
      <sheetName val="47.投资收益"/>
      <sheetName val="48.营业外收支"/>
      <sheetName val="3-1.利润表 (调整后)"/>
      <sheetName val="A300_Shining Investment (HK)"/>
      <sheetName val="往来抵消"/>
      <sheetName val="长投抵消"/>
      <sheetName val="A300_开曼"/>
      <sheetName val="A300_Mengniu-Fortune (BVI)"/>
      <sheetName val="A300_Mengniu Investment(HK)"/>
      <sheetName val="A300_GS(BVI)"/>
      <sheetName val="A300_Saint Investment(HK)"/>
      <sheetName val="A300_Baring-Credence(BVI)"/>
      <sheetName val="A300_Flourish Treasure(HK)"/>
      <sheetName val="A300_Elite Noble(BVI)"/>
      <sheetName val="A300_Horizon King(HK)"/>
      <sheetName val="A300_草业-111231"/>
      <sheetName val="A300_总部"/>
      <sheetName val="Register"/>
      <sheetName val="选择报表"/>
      <sheetName val="OutSum"/>
      <sheetName val="master"/>
      <sheetName val="Table"/>
      <sheetName val="Disposition"/>
      <sheetName val="Inventory"/>
      <sheetName val="Aging-ARSum"/>
      <sheetName val="eqpmad2"/>
      <sheetName val="合同履约表0603"/>
      <sheetName val="Control"/>
      <sheetName val="DataConsol (BSP)"/>
      <sheetName val="Fehlererfassung bis 2119"/>
      <sheetName val="Fehlererfassung ab 2193"/>
      <sheetName val="XChange Rate"/>
      <sheetName val="OE Daniel"/>
      <sheetName val="REVALUATION-Jul-02"/>
      <sheetName val="Mapping table"/>
      <sheetName val="设备部房屋"/>
      <sheetName val="Model Introduction (1)"/>
      <sheetName val="BigRED Downloader"/>
      <sheetName val="1Q12 Graph"/>
      <sheetName val="Quantity"/>
      <sheetName val="BALANCE_SHEET"/>
      <sheetName val="Data_List"/>
      <sheetName val="BT_03"/>
      <sheetName val="BT_02"/>
      <sheetName val="BT_01"/>
      <sheetName val="VAT_Payable01"/>
      <sheetName val="VAT_Payable_02"/>
      <sheetName val="VAT_Payable_03"/>
      <sheetName val="A_R_01"/>
      <sheetName val="Sheet3_(2)"/>
      <sheetName val="Cash_bal"/>
      <sheetName val="OEM_Areaship"/>
      <sheetName val="Non-Statistical_Sampling"/>
      <sheetName val="MANUAL_INPUT"/>
      <sheetName val="AR_Drop_Downs"/>
      <sheetName val="99_12"/>
      <sheetName val="_IBPL0001"/>
      <sheetName val="COST_FINAL"/>
      <sheetName val="BS(By_Client)"/>
      <sheetName val="Shine_Best_con_BS"/>
      <sheetName val="Control_Panel"/>
      <sheetName val="Detail_Loan_Move__&amp;_Listing"/>
      <sheetName val="总公司2002_12_311"/>
      <sheetName val="Raw_materials"/>
      <sheetName val="A3_&amp;_U_09-01"/>
      <sheetName val="BILAN_MECA_2"/>
      <sheetName val="Consolidated_Financials"/>
      <sheetName val="Sales_for_2001"/>
      <sheetName val="1_1牛奶--原奶和产品指标统计表"/>
      <sheetName val="39-0_主营业务收入成本及毛利分析表"/>
      <sheetName val="40_其他业务收入成本"/>
      <sheetName val="42_主营业务税金及附加明细表"/>
      <sheetName val="44-0_销售费用明细表_"/>
      <sheetName val="43_管理费用明细表"/>
      <sheetName val="46_财务费用"/>
      <sheetName val="45_资产减值损失"/>
      <sheetName val="47_投资收益"/>
      <sheetName val="48_营业外收支"/>
      <sheetName val="3-1_利润表_(调整后)"/>
      <sheetName val="A300_Shining_Investment_(HK)"/>
      <sheetName val="A300_Mengniu-Fortune_(BVI)"/>
      <sheetName val="A300_Mengniu_Investment(HK)"/>
      <sheetName val="A300_Saint_Investment(HK)"/>
      <sheetName val="A300_Flourish_Treasure(HK)"/>
      <sheetName val="A300_Elite_Noble(BVI)"/>
      <sheetName val="A300_Horizon_King(HK)"/>
      <sheetName val="DataConsol_(BSP)"/>
      <sheetName val="Fehlererfassung_bis_2119"/>
      <sheetName val="Fehlererfassung_ab_2193"/>
      <sheetName val="XChange_Rate"/>
      <sheetName val="OE_Daniel"/>
      <sheetName val="Mapping_table"/>
      <sheetName val="Model_Introduction_(1)"/>
      <sheetName val="BigRED_Downloader"/>
      <sheetName val="1Q12_Graph"/>
      <sheetName val="Original Budget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Sheet3 _2_"/>
      <sheetName val="유통망계획"/>
      <sheetName val="CV"/>
      <sheetName val="ES(Kor)"/>
      <sheetName val="Calculation (2)"/>
      <sheetName val="JCF"/>
      <sheetName val="Multiple output"/>
      <sheetName val="sheet6"/>
      <sheetName val="sch"/>
      <sheetName val="Comparables"/>
      <sheetName val="XChange Rate"/>
      <sheetName val="DEPRE"/>
      <sheetName val="TIll_Q_sal"/>
      <sheetName val="tiller"/>
      <sheetName val="analysis"/>
      <sheetName val="Set"/>
      <sheetName val="BBEuros"/>
      <sheetName val="QoQ Forecast"/>
      <sheetName val="Income Statements"/>
      <sheetName val="InvoiceList"/>
      <sheetName val="Income &amp; Occupancy Customer"/>
      <sheetName val="ABP inputs"/>
      <sheetName val="Synergy Sales Budget"/>
      <sheetName val="Project Budget Worksheet"/>
      <sheetName val="F1a-Pile"/>
      <sheetName val="Builtup Area"/>
      <sheetName val="INDIGINEOUS ITEMS "/>
      <sheetName val="fco"/>
      <sheetName val="Headings"/>
      <sheetName val="RCC,Ret. Wall"/>
      <sheetName val="BOQ T4B"/>
      <sheetName val="Summary"/>
      <sheetName val="노무비"/>
      <sheetName val="Formulas"/>
      <sheetName val="Material "/>
      <sheetName val="Labour &amp; Plant"/>
      <sheetName val="GBW"/>
      <sheetName val="Design"/>
      <sheetName val="BOQ"/>
      <sheetName val=" B3"/>
      <sheetName val=" B1"/>
      <sheetName val="CFForecast detail"/>
      <sheetName val="Site Dev BOQ"/>
      <sheetName val="Lead"/>
      <sheetName val="Main-Material"/>
      <sheetName val="Sheet1"/>
      <sheetName val="beam-reinft-IIInd floor"/>
      <sheetName val="download"/>
      <sheetName val="170810-lease tax"/>
      <sheetName val="Sheet3_(2)"/>
      <sheetName val="Sheet3__2_"/>
      <sheetName val="Break up Sheet"/>
      <sheetName val="Global Assm."/>
      <sheetName val="Approved MTD Proj #'s"/>
      <sheetName val="Aladdin Macro1"/>
      <sheetName val="BalSht"/>
      <sheetName val="Acc_10.5"/>
      <sheetName val="MN T.B."/>
      <sheetName val="Vind-BtB"/>
      <sheetName val="Load Details-220kV"/>
      <sheetName val="Block A - BOQ"/>
      <sheetName val="Rollup Summary"/>
      <sheetName val="Sheet2"/>
      <sheetName val="Portfolio Summary"/>
      <sheetName val="Depreciation"/>
      <sheetName val="CapitalOutlay"/>
      <sheetName val="Assum"/>
      <sheetName val="strand"/>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Acc_10_5"/>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Assumptions"/>
      <sheetName val="Occ"/>
      <sheetName val="Demand"/>
      <sheetName val="Inputs"/>
      <sheetName val="Ref"/>
      <sheetName val="q-details"/>
      <sheetName val="LBO"/>
      <sheetName val="Fin Sum"/>
      <sheetName val="Area"/>
      <sheetName val="COM"/>
      <sheetName val="gl"/>
      <sheetName val="Input"/>
      <sheetName val="Main Sheet (MTD)"/>
      <sheetName val="Consl Daily Report"/>
      <sheetName val="Preside"/>
      <sheetName val="balance sheet"/>
      <sheetName val="Factor_Sheet"/>
      <sheetName val="F"/>
      <sheetName val="EXHIBIT&quot; T&quot;"/>
      <sheetName val="Turnover"/>
      <sheetName val="SCH-E-1"/>
      <sheetName val="BIPR"/>
      <sheetName val="BPCA"/>
      <sheetName val="BBRS"/>
      <sheetName val="KPM DT"/>
      <sheetName val="van khuon"/>
      <sheetName val="Names"/>
      <sheetName val="Introduction"/>
      <sheetName val="IDC macro"/>
      <sheetName val="SALE"/>
      <sheetName val="CABLE DATA"/>
      <sheetName val="1st flr"/>
      <sheetName val="final abstract"/>
      <sheetName val="Rate analysis"/>
      <sheetName val="LISTS"/>
      <sheetName val="QoQ In Lakhs"/>
      <sheetName val="Main workings"/>
      <sheetName val="02022005"/>
      <sheetName val="16022005"/>
      <sheetName val="05012005"/>
      <sheetName val="19012005"/>
      <sheetName val="02032005"/>
      <sheetName val="16032005"/>
      <sheetName val="30032005"/>
      <sheetName val="GENERAL2"/>
      <sheetName val="EBITDA"/>
      <sheetName val="Summary Excise"/>
      <sheetName val="BS"/>
      <sheetName val="Other BS Sch 5-9"/>
      <sheetName val="Excess Calc"/>
      <sheetName val="Grouping Master"/>
      <sheetName val="Current Bill MB ref"/>
      <sheetName val="Meas.-Hotel Part"/>
      <sheetName val="March Analysts"/>
      <sheetName val="Company"/>
      <sheetName val="compu"/>
      <sheetName val="P &amp; L"/>
      <sheetName val="PLAN_FEB97"/>
      <sheetName val="02"/>
      <sheetName val="03"/>
      <sheetName val="04"/>
      <sheetName val="01"/>
      <sheetName val="Civil Boq"/>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sept-plan"/>
      <sheetName val="classes"/>
      <sheetName val="IT Block"/>
      <sheetName val="Location CODE"/>
      <sheetName val="Location TYPE"/>
      <sheetName val="sub class"/>
      <sheetName val=" sub Loc "/>
      <sheetName val=" Acc. Sched."/>
      <sheetName val="IMPORT T12"/>
      <sheetName val="EDS  Bestshore Migration"/>
      <sheetName val="NewCo"/>
      <sheetName val="TB_FOR_MIS"/>
      <sheetName val="TB FOR MIS"/>
      <sheetName val="INPUT SHEET"/>
      <sheetName val="Summ"/>
      <sheetName val="Fossil_DCF"/>
      <sheetName val="SOPMA DD"/>
      <sheetName val="03 (2)"/>
      <sheetName val="WIng F(Typical)"/>
      <sheetName val="FlashMgtMo"/>
      <sheetName val="FlashMgtYTD"/>
      <sheetName val="International"/>
      <sheetName val="Internet"/>
      <sheetName val="ANN.K"/>
      <sheetName val="CAP"/>
      <sheetName val="YTD"/>
      <sheetName val="RES-PLANNING"/>
      <sheetName val="Cost_any"/>
      <sheetName val="10. &amp; 11. Rate Code &amp; BQ"/>
      <sheetName val="van_khuon"/>
      <sheetName val="IDC_macro"/>
      <sheetName val="Portfolio_Summary"/>
      <sheetName val="Current_Bill_MB_ref"/>
      <sheetName val="Meas_-Hotel_Part"/>
      <sheetName val="Fin_Sum"/>
      <sheetName val="PLGroupings"/>
      <sheetName val="Results"/>
      <sheetName val="form26"/>
      <sheetName val="F29B"/>
      <sheetName val=""/>
      <sheetName val="FSA"/>
      <sheetName val="B"/>
      <sheetName val="FF-2 (1)"/>
      <sheetName val="addl cost"/>
      <sheetName val="FF-1"/>
      <sheetName val="accumdeprn"/>
      <sheetName val="MIS - kINR"/>
      <sheetName val="Sheet3_(2)5"/>
      <sheetName val="Sheet3__2_5"/>
      <sheetName val="Calculation_(2)5"/>
      <sheetName val="Multiple_output5"/>
      <sheetName val="170810-lease_tax"/>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Main_Sheet_(MTD)"/>
      <sheetName val="Consl_Daily_Report"/>
      <sheetName val="balance_sheet"/>
      <sheetName val="Aladdin_Macro15"/>
      <sheetName val="Acc_10_55"/>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M-2 Adjusted"/>
      <sheetName val="Master Price List"/>
      <sheetName val="reference"/>
      <sheetName val="new_data"/>
      <sheetName val="earnmodl"/>
      <sheetName val="Dom Cell (IS)"/>
      <sheetName val="Dep"/>
      <sheetName val="?????"/>
      <sheetName val="Budget Summary"/>
      <sheetName val="AOP13"/>
      <sheetName val="IO"/>
      <sheetName val="Assumption"/>
      <sheetName val="Customize Your Invoice"/>
      <sheetName val="PERHW"/>
      <sheetName val="Loss 3004"/>
      <sheetName val="Licences"/>
      <sheetName val="Balance Sheet "/>
      <sheetName val="Macro1"/>
      <sheetName val="Reconciliation of GL &amp; FAR"/>
      <sheetName val="Settings"/>
      <sheetName val="Rates"/>
      <sheetName val="Index"/>
      <sheetName val="HELP"/>
      <sheetName val="BS-2005"/>
      <sheetName val="MAIN_MENU"/>
      <sheetName val="exec summ"/>
      <sheetName val="Ins Erection"/>
      <sheetName val="RNT"/>
      <sheetName val="Combi"/>
      <sheetName val="EVA1"/>
      <sheetName val="Felix Street Summary"/>
      <sheetName val="Newspapers"/>
      <sheetName val="AccDil"/>
      <sheetName val="Currency"/>
      <sheetName val="OpRes"/>
      <sheetName val="master"/>
      <sheetName val="Hot"/>
      <sheetName val="Mico"/>
      <sheetName val="ITEM  STUDY (2)"/>
      <sheetName val="EXPENSES"/>
      <sheetName val="TDS Certificate-Format"/>
      <sheetName val="FA"/>
      <sheetName val="Tyre1"/>
      <sheetName val="Auto"/>
      <sheetName val="FITZ MORT 94"/>
      <sheetName val="0. Data Validation List"/>
      <sheetName val="Crest"/>
      <sheetName val="Pinnacle"/>
      <sheetName val="Zenith"/>
      <sheetName val="stacking sheet"/>
      <sheetName val="Recon"/>
      <sheetName val="TH"/>
      <sheetName val="Capital Structure"/>
      <sheetName val="GROUPING"/>
      <sheetName val="CSCCincSKR"/>
      <sheetName val="concrete"/>
      <sheetName val="Hardware"/>
      <sheetName val="Power &amp; Fuel (S)"/>
      <sheetName val="Params"/>
      <sheetName val="ras"/>
      <sheetName val="CashFlow"/>
      <sheetName val="TB"/>
      <sheetName val="Training Deposits coding"/>
      <sheetName val="97-98"/>
      <sheetName val="LBO Financials"/>
      <sheetName val="IMPORT_T12"/>
      <sheetName val="KPM_DT"/>
      <sheetName val="Task"/>
      <sheetName val="SODA02"/>
      <sheetName val="Pay_Sep06"/>
      <sheetName val="FY2001-02"/>
      <sheetName val="CARO"/>
      <sheetName val="AOR"/>
      <sheetName val="MASTER_RATE ANALYSIS"/>
      <sheetName val="Valuation - block 2"/>
      <sheetName val="Portfolio_Summary1"/>
      <sheetName val="Current_Bill_MB_ref1"/>
      <sheetName val="Meas_-Hotel_Part1"/>
      <sheetName val="Base Assumptions"/>
      <sheetName val="ES"/>
      <sheetName val="Code"/>
      <sheetName val="conc-foot-gradeslab"/>
      <sheetName val="Material List "/>
      <sheetName val="NEW-IDs Fun &amp; Group"/>
      <sheetName val="XZLC003_PART1"/>
      <sheetName val="#REF"/>
      <sheetName val="IO LIST"/>
      <sheetName val="Service Invoice"/>
      <sheetName val="vb 9&amp;10"/>
      <sheetName val="CASHFLOWS"/>
      <sheetName val="269T(final)"/>
      <sheetName val="9. Package split - Cost "/>
      <sheetName val="OpTrack"/>
      <sheetName val="drop-dwn list"/>
      <sheetName val="tngst1"/>
      <sheetName val="Boiler&amp;TG"/>
      <sheetName val="horizontal"/>
      <sheetName val="Control"/>
      <sheetName val="Rev Opt - Rollup"/>
      <sheetName val="PRECAST lightconc-II"/>
      <sheetName val="Fill this out first..."/>
      <sheetName val="cash_flow"/>
      <sheetName val="sales_value"/>
      <sheetName val="colaw_dep"/>
      <sheetName val="freight"/>
      <sheetName val="gm"/>
      <sheetName val="interest"/>
      <sheetName val="jb_cost"/>
      <sheetName val="c_flow_%"/>
      <sheetName val="consum_cost"/>
      <sheetName val="Sheet4"/>
      <sheetName val="HOUSE RENT DEPO."/>
      <sheetName val="Debtors analysis"/>
      <sheetName val="Sale Charts"/>
      <sheetName val="Expansion"/>
      <sheetName val="EXIS-COMBINED"/>
      <sheetName val="Phasing"/>
      <sheetName val="Tender Summary"/>
      <sheetName val="RA"/>
      <sheetName val="Bill 1-BOQ-Civil Works"/>
      <sheetName val="Legal Risk Analysis"/>
      <sheetName val="Data"/>
      <sheetName val="Related party - P&amp;L"/>
      <sheetName val="Contribution"/>
      <sheetName val="Rx"/>
      <sheetName val="Base data Security Procedures"/>
      <sheetName val="Cash Flow Working"/>
      <sheetName val="Schedule v1"/>
      <sheetName val="Database"/>
      <sheetName val="SCHEDULE"/>
      <sheetName val="schedule nos"/>
      <sheetName val="Lease Expiry"/>
      <sheetName val="crs"/>
      <sheetName val="BKCSTOCKVAL"/>
      <sheetName val="MAHSTOCKVAL"/>
      <sheetName val="PIMS"/>
      <sheetName val="SCH 10"/>
      <sheetName val="SAP EMP"/>
      <sheetName val="Coalmine"/>
      <sheetName val="Sheet3"/>
      <sheetName val="Goldberg Portfolio Combined"/>
      <sheetName val="A-Mum"/>
      <sheetName val="A-1"/>
      <sheetName val="Commercial Research"/>
      <sheetName val="Intaccrual"/>
      <sheetName val="SBU"/>
      <sheetName val="GenAssump"/>
      <sheetName val="Operating Statistics"/>
      <sheetName val="Master list"/>
      <sheetName val="Labour List"/>
      <sheetName val="Material List"/>
      <sheetName val="Architectural Summary"/>
      <sheetName val="Labor abs-NMR"/>
      <sheetName val="Beam at Ground flr lvl(Steel)"/>
      <sheetName val="AREAS"/>
      <sheetName val="sumary"/>
      <sheetName val="1st -vpd"/>
      <sheetName val="WT-LIST"/>
      <sheetName val="Material"/>
      <sheetName val="Sensitivity"/>
      <sheetName val="Leasing Commision"/>
      <sheetName val="Menu"/>
      <sheetName val="Variables_x"/>
      <sheetName val="FA Schedule Dec 07"/>
      <sheetName val="Checks"/>
      <sheetName val="DET0900"/>
      <sheetName val="Theatre mgmt cont"/>
      <sheetName val="Trial Balance"/>
      <sheetName val="15-21"/>
      <sheetName val="P.R. TAXES"/>
      <sheetName val="BILLING SUM"/>
      <sheetName val="apr-aug"/>
      <sheetName val="Cover"/>
      <sheetName val="Retail Mall"/>
      <sheetName val="MIS AC wise"/>
      <sheetName val="Timeline"/>
      <sheetName val="Open Items-311208"/>
      <sheetName val="Base"/>
      <sheetName val="Estimate"/>
      <sheetName val="12-ACTPL"/>
      <sheetName val="Scope"/>
      <sheetName val="Notes-pivot1 "/>
      <sheetName val="A1-Continuous"/>
      <sheetName val="pile Fabrication"/>
      <sheetName val="Improvements"/>
      <sheetName val="RA-markate"/>
      <sheetName val="Rollup"/>
      <sheetName val="Variables"/>
      <sheetName val="소상 &quot;1&quot;"/>
      <sheetName val="extra work elec bill "/>
      <sheetName val="Non-Factory"/>
      <sheetName val="Publicbuilding"/>
      <sheetName val="目录"/>
      <sheetName val="FORM7"/>
      <sheetName val="Assump"/>
      <sheetName val="A.O.R."/>
      <sheetName val="SEW4"/>
      <sheetName val="MFG"/>
      <sheetName val="MultipleSecurities"/>
      <sheetName val="exp"/>
      <sheetName val="CrRajWMM"/>
      <sheetName val="Overall Summary"/>
      <sheetName val="RCC Rates"/>
      <sheetName val="Cost summary"/>
      <sheetName val="UNP-NCW "/>
      <sheetName val="4.4 External Plaster"/>
      <sheetName val="HBI NCD"/>
      <sheetName val="CUSTOM Jun99"/>
      <sheetName val="ASSETS P&amp;M"/>
      <sheetName val="Assets Land &amp; Mise FA"/>
      <sheetName val="Basement Budget"/>
      <sheetName val="labour"/>
      <sheetName val="Night Shift"/>
      <sheetName val="EAST"/>
      <sheetName val="YOEMAGUM"/>
      <sheetName val="Gen_Ass"/>
      <sheetName val="Op_Ass"/>
      <sheetName val="Staff Costs"/>
      <sheetName val="General_Assumptions"/>
      <sheetName val="Determination of Threshold"/>
      <sheetName val="Debt"/>
      <sheetName val="Quotation"/>
      <sheetName val="RCC_Ret_ Wall"/>
      <sheetName val="Kontensalden"/>
      <sheetName val="DYN PP"/>
      <sheetName val="TXN97"/>
      <sheetName val="June Reserve - Far East"/>
      <sheetName val="Jan"/>
      <sheetName val="Inv_Data"/>
      <sheetName val="Timesheet"/>
      <sheetName val="Loads"/>
      <sheetName val="p&amp;m"/>
      <sheetName val="S &amp; A"/>
      <sheetName val="van_khuon1"/>
      <sheetName val="IDC_macro1"/>
      <sheetName val="P_&amp;_L"/>
      <sheetName val="Summary_Excise"/>
      <sheetName val="Other_BS_Sch_5-9"/>
      <sheetName val="Excess_Calc"/>
      <sheetName val="Grouping_Master"/>
      <sheetName val="March_Analysts"/>
      <sheetName val="Fin_Sum1"/>
      <sheetName val="Main_workings"/>
      <sheetName val="Balance_Sheet_"/>
      <sheetName val="IMPORT_T121"/>
      <sheetName val="KPM_DT1"/>
      <sheetName val="Dom_Cell_(IS)"/>
      <sheetName val="M-2_Adjusted"/>
      <sheetName val="Master_Price_List"/>
      <sheetName val="EXHIBIT&quot;_T&quot;"/>
      <sheetName val="TB_FOR_MIS1"/>
      <sheetName val="INPUT_SHEET"/>
      <sheetName val="_Acc__Sched_"/>
      <sheetName val="EDS__Bestshore_Migration"/>
      <sheetName val="IT_Block"/>
      <sheetName val="Location_CODE"/>
      <sheetName val="Location_TYPE"/>
      <sheetName val="sub_class"/>
      <sheetName val="_sub_Loc_"/>
      <sheetName val="Training_Deposits_coding"/>
      <sheetName val="Rev_Opt_-_Rollup"/>
      <sheetName val="MASTER_RATE_ANALYSIS"/>
      <sheetName val="Valuation_-_block_2"/>
      <sheetName val="SAP downloaded schedule"/>
      <sheetName val="Transaction"/>
      <sheetName val="notes"/>
      <sheetName val="FA(Apr 07)"/>
      <sheetName val="Reco O.S"/>
      <sheetName val="Accounts"/>
      <sheetName val="XLR_NoRangeSheet"/>
      <sheetName val="TMasterCurrency"/>
      <sheetName val="TMasterSeg"/>
      <sheetName val="BOM"/>
      <sheetName val="HRD1"/>
      <sheetName val="Taluka wise dealer (2)"/>
      <sheetName val="Standalone"/>
      <sheetName val="RATE LIST (2)"/>
      <sheetName val="Sheet3_(2)6"/>
      <sheetName val="Sheet3__2_6"/>
      <sheetName val="170810-lease_tax1"/>
      <sheetName val="Multiple_output6"/>
      <sheetName val="Calculation_(2)6"/>
      <sheetName val="QoQ_Forecast6"/>
      <sheetName val="Income_Statements6"/>
      <sheetName val="Income_&amp;_Occupancy_Customer6"/>
      <sheetName val="ABP_inputs6"/>
      <sheetName val="Synergy_Sales_Budget6"/>
      <sheetName val="Project_Budget_Worksheet6"/>
      <sheetName val="Builtup_Area6"/>
      <sheetName val="INDIGINEOUS_ITEMS_6"/>
      <sheetName val="RCC,Ret__Wall6"/>
      <sheetName val="BOQ_T4B6"/>
      <sheetName val="Main_Sheet_(MTD)1"/>
      <sheetName val="Consl_Daily_Report1"/>
      <sheetName val="balance_sheet1"/>
      <sheetName val="Global_Assm_6"/>
      <sheetName val="Aladdin_Macro16"/>
      <sheetName val="Acc_10_56"/>
      <sheetName val="Material_6"/>
      <sheetName val="Labour_&amp;_Plant6"/>
      <sheetName val="_B36"/>
      <sheetName val="_B16"/>
      <sheetName val="beam-reinft-IIInd_floor6"/>
      <sheetName val="Approved_MTD_Proj_#'s6"/>
      <sheetName val="MN_T_B_6"/>
      <sheetName val="CFForecast_detail6"/>
      <sheetName val="Site_Dev_BOQ6"/>
      <sheetName val="Break_up_Sheet6"/>
      <sheetName val="Load_Details-220kV6"/>
      <sheetName val="Block_A_-_BOQ6"/>
      <sheetName val="QoQ_In_Lakhs"/>
      <sheetName val="CABLE_DATA1"/>
      <sheetName val="1st_flr1"/>
      <sheetName val="final_abstract1"/>
      <sheetName val="Rate_analysis1"/>
      <sheetName val="Rollup_Summary1"/>
      <sheetName val="Civil_Boq1"/>
      <sheetName val="MIS_-_kINR1"/>
      <sheetName val="ANN_K"/>
      <sheetName val="SOPMA_DD"/>
      <sheetName val="03_(2)"/>
      <sheetName val="WIng_F(Typical)"/>
      <sheetName val="Power_&amp;_Fuel_(S)"/>
      <sheetName val="Budget_Summary"/>
      <sheetName val="Redelvery provision changed"/>
      <sheetName val="Misc. Master"/>
      <sheetName val="Earnings"/>
      <sheetName val="Portfolio_Summary2"/>
      <sheetName val="Current_Bill_MB_ref2"/>
      <sheetName val="Meas_-Hotel_Part2"/>
      <sheetName val="LBO_Financials"/>
      <sheetName val="Theatre_mgmt_cont"/>
      <sheetName val="Open_Items-311208"/>
      <sheetName val="Sch_BS"/>
      <sheetName val="Grp_PL"/>
      <sheetName val="Collection"/>
      <sheetName val="1 LeadSchedule"/>
      <sheetName val="Graph (LGEN)"/>
      <sheetName val="out_prog"/>
      <sheetName val="선적schedule (2)"/>
      <sheetName val="steam outlet"/>
      <sheetName val="BOQ Distribution"/>
      <sheetName val="wordsdata"/>
      <sheetName val="GM &amp; TA"/>
      <sheetName val="Control Sheet"/>
      <sheetName val="schedules"/>
      <sheetName val="Summary_Local"/>
      <sheetName val="details"/>
      <sheetName val="USB 1"/>
      <sheetName val="BQ"/>
      <sheetName val="labour rates"/>
      <sheetName val="old_serial no."/>
      <sheetName val="tot_ass_9697"/>
      <sheetName val="Budget_CF - Overall"/>
      <sheetName val="공사비 내역 (가)"/>
      <sheetName val="4K - (6a) Non Manual Breakdown"/>
      <sheetName val="3. Elemental Summary"/>
      <sheetName val="Financials"/>
      <sheetName val="L"/>
      <sheetName val="p1-costg"/>
      <sheetName val="costing"/>
      <sheetName val="August TB"/>
      <sheetName val="FCIIHyperion"/>
      <sheetName val="final 061106"/>
      <sheetName val="SAB P&amp;L"/>
      <sheetName val="cash flow"/>
      <sheetName val="Sch5TO10"/>
      <sheetName val="macroDat"/>
      <sheetName val="Molasses-FG"/>
      <sheetName val="P&amp;L"/>
      <sheetName val="Charts"/>
      <sheetName val="Infinite Studios"/>
      <sheetName val="Neuros &amp; Immunos"/>
      <sheetName val="Nucleos"/>
      <sheetName val="Legal_Risk_Analysis"/>
      <sheetName val="Architectural_Summary"/>
      <sheetName val="IO_LIST"/>
      <sheetName val="Fill_this_out_first___"/>
      <sheetName val="extra_work_elec_bill_"/>
      <sheetName val="10__&amp;_11__Rate_Code_&amp;_BQ"/>
      <sheetName val="NEW-IDs_Fun_&amp;_Group"/>
      <sheetName val="ADV-TK-HORT"/>
      <sheetName val=" "/>
      <sheetName val="Master_list"/>
      <sheetName val="Labour_List"/>
      <sheetName val="Material_List"/>
      <sheetName val="Labor_abs-NMR"/>
      <sheetName val="Beam_at_Ground_flr_lvl(Steel)"/>
      <sheetName val="1st_-vpd"/>
      <sheetName val="Material_List_"/>
      <sheetName val="schedule_nos"/>
      <sheetName val="Debtors_analysis"/>
      <sheetName val="TBAL9697 -group wise  sdpl"/>
      <sheetName val="Multipliers &amp; KRA"/>
      <sheetName val="Elec Summ"/>
      <sheetName val="ELEC BOQ"/>
      <sheetName val="TRACK BUSWAY"/>
      <sheetName val="BBT"/>
      <sheetName val="LIGHTING"/>
      <sheetName val="LMS"/>
      <sheetName val="cl 14 Annex 7 "/>
      <sheetName val="Encl 7A"/>
      <sheetName val="Lease-rents"/>
      <sheetName val="Key Assumption"/>
      <sheetName val="Master Information"/>
      <sheetName val="wdr bldg"/>
      <sheetName val="Formated Trial Balance"/>
      <sheetName val="SALES"/>
      <sheetName val="Basework"/>
      <sheetName val="Monthly Inputs"/>
      <sheetName val="2000-1 Monthly Cashflows"/>
      <sheetName val="2002-2 Monthly Cashflows"/>
      <sheetName val="Sources"/>
      <sheetName val="Audit"/>
      <sheetName val="register"/>
      <sheetName val="Parameter"/>
      <sheetName val="Lookups"/>
      <sheetName val="pri-com"/>
      <sheetName val="Factors"/>
      <sheetName val="NOT FULL RESTRAINT"/>
      <sheetName val="UC"/>
      <sheetName val="BEARING &amp; BUCKLING"/>
      <sheetName val="Micro"/>
      <sheetName val="Macro"/>
      <sheetName val="Scaff-Rose"/>
      <sheetName val="Approval"/>
      <sheetName val="Cash_Flow_Working"/>
      <sheetName val="Trial_Balance"/>
      <sheetName val="MIS_AC_wise"/>
      <sheetName val="Base_Assumptions"/>
      <sheetName val="FITZ_MORT_94"/>
      <sheetName val="vb_9&amp;10"/>
      <sheetName val="Goldberg_Portfolio_Combined"/>
      <sheetName val="Commercial_Research"/>
      <sheetName val="9__Package_split_-_Cost_"/>
      <sheetName val="Operating_Statistics"/>
      <sheetName val="FA_Schedule_Dec_07"/>
      <sheetName val="P_R__TAXES"/>
      <sheetName val="BILLING_SUM"/>
      <sheetName val="Leasing_Commision"/>
      <sheetName val="Service_Invoice"/>
      <sheetName val="Retail_Mall"/>
      <sheetName val="Related_party_-_P&amp;L"/>
      <sheetName val="pile_Fabrication"/>
      <sheetName val="Notes-pivot1_"/>
      <sheetName val="ASSETS_P&amp;M"/>
      <sheetName val="Assets_Land_&amp;_Mise_FA"/>
      <sheetName val="drop-dwn_list"/>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WC analytics (+data pages)"/>
      <sheetName val="I"/>
      <sheetName val="Collateral"/>
      <sheetName val="Category"/>
      <sheetName val="dlvoid"/>
      <sheetName val="OHT_Abs"/>
      <sheetName val="1"/>
      <sheetName val="Linked Lead"/>
      <sheetName val=" COP"/>
      <sheetName val="4 Annex 1 Basic rate"/>
      <sheetName val="oresreqsum"/>
      <sheetName val="Fin. Assumpt. - Sensitivities"/>
      <sheetName val="Fin"/>
      <sheetName val="Intro"/>
      <sheetName val="hist&amp;proj"/>
      <sheetName val="STAFFSCHED "/>
      <sheetName val="Basic Rate"/>
      <sheetName val="Other notes"/>
      <sheetName val="SP Break Up"/>
      <sheetName val="Names&amp;Cases"/>
      <sheetName val="Stacking Plan &amp; LEP"/>
      <sheetName val="Stack Expiry"/>
      <sheetName val="XChange_Rate"/>
      <sheetName val="F00 Act CF "/>
      <sheetName val="F00 AOP CF"/>
      <sheetName val="F99 CF"/>
      <sheetName val="F99 nzws 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sheetData sheetId="408"/>
      <sheetData sheetId="409"/>
      <sheetData sheetId="410"/>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sheetData sheetId="438"/>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refreshError="1"/>
      <sheetData sheetId="687" refreshError="1"/>
      <sheetData sheetId="688" refreshError="1"/>
      <sheetData sheetId="689"/>
      <sheetData sheetId="690"/>
      <sheetData sheetId="691"/>
      <sheetData sheetId="692"/>
      <sheetData sheetId="693"/>
      <sheetData sheetId="694"/>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sheetData sheetId="734"/>
      <sheetData sheetId="735"/>
      <sheetData sheetId="736"/>
      <sheetData sheetId="737"/>
      <sheetData sheetId="738"/>
      <sheetData sheetId="739"/>
      <sheetData sheetId="740"/>
      <sheetData sheetId="741"/>
      <sheetData sheetId="742"/>
      <sheetData sheetId="743"/>
      <sheetData sheetId="744" refreshError="1"/>
      <sheetData sheetId="745"/>
      <sheetData sheetId="746"/>
      <sheetData sheetId="747"/>
      <sheetData sheetId="748"/>
      <sheetData sheetId="749"/>
      <sheetData sheetId="750"/>
      <sheetData sheetId="751"/>
      <sheetData sheetId="752"/>
      <sheetData sheetId="753"/>
      <sheetData sheetId="754" refreshError="1"/>
      <sheetData sheetId="755" refreshError="1"/>
      <sheetData sheetId="756"/>
      <sheetData sheetId="757"/>
      <sheetData sheetId="758"/>
      <sheetData sheetId="759"/>
      <sheetData sheetId="760"/>
      <sheetData sheetId="76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sheetData sheetId="854" refreshError="1"/>
      <sheetData sheetId="855" refreshError="1"/>
      <sheetData sheetId="856" refreshError="1"/>
      <sheetData sheetId="85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FS"/>
      <sheetName val="LT"/>
      <sheetName val="VR"/>
      <sheetName val="DP"/>
      <sheetName val="EP"/>
      <sheetName val="ROIC"/>
      <sheetName val="BN"/>
      <sheetName val="DCF"/>
      <sheetName val="WF"/>
      <sheetName val="TData"/>
      <sheetName val="Charts"/>
      <sheetName val="CData"/>
      <sheetName val="Trend"/>
      <sheetName val="Pie"/>
      <sheetName val="TrendPie"/>
      <sheetName val="Settings"/>
      <sheetName val="Base"/>
      <sheetName val="Lang"/>
      <sheetName val="SysLang"/>
      <sheetName val="SysForms"/>
      <sheetName val="Navigation"/>
      <sheetName val="Word"/>
      <sheetName val="Views"/>
      <sheetName val="Data"/>
      <sheetName val="VerCon"/>
      <sheetName val="LTCheck"/>
      <sheetName val="Assumptions"/>
      <sheetName val="Summary"/>
      <sheetName val="#REF!"/>
      <sheetName val="Assm"/>
      <sheetName val="Project"/>
      <sheetName val="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VENTORIES"/>
      <sheetName val="INCOME STATEMENT"/>
      <sheetName val="COST OF GOODS MANUFACTURED&amp;SOLD"/>
      <sheetName val="STATEMENT OF MANUFACTURING EXP."/>
      <sheetName val="STATEMENT OF Lab EXP."/>
      <sheetName val="STATEMENT OF SELLING EXPENSES"/>
      <sheetName val="STATEMENT OF G&amp;A EXPENSES"/>
      <sheetName val="STATEMENT OF S.M.G&amp;A EXP.MAY-99"/>
      <sheetName val="STATEMENT OF S.M.G&amp;A EXP.JUN-99"/>
      <sheetName val="AFEMAI"/>
      <sheetName val="KEY"/>
      <sheetName val="I101"/>
      <sheetName val="资产负债表"/>
      <sheetName val="Id"/>
      <sheetName val="Intro2"/>
      <sheetName val="Financ. Overview"/>
      <sheetName val="Toolbox"/>
      <sheetName val="Admin(Acqusition) 2009 GMC"/>
      <sheetName val="Assumptions"/>
      <sheetName val="Summary"/>
      <sheetName val="Cash bal Mar"/>
      <sheetName val="Collateral"/>
      <sheetName val="China Financial Report9906"/>
      <sheetName val="Settings"/>
      <sheetName val="CER 1997"/>
      <sheetName val="TH"/>
      <sheetName val="Sheet3 (2)"/>
      <sheetName val="Bank"/>
      <sheetName val="Consol adj"/>
      <sheetName val="Bank loan"/>
      <sheetName val="source"/>
      <sheetName val="Consol"/>
      <sheetName val="设备部房屋"/>
      <sheetName val="单位设置"/>
      <sheetName val="合并科目"/>
      <sheetName val="Sheet1"/>
      <sheetName val="B"/>
      <sheetName val="底稿"/>
      <sheetName val="COST FINAL"/>
      <sheetName val="U120"/>
      <sheetName val="#511BkRec"/>
      <sheetName val="Data"/>
      <sheetName val="短期借款审定表"/>
      <sheetName val="MGT"/>
      <sheetName val="GGP Expenses"/>
      <sheetName val="#REF!"/>
      <sheetName val="J&amp;Q"/>
      <sheetName val="Disposition"/>
      <sheetName val="LISTS"/>
      <sheetName val="DataConsol (BSP)"/>
      <sheetName val="EA renewal"/>
      <sheetName val="EA Subscription"/>
      <sheetName val="Open Business"/>
      <sheetName val="Open Value Subscription"/>
      <sheetName val="Open Value"/>
      <sheetName val="Select "/>
      <sheetName val="Select SA"/>
      <sheetName val="Timeline renewal 6"/>
      <sheetName val="Timeline Renewal 9"/>
      <sheetName val="Timeline renewal"/>
      <sheetName val="A"/>
      <sheetName val="附表6"/>
      <sheetName val="Returns"/>
      <sheetName val="F101"/>
      <sheetName val="99.12"/>
      <sheetName val="dxnsjtempsheet"/>
      <sheetName val="报表层次重要性水平"/>
      <sheetName val="所有者权益（股东权益）变动表(未审)"/>
      <sheetName val="ADJ - RATE"/>
      <sheetName val="E101"/>
      <sheetName val="Currency"/>
      <sheetName val="DropDown"/>
      <sheetName val="Non-Statistical Sampling"/>
      <sheetName val="admin"/>
      <sheetName val="AR Budget"/>
      <sheetName val="base"/>
      <sheetName val="MasterList"/>
      <sheetName val="Trial Balance1"/>
      <sheetName val="XChange Rate"/>
      <sheetName val="ToC_FK001"/>
      <sheetName val="AR Drop Downs"/>
      <sheetName val="master"/>
      <sheetName val=" IBPL0001"/>
      <sheetName val="BALANCE_SHEET"/>
      <sheetName val="INCOME_STATEMENT"/>
      <sheetName val="COST_OF_GOODS_MANUFACTURED&amp;SOLD"/>
      <sheetName val="STATEMENT_OF_MANUFACTURING_EXP_"/>
      <sheetName val="STATEMENT_OF_Lab_EXP_"/>
      <sheetName val="STATEMENT_OF_SELLING_EXPENSES"/>
      <sheetName val="STATEMENT_OF_G&amp;A_EXPENSES"/>
      <sheetName val="STATEMENT_OF_S_M_G&amp;A_EXP_MAY-99"/>
      <sheetName val="STATEMENT_OF_S_M_G&amp;A_EXP_JUN-99"/>
      <sheetName val="Financ__Overview"/>
      <sheetName val="Admin(Acqusition)_2009_GMC"/>
      <sheetName val="Cash_bal_Mar"/>
      <sheetName val="China_Financial_Report9906"/>
      <sheetName val="CER_1997"/>
      <sheetName val="Sheet3_(2)"/>
      <sheetName val="Consol_adj"/>
      <sheetName val="Bank_loan"/>
      <sheetName val="COST_FINAL"/>
      <sheetName val="GGP_Expenses"/>
      <sheetName val="DataConsol_(BSP)"/>
      <sheetName val="EA_renewal"/>
      <sheetName val="EA_Subscription"/>
      <sheetName val="Open_Business"/>
      <sheetName val="Open_Value_Subscription"/>
      <sheetName val="Open_Value"/>
      <sheetName val="Select_"/>
      <sheetName val="Select_SA"/>
      <sheetName val="Timeline_renewal_6"/>
      <sheetName val="Timeline_Renewal_9"/>
      <sheetName val="Timeline_renewal"/>
      <sheetName val="99_12"/>
      <sheetName val="ADJ_-_RATE"/>
      <sheetName val="Non-Statistical_Sampling"/>
      <sheetName val="AR_Budget"/>
      <sheetName val="Trial_Balance1"/>
      <sheetName val="XChange_Rate"/>
      <sheetName val="AR_Drop_Downs"/>
      <sheetName val="_IBPL0001"/>
      <sheetName val="BS Summary"/>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IV INC"/>
      <sheetName val="LBO Analysis"/>
      <sheetName val="Multiple"/>
      <sheetName val="Perpetuity"/>
      <sheetName val="DCF 3"/>
      <sheetName val="WACC II"/>
      <sheetName val="S&amp;P"/>
      <sheetName val="Developer Notes"/>
      <sheetName val="EQ. IRR"/>
      <sheetName val="COVEN"/>
      <sheetName val="SUMMARY"/>
      <sheetName val="Reconciliations"/>
      <sheetName val="LTM"/>
      <sheetName val="CREDIT STATS"/>
      <sheetName val="Toggles"/>
      <sheetName val="Data"/>
      <sheetName val="dPrint"/>
      <sheetName val="DropZone"/>
      <sheetName val="mProcess"/>
      <sheetName val="mlError"/>
      <sheetName val="mGlobals"/>
      <sheetName val="mMain"/>
      <sheetName val="mToggles"/>
      <sheetName val="mcFunctions"/>
      <sheetName val="mMisc"/>
      <sheetName val="mdPrint"/>
      <sheetName val="AFEMAI"/>
      <sheetName val="Admin(Acqusition) 2009 GMC"/>
      <sheetName val="C4-"/>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 SUM SHEET"/>
      <sheetName val="SUM SHEET (2)"/>
      <sheetName val="Fisumm"/>
      <sheetName val="SUM SHEET"/>
      <sheetName val="MAIN"/>
      <sheetName val="JC IRR"/>
      <sheetName val="CKH IRR"/>
      <sheetName val="CKH IRR 12_31"/>
      <sheetName val="EQ. IRR"/>
      <sheetName val="NEW EQ. IRR"/>
      <sheetName val="IRR Analysis"/>
      <sheetName val="New IRR Analysis"/>
      <sheetName val="New CapEx &amp; Depreciation"/>
      <sheetName val="DIV INC"/>
      <sheetName val="GW Amort"/>
      <sheetName val="Depreciation&amp; CapEx"/>
      <sheetName val="S&amp;U and Cap Table"/>
      <sheetName val="S&amp;U no disc nts"/>
      <sheetName val="PF Cap Sum"/>
      <sheetName val="PF Cap Sum no disc nts"/>
      <sheetName val="LBO Analysis"/>
      <sheetName val="Fee Amort."/>
      <sheetName val="DIV SUM"/>
      <sheetName val="DCF Data"/>
      <sheetName val="LTM"/>
      <sheetName val="CREDIT STATS"/>
      <sheetName val="DCF"/>
      <sheetName val="SUMMARY"/>
      <sheetName val="Developer Notes"/>
      <sheetName val="ACQUISITIONS"/>
      <sheetName val="Pre Acq. Depr."/>
      <sheetName val="ProjComps"/>
      <sheetName val="Toggles"/>
      <sheetName val="Data"/>
      <sheetName val="dPrint"/>
      <sheetName val="DropZone"/>
      <sheetName val="mProcess"/>
      <sheetName val="mdPrint"/>
      <sheetName val="mlError"/>
      <sheetName val="mGlobals"/>
      <sheetName val="mMain"/>
      <sheetName val="mToggles"/>
      <sheetName val="mcFunctions"/>
      <sheetName val="mMisc"/>
      <sheetName val="DCF_5"/>
      <sheetName val="Overview"/>
      <sheetName val="Purchase Accounting"/>
      <sheetName val="EPS Adj."/>
      <sheetName val="Computations"/>
      <sheetName val="Trans. Inputs"/>
      <sheetName val="Co. Inputs"/>
      <sheetName val="Trans. OV"/>
      <sheetName val="Prem."/>
      <sheetName val="Contrib."/>
      <sheetName val="Prem. Sens."/>
      <sheetName val="Consid. Sens."/>
      <sheetName val="Sum. Comparison"/>
      <sheetName val="FX"/>
      <sheetName val="Comp. Stat."/>
      <sheetName val="Relative Trading Mult."/>
      <sheetName val="PrintMacro"/>
      <sheetName val="BreakEvenMacro"/>
      <sheetName val="DataTables"/>
      <sheetName val="Run Series Macro"/>
      <sheetName val="SummaryMacro"/>
      <sheetName val="Est P&amp;L"/>
      <sheetName val="KeyMultInputs"/>
      <sheetName val="노무비"/>
      <sheetName val="Settings"/>
      <sheetName val="Error Check"/>
      <sheetName val="收入"/>
      <sheetName val="试算平衡表"/>
      <sheetName val="Hf"/>
      <sheetName val="S&amp;U_SUM_SHEET"/>
      <sheetName val="SUM_SHEET_(2)"/>
      <sheetName val="SUM_SHEET"/>
      <sheetName val="JC_IRR"/>
      <sheetName val="CKH_IRR"/>
      <sheetName val="CKH_IRR_12_31"/>
      <sheetName val="EQ__IRR"/>
      <sheetName val="NEW_EQ__IRR"/>
      <sheetName val="IRR_Analysis"/>
      <sheetName val="New_IRR_Analysis"/>
      <sheetName val="New_CapEx_&amp;_Depreciation"/>
      <sheetName val="DIV_INC"/>
      <sheetName val="GW_Amort"/>
      <sheetName val="Depreciation&amp;_CapEx"/>
      <sheetName val="S&amp;U_and_Cap_Table"/>
      <sheetName val="S&amp;U_no_disc_nts"/>
      <sheetName val="PF_Cap_Sum"/>
      <sheetName val="PF_Cap_Sum_no_disc_nts"/>
      <sheetName val="LBO_Analysis"/>
      <sheetName val="Fee_Amort_"/>
      <sheetName val="DIV_SUM"/>
      <sheetName val="DCF_Data"/>
      <sheetName val="CREDIT_STATS"/>
      <sheetName val="Developer_Notes"/>
      <sheetName val="Pre_Acq__Depr_"/>
      <sheetName val="Purchase_Accounting"/>
      <sheetName val="EPS_Adj_"/>
      <sheetName val="Trans__Inputs"/>
      <sheetName val="Co__Inputs"/>
      <sheetName val="Trans__OV"/>
      <sheetName val="Prem_"/>
      <sheetName val="Contrib_"/>
      <sheetName val="Prem__Sens_"/>
      <sheetName val="Consid__Sens_"/>
      <sheetName val="Sum__Comparison"/>
      <sheetName val="Comp__Stat_"/>
      <sheetName val="Relative_Trading_Mult_"/>
      <sheetName val="Run_Series_Macro"/>
      <sheetName val="Company Information"/>
      <sheetName val="Setting"/>
      <sheetName val="XLT"/>
      <sheetName val="PSI"/>
      <sheetName val="Datos 98"/>
      <sheetName val="K4. F&amp;F"/>
      <sheetName val="FOCUS"/>
      <sheetName val="S&amp;U_SUM_SHEET1"/>
      <sheetName val="SUM_SHEET_(2)1"/>
      <sheetName val="SUM_SHEET1"/>
      <sheetName val="JC_IRR1"/>
      <sheetName val="CKH_IRR1"/>
      <sheetName val="CKH_IRR_12_311"/>
      <sheetName val="EQ__IRR1"/>
      <sheetName val="NEW_EQ__IRR1"/>
      <sheetName val="IRR_Analysis1"/>
      <sheetName val="New_IRR_Analysis1"/>
      <sheetName val="New_CapEx_&amp;_Depreciation1"/>
      <sheetName val="DIV_INC1"/>
      <sheetName val="GW_Amort1"/>
      <sheetName val="Depreciation&amp;_CapEx1"/>
      <sheetName val="S&amp;U_and_Cap_Table1"/>
      <sheetName val="S&amp;U_no_disc_nts1"/>
      <sheetName val="PF_Cap_Sum1"/>
      <sheetName val="PF_Cap_Sum_no_disc_nts1"/>
      <sheetName val="LBO_Analysis1"/>
      <sheetName val="Fee_Amort_1"/>
      <sheetName val="DIV_SUM1"/>
      <sheetName val="DCF_Data1"/>
      <sheetName val="CREDIT_STATS1"/>
      <sheetName val="Developer_Notes1"/>
      <sheetName val="Pre_Acq__Depr_1"/>
      <sheetName val="Purchase_Accounting1"/>
      <sheetName val="EPS_Adj_1"/>
      <sheetName val="Trans__Inputs1"/>
      <sheetName val="Co__Inputs1"/>
      <sheetName val="Trans__OV1"/>
      <sheetName val="Prem_1"/>
      <sheetName val="Contrib_1"/>
      <sheetName val="Prem__Sens_1"/>
      <sheetName val="Consid__Sens_1"/>
      <sheetName val="Sum__Comparison1"/>
      <sheetName val="Comp__Stat_1"/>
      <sheetName val="Relative_Trading_Mult_1"/>
      <sheetName val="Run_Series_Macro1"/>
      <sheetName val="Est_P&amp;L"/>
      <sheetName val="Error_Check"/>
      <sheetName val="Sheet1"/>
      <sheetName val="H510_替代法长投的减值考虑"/>
      <sheetName val="T100"/>
      <sheetName val="BS(1)"/>
      <sheetName val="Volumen AOP 2004"/>
      <sheetName val="C1"/>
      <sheetName val="E105"/>
      <sheetName val="U 510"/>
      <sheetName val="B"/>
      <sheetName val="pswzParams"/>
      <sheetName val="SCB-HK"/>
      <sheetName val="COA"/>
      <sheetName val="parameter"/>
      <sheetName val="Prix HA"/>
      <sheetName val="FDREPORT"/>
      <sheetName val="LinkData"/>
      <sheetName val=" Kostenstruktur Fab."/>
      <sheetName val="0409"/>
      <sheetName val="上海静安店"/>
      <sheetName val="Consolidated PL"/>
      <sheetName val="K31X"/>
      <sheetName val="#REF!"/>
      <sheetName val="General_Assump"/>
      <sheetName val="model_v53j"/>
      <sheetName val="Monthly Output"/>
      <sheetName val="Mp-team 1"/>
      <sheetName val="Dic"/>
      <sheetName val="Control"/>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ank"/>
      <sheetName val="Consol adj"/>
      <sheetName val="summary of AJE"/>
      <sheetName val="Bank balance"/>
      <sheetName val="Bank loan"/>
      <sheetName val="Other loan"/>
      <sheetName val="Convertible bonds"/>
      <sheetName val="Consideration"/>
      <sheetName val="Tickmarks"/>
      <sheetName val="CREDIT STATS"/>
      <sheetName val="Consol_adj"/>
      <sheetName val="summary_of_AJE"/>
      <sheetName val="Bank_balance"/>
      <sheetName val="Bank_loan"/>
      <sheetName val="Other_loan"/>
      <sheetName val="Convertible_bonds"/>
      <sheetName val="CREDIT_STATS"/>
      <sheetName val="LTM"/>
      <sheetName val="DropZone"/>
      <sheetName val="A5-GRO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refreshError="1"/>
      <sheetData sheetId="19" refreshError="1"/>
      <sheetData sheetId="2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AYABLES"/>
      <sheetName val="ACCOUNTS RECEIVABLE"/>
      <sheetName val="INCOME STATEMENT"/>
      <sheetName val="INVENTORIES"/>
      <sheetName val="COST OF GOODS MANUFACTURED&amp;SOLD"/>
      <sheetName val="CASH FLOWS STATEMENT"/>
      <sheetName val="STATEMENT OF SELLING EXPENSES"/>
      <sheetName val="STATEMENT OF Lab EXP."/>
      <sheetName val="STATEMENT OF MANUFACTURING EXP."/>
      <sheetName val="STATEMENT OF S.M.G&amp;A EXP."/>
      <sheetName val="STATEMENT OF G&amp;A EXPENSES"/>
      <sheetName val="FIXED ASSETS"/>
      <sheetName val="BS"/>
      <sheetName val="SC"/>
      <sheetName val="1051 KMCLLC"/>
      <sheetName val="CONSOLIDATED"/>
      <sheetName val="1052 EZHOU"/>
      <sheetName val="KTB-China"/>
      <sheetName val="Intercompanies"/>
      <sheetName val="647 Journal Entries"/>
      <sheetName val="China-GAAP Recon"/>
      <sheetName val="source"/>
      <sheetName val="ARP-G101"/>
      <sheetName val="ARP-U101"/>
      <sheetName val="ARP-U301"/>
      <sheetName val="E221"/>
      <sheetName val="Id"/>
      <sheetName val="Intro2"/>
      <sheetName val="AFEMAI"/>
      <sheetName val="资产负债表"/>
      <sheetName val="Bank"/>
      <sheetName val="Consol adj"/>
      <sheetName val="Bank loan"/>
      <sheetName val="CER 1997"/>
      <sheetName val="恒仲机械利润表"/>
      <sheetName val="GGP Expenses"/>
      <sheetName val="Variables"/>
      <sheetName val="Dropdown list"/>
      <sheetName val="KTB0112-EZHOU1"/>
      <sheetName val="TB2001"/>
      <sheetName val="应收帐款 AR "/>
      <sheetName val="A760"/>
      <sheetName val="EmphasisList"/>
      <sheetName val="Upload"/>
      <sheetName val="EntityList"/>
      <sheetName val="选择报表"/>
      <sheetName val="K31X"/>
      <sheetName val="Macro"/>
      <sheetName val="ws9"/>
      <sheetName val="E100"/>
      <sheetName val="产品别本月"/>
      <sheetName val="产品别累计"/>
      <sheetName val="实际当月利润"/>
      <sheetName val="产品上月累计"/>
      <sheetName val="累计利润"/>
      <sheetName val="实际累计利润"/>
      <sheetName val="AROS"/>
      <sheetName val="CONTENTS"/>
      <sheetName val="Detail Loan Move. &amp; Listing"/>
      <sheetName val="KEY"/>
      <sheetName val="4-货币资金-现金"/>
      <sheetName val="Part_Datum"/>
      <sheetName val="B"/>
      <sheetName val="4-»õ±Ò×Ê½ð-ÏÖ½ð"/>
      <sheetName val="A_TS AMT in (6HK)"/>
      <sheetName val="MENU"/>
      <sheetName val="ACtable"/>
      <sheetName val="SEGMENT"/>
      <sheetName val="COMMON"/>
      <sheetName val="Sheet1"/>
      <sheetName val="jhcyl"/>
      <sheetName val="P101"/>
      <sheetName val="目录"/>
      <sheetName val="IBr"/>
      <sheetName val="PSr"/>
      <sheetName val="SBr"/>
      <sheetName val="总公司2002.12.31"/>
      <sheetName val="生产"/>
      <sheetName val="合并后销售"/>
      <sheetName val="ARP-U501"/>
      <sheetName val="U411"/>
      <sheetName val="FF-2 (1)"/>
      <sheetName val="FSA"/>
      <sheetName val="基本设置"/>
      <sheetName val="成品"/>
      <sheetName val="企业表一"/>
      <sheetName val="M_5C"/>
      <sheetName val="M_5A"/>
      <sheetName val="2171_FYbk"/>
      <sheetName val="2171-BK"/>
      <sheetName val="成本计算单_汇总显示_"/>
      <sheetName val="J&amp;Q"/>
      <sheetName val="J_Q"/>
      <sheetName val="物料"/>
      <sheetName val="IIM"/>
      <sheetName val="Exp_Actual"/>
      <sheetName val="Rpt_Actual"/>
      <sheetName val="Exp_BAP"/>
      <sheetName val="Rpt_BAP"/>
      <sheetName val="Cover"/>
      <sheetName val="Exp_LY"/>
      <sheetName val="Rpt_LY"/>
      <sheetName val="Sheet3"/>
      <sheetName val="AR_final_zhengyan"/>
      <sheetName val="Links"/>
      <sheetName val="XREF"/>
      <sheetName val="流资汇总"/>
      <sheetName val="Disposition"/>
      <sheetName val="Assumptions"/>
      <sheetName val="Summary"/>
      <sheetName val="FlashMgtMo"/>
      <sheetName val="FlashMgtYTD"/>
      <sheetName val="Admin(Acqusition) 2009 GMC"/>
      <sheetName val="TH"/>
      <sheetName val="BALANCE_SHEET"/>
      <sheetName val="ACCOUNTS_RECEIVABLE"/>
      <sheetName val="INCOME_STATEMENT"/>
      <sheetName val="COST_OF_GOODS_MANUFACTURED&amp;SOLD"/>
      <sheetName val="CASH_FLOWS_STATEMENT"/>
      <sheetName val="STATEMENT_OF_SELLING_EXPENSES"/>
      <sheetName val="STATEMENT_OF_Lab_EXP_"/>
      <sheetName val="STATEMENT_OF_MANUFACTURING_EXP_"/>
      <sheetName val="STATEMENT_OF_S_M_G&amp;A_EXP_"/>
      <sheetName val="STATEMENT_OF_G&amp;A_EXPENSES"/>
      <sheetName val="FIXED_ASSETS"/>
      <sheetName val="1051_KMCLLC"/>
      <sheetName val="1052_EZHOU"/>
      <sheetName val="647_Journal_Entries"/>
      <sheetName val="China-GAAP_Recon"/>
      <sheetName val="Consol_adj"/>
      <sheetName val="Bank_loan"/>
      <sheetName val="CER_1997"/>
      <sheetName val="GGP_Expenses"/>
      <sheetName val="Dropdown_list"/>
      <sheetName val="应收帐款_AR_"/>
      <sheetName val="Detail_Loan_Move__&amp;_Listing"/>
      <sheetName val="A_TS_AMT_in_(6HK)"/>
      <sheetName val="总公司2002_12_31"/>
      <sheetName val="FF-2_(1)"/>
      <sheetName val="Admin(Acqusition)_2009_GMC"/>
      <sheetName val="CREDIT STATS"/>
    </sheetNames>
    <sheetDataSet>
      <sheetData sheetId="0" refreshError="1"/>
      <sheetData sheetId="1"/>
      <sheetData sheetId="2"/>
      <sheetData sheetId="3"/>
      <sheetData sheetId="4"/>
      <sheetData sheetId="5"/>
      <sheetData sheetId="6" refreshError="1"/>
      <sheetData sheetId="7"/>
      <sheetData sheetId="8"/>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Details"/>
      <sheetName val="Input Area"/>
      <sheetName val="Yam 1 "/>
      <sheetName val="2"/>
      <sheetName val="3"/>
      <sheetName val="4"/>
      <sheetName val="5"/>
      <sheetName val="6"/>
      <sheetName val="7"/>
      <sheetName val="8"/>
      <sheetName val="9"/>
      <sheetName val="10"/>
      <sheetName val="VF--Yam"/>
      <sheetName val="FTSchedule"/>
      <sheetName val="DataMaster"/>
      <sheetName val="DataLink"/>
      <sheetName val="BtnMonth"/>
      <sheetName val="Dialog_Clear"/>
      <sheetName val="Dialog_ADay"/>
      <sheetName val="Dialog_DDay"/>
      <sheetName val="Module_FT"/>
      <sheetName val="µ|²vªí"/>
      <sheetName val="BALANCE SHEET"/>
      <sheetName val="Budget_ARM"/>
      <sheetName val="Budget_HM"/>
      <sheetName val="Admin(Acqusition) 2009 GMC"/>
      <sheetName val="资产负债表"/>
      <sheetName val="IIT-YAM"/>
      <sheetName val="AFEMAI"/>
      <sheetName val="한계원가"/>
      <sheetName val="Company_Details"/>
      <sheetName val="Input_Area"/>
      <sheetName val="Yam_1_"/>
      <sheetName val="BALANCE_SHEET"/>
      <sheetName val="Admin(Acqusition)_2009_GMC"/>
      <sheetName val="Bank"/>
      <sheetName val="Consol adj"/>
      <sheetName val="Bank l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iceList"/>
      <sheetName val="Sheet1"/>
      <sheetName val="AR AGING REPORT 31012002"/>
      <sheetName val="Input Area"/>
      <sheetName val="BALANCE SHEET"/>
      <sheetName val="PEDESB"/>
      <sheetName val="JobDetails"/>
      <sheetName val="AR APR'02"/>
      <sheetName val="Sales - Machinery &amp; Equipment"/>
      <sheetName val="structure"/>
      <sheetName val="Parameter"/>
      <sheetName val="LISTS"/>
      <sheetName val="AR_AGING_REPORT_31012002"/>
      <sheetName val="Input_Area"/>
      <sheetName val="BALANCE_SHEET"/>
      <sheetName val="AR_APR'02"/>
      <sheetName val="Sales_-_Machinery_&amp;_Equipme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科目代码"/>
      <sheetName val="万元结果汇总表"/>
      <sheetName val="分类汇总表"/>
      <sheetName val="流资汇总"/>
      <sheetName val="3-1-1现金"/>
      <sheetName val="3-1-2银存"/>
      <sheetName val="3-1-3其他货币"/>
      <sheetName val="短投汇总"/>
      <sheetName val="3-2-1短投股"/>
      <sheetName val="3-2-2短投债"/>
      <sheetName val="3-3应收票据"/>
      <sheetName val="3-4应收帐"/>
      <sheetName val="3-5应收股利"/>
      <sheetName val="3-6应收利息"/>
      <sheetName val="3-7预付帐款"/>
      <sheetName val="3-8应收补贴"/>
      <sheetName val="3-9其他应收"/>
      <sheetName val="存货汇总"/>
      <sheetName val="3-10-1原材料"/>
      <sheetName val="3-10-2材料采购"/>
      <sheetName val="3-10-3在库低值"/>
      <sheetName val="3-10-4包装物"/>
      <sheetName val="3-10-5委托加工"/>
      <sheetName val="3-10-6产成品"/>
      <sheetName val="3-10-7在产品"/>
      <sheetName val="3-10-8分期发出"/>
      <sheetName val="3-10-9在用低值"/>
      <sheetName val="3-10-10委托代销"/>
      <sheetName val="3-10-11受托代销"/>
      <sheetName val="3-11待摊"/>
      <sheetName val="3-12待处理流损"/>
      <sheetName val="3-13一年长债"/>
      <sheetName val="3-14其他流资"/>
      <sheetName val="长投汇总"/>
      <sheetName val="4-1长投股票"/>
      <sheetName val="4-2长投债券"/>
      <sheetName val="4-3长投其他"/>
      <sheetName val="固定汇总"/>
      <sheetName val="5-1-1房建"/>
      <sheetName val="5-1-2构筑"/>
      <sheetName val="5-1-3管沟"/>
      <sheetName val="5-2-1机器设备"/>
      <sheetName val="5-2-2车辆"/>
      <sheetName val="5-2-3电子设备"/>
      <sheetName val="5-3工程物资"/>
      <sheetName val="5-4-1在建土建"/>
      <sheetName val="5-4-2在建安装"/>
      <sheetName val="5-5固定清理"/>
      <sheetName val="5-6待处理固定损失"/>
      <sheetName val="6-1土地"/>
      <sheetName val="6-2其他无形"/>
      <sheetName val="7-1开办费"/>
      <sheetName val="7-2长期待摊"/>
      <sheetName val="8-1其他长期"/>
      <sheetName val="8-2递税借项"/>
      <sheetName val="流动负债汇总"/>
      <sheetName val="9-1短期借款"/>
      <sheetName val="9-2应付票据"/>
      <sheetName val="9-3应付帐款"/>
      <sheetName val="9-4预收帐款"/>
      <sheetName val="9-5代销商品款"/>
      <sheetName val="9-6其他应付款"/>
      <sheetName val="9-7应付工资"/>
      <sheetName val="9-8应付福利费"/>
      <sheetName val="9-9应交税金"/>
      <sheetName val="9-10应付利润"/>
      <sheetName val="9-11其他应交"/>
      <sheetName val="9-12预提"/>
      <sheetName val="9-13一年内长债"/>
      <sheetName val="9-14其他流负"/>
      <sheetName val="长期负债汇总"/>
      <sheetName val="10-1长借"/>
      <sheetName val="10-2应付债券"/>
      <sheetName val="10-3长期应付款"/>
      <sheetName val="10-4住房周转金"/>
      <sheetName val="10-5其他长期负债"/>
      <sheetName val="10-6递延税款贷项"/>
      <sheetName val="Sheet1"/>
      <sheetName val="中山低值"/>
      <sheetName val="Detail Loan Move. &amp; Listing"/>
      <sheetName val="Project Summary Report"/>
      <sheetName val="前提1-综合"/>
      <sheetName val="DATA"/>
      <sheetName val="W"/>
      <sheetName val="original"/>
      <sheetName val="PM-TE"/>
      <sheetName val="A3"/>
      <sheetName val="HK-GL-AR"/>
      <sheetName val="应收帐款 AR "/>
      <sheetName val="Coach Chassis (inventory)"/>
      <sheetName val="K310Breakdown of Additon in SH"/>
      <sheetName val="国产件1"/>
      <sheetName val="报废备件"/>
      <sheetName val="KD批次、封存件"/>
      <sheetName val="DONNEES"/>
      <sheetName val="INTERFACE  &amp;  PARAMETRES"/>
      <sheetName val="summary"/>
      <sheetName val="F701-stocklist2005_by warehouse"/>
      <sheetName val="A300"/>
      <sheetName val="评估表格"/>
      <sheetName val="韩国中兴Futuretel"/>
      <sheetName val="俄罗斯中兴"/>
      <sheetName val="欧洲研究所"/>
      <sheetName val="Referenzen"/>
      <sheetName val="E101"/>
      <sheetName val="设备部房屋"/>
      <sheetName val="选择报表"/>
      <sheetName val="Links"/>
      <sheetName val="XREF"/>
      <sheetName val="g101"/>
      <sheetName val="ARP-U201"/>
      <sheetName val="Detail Loan Move_ _ Listing"/>
      <sheetName val="종합일지"/>
      <sheetName val="  listing  "/>
      <sheetName val="Dep.HK"/>
      <sheetName val="管理费用明细"/>
      <sheetName val="7a.Other Inc Exp"/>
      <sheetName val="總計(按月份)"/>
      <sheetName val="Company Info"/>
      <sheetName val="宣1"/>
      <sheetName val="Collateral"/>
      <sheetName val="Dropdown list"/>
      <sheetName val="Sheet3"/>
      <sheetName val="BALANCE SHEET"/>
      <sheetName val="B"/>
      <sheetName val="G102"/>
      <sheetName val="list"/>
      <sheetName val="1996"/>
      <sheetName val="Source"/>
      <sheetName val="note(1)"/>
      <sheetName val="Details"/>
      <sheetName val="Law Tat_31 May 03"/>
      <sheetName val="Detail_Loan_Move__&amp;_Listing"/>
      <sheetName val="Project_Summary_Report"/>
      <sheetName val="Coach_Chassis_(inventory)"/>
      <sheetName val="财务费用"/>
      <sheetName val="2002-07"/>
      <sheetName val="JN Table"/>
      <sheetName val="兌換率"/>
      <sheetName val="原报调整分录"/>
      <sheetName val="审计调整分录"/>
      <sheetName val="生产"/>
      <sheetName val="合并后销售"/>
      <sheetName val="目录"/>
      <sheetName val="PL"/>
      <sheetName val="J&amp;Q"/>
      <sheetName val="Basic_Information"/>
      <sheetName val="accumdeprn"/>
      <sheetName val="Input Area"/>
      <sheetName val="table"/>
      <sheetName val="M2-1"/>
      <sheetName val="Job Codes"/>
      <sheetName val="Contents"/>
      <sheetName val="2-2 SFG Cost"/>
      <sheetName val="0-3 SFG LIST"/>
      <sheetName val="Rate"/>
      <sheetName val="1 Eckdaten in LW"/>
      <sheetName val="Sheet7"/>
      <sheetName val="Entity Data"/>
      <sheetName val="Subm"/>
      <sheetName val="Control"/>
      <sheetName val="06k(2)"/>
      <sheetName val="员工工资"/>
      <sheetName val="AR Drop Downs"/>
      <sheetName val="InvoiceList"/>
      <sheetName val="Erection"/>
      <sheetName val="生產部"/>
      <sheetName val="Hollywood-Bud"/>
      <sheetName val="Input"/>
      <sheetName val="매출"/>
      <sheetName val="SCH REF"/>
      <sheetName val="Parameter"/>
      <sheetName val="เงินกู้ MGC"/>
      <sheetName val="เงินกู้ธนชาติ"/>
      <sheetName val="Security"/>
      <sheetName val="Face"/>
      <sheetName val="FED DEPR"/>
      <sheetName val="#REF!"/>
      <sheetName val="Pipeline Data"/>
      <sheetName val="Tree life"/>
      <sheetName val="Overdue AR"/>
      <sheetName val="BANK ac no,"/>
      <sheetName val="lap"/>
      <sheetName val="Supporting Settings"/>
      <sheetName val="Local_Database"/>
      <sheetName val="MasterList"/>
      <sheetName val="Understand the client"/>
      <sheetName val="Bokslutsprocessen"/>
      <sheetName val="Indata"/>
      <sheetName val="CRA"/>
      <sheetName val="Info"/>
      <sheetName val="10.Engineer(T&amp;A)"/>
      <sheetName val="Summary Sheet"/>
      <sheetName val="PO Calculator"/>
      <sheetName val="549999-TAIP"/>
      <sheetName val="ADJ Sum(console)"/>
      <sheetName val="固定资产变动情况表0301"/>
      <sheetName val="ASSUMPT"/>
      <sheetName val="基本信息输入"/>
      <sheetName val="Flow"/>
      <sheetName val="Sheet2"/>
      <sheetName val="VAT Payable01"/>
      <sheetName val="VAT Payable 02"/>
      <sheetName val="VAT Payable 03"/>
      <sheetName val="Financials"/>
      <sheetName val="base"/>
      <sheetName val="G201os"/>
      <sheetName val="COST FINAL"/>
      <sheetName val="den96"/>
      <sheetName val="F101"/>
      <sheetName val="master"/>
      <sheetName val="M-5C"/>
      <sheetName val="企业表一"/>
      <sheetName val="M-5A"/>
      <sheetName val="4-货币资金-现金"/>
      <sheetName val="P400"/>
      <sheetName val="资产负债表"/>
      <sheetName val="Drop Down"/>
      <sheetName val="参数"/>
      <sheetName val="Customize Your Loan Manager"/>
      <sheetName val="305Raw"/>
      <sheetName val="317Raw"/>
      <sheetName val="LISTS"/>
      <sheetName val="XChange Rate"/>
      <sheetName val="ARP-U501"/>
      <sheetName val="A"/>
      <sheetName val="dm"/>
      <sheetName val="分录"/>
      <sheetName val="库存商品mx"/>
      <sheetName val="主营业务成本Dy"/>
      <sheetName val="索引"/>
      <sheetName val="调整分录"/>
      <sheetName val="营业外收入Dy"/>
      <sheetName val="各单位目标指标"/>
      <sheetName val="构筑物5-1-2"/>
      <sheetName val="资本公积Dy"/>
      <sheetName val="预收款项Dy"/>
      <sheetName val="预计负债Dy"/>
      <sheetName val="公允价值变动损益Dy"/>
      <sheetName val="Main"/>
      <sheetName val="利息支出分类表"/>
      <sheetName val="应付账款Dy"/>
      <sheetName val="投资性房地产Dy"/>
      <sheetName val="投资收益Dy"/>
      <sheetName val="04收发存汇总表"/>
      <sheetName val="利润分析"/>
      <sheetName val="资产负债分析"/>
      <sheetName val="项目树理表基础数据"/>
      <sheetName val="现金流计算表"/>
      <sheetName val="H101(OK)"/>
      <sheetName val="U401(OK)"/>
      <sheetName val="O101"/>
      <sheetName val="成品入库05"/>
      <sheetName val="Ã«ÀûÂÊ·ÖÎö±í"/>
      <sheetName val="FDREPORT"/>
      <sheetName val="对照表"/>
      <sheetName val="流动资产汇总"/>
      <sheetName val="现金B3-1-1"/>
      <sheetName val="银存B3-1-2"/>
      <sheetName val="应收帐款3-4"/>
      <sheetName val="预付帐款3-7"/>
      <sheetName val="其他应收B3-9"/>
      <sheetName val="存货汇总B3-10"/>
      <sheetName val="原材料3-10-1(1供销)"/>
      <sheetName val="原材料3-10-1(2设备)"/>
      <sheetName val="原材料3-10-1(3其他地点)"/>
      <sheetName val="委托加工3-10-5"/>
      <sheetName val="产成品3-10-6"/>
      <sheetName val="在产品3-10-7"/>
      <sheetName val="在库低值易耗品3-10-3 "/>
      <sheetName val="发出商品3-10-8"/>
      <sheetName val="固定资产汇总B5"/>
      <sheetName val="建筑物5-1-1"/>
      <sheetName val="管道沟槽5-1-3"/>
      <sheetName val="机器设备5-2-1"/>
      <sheetName val="车辆5-2-2"/>
      <sheetName val="在建工程--土建5-4-1"/>
      <sheetName val="在建工程--设备5-4-2"/>
      <sheetName val="流动负债汇总B9"/>
      <sheetName val="应付帐款9-3"/>
      <sheetName val="预收帐款9-4"/>
      <sheetName val="其他应付B9-6"/>
      <sheetName val="应付工资9-7"/>
      <sheetName val="应付福利费B9-8"/>
      <sheetName val="应交税金B9-9"/>
      <sheetName val="其他应交款9-11"/>
      <sheetName val="预提费用9-12"/>
      <sheetName val="长期负债汇总10"/>
      <sheetName val="长期借款10-1"/>
      <sheetName val="1"/>
      <sheetName val="Sheet1 (11)"/>
      <sheetName val="FY02"/>
      <sheetName val="资债比较原"/>
      <sheetName val="销账"/>
      <sheetName val="产品销售毛利表"/>
      <sheetName val="存货明细表-大类"/>
      <sheetName val="存货（在产品）"/>
      <sheetName val="辅助生产成本明细"/>
      <sheetName val="ycl"/>
      <sheetName val="kcsp"/>
      <sheetName val="III-1-10"/>
      <sheetName val="III-1-7"/>
      <sheetName val="III-1-9"/>
      <sheetName val="III-1-6"/>
      <sheetName val="III-1-1"/>
      <sheetName val="III-1-8"/>
      <sheetName val="III-1-2-1"/>
      <sheetName val="III-1-5"/>
      <sheetName val="III-1-4"/>
      <sheetName val="Title"/>
      <sheetName val="Sample design"/>
      <sheetName val="内部往来"/>
      <sheetName val="（27）实收资本"/>
      <sheetName val="系数"/>
      <sheetName val="利润表"/>
      <sheetName val="XL4Poppy"/>
      <sheetName val="p &amp; lx"/>
      <sheetName val="2动力设备"/>
      <sheetName val="Assumption"/>
      <sheetName val="1月"/>
      <sheetName val="NB"/>
      <sheetName val="07-所得税"/>
      <sheetName val="06-所得税"/>
      <sheetName val="05-所得税"/>
      <sheetName val="kmye"/>
      <sheetName val="福州路仓库(3)"/>
      <sheetName val="物资采购-1"/>
      <sheetName val="物资采购-2"/>
      <sheetName val="祁连山路仓库(5)"/>
      <sheetName val="特种储备物资"/>
      <sheetName val="张江库"/>
      <sheetName val="6月"/>
      <sheetName val="订单418"/>
      <sheetName val="应收账款明细表"/>
      <sheetName val="累计1"/>
      <sheetName val="电子"/>
      <sheetName val="应收票据备查簿"/>
      <sheetName val="长期股权投资Dy"/>
      <sheetName val="存货Dy"/>
      <sheetName val="递延所得税负债Dy"/>
      <sheetName val="持有至到期投资Dy"/>
      <sheetName val="银行存款Dy"/>
      <sheetName val="应收利息Dy"/>
      <sheetName val="短期投资Dy"/>
      <sheetName val="货币资金Dy"/>
      <sheetName val="K311 A_List02"/>
      <sheetName val="gia vt,nc,may"/>
      <sheetName val="LinkData"/>
      <sheetName val="FF-1"/>
      <sheetName val="F-B"/>
      <sheetName val="F-B-1"/>
      <sheetName val="SALES"/>
      <sheetName val="ITEM"/>
      <sheetName val="2月"/>
      <sheetName val="3月"/>
      <sheetName val="原材料单价分析"/>
      <sheetName val="产品上月累计"/>
      <sheetName val="11-1"/>
      <sheetName val="参数信息表"/>
      <sheetName val="应收账款账龄表"/>
      <sheetName val="MOH"/>
      <sheetName val="AGENT"/>
      <sheetName val="FA Addition"/>
      <sheetName val="SnZ"/>
      <sheetName val="076表"/>
      <sheetName val="江苏应收账款"/>
      <sheetName val="B21.1"/>
      <sheetName val="工程物资Dy"/>
      <sheetName val="预付账款明细表"/>
      <sheetName val="应收账款"/>
      <sheetName val="WORKING"/>
      <sheetName val="E1020"/>
      <sheetName val="hkg01 5e"/>
      <sheetName val="ED8企业期后回款明细"/>
      <sheetName val="工资"/>
      <sheetName val="无形资产Dy"/>
      <sheetName val="101"/>
      <sheetName val="应付账款 (2)"/>
      <sheetName val="预算指标表"/>
      <sheetName val="财务成本"/>
      <sheetName val="销售6.13"/>
      <sheetName val="江西"/>
      <sheetName val="27-7"/>
      <sheetName val="清单12.31"/>
      <sheetName val="湖南"/>
      <sheetName val="明细"/>
      <sheetName val="安徽"/>
      <sheetName val="B基础表"/>
      <sheetName val="固定资产清理Dy"/>
      <sheetName val="标本-资产"/>
      <sheetName val="程序表模板"/>
      <sheetName val="系统表"/>
      <sheetName val="底稿目录"/>
      <sheetName val="科目选择"/>
      <sheetName val="往来询证函"/>
      <sheetName val="信封模板"/>
      <sheetName val="往来函证表"/>
      <sheetName val="应收票据Dy"/>
      <sheetName val="应收票据Mx"/>
      <sheetName val="应收账款Dy"/>
      <sheetName val="应收账款Mx"/>
      <sheetName val="坏账准备_应收账款Dy"/>
      <sheetName val="坏账准备_应收账款Mx"/>
      <sheetName val="预收账款Dy"/>
      <sheetName val="预收账款Mx"/>
      <sheetName val="应交税金Dy"/>
      <sheetName val="应交税金mx1"/>
      <sheetName val="应交税金mx2"/>
      <sheetName val="应交税金mx3"/>
      <sheetName val="其他应交款Dy"/>
      <sheetName val="其他应交款mx"/>
      <sheetName val="主营业务收入Dy"/>
      <sheetName val="主营业务收入mx"/>
      <sheetName val="收入上年同期分析"/>
      <sheetName val="收入月份波动分析"/>
      <sheetName val="收入重要产品毛利分析"/>
      <sheetName val="收入重要客户分析"/>
      <sheetName val="收入销售发票核对"/>
      <sheetName val="收入截止测试"/>
      <sheetName val="营业费用Dy"/>
      <sheetName val="营业费用月份波动"/>
      <sheetName val="主营业务税金及附加Dy"/>
      <sheetName val="其他业务利润Dy"/>
      <sheetName val="其他业务利润明细表"/>
      <sheetName val="程序表原始数据"/>
      <sheetName val="编制信息"/>
      <sheetName val="管理费用明细表(2001年)"/>
      <sheetName val="应付职工薪酬Dy"/>
      <sheetName val="应付股利Dy"/>
      <sheetName val="营业税金及附加Dy"/>
      <sheetName val="交易性金融资产Dy"/>
      <sheetName val="loan database"/>
      <sheetName val="可供出售金融资产Dy"/>
      <sheetName val="固定资产Dy"/>
      <sheetName val="科目余额表"/>
      <sheetName val="ZA-DY"/>
      <sheetName val="明细表"/>
      <sheetName val="ED8企业期后回款明细11"/>
      <sheetName val="其他应收款Dy"/>
      <sheetName val="营业外收入审定表"/>
      <sheetName val="其他非流动负债审定表"/>
      <sheetName val="应付利息审定表"/>
      <sheetName val="短期借款审定表"/>
      <sheetName val="其他应付款Dy"/>
      <sheetName val="财务费用剩余样本"/>
      <sheetName val="财务费用剩余样本选取"/>
      <sheetName val="销售费用剩余样本"/>
      <sheetName val="管理费用剩余样本"/>
      <sheetName val="管理费用审定表"/>
      <sheetName val="管理费用截止测试"/>
      <sheetName val="A430"/>
      <sheetName val="预付账款Dy"/>
      <sheetName val="订单"/>
      <sheetName val="货币资金审定表"/>
      <sheetName val="应付票据Dy"/>
      <sheetName val="600104(部门）"/>
      <sheetName val="其他业务支出剩余样本"/>
      <sheetName val="应付账款明细表"/>
      <sheetName val="预收账款明细表"/>
      <sheetName val="网银记录核对"/>
      <sheetName val="货币资金披露表（国企）"/>
      <sheetName val="YS02-02"/>
      <sheetName val="Cover"/>
      <sheetName val="20113.29盘点表-其他仓库"/>
      <sheetName val="应交税费Dy"/>
      <sheetName val="递延所得税资产Dy"/>
      <sheetName val="销售发票序时簿"/>
      <sheetName val="eqpmad2"/>
      <sheetName val="1-12科目余额表"/>
      <sheetName val="11-12月科目余额表"/>
      <sheetName val="12.31固定资产清单"/>
      <sheetName val="预付11-12"/>
      <sheetName val="在建工程Mx"/>
      <sheetName val="预付款项Dy"/>
      <sheetName val="收入分析"/>
      <sheetName val="PBC"/>
      <sheetName val="应收账龄BS.01"/>
      <sheetName val="原版"/>
      <sheetName val="银行存款"/>
      <sheetName val="管理费用"/>
      <sheetName val="主营业务收入"/>
      <sheetName val="制造费用"/>
      <sheetName val="其他货币资金.dbf"/>
      <sheetName val="银行存款.dbf"/>
      <sheetName val="营业收入Dy"/>
      <sheetName val="U"/>
      <sheetName val="A810-ASM"/>
      <sheetName val="RMB"/>
      <sheetName val="固定资产清单"/>
      <sheetName val="应交税金表"/>
      <sheetName val="部门折旧"/>
      <sheetName val="试算平衡表"/>
      <sheetName val="Sheet3 (2)"/>
      <sheetName val="N100"/>
      <sheetName val="Shunde"/>
      <sheetName val="jtable"/>
      <sheetName val="matable"/>
      <sheetName val="AFEMAI"/>
      <sheetName val="PPD Schedule"/>
      <sheetName val="define"/>
      <sheetName val="FRONT PAGE"/>
      <sheetName val="admin"/>
      <sheetName val="岭头19-1"/>
      <sheetName val="MOTO"/>
      <sheetName val="设置"/>
      <sheetName val="版面"/>
      <sheetName val="Sales vs Cost Data"/>
      <sheetName val="Assumptions"/>
      <sheetName val="Lescol"/>
      <sheetName val="预算构成"/>
      <sheetName val="Comparative Balance Sheet"/>
      <sheetName val="总公司2002.12.31"/>
      <sheetName val="制造成本预算表A3"/>
      <sheetName val="物流费用预算表(A4)"/>
      <sheetName val="销售费用预算表(A4)"/>
      <sheetName val="管理费用预算表(A4)"/>
      <sheetName val="信息费用预算表(A4) "/>
      <sheetName val="研发费用预算明细表A3"/>
      <sheetName val="99????? pening FY01S"/>
      <sheetName val="信息费用预算表(A4)_"/>
      <sheetName val="INTERFACE__&amp;__PARAMETRES"/>
      <sheetName val="99?????_pening_FY01S"/>
      <sheetName val="F701-stocklist2005_by_warehouse"/>
      <sheetName val="Detail_Loan_Move____Listing"/>
      <sheetName val="Company_Info"/>
      <sheetName val="应收帐款_AR_"/>
      <sheetName val="__listing__"/>
      <sheetName val="Dep_HK"/>
      <sheetName val="7a_Other_Inc_Exp"/>
      <sheetName val="Dropdown_list"/>
      <sheetName val="99_____ pening FY01S"/>
      <sheetName val="99______pening_FY01S"/>
      <sheetName val="Trend"/>
      <sheetName val="Detail_Loan_Move__&amp;_Listing1"/>
      <sheetName val="Project_Summary_Report1"/>
      <sheetName val="应收帐款_AR_1"/>
      <sheetName val="Coach_Chassis_(inventory)1"/>
      <sheetName val="K310Breakdown_of_Additon_in_SH"/>
      <sheetName val="INTERFACE__&amp;__PARAMETRES1"/>
      <sheetName val="F701-stocklist2005_by_warehous1"/>
      <sheetName val="Detail_Loan_Move____Listing1"/>
      <sheetName val="__listing__1"/>
      <sheetName val="Dep_HK1"/>
      <sheetName val="7a_Other_Inc_Exp1"/>
      <sheetName val="Company_Info1"/>
      <sheetName val="Dropdown_list1"/>
      <sheetName val="BALANCE_SHEET"/>
      <sheetName val="Law_Tat_31_May_03"/>
      <sheetName val="JN_Table"/>
      <sheetName val="Input_Area"/>
      <sheetName val="Job_Codes"/>
      <sheetName val="2-2_SFG_Cost"/>
      <sheetName val="0-3_SFG_LIST"/>
      <sheetName val="1_Eckdaten_in_LW"/>
      <sheetName val="Entity_Data"/>
      <sheetName val="AR_Drop_Downs"/>
      <sheetName val="SCH_REF"/>
      <sheetName val="เงินกู้_MGC"/>
      <sheetName val="FED_DEPR"/>
      <sheetName val="Pipeline_Data"/>
      <sheetName val="Tree_life"/>
      <sheetName val="Overdue_AR"/>
      <sheetName val="BANK_ac_no,"/>
      <sheetName val="Supporting_Settings"/>
      <sheetName val="Understand_the_client"/>
      <sheetName val="10_Engineer(T&amp;A)"/>
      <sheetName val="Summary_Sheet"/>
      <sheetName val="PO_Calculator"/>
      <sheetName val="ADJ_Sum(console)"/>
      <sheetName val="VAT_Payable01"/>
      <sheetName val="VAT_Payable_02"/>
      <sheetName val="VAT_Payable_03"/>
      <sheetName val="COST_FINAL"/>
      <sheetName val="Drop_Down"/>
      <sheetName val="Customize_Your_Loan_Manager"/>
      <sheetName val="XChange_Rate"/>
      <sheetName val="在库低值易耗品3-10-3_"/>
      <sheetName val="Sheet1_(11)"/>
      <sheetName val="Sample_design"/>
      <sheetName val="p_&amp;_lx"/>
      <sheetName val="K311_A_List02"/>
      <sheetName val="gia_vt,nc,may"/>
      <sheetName val="FA_Addition"/>
      <sheetName val="B21_1"/>
      <sheetName val="hkg01_5e"/>
      <sheetName val="应付账款_(2)"/>
      <sheetName val="销售6_13"/>
      <sheetName val="清单12_31"/>
      <sheetName val="loan_database"/>
      <sheetName val="20113_29盘点表-其他仓库"/>
      <sheetName val="12_31固定资产清单"/>
      <sheetName val="应收账龄BS_01"/>
      <sheetName val="其他货币资金_dbf"/>
      <sheetName val="银行存款_dbf"/>
      <sheetName val="Sheet3_(2)"/>
      <sheetName val="PPD_Schedule"/>
      <sheetName val="FRONT_PAGE"/>
      <sheetName val="Sales_vs_Cost_Data"/>
      <sheetName val="Comparative_Balance_Sheet"/>
      <sheetName val="总公司2002_12_31"/>
      <sheetName val="信息费用预算表(A4)_1"/>
      <sheetName val="99?????_pening_FY01S1"/>
      <sheetName val="99______pening_FY01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refreshError="1"/>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Companies"/>
      <sheetName val="People"/>
      <sheetName val="Input Area"/>
      <sheetName val="Parameters"/>
      <sheetName val="k10-FinanceCo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RM&amp;Liq)"/>
      <sheetName val="Group Breakout"/>
      <sheetName val="Rate Model"/>
      <sheetName val="Download (Dist)"/>
      <sheetName val="Mat'l Handling"/>
      <sheetName val="Square Footage"/>
      <sheetName val="Gross Roll-up"/>
      <sheetName val="G&amp;A support"/>
      <sheetName val="Distributed CFOs"/>
      <sheetName val="OH summary"/>
      <sheetName val="Monthly Bid Rate Download"/>
      <sheetName val="OH util Macro"/>
      <sheetName val="Import"/>
      <sheetName val="Material"/>
      <sheetName val="Print"/>
      <sheetName val="DL"/>
      <sheetName val="FPDLR"/>
      <sheetName val="OASIS II BPA Rates"/>
      <sheetName val="FR PLAN VS ACTUAL"/>
      <sheetName val="Classification Guidance"/>
      <sheetName val="LCats"/>
      <sheetName val="Price Comparison"/>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ies"/>
      <sheetName val="People"/>
      <sheetName val="InvoiceList"/>
    </sheetNames>
    <sheetDataSet>
      <sheetData sheetId="0" refreshError="1"/>
      <sheetData sheetId="1" refreshError="1"/>
      <sheetData sheetId="2"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Comp Model Instructions"/>
      <sheetName val="Database Instructions"/>
      <sheetName val="__FDSCACHE__"/>
      <sheetName val="_CIQHiddenCacheSheet"/>
      <sheetName val="Input"/>
      <sheetName val="Currency"/>
      <sheetName val="Ticker Input"/>
      <sheetName val="Output"/>
      <sheetName val="Sort Helper"/>
      <sheetName val="Chart Helper"/>
      <sheetName val="Check"/>
      <sheetName val="WACC Analysis"/>
      <sheetName val="MCK"/>
      <sheetName val="HistoryFormViewTable"/>
      <sheetName val="SearchFormViewTable"/>
      <sheetName val="UpdatesFormView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D DEPR"/>
      <sheetName val="STATE DEPR "/>
      <sheetName val="E &amp; P DEPR  "/>
      <sheetName val="Inputs and outputs"/>
      <sheetName val="LOE"/>
      <sheetName val="Corporate"/>
      <sheetName val="Sheet1"/>
      <sheetName val="Summary"/>
      <sheetName val="KingsPark"/>
      <sheetName val="1.Trial Balance"/>
      <sheetName val="Occupancy 2004"/>
      <sheetName val="List_Of_CoBuAcc"/>
      <sheetName val="A - I1 Leadsheet"/>
      <sheetName val="H - I8 Tax rec"/>
      <sheetName val="Fire01"/>
      <sheetName val="F4-2 Revenue"/>
      <sheetName val="IFCW010I・020I(ポイントーク)"/>
      <sheetName val="Period"/>
      <sheetName val="I_Global"/>
      <sheetName val="Content"/>
      <sheetName val="Lists"/>
      <sheetName val="E - DTL for Dividends &amp; GK"/>
      <sheetName val="G - Tax Rec per package"/>
      <sheetName val="A - Tax leadsheet"/>
      <sheetName val="D - DT for LY TMK"/>
      <sheetName val="填表单位"/>
      <sheetName val="Currency"/>
      <sheetName val="L-1"/>
      <sheetName val="Control"/>
      <sheetName val="索引"/>
      <sheetName val="4"/>
      <sheetName val="Working"/>
      <sheetName val="Allgem. Angaben"/>
      <sheetName val="電気設備表"/>
      <sheetName val="Daikanyama Takara"/>
      <sheetName val="LEXPLISTING"/>
      <sheetName val="TENSCH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
      <sheetName val="400101 Loan fr AREIT"/>
      <sheetName val="300811,300812 Accruals"/>
      <sheetName val="流资汇总"/>
      <sheetName val="InvoiceList"/>
      <sheetName val="Cashflow(Scenario)"/>
      <sheetName val="FED DEPR"/>
      <sheetName val="400101_Loan_fr_AREIT"/>
      <sheetName val="300811,300812_Accruals"/>
    </sheetNames>
    <sheetDataSet>
      <sheetData sheetId="0"/>
      <sheetData sheetId="1"/>
      <sheetData sheetId="2"/>
      <sheetData sheetId="3" refreshError="1"/>
      <sheetData sheetId="4" refreshError="1"/>
      <sheetData sheetId="5" refreshError="1"/>
      <sheetData sheetId="6" refreshError="1"/>
      <sheetData sheetId="7"/>
      <sheetData sheetId="8"/>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IS"/>
      <sheetName val="TargBSCF"/>
      <sheetName val="TargDCF"/>
      <sheetName val="May_01"/>
      <sheetName val="Co. C"/>
      <sheetName val="流资汇总"/>
      <sheetName val="Pro Forma (2)"/>
      <sheetName val="Output (GAAP) (2)"/>
      <sheetName val="Output (2)"/>
      <sheetName val="Pro Forma"/>
      <sheetName val="__FDSCACHE__"/>
      <sheetName val="Output (GAAP)"/>
      <sheetName val="Output"/>
      <sheetName val="Inputs"/>
      <sheetName val="INSS"/>
      <sheetName val="PMO"/>
      <sheetName val="Contribution"/>
      <sheetName val="Contr - FD"/>
      <sheetName val="Contr - TM"/>
      <sheetName val="Adjusted Contribution"/>
      <sheetName val="Cash Burn"/>
      <sheetName val="Multiples"/>
      <sheetName val="SyncAlloc"/>
      <sheetName val="PricePerformance"/>
      <sheetName val="ValMtrx"/>
      <sheetName val="CapSum-Tux"/>
      <sheetName val="CapSum-Top hat"/>
      <sheetName val="DCF-Tux Mgt 2001"/>
      <sheetName val="DCF-Tux Mgt 2002"/>
      <sheetName val="DCF-Tux Mgt 2001 Norm"/>
      <sheetName val="DCF-Tux Str Estimates"/>
      <sheetName val="DCF-Top Hat mgt"/>
      <sheetName val="DCF-Top Hat Str Est."/>
      <sheetName val="DCF-Top Hat Synergies"/>
      <sheetName val="MSDW SbyS"/>
      <sheetName val="SbyS"/>
      <sheetName val="Contribution2"/>
      <sheetName val="Combination - Street Est."/>
      <sheetName val="PF W-O Synergies"/>
      <sheetName val="Combination -Management Est."/>
      <sheetName val="Top Hat"/>
      <sheetName val="Tuxedo"/>
      <sheetName val="Analyst Avg"/>
      <sheetName val="Synergy Sensitivity"/>
      <sheetName val="Sheet2"/>
      <sheetName val="Sheet3"/>
      <sheetName val="IS"/>
      <sheetName val="BS|CF"/>
      <sheetName val="Assum"/>
      <sheetName val="OpBS"/>
      <sheetName val="BSCF"/>
      <sheetName val="Ratios"/>
      <sheetName val="AcqIS"/>
      <sheetName val="AcqBSCF"/>
      <sheetName val="AcqRat"/>
      <sheetName val="TargRat"/>
      <sheetName val="AcqDCF1"/>
      <sheetName val="AcqDCF2"/>
      <sheetName val="TargDCF1"/>
      <sheetName val="TargDCF2"/>
      <sheetName val="CashAcq"/>
      <sheetName val="LBO Assum"/>
      <sheetName val="LBO IS"/>
      <sheetName val="LBO  BSCF"/>
      <sheetName val="LBO Ratios"/>
      <sheetName val="LBO Returns"/>
      <sheetName val="Contrib"/>
      <sheetName val="Presentation&gt;&gt;&gt;"/>
      <sheetName val="TargFin"/>
      <sheetName val="ValMatrix"/>
      <sheetName val="CashAcqOutput"/>
      <sheetName val="PF EPS1"/>
      <sheetName val="PF EPS2"/>
      <sheetName val="PF Ratios"/>
      <sheetName val="StckPrc1"/>
      <sheetName val="StckPrc2"/>
      <sheetName val="Summary"/>
      <sheetName val="Output&gt;&gt;"/>
      <sheetName val="SummaryCases"/>
      <sheetName val="Summary FS"/>
      <sheetName val="Sources and Uses"/>
      <sheetName val="Acc Dil"/>
      <sheetName val="Cash Acc Dil"/>
      <sheetName val="Summary Credit Stats"/>
      <sheetName val="Summary Debt Paydown"/>
      <sheetName val="Growth Analysis"/>
      <sheetName val="Conv Returns Summary"/>
      <sheetName val="Class A Returns Summary"/>
      <sheetName val="Stk Price Acc Dil"/>
      <sheetName val="Pro Forma&gt;&gt;"/>
      <sheetName val="Convertible Returns"/>
      <sheetName val="Class A Returns"/>
      <sheetName val="PIK Returns"/>
      <sheetName val="99 and LTM PF"/>
      <sheetName val="Hawk&gt;&gt;"/>
      <sheetName val="Midway&gt;&gt;"/>
      <sheetName val="TargIS £"/>
      <sheetName val="TargBSCF £"/>
      <sheetName val="TargIS $"/>
      <sheetName val="TargBSCF $"/>
      <sheetName val="TargIS-Adj"/>
      <sheetName val="TargBSCF-Adj"/>
      <sheetName val="AerospaceISMonthly"/>
      <sheetName val="WholeTargetISMonthly"/>
      <sheetName val="--NOT USED--"/>
      <sheetName val="Jupiter&gt;&gt;&gt;&gt;&gt;"/>
      <sheetName val="Jupiter IS"/>
      <sheetName val="Jupiter BSCF"/>
      <sheetName val="Jupiter Rat"/>
      <sheetName val="Jupiter DCF1"/>
      <sheetName val="Jupiter DCF2"/>
      <sheetName val="Saturn&gt;&gt;&gt;&gt;&gt;&gt;"/>
      <sheetName val="Saturn IS"/>
      <sheetName val="Saturn BSCF"/>
      <sheetName val="Saturn DCF1"/>
      <sheetName val="Saturn DCF2"/>
      <sheetName val="Saturn Ratios"/>
      <sheetName val="Spaceshot&gt;&gt;&gt;&gt;&gt;"/>
      <sheetName val="Op-BS"/>
      <sheetName val="Output&gt;&gt;&gt;&gt;&gt;"/>
      <sheetName val="Matrix"/>
      <sheetName val="Case"/>
      <sheetName val="Model"/>
      <sheetName val="Inc Stmt"/>
      <sheetName val="Tech Placement"/>
      <sheetName val="Inc Stmt Sensitivities"/>
      <sheetName val="Other Sensitivities"/>
      <sheetName val="WC"/>
      <sheetName val="Taxes"/>
      <sheetName val="START"/>
      <sheetName val="Private Round"/>
      <sheetName val="Expense Margins &amp; Other"/>
      <sheetName val="D &amp; A"/>
      <sheetName val="Working Capital"/>
      <sheetName val="Balance Sheet"/>
      <sheetName val="Income statement"/>
      <sheetName val="Cashflow"/>
      <sheetName val="External Revenue"/>
      <sheetName val="Internal Revenue"/>
      <sheetName val="Financial Build-up"/>
      <sheetName val="Entertainment Build-up"/>
      <sheetName val="Hosting Build-Up"/>
      <sheetName val="Module1"/>
      <sheetName val="Global Retail"/>
      <sheetName val="Global Direct"/>
      <sheetName val="Combined"/>
      <sheetName val="KitchenFair"/>
      <sheetName val="Saladmaster"/>
      <sheetName val="Regal Accept."/>
      <sheetName val="Saveur"/>
      <sheetName val="Sale of Retail"/>
      <sheetName val="1998 Unit Breakdown"/>
      <sheetName val="1997 Unit Breakdown "/>
      <sheetName val="1996 Unit Breakdown"/>
      <sheetName val="1231_Balance Sheet"/>
      <sheetName val="331_Balance Sheet"/>
      <sheetName val="Retail Direct Selling"/>
      <sheetName val="Gross Margin"/>
      <sheetName val="Electrics"/>
      <sheetName val="RAC Admin"/>
      <sheetName val="Aging"/>
      <sheetName val="Sources &amp; Uses"/>
      <sheetName val="Appl. of total proceeds"/>
      <sheetName val="Sale of receivables "/>
      <sheetName val="Proceeds"/>
      <sheetName val="Financial Summary"/>
      <sheetName val="Financial Projections"/>
      <sheetName val="Multiples Retail"/>
      <sheetName val="Multiples Direct "/>
      <sheetName val="Multiples KF SM"/>
      <sheetName val="Retail DCF"/>
      <sheetName val="Direct DCF"/>
      <sheetName val="KF SM DCF "/>
      <sheetName val="BASE"/>
      <sheetName val="LBO"/>
      <sheetName val="Margins"/>
      <sheetName val="TOC"/>
      <sheetName val="AcqWC"/>
      <sheetName val="TargWC"/>
      <sheetName val="Brand Value DCF"/>
      <sheetName val="P&amp;L"/>
      <sheetName val="Detailed BS"/>
      <sheetName val="purch price"/>
      <sheetName val="WACC"/>
      <sheetName val="Comps"/>
      <sheetName val="#REF"/>
      <sheetName val="Mar03"/>
      <sheetName val="Continuous"/>
      <sheetName val="LOB"/>
      <sheetName val="Control Panel"/>
      <sheetName val="Credit ratios"/>
      <sheetName val="Interest Rates"/>
      <sheetName val="Fees"/>
      <sheetName val="Opening BS"/>
      <sheetName val="BS"/>
      <sheetName val="CFS"/>
      <sheetName val="Returns Backup (2)"/>
      <sheetName val="Return "/>
      <sheetName val="Consolidated"/>
      <sheetName val="Opting assum. Fixed Fire"/>
      <sheetName val="Opting assum. Mobile Fire"/>
      <sheetName val="Debt"/>
      <sheetName val="Interest"/>
      <sheetName val="Returns Backup"/>
      <sheetName val="Return Summary"/>
      <sheetName val="Taxes-Book"/>
      <sheetName val="Taxes-Tax"/>
      <sheetName val="Dep-Book"/>
      <sheetName val="Dep-Tax"/>
      <sheetName val="DCF"/>
      <sheetName val="Module2"/>
      <sheetName val="Module3"/>
      <sheetName val="Assumptions"/>
      <sheetName val="Proforma"/>
      <sheetName val="CAUSTIC"/>
      <sheetName val="Additions"/>
      <sheetName val="MASTER"/>
      <sheetName val="THREE VARIABLES"/>
      <sheetName val="Power &amp; Fuel(c)"/>
      <sheetName val="Power &amp; Fuel(SMS)"/>
      <sheetName val="Power &amp; Fuel(new)"/>
      <sheetName val="Power &amp; Fuel (S)"/>
      <sheetName val="Monthly"/>
      <sheetName val="CoSumm"/>
      <sheetName val="GPG"/>
      <sheetName val="ECT"/>
      <sheetName val="EUROPE"/>
      <sheetName val="EOG"/>
      <sheetName val="EINT"/>
      <sheetName val="CFEOTT"/>
      <sheetName val="PGC"/>
      <sheetName val="EREC"/>
      <sheetName val="EES"/>
      <sheetName val="CORP"/>
      <sheetName val="ECM"/>
      <sheetName val="FIN"/>
      <sheetName val="EOGMI"/>
      <sheetName val="EESMI"/>
      <sheetName val="ERECMI"/>
      <sheetName val="MAC"/>
      <sheetName val="IndCoVariance"/>
      <sheetName val="Variance"/>
      <sheetName val="CONSOL_MOD"/>
      <sheetName val="PRINT_MOD"/>
      <sheetName val="PRINT_RESET_MOD"/>
      <sheetName val="CO_SUM_MOD"/>
      <sheetName val="MISC_MOD"/>
      <sheetName val="VARIANCE_MODULE"/>
      <sheetName val="Foundation Creek"/>
      <sheetName val="Econ Model"/>
      <sheetName val="LowBTU Gath"/>
      <sheetName val="MesaTap"/>
      <sheetName val="North Douglas"/>
      <sheetName val="Rifle-Bolton"/>
      <sheetName val="Rifle"/>
      <sheetName val="Operations"/>
      <sheetName val="PP&amp;E"/>
      <sheetName val="PriceSyn"/>
      <sheetName val="적용환율"/>
      <sheetName val="Invested capital_VDF"/>
      <sheetName val="DCF_VDF"/>
      <sheetName val="NOPAT_VDF"/>
      <sheetName val="WACC_VDF"/>
      <sheetName val="Summary Page_VDF"/>
      <sheetName val="PV of Op Leases_VDF"/>
      <sheetName val="8. Ratio"/>
      <sheetName val="Figures"/>
      <sheetName val="synthgraph"/>
      <sheetName val="Stucture A"/>
      <sheetName val="Matrix A"/>
      <sheetName val="Stucture B"/>
      <sheetName val="Matrix B"/>
      <sheetName val="Stucture C"/>
      <sheetName val="Matrix C"/>
      <sheetName val="Sale"/>
      <sheetName val="Rev_Comb"/>
      <sheetName val="Rev_Val"/>
      <sheetName val="proj"/>
      <sheetName val="dist"/>
      <sheetName val="Sensitivities"/>
      <sheetName val="CreditStats"/>
      <sheetName val="CHS IRR"/>
      <sheetName val="Mezz IRR"/>
      <sheetName val="Pref IRR"/>
      <sheetName val="Cap Structure Chart"/>
      <sheetName val="Chart2"/>
      <sheetName val="CHS Deals"/>
      <sheetName val="Buyout Comps"/>
      <sheetName val="Macros"/>
      <sheetName val="Metrocall"/>
      <sheetName val="Arch"/>
      <sheetName val=" WLNK Cap"/>
      <sheetName val="ARCH PF"/>
      <sheetName val="Pacific"/>
      <sheetName val="Issues"/>
      <sheetName val="TDS"/>
      <sheetName val="USW"/>
      <sheetName val="WCOM"/>
      <sheetName val="B10"/>
      <sheetName val="D10"/>
      <sheetName val="D8"/>
      <sheetName val="Input"/>
      <sheetName val="Current Inputs"/>
      <sheetName val="Demand"/>
      <sheetName val="PHS CapEx"/>
      <sheetName val="Contents"/>
      <sheetName val="Scen1"/>
      <sheetName val="Sensitivity"/>
      <sheetName val="Total Market"/>
      <sheetName val="Revenues"/>
      <sheetName val="GSM CapEx"/>
      <sheetName val="OpEx"/>
      <sheetName val="P and L"/>
      <sheetName val="Balance"/>
      <sheetName val="Funds and Valuation"/>
      <sheetName val="Graphics Summary"/>
      <sheetName val="Financial Chart"/>
      <sheetName val="Cashflow Chart"/>
      <sheetName val="Revenue Chart"/>
      <sheetName val="Cell Sites"/>
      <sheetName val="CapEx Chart"/>
      <sheetName val="OpEx Chart"/>
      <sheetName val="Demand Chart"/>
      <sheetName val="Module5"/>
      <sheetName val="RegEBITDA"/>
      <sheetName val="nayan"/>
      <sheetName val="Exp"/>
      <sheetName val="Working"/>
      <sheetName val="Revenue"/>
      <sheetName val="Non Tech HC- Off"/>
      <sheetName val="Non Tech HC- On"/>
      <sheetName val="Cost Assumptions"/>
      <sheetName val="P &amp; L"/>
      <sheetName val="Space"/>
      <sheetName val="CAPEX"/>
      <sheetName val="Standards"/>
      <sheetName val="README"/>
      <sheetName val="Valuation Summary 2004"/>
      <sheetName val="Valuation Summary"/>
      <sheetName val="Valuation Summary (05)"/>
      <sheetName val="Shares &amp; Options Summary"/>
      <sheetName val="Valuation Summary (2)"/>
      <sheetName val="Co__C"/>
      <sheetName val="THREE_VARIABLES"/>
      <sheetName val="Power_&amp;_Fuel(c)"/>
      <sheetName val="Power_&amp;_Fuel(SMS)"/>
      <sheetName val="Power_&amp;_Fuel(new)"/>
      <sheetName val="Power_&amp;_Fuel_(S)"/>
      <sheetName val="Control_Panel"/>
      <sheetName val="Credit_ratios"/>
      <sheetName val="Interest_Rates"/>
      <sheetName val="Opening_BS"/>
      <sheetName val="Returns_Backup_(2)"/>
      <sheetName val="Return_"/>
      <sheetName val="Opting_assum__Fixed_Fire"/>
      <sheetName val="Opting_assum__Mobile_Fire"/>
      <sheetName val="Returns_Backup"/>
      <sheetName val="Return_Summary"/>
      <sheetName val="Pro_Forma_(2)"/>
      <sheetName val="Output_(GAAP)_(2)"/>
      <sheetName val="Output_(2)"/>
      <sheetName val="Pro_Forma"/>
      <sheetName val="Output_(GAAP)"/>
      <sheetName val="Contr_-_FD"/>
      <sheetName val="Contr_-_TM"/>
      <sheetName val="Adjusted_Contribution"/>
      <sheetName val="Cash_Burn"/>
      <sheetName val="CapSum-Top_hat"/>
      <sheetName val="DCF-Tux_Mgt_2001"/>
      <sheetName val="DCF-Tux_Mgt_2002"/>
      <sheetName val="DCF-Tux_Mgt_2001_Norm"/>
      <sheetName val="DCF-Tux_Str_Estimates"/>
      <sheetName val="DCF-Top_Hat_mgt"/>
      <sheetName val="DCF-Top_Hat_Str_Est_"/>
      <sheetName val="DCF-Top_Hat_Synergies"/>
      <sheetName val="MSDW_SbyS"/>
      <sheetName val="Combination_-_Street_Est_"/>
      <sheetName val="PF_W-O_Synergies"/>
      <sheetName val="Combination_-Management_Est_"/>
      <sheetName val="Top_Hat"/>
      <sheetName val="Analyst_Avg"/>
      <sheetName val="Synergy_Sensitivity"/>
      <sheetName val="LBO_Assum"/>
      <sheetName val="LBO_IS"/>
      <sheetName val="LBO__BSCF"/>
      <sheetName val="LBO_Ratios"/>
      <sheetName val="LBO_Returns"/>
      <sheetName val="PF_EPS1"/>
      <sheetName val="PF_EPS2"/>
      <sheetName val="PF_Ratios"/>
      <sheetName val="Summary_FS"/>
      <sheetName val="Sources_and_Uses"/>
      <sheetName val="Acc_Dil"/>
      <sheetName val="Cash_Acc_Dil"/>
      <sheetName val="Summary_Credit_Stats"/>
      <sheetName val="Summary_Debt_Paydown"/>
      <sheetName val="Growth_Analysis"/>
      <sheetName val="Conv_Returns_Summary"/>
      <sheetName val="Class_A_Returns_Summary"/>
      <sheetName val="Stk_Price_Acc_Dil"/>
      <sheetName val="Pro_Forma&gt;&gt;"/>
      <sheetName val="Convertible_Returns"/>
      <sheetName val="Class_A_Returns"/>
      <sheetName val="PIK_Returns"/>
      <sheetName val="99_and_LTM_PF"/>
      <sheetName val="TargIS_£"/>
      <sheetName val="TargBSCF_£"/>
      <sheetName val="TargIS_$"/>
      <sheetName val="TargBSCF_$"/>
      <sheetName val="--NOT_USED--"/>
      <sheetName val="Jupiter_IS"/>
      <sheetName val="Jupiter_BSCF"/>
      <sheetName val="Jupiter_Rat"/>
      <sheetName val="Jupiter_DCF1"/>
      <sheetName val="Jupiter_DCF2"/>
      <sheetName val="Saturn_IS"/>
      <sheetName val="Saturn_BSCF"/>
      <sheetName val="Saturn_DCF1"/>
      <sheetName val="Saturn_DCF2"/>
      <sheetName val="Saturn_Ratios"/>
      <sheetName val="Invested_capital_VDF"/>
      <sheetName val="Summary_Page_VDF"/>
      <sheetName val="PV_of_Op_Leases_VDF"/>
      <sheetName val="8__Ratio"/>
      <sheetName val="SKOBSCF"/>
      <sheetName val="1Q98"/>
      <sheetName val="EU Comps"/>
      <sheetName val="LBOReturns"/>
      <sheetName val="DATA EXPORT-UVI"/>
      <sheetName val="JAII Balance"/>
      <sheetName val="JAII Cashflow"/>
      <sheetName val="Base &amp; LBO Assumptions"/>
      <sheetName val="APV"/>
      <sheetName val="Equity Summary"/>
      <sheetName val="Price Summary"/>
      <sheetName val="Check"/>
      <sheetName val="Covenant 6.10"/>
      <sheetName val="Covenant 6.11"/>
      <sheetName val="JAII Income"/>
      <sheetName val="LBO Sensitivity"/>
      <sheetName val="Target Finsum"/>
      <sheetName val="DCF Perpet Growth"/>
      <sheetName val="Compacq"/>
      <sheetName val="LTM"/>
      <sheetName val="NFY"/>
      <sheetName val="LBO IRR"/>
      <sheetName val="Income"/>
      <sheetName val="Target Oper and FCF"/>
      <sheetName val="Target BS and ULCFC"/>
      <sheetName val="Multiple Analysis"/>
      <sheetName val="Code Tables"/>
      <sheetName val="Drivers and Contents"/>
      <sheetName val="FX"/>
      <sheetName val="Warnings"/>
      <sheetName val="02"/>
      <sheetName val="L.T. Debt"/>
      <sheetName val="Shares &amp; Divs."/>
      <sheetName val="C.A."/>
      <sheetName val="T.S. and Other Cap"/>
      <sheetName val="Data"/>
      <sheetName val="Input Data"/>
      <sheetName val="2008E EBITDA"/>
      <sheetName val="Title"/>
      <sheetName val="Dialog1"/>
      <sheetName val="Dialog5"/>
      <sheetName val="FinStat Dummy"/>
      <sheetName val="Financial statements"/>
      <sheetName val="Growth assumptions"/>
      <sheetName val="Standard driver"/>
      <sheetName val="Standard page"/>
      <sheetName val="Dialog2"/>
      <sheetName val="Graphs"/>
      <sheetName val="Assumptions and valuation"/>
      <sheetName val="Valuation"/>
      <sheetName val="EVA"/>
      <sheetName val="Guidance notes"/>
      <sheetName val="Do not alter!"/>
      <sheetName val="CA-8"/>
      <sheetName val="현금"/>
      <sheetName val="Cashflow(Scena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sheetData sheetId="243"/>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sheetData sheetId="287"/>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uidance"/>
      <sheetName val="Navigation"/>
      <sheetName val="SUMMARY OUTPUTS &gt;&gt;"/>
      <sheetName val="Rev and Profit Summary"/>
      <sheetName val="Reporting LCR"/>
      <sheetName val="Reporting GBP"/>
      <sheetName val="CF Summary"/>
      <sheetName val="BS Summary"/>
      <sheetName val="Depreciation"/>
      <sheetName val="EBITDA"/>
      <sheetName val="&gt;&gt; Reconciliations"/>
      <sheetName val="1. CF to P&amp;L - GROUP"/>
      <sheetName val="2. CF to P&amp;L - DETAIL"/>
      <sheetName val="3. Overheads Rec."/>
      <sheetName val="P&amp;L Sensitivities &gt;&gt;"/>
      <sheetName val="Guidance for this section"/>
      <sheetName val="Sensitivities Input"/>
      <sheetName val="Variance - £"/>
      <sheetName val="Variance - %"/>
      <sheetName val="F-Rev and Profit Summary"/>
      <sheetName val="MODEL START&gt;&gt;"/>
      <sheetName val="DELTA GROUP"/>
      <sheetName val="Revenue Type P&amp;L &gt;&gt;"/>
      <sheetName val="Print &amp; Online"/>
      <sheetName val="Print Journals"/>
      <sheetName val="Online Media"/>
      <sheetName val="Professional Services"/>
      <sheetName val="Events"/>
      <sheetName val="Directories"/>
      <sheetName val="Digital Subs"/>
      <sheetName val="Group GBP &gt;&gt;&gt;"/>
      <sheetName val="Aviation GBP"/>
      <sheetName val="GT GBP"/>
      <sheetName val="RISI GBP"/>
      <sheetName val="TI GBP"/>
      <sheetName val="Medica GBP"/>
      <sheetName val="Outside Perimeter GBP"/>
      <sheetName val="Discontinued GBP"/>
      <sheetName val="&lt;&lt;&lt;Group GBP"/>
      <sheetName val="Medica GBP &gt;&gt;&gt;"/>
      <sheetName val="Medica EMEA GBP"/>
      <sheetName val="Medica Asia GBP"/>
      <sheetName val="&lt;&lt;&lt;Medica GBP"/>
      <sheetName val="Medica EMEA GBP &gt;&gt;&gt;"/>
      <sheetName val="Non Trading EMEA GBP"/>
      <sheetName val="Iasist FR GBP"/>
      <sheetName val="Iasist PR GBP"/>
      <sheetName val="Iasist ESP GBP"/>
      <sheetName val="Medibridge GBP"/>
      <sheetName val="Med FR GBP"/>
      <sheetName val="Med GER GBP"/>
      <sheetName val="Med HUN GBP"/>
      <sheetName val="Med POL GBP"/>
      <sheetName val="Med RUS GBP"/>
      <sheetName val="Med PORT GBP"/>
      <sheetName val="Med ESP GBP"/>
      <sheetName val="UK Health GBP"/>
      <sheetName val="Vidal GBP"/>
      <sheetName val="&lt;&lt;&lt;Medica EMEA GBP"/>
      <sheetName val="Medica Asia GBP &gt;&gt;&gt;"/>
      <sheetName val="Non Trading Asia GBP"/>
      <sheetName val="Med NZ GBP"/>
      <sheetName val="Med AUS GBP"/>
      <sheetName val="Med ASIA GBP"/>
      <sheetName val="&lt;&lt;&lt;Medica Asia GBP"/>
      <sheetName val="Aviation"/>
      <sheetName val="Global Trade"/>
      <sheetName val="RISI"/>
      <sheetName val="TechInsights"/>
      <sheetName val="Iasist France"/>
      <sheetName val="Iasist Portugal"/>
      <sheetName val="Iasist Spain"/>
      <sheetName val="Medibridge"/>
      <sheetName val="Medica Asia"/>
      <sheetName val="MEDICA AUS"/>
      <sheetName val="Medica France"/>
      <sheetName val="Medica Germany"/>
      <sheetName val="Medica Hungary"/>
      <sheetName val="MEDICA NZ"/>
      <sheetName val="Medica Poland"/>
      <sheetName val="Medica Portugal"/>
      <sheetName val="Medica Russia"/>
      <sheetName val="Medica Spain"/>
      <sheetName val="UK Healthcare"/>
      <sheetName val="Vidal"/>
      <sheetName val="MIMS Digital"/>
      <sheetName val="Vidal Iasist NPD"/>
      <sheetName val="Medica Online"/>
      <sheetName val="Pacific Directories"/>
      <sheetName val="European Directories"/>
      <sheetName val="Other e-Dis"/>
      <sheetName val="Medica Custom Other"/>
      <sheetName val="Iasist"/>
      <sheetName val="Aviation &gt;&gt;"/>
      <sheetName val="Networks Online"/>
      <sheetName val="Aviation Print"/>
      <sheetName val="Cargo Digital Subs"/>
      <sheetName val="Cargo Directories"/>
      <sheetName val="Fleet Conferences"/>
      <sheetName val="Fleet Exhibitions"/>
      <sheetName val="Networks Directories"/>
      <sheetName val="Discontinued Aviation Print"/>
      <sheetName val="Discontinued Aviation Digital"/>
      <sheetName val="Networks Digital Subs"/>
      <sheetName val="&lt;&lt; Aviation"/>
      <sheetName val="Aviation Recovery"/>
      <sheetName val="Unrecovered Aviation"/>
      <sheetName val="Networks Digital Subs &gt;"/>
      <sheetName val="Networks Digital Data"/>
      <sheetName val="Analytics"/>
      <sheetName val="Data Supplies"/>
      <sheetName val="Flight Status"/>
      <sheetName val="Timetables"/>
      <sheetName val="Networks New Products"/>
      <sheetName val="Aviation NPD"/>
      <sheetName val="Travel Planner"/>
      <sheetName val="&lt; Networks Digital Subs"/>
      <sheetName val="Medica GER &gt;&gt;"/>
      <sheetName val="Germany"/>
      <sheetName val="Medica Online GER"/>
      <sheetName val="Medica Custom GER"/>
      <sheetName val="Euro Dirs GER"/>
      <sheetName val="&lt;&lt; Medica GER"/>
      <sheetName val="Med Portugal &gt;&gt;&gt;"/>
      <sheetName val="Euro Dir Port"/>
      <sheetName val="Other E-Dis Port"/>
      <sheetName val="VidalIas NPD MPO"/>
      <sheetName val="&lt;&lt;&lt; Med Portugal"/>
      <sheetName val="Medica FRA &gt;&gt;"/>
      <sheetName val="France"/>
      <sheetName val="VidalIas NPD MFR"/>
      <sheetName val="&lt;&lt; Medica FRA"/>
      <sheetName val="MEDICA AUS &gt;&gt;"/>
      <sheetName val="MIMS Digital AU"/>
      <sheetName val="Pacific Dir AU"/>
      <sheetName val="Medica Online AU"/>
      <sheetName val="Medical Obsv AUS"/>
      <sheetName val="&lt;&lt; MEDICA AUS"/>
      <sheetName val="MIMS Dig AU &gt;"/>
      <sheetName val="Mims Digital Other AU"/>
      <sheetName val="MIMS Integrated AU"/>
      <sheetName val="E-MIMS CD AUS"/>
      <sheetName val="MIMS online AUS"/>
      <sheetName val="MIMS PDA AUS"/>
      <sheetName val="&lt; MIMS Dig AU"/>
      <sheetName val="Pac Dir AU &gt;"/>
      <sheetName val="MIMS Abb AU"/>
      <sheetName val="MIMS Ann AUS"/>
      <sheetName val="MIMS Oth AU"/>
      <sheetName val="&lt; Pac Dir AU"/>
      <sheetName val="Vidal &gt;&gt;"/>
      <sheetName val="Medica Custom Vidal"/>
      <sheetName val="Vidal Directories Adj"/>
      <sheetName val="Vidal Electronic Adj"/>
      <sheetName val="VidalIAS ADJ"/>
      <sheetName val="VidalIas NPD VID"/>
      <sheetName val="Discontinued Vidal"/>
      <sheetName val="Vidal Electronic"/>
      <sheetName val="Vidal Directories"/>
      <sheetName val="&lt;&lt; Vidal"/>
      <sheetName val="Vidal Electronic &gt;"/>
      <sheetName val="Vidal Web"/>
      <sheetName val="Vidal Expert"/>
      <sheetName val="Vidal Other"/>
      <sheetName val="&lt; Vidal Electronic"/>
      <sheetName val="Medica Asia &gt;&gt;"/>
      <sheetName val="Medica Online ASIA"/>
      <sheetName val="Medica Custom Asia"/>
      <sheetName val="Disc. Medica Asia"/>
      <sheetName val="IDS Central Asia"/>
      <sheetName val="Asia Journals"/>
      <sheetName val="MIMS Asia Directories"/>
      <sheetName val="Medica Asia Events"/>
      <sheetName val="MIMS Digital ASIA"/>
      <sheetName val="&lt;&lt; Medica Asia"/>
      <sheetName val="MIMS Asia Directories &gt;"/>
      <sheetName val="Thailand"/>
      <sheetName val="Phillipines"/>
      <sheetName val="Malaysia"/>
      <sheetName val="Hong Kong"/>
      <sheetName val="India"/>
      <sheetName val="China"/>
      <sheetName val="Korea"/>
      <sheetName val="Other Asia"/>
      <sheetName val="&lt; MIMS Asia Directories"/>
      <sheetName val="Medica Asia Events &gt;"/>
      <sheetName val="Other Asia Events"/>
      <sheetName val="India Events"/>
      <sheetName val="China Events"/>
      <sheetName val="Hong Kong Events"/>
      <sheetName val="&lt; Medica Asia Events"/>
      <sheetName val="MIMS Asia Digital &gt;"/>
      <sheetName val="MIMS China"/>
      <sheetName val="MIMS Hong Kong"/>
      <sheetName val="MIMS India"/>
      <sheetName val="MIMS Other Asia"/>
      <sheetName val="&lt; MIMS Asia Digital"/>
      <sheetName val="Medica ESP &gt;&gt;"/>
      <sheetName val="Euro Dirs ESP"/>
      <sheetName val="VidalIas NPD MSP"/>
      <sheetName val="Other e-Dis ESP"/>
      <sheetName val="Other e-Dis ESP ADJ"/>
      <sheetName val="Euro Dirs ESP ADJ"/>
      <sheetName val="&lt;&lt; Medica ESP"/>
      <sheetName val="Medica RUS &gt;&gt;"/>
      <sheetName val="Other e-Dis RUS"/>
      <sheetName val="Medica Custom RUS"/>
      <sheetName val="Euro Dirs RUS"/>
      <sheetName val="&lt;&lt; Medica RUS"/>
      <sheetName val="Medica POL &gt;&gt;"/>
      <sheetName val="Medica Custom POL"/>
      <sheetName val="Other e-Dis POL"/>
      <sheetName val="Euro Dirs POL"/>
      <sheetName val="&lt;&lt; Medica POL"/>
      <sheetName val="Medica HUN &gt;&gt;"/>
      <sheetName val="Medica Online HUN"/>
      <sheetName val="Medica Custom HUN"/>
      <sheetName val="Other e-Dis HUN"/>
      <sheetName val="Euro Dirs HUN"/>
      <sheetName val="&lt;&lt; Medica HUN"/>
      <sheetName val="Iasist ESP &gt;&gt;"/>
      <sheetName val="Iasist ESP"/>
      <sheetName val="VidalIas NPD ISP"/>
      <sheetName val="&lt;&lt; Iasist ESP"/>
      <sheetName val="Iasist FRA &gt;&gt;"/>
      <sheetName val="VidalIas NPD IFR"/>
      <sheetName val="Iasist FRA"/>
      <sheetName val="&lt;&lt; Iasist FRA"/>
      <sheetName val="Iasist POR &gt;&gt;"/>
      <sheetName val="Iasist POR"/>
      <sheetName val="&lt;&lt; Iasist POR"/>
      <sheetName val="Medibridge &gt;&gt;"/>
      <sheetName val="Medibridge BEL"/>
      <sheetName val="Other e-Dis BEL"/>
      <sheetName val="Other e-Dis BEL ADJ"/>
      <sheetName val="Disc Medica Dirs BEL"/>
      <sheetName val="&lt;&lt; Medibridge"/>
      <sheetName val="UK Healthcare &gt;&gt;"/>
      <sheetName val="Medica Custom UK"/>
      <sheetName val="Medica Online UK"/>
      <sheetName val="C&amp;D Awards"/>
      <sheetName val="Discontinued UK Print"/>
      <sheetName val="Discontinued UK Online"/>
      <sheetName val="Discontinued UK"/>
      <sheetName val="Medica UK NPD"/>
      <sheetName val="UK Journals"/>
      <sheetName val="C&amp;D UK"/>
      <sheetName val="&lt;&lt; UK Healthcare"/>
      <sheetName val="C&amp;D UK &gt;"/>
      <sheetName val="C&amp;D Data"/>
      <sheetName val="C&amp;D Pricelist"/>
      <sheetName val="&lt; C&amp;D UK"/>
      <sheetName val="TechInsights &gt;&gt;"/>
      <sheetName val="Channel Licences"/>
      <sheetName val="Business Intelligence"/>
      <sheetName val="Custom TI"/>
      <sheetName val="IP Services"/>
      <sheetName val="Patend Brokerage"/>
      <sheetName val="&lt;&lt; TechInsights"/>
      <sheetName val="RISI &gt;&gt;"/>
      <sheetName val="RISI P&amp;P"/>
      <sheetName val="RISI Asia"/>
      <sheetName val="RISI Events"/>
      <sheetName val="RISI Biennials"/>
      <sheetName val="RISI Online"/>
      <sheetName val="RISI Journals"/>
      <sheetName val="RISI W&amp;T"/>
      <sheetName val="&lt;&lt; RISI"/>
      <sheetName val="RISI P&amp;P &gt;"/>
      <sheetName val="P&amp;P News"/>
      <sheetName val="P&amp;P Forecasting"/>
      <sheetName val="P&amp;P Benchmarking"/>
      <sheetName val="P&amp;P Other"/>
      <sheetName val="&lt; RISI P&amp;P"/>
      <sheetName val="Global Trade &gt;&gt;"/>
      <sheetName val="BreakBulk Events"/>
      <sheetName val="GT Other Events"/>
      <sheetName val="Piers"/>
      <sheetName val="JOC"/>
      <sheetName val="GT Online"/>
      <sheetName val="JOC Exchange"/>
      <sheetName val="Rail MA"/>
      <sheetName val="BreakBulk Magazine"/>
      <sheetName val="Disc. Global Trade"/>
      <sheetName val="&lt;&lt; Global Trade"/>
      <sheetName val="BreakBulk Events &gt;"/>
      <sheetName val="BreakBulk Europe"/>
      <sheetName val="BreakBulk USA"/>
      <sheetName val="BreakBulk Asia"/>
      <sheetName val="BreakBulk Other"/>
      <sheetName val="&lt; BreakBulk Events"/>
      <sheetName val="Central UK &gt;&gt;"/>
      <sheetName val="SearchMedica"/>
      <sheetName val="PRN"/>
      <sheetName val="Standalone"/>
      <sheetName val="Share Payments"/>
      <sheetName val="UK Recovery"/>
      <sheetName val="Unrecovered UK"/>
      <sheetName val="IDS Central UK"/>
      <sheetName val="&lt;&lt; Central UK"/>
      <sheetName val="Central EMEA &gt;&gt;"/>
      <sheetName val="Disc Holding France"/>
      <sheetName val="Unrecovered France"/>
      <sheetName val="France Recovery"/>
      <sheetName val="Axilog"/>
      <sheetName val="Oxney"/>
      <sheetName val="WIP"/>
      <sheetName val="IDS Central France"/>
      <sheetName val="&lt;&lt; Central EMEA"/>
      <sheetName val="MEDICA NZ &gt;&gt;"/>
      <sheetName val="Mims Digital NZ"/>
      <sheetName val="Pacific Dir NZ"/>
      <sheetName val="Medica Online NZ"/>
      <sheetName val="Medica Custom Other NZ"/>
      <sheetName val="NZ Journals"/>
      <sheetName val="&lt;&lt; MEDICA NZ"/>
      <sheetName val="MIMS Dig NZ &gt;"/>
      <sheetName val="Mims Dig NZ"/>
      <sheetName val="MIMS Digital Other NZ"/>
      <sheetName val="&lt; MIMS Dig NZ"/>
      <sheetName val="Pac Dir NZ &gt;"/>
      <sheetName val="MIMS Directories Other NZ"/>
      <sheetName val="Mims NZ"/>
      <sheetName val="&lt; Pac Dir NZ"/>
      <sheetName val="Non Trading EMEA"/>
      <sheetName val="Non Trading Asia"/>
      <sheetName val="Discontinued"/>
      <sheetName val="Outside Perimeter"/>
      <sheetName val="Overhead Detail &gt;&gt;"/>
      <sheetName val="Aviation O.H."/>
      <sheetName val="Germany O.H."/>
      <sheetName val="Global Trade O.H."/>
      <sheetName val="Iasist France O.H."/>
      <sheetName val="Iasist Portugal O.H."/>
      <sheetName val="Iasist Spain O.H."/>
      <sheetName val="Medibridge O.H."/>
      <sheetName val="Medica Asia O.H."/>
      <sheetName val="Medica France O.H."/>
      <sheetName val="Medica HUN O.H."/>
      <sheetName val="MEDICA NZ O.H."/>
      <sheetName val="Medica Portugal O.H."/>
      <sheetName val="Poland O.H."/>
      <sheetName val="RISI O.H."/>
      <sheetName val="Russia O.H."/>
      <sheetName val="Spain O.H."/>
      <sheetName val="TechInsights O.H."/>
      <sheetName val="UK Health O.H."/>
      <sheetName val="Vidal O.H."/>
      <sheetName val="MEDICA AUS O.H."/>
      <sheetName val="Medica EMEA GBP O.H."/>
      <sheetName val="Medica Asia GBP O.H."/>
      <sheetName val="Medica GBP O.H."/>
      <sheetName val="Non Trading EMEA O.H."/>
      <sheetName val="Non Trading Asia O.H."/>
      <sheetName val="Delta Group O.H."/>
      <sheetName val="Med EU O.H."/>
      <sheetName val="&lt;&lt; END MODEL"/>
      <sheetName val="Data Input &gt;&gt;"/>
      <sheetName val="Global Assumptions"/>
      <sheetName val="Reserves Rec Input"/>
      <sheetName val="CF Input"/>
      <sheetName val="BS Input"/>
      <sheetName val="BMS2"/>
      <sheetName val="Settings"/>
      <sheetName val="Version control"/>
      <sheetName val="Printer"/>
      <sheetName val="NavToolbar Settings"/>
      <sheetName val="Enabling Macros..."/>
      <sheetName val="Timelines"/>
      <sheetName val="Error Checks"/>
      <sheetName val="Model Processing&gt;&gt;"/>
      <sheetName val="Import Macro Control"/>
      <sheetName val="Nav1"/>
      <sheetName val="Nav2"/>
      <sheetName val="Reporting GBP Nav"/>
      <sheetName val="Sheet1"/>
      <sheetName val="Product Grouping Summary"/>
      <sheetName val="Blank Sheet"/>
      <sheetName val="TargBSCF"/>
      <sheetName val="공사개요"/>
      <sheetName val="bi"/>
      <sheetName val="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ers"/>
      <sheetName val="Order-noPrepayment"/>
      <sheetName val="AFT-Order"/>
      <sheetName val="CONSOLIDATED"/>
      <sheetName val="JV"/>
      <sheetName val="TC"/>
      <sheetName val="JV&amp;TC"/>
      <sheetName val="Class"/>
      <sheetName val="Pivot"/>
      <sheetName val="Offices"/>
      <sheetName val="ChT-Area"/>
      <sheetName val="ChT-Q"/>
      <sheetName val="Chart-F"/>
      <sheetName val="ALL_Chart"/>
      <sheetName val="BJ_Chart"/>
      <sheetName val="SC_Chart"/>
      <sheetName val="QD_Chart"/>
      <sheetName val="SH_Chart"/>
      <sheetName val="SY_Chart"/>
      <sheetName val="ALL"/>
      <sheetName val="BJ"/>
      <sheetName val="SC"/>
      <sheetName val="QD"/>
      <sheetName val="SH"/>
      <sheetName val="SY"/>
      <sheetName val="Chart"/>
      <sheetName val="configuration-1"/>
      <sheetName val="MasterList"/>
      <sheetName val="企业表一"/>
      <sheetName val="M-5C"/>
      <sheetName val="M-5A"/>
      <sheetName val="资产维修预提费用表"/>
      <sheetName val="资产维修实际费用表"/>
      <sheetName val="机务成本表"/>
      <sheetName val="A3"/>
      <sheetName val="BSQ_Order_YTD_2002_03_07"/>
      <sheetName val="ST&amp;LT loans updated"/>
      <sheetName val="ST&amp;LT loans"/>
      <sheetName val="Sheet2"/>
      <sheetName val="制造成本预算表A3"/>
      <sheetName val="B"/>
      <sheetName val="封面"/>
      <sheetName val="CA_new"/>
      <sheetName val="AFA_O.A.B"/>
      <sheetName val="SHIP"/>
      <sheetName val="选择报表"/>
      <sheetName val="loan database"/>
      <sheetName val="销售收入A4"/>
      <sheetName val="XL4Poppy"/>
      <sheetName val="#511BkRec"/>
      <sheetName val="#511-SEPT97"/>
      <sheetName val="#511-OCT97"/>
      <sheetName val="#511-NOV97"/>
      <sheetName val="N101"/>
      <sheetName val="4-货币资金-现金"/>
      <sheetName val="2001.05 "/>
      <sheetName val="流资汇总"/>
      <sheetName val="A321"/>
      <sheetName val="Repayment Summary"/>
      <sheetName val="PL"/>
      <sheetName val="cover"/>
      <sheetName val="02年上期"/>
      <sheetName val="MORV"/>
      <sheetName val="D10012"/>
      <sheetName val="总公司2002.12.31"/>
      <sheetName val="CY sales report"/>
      <sheetName val="敏感性"/>
      <sheetName val="Selling Expenses"/>
      <sheetName val="os test"/>
      <sheetName val="资产负债表0812"/>
      <sheetName val="科目代码0812"/>
      <sheetName val="Sheet1"/>
      <sheetName val="Entity Data"/>
      <sheetName val="表0-汇总表"/>
      <sheetName val="MTH10"/>
      <sheetName val="MTH11"/>
      <sheetName val="MTH12"/>
      <sheetName val="MTH1"/>
      <sheetName val="MTH2"/>
      <sheetName val="MTH4"/>
      <sheetName val="MTH5"/>
      <sheetName val="MTH6"/>
      <sheetName val="MTH7"/>
      <sheetName val="MTH8"/>
      <sheetName val="MTH9"/>
      <sheetName val="REV10"/>
      <sheetName val="REV11"/>
      <sheetName val="REV12"/>
      <sheetName val="REV1"/>
      <sheetName val="REV2"/>
      <sheetName val="REV3"/>
      <sheetName val="REV4"/>
      <sheetName val="REV5"/>
      <sheetName val="REV6"/>
      <sheetName val="REV7"/>
      <sheetName val="REV8"/>
      <sheetName val="REV9"/>
      <sheetName val="Mengenabgleich"/>
      <sheetName val="Hyp. _autres"/>
      <sheetName val="Ã«ÀûÂÊ·ÖÎö±í"/>
      <sheetName val="VII-Redemption Nov"/>
      <sheetName val="B-b"/>
      <sheetName val="S"/>
      <sheetName val="Q1 Est"/>
      <sheetName val="附件21-1"/>
      <sheetName val="附件11"/>
      <sheetName val="销售费用预算表(A4)"/>
      <sheetName val=""/>
      <sheetName val="U"/>
      <sheetName val="FF-1"/>
      <sheetName val="A430"/>
      <sheetName val="급여원장"/>
      <sheetName val="Cost-Bud"/>
      <sheetName val="Turnover-Bud"/>
      <sheetName val="Vol-Bud"/>
      <sheetName val="EQUSCS"/>
      <sheetName val="base"/>
      <sheetName val="BS"/>
      <sheetName val="INPUT_CHECK UP"/>
      <sheetName val="5 Analysis"/>
      <sheetName val="F1"/>
      <sheetName val="EarningsReport"/>
      <sheetName val="RMB"/>
      <sheetName val="sample tax06"/>
      <sheetName val="Names"/>
      <sheetName val="Detail Loan Move. &amp; Listing"/>
      <sheetName val="ARP-U501"/>
      <sheetName val="ARP-P101"/>
      <sheetName val="ChengDu"/>
      <sheetName val="进口设备FOB总价表"/>
      <sheetName val="2171-BK"/>
      <sheetName val="摊销表"/>
      <sheetName val="G101"/>
      <sheetName val="COA"/>
      <sheetName val="07-6068"/>
      <sheetName val="40-2701"/>
      <sheetName val="附表6"/>
      <sheetName val="COST FINAL"/>
      <sheetName val="P101"/>
      <sheetName val="ARP-U301"/>
      <sheetName val="E221"/>
      <sheetName val="language"/>
      <sheetName val="Generally"/>
      <sheetName val="DC ROVAC"/>
      <sheetName val="Summary P&amp;L"/>
      <sheetName val="accudepr1"/>
      <sheetName val="FSL"/>
      <sheetName val="MTH"/>
      <sheetName val="YTD"/>
      <sheetName val="Sheet3"/>
      <sheetName val="G102"/>
      <sheetName val="monthly"/>
      <sheetName val="inputs"/>
      <sheetName val="E1020"/>
      <sheetName val="Source"/>
      <sheetName val="code"/>
      <sheetName val="EntityList"/>
      <sheetName val="SBUList"/>
      <sheetName val="EmphasisList"/>
      <sheetName val="Upload"/>
      <sheetName val="H101(OK)"/>
      <sheetName val="U401(OK)"/>
      <sheetName val="Dropdown list"/>
      <sheetName val="Données"/>
      <sheetName val="Phase_II_steel_1000"/>
      <sheetName val="details"/>
      <sheetName val="K110"/>
      <sheetName val="G210"/>
      <sheetName val="O111"/>
      <sheetName val="103"/>
      <sheetName val="ES"/>
      <sheetName val="cashflow-mgat"/>
      <sheetName val="NewPOS"/>
      <sheetName val="Final sample listing"/>
      <sheetName val="Chart of Account"/>
      <sheetName val="Collateral"/>
      <sheetName val="master"/>
      <sheetName val="Data sheet"/>
      <sheetName val="P&amp;L"/>
      <sheetName val="C101"/>
      <sheetName val="E101"/>
      <sheetName val="G201"/>
      <sheetName val="G301"/>
      <sheetName val="I101"/>
      <sheetName val="ARP-U101"/>
      <sheetName val="U401"/>
      <sheetName val="TAX COM"/>
      <sheetName val="2002年预提费用"/>
      <sheetName val="Sales"/>
      <sheetName val="资产负债表"/>
      <sheetName val="Drop Down List"/>
      <sheetName val="Job Codes"/>
      <sheetName val="NOT USED 2003 TB"/>
      <sheetName val="A3 OPE by nature"/>
      <sheetName val="A.R 01"/>
      <sheetName val="RATE"/>
      <sheetName val="KKKKKKKK"/>
      <sheetName val="BALANCE SHEET"/>
      <sheetName val="1"/>
      <sheetName val="_x005f_x0000__x005f_x0000__x005f_x0000__x005f_x0000__x0"/>
      <sheetName val="土建表三乙"/>
      <sheetName val="BSQ_Order_YTD_2002_03_07.xls"/>
      <sheetName val="_x005f_x005f_x005f_x0000__x005f_x005f_x005f_x0000__x005"/>
      <sheetName val="_x005f_x005f_x005f_x005f_x005f_x005f_x005f_x0000__x005f"/>
      <sheetName val="_x005f_x005f_x005f_x005f_x005f_x005f_x005f_x005f_x005f_x005f_"/>
      <sheetName val="Parameter"/>
      <sheetName val="Index "/>
      <sheetName val="综合"/>
      <sheetName val="3-1-1现金"/>
      <sheetName val="A1000"/>
      <sheetName val="P6"/>
      <sheetName val="Purchase Listing"/>
      <sheetName val="全部表格"/>
      <sheetName val="I3"/>
      <sheetName val="SCB-HK"/>
      <sheetName val="索赔（按车型）A4"/>
      <sheetName val="tZR_39區分(案)0226"/>
      <sheetName val="设备部房屋"/>
      <sheetName val="detailitems_40"/>
      <sheetName val="CQ61"/>
      <sheetName val="K31X"/>
      <sheetName val="产量"/>
      <sheetName val="AFEMAI"/>
      <sheetName val="Flow"/>
      <sheetName val="HO Use"/>
      <sheetName val="BGT Cashflow"/>
      <sheetName val="中山低值"/>
      <sheetName val="Phase2 movementDEC"/>
      <sheetName val="Phase1f.a.DEC"/>
      <sheetName val="Phase2 f.a.DEC (2)"/>
      <sheetName val="????????"/>
      <sheetName val="_x0"/>
      <sheetName val="Trans_Letter"/>
      <sheetName val="Index"/>
      <sheetName val="TX_Index"/>
      <sheetName val="TX1"/>
      <sheetName val="TT_Index"/>
      <sheetName val="Tax attributes"/>
      <sheetName val="Registration"/>
      <sheetName val="Compliance"/>
      <sheetName val="Tax loss"/>
      <sheetName val="IIT_option"/>
      <sheetName val="IIT on historical changes"/>
      <sheetName val="reconcile"/>
      <sheetName val="xsc-1"/>
      <sheetName val="现金流量分析表"/>
      <sheetName val="边际贡献分析表"/>
      <sheetName val="合同收入-普通"/>
      <sheetName val="UK Comp"/>
      <sheetName val="________"/>
      <sheetName val="物流费用预算表(A4)"/>
      <sheetName val="管理费用预算表(A4)"/>
      <sheetName val="信息费用预算表(A4) "/>
      <sheetName val="研发费用预算明细表A3"/>
      <sheetName val="_x005f_x0000__x005f_x0000__x005"/>
      <sheetName val="_x005f_x005f_x005f_x0000__x005f"/>
      <sheetName val="_x005f_x005f_x005f_x005f_"/>
      <sheetName val="应收票据(关联方)"/>
      <sheetName val="&lt;原报&gt;资产负债表"/>
      <sheetName val="Sum P&amp;L In LC"/>
      <sheetName val="original"/>
      <sheetName val="目录"/>
      <sheetName val="Shunde"/>
      <sheetName val="Disposition"/>
      <sheetName val="待摊费用明细表"/>
      <sheetName val="Part_Datum"/>
      <sheetName val="封面语"/>
      <sheetName val="공사개요"/>
      <sheetName val="Assump"/>
      <sheetName val="재무가정"/>
      <sheetName val="DATA"/>
      <sheetName val="เงินกู้ MGC"/>
      <sheetName val="O201"/>
      <sheetName val="analyse"/>
      <sheetName val="ST&amp;LT_loans_updated"/>
      <sheetName val="ST&amp;LT_loans"/>
      <sheetName val="Repayment_Summary"/>
      <sheetName val="总公司2002_12_31"/>
      <sheetName val="loan_database"/>
      <sheetName val="Entity_Data"/>
      <sheetName val="VII-Redemption_Nov"/>
      <sheetName val="2001_05_"/>
      <sheetName val="AFA_O_A_B"/>
      <sheetName val="INPUT_CHECK_UP"/>
      <sheetName val="sample_tax06"/>
      <sheetName val="5_Analysis"/>
      <sheetName val="CY_sales_report"/>
      <sheetName val="_x005f_x005f_x005f_x005f_x005f_x005f_x005f_x005f_"/>
      <sheetName val="B5 SUAD"/>
      <sheetName val="10K4"/>
      <sheetName val="6856"/>
      <sheetName val="03-B4"/>
      <sheetName val="03-B10"/>
      <sheetName val="04-B5"/>
      <sheetName val="04-B11"/>
      <sheetName val="Pivat_CNENS"/>
      <sheetName val="_x005"/>
      <sheetName val="_x005f_x0000__x005f"/>
      <sheetName val="_x005f_x005f_"/>
      <sheetName val="XVIa(i) - average price (2)"/>
      <sheetName val="2004 Customer List"/>
      <sheetName val="C - Cash and Bank"/>
      <sheetName val="A300"/>
      <sheetName val="K310Breakdown of Additon in SH"/>
      <sheetName val="U1"/>
      <sheetName val="库存商品余额表.dbf"/>
      <sheetName val="Sheet3 (2)"/>
      <sheetName val="Months"/>
      <sheetName val="IS-T"/>
      <sheetName val="Prodn_Rev CON MOP"/>
      <sheetName val="Prodn_Rev Deferred Annuity MOP"/>
      <sheetName val="Prodn_Rev End MOP"/>
      <sheetName val="Prodn_Rev TWL MOP"/>
      <sheetName val="Prodn_Rev IL MOP"/>
      <sheetName val="Prodn_PL Con MOP"/>
      <sheetName val="Consol"/>
      <sheetName val="核銷表"/>
      <sheetName val="SCH 19"/>
      <sheetName val="Input Area"/>
      <sheetName val="Params"/>
      <sheetName val="LinkData"/>
      <sheetName val="ExelStor Dec 2002"/>
      <sheetName val="NS"/>
      <sheetName val="Erection"/>
      <sheetName val="其他利润明细"/>
      <sheetName val="Face"/>
      <sheetName val="#REF!"/>
      <sheetName val="BMS2"/>
      <sheetName val="Open"/>
      <sheetName val="Non-Statistical Sampling Master"/>
      <sheetName val="Two Step Revenue Testing Master"/>
      <sheetName val="Global Data"/>
      <sheetName val="_"/>
      <sheetName val="Bookings-summary"/>
      <sheetName val="XBase"/>
      <sheetName val="固定资产变动情况表0301"/>
      <sheetName val="索引"/>
      <sheetName val="Look-up"/>
      <sheetName val="Labour"/>
      <sheetName val="Jan-Aug 07"/>
      <sheetName val="TH"/>
      <sheetName val="营业预算"/>
      <sheetName val="Setup"/>
      <sheetName val="Input"/>
      <sheetName val="den96"/>
      <sheetName val="11-1"/>
      <sheetName val="EXIT"/>
      <sheetName val="ISA"/>
      <sheetName val="BLEND"/>
      <sheetName val="OBS"/>
      <sheetName val="AMORT"/>
      <sheetName val="Dic"/>
      <sheetName val="Definition"/>
      <sheetName val="DERMIK Multiples"/>
      <sheetName val="DERMIK"/>
      <sheetName val="Library Procedures"/>
      <sheetName val="FX rates"/>
      <sheetName val="Subs"/>
      <sheetName val="Factor"/>
      <sheetName val="Para"/>
      <sheetName val="sch"/>
      <sheetName val="Coding"/>
      <sheetName val="FX"/>
      <sheetName val="Net Trans Sum"/>
      <sheetName val="土地基准地价法"/>
      <sheetName val="SE_Output"/>
      <sheetName val="IS detail"/>
      <sheetName val="核算项目余额表"/>
      <sheetName val="constants"/>
      <sheetName val="Table"/>
      <sheetName val="A-General"/>
      <sheetName val="H R"/>
      <sheetName val="G402."/>
      <sheetName val="      "/>
      <sheetName val="_x005f"/>
      <sheetName val="FPP_Buchungen_LO70"/>
      <sheetName val="Vendor Data"/>
      <sheetName val="COST_FINAL"/>
      <sheetName val="Hyp___autres"/>
      <sheetName val="Q1_Est"/>
      <sheetName val="Dropdown_list"/>
      <sheetName val="Summary Como"/>
      <sheetName val="dm"/>
      <sheetName val="Summary"/>
      <sheetName val="ARP-U311"/>
      <sheetName val="ARP-U321"/>
      <sheetName val="1 Eckdaten in LW"/>
      <sheetName val="1020"/>
      <sheetName val="Var_Expl"/>
      <sheetName val="应付款项"/>
      <sheetName val="Entity List"/>
      <sheetName val="G201os"/>
      <sheetName val="中行汇率表"/>
      <sheetName val="K401"/>
      <sheetName val="F210 other variance"/>
      <sheetName val="Bezel &amp; Sw Cell Costs"/>
      <sheetName val="Royalty Rates"/>
      <sheetName val="投資と資本-１"/>
      <sheetName val="BOX SUM"/>
      <sheetName val="FIN GOOD"/>
      <sheetName val="Download"/>
      <sheetName val="E430"/>
      <sheetName val="Sheet1 (11)"/>
      <sheetName val="Clec Comp"/>
      <sheetName val="ActionPlan"/>
      <sheetName val="Lookup"/>
      <sheetName val="153541"/>
      <sheetName val="Assumptions"/>
      <sheetName val="YS02-02"/>
      <sheetName val="A3 &amp; U 09-01"/>
      <sheetName val="AR-BS"/>
      <sheetName val="Mitie"/>
      <sheetName val="Basic data"/>
      <sheetName val="Expenses with Comparisons"/>
      <sheetName val="Hollywood-Bud"/>
      <sheetName val="Business Unit"/>
      <sheetName val="EX-TGS"/>
      <sheetName val="F101"/>
      <sheetName val="AGRO-DATA"/>
      <sheetName val="Coach Chassis (inventory)"/>
      <sheetName val="J&amp;Q"/>
      <sheetName val="应收帐款 AR "/>
      <sheetName val="Sales for 2001"/>
      <sheetName val="1 LeadSchedule"/>
      <sheetName val="Allocation 06"/>
      <sheetName val="GBVI99"/>
      <sheetName val="P&amp;L Summary Page"/>
      <sheetName val="statement 1998"/>
      <sheetName val="2000"/>
      <sheetName val="Fcst"/>
      <sheetName val="VAT Payable01"/>
      <sheetName val="VAT Payable 02"/>
      <sheetName val="VAT Payable 03"/>
      <sheetName val="dropdowns"/>
      <sheetName val="FF-2 (1)"/>
      <sheetName val="FSA"/>
      <sheetName val="eqpmad2"/>
      <sheetName val="银行借款询证"/>
      <sheetName val="1、存货跌价冲回"/>
      <sheetName val="U101"/>
      <sheetName val="wwtb"/>
      <sheetName val="Translation"/>
      <sheetName val="SalariesFY99"/>
      <sheetName val="分产品销售收入、成本分析表"/>
      <sheetName val="P120"/>
      <sheetName val="公司清单"/>
      <sheetName val="Master Lists"/>
      <sheetName val="Economic Data"/>
      <sheetName val="Cost"/>
      <sheetName val="Tools"/>
      <sheetName val="Indices"/>
      <sheetName val="Capex"/>
      <sheetName val="Headcount Reduction"/>
      <sheetName val="Feb"/>
      <sheetName val="KeyMultInputs"/>
      <sheetName val="Selection"/>
      <sheetName val="Monthly PL"/>
      <sheetName val="2001 Monthly Sum"/>
      <sheetName val="Exchange rate"/>
      <sheetName val="#REF"/>
      <sheetName val="H510_替代法长投的减值考虑"/>
      <sheetName val="CorpBreak"/>
      <sheetName val="StdCost"/>
      <sheetName val="Other expenses"/>
      <sheetName val="数据库"/>
      <sheetName val="Suppliers"/>
      <sheetName val="盛联余"/>
      <sheetName val="U2 (4)"/>
      <sheetName val="U2"/>
      <sheetName val="U3"/>
      <sheetName val="MRV (Total)"/>
      <sheetName val="PO&amp;Inv Summary"/>
      <sheetName val="EXCH97 (1101)"/>
      <sheetName val="FA"/>
      <sheetName val="Credit Card"/>
      <sheetName val="Dropdown Menu"/>
      <sheetName val="Income Statement"/>
      <sheetName val="Ratios"/>
      <sheetName val="D-3"/>
      <sheetName val="NB"/>
      <sheetName val="L1"/>
      <sheetName val="Comps Valuation"/>
      <sheetName val="JV-AIS"/>
      <sheetName val="Control"/>
      <sheetName val="Data_sheet"/>
      <sheetName val="Detail_Loan_Move__&amp;_Listing"/>
      <sheetName val="Tax_attributes"/>
      <sheetName val="Tax_loss"/>
      <sheetName val="IIT_on_historical_changes"/>
      <sheetName val="DC_ROVAC"/>
      <sheetName val="Final_sample_listing"/>
      <sheetName val="Chart_of_Account"/>
      <sheetName val="TAX_COM"/>
      <sheetName val="A3_OPE_by_nature"/>
      <sheetName val="A_R_01"/>
      <sheetName val="BALANCE_SHEET"/>
      <sheetName val="Drop_Down_List"/>
      <sheetName val="Job_Codes"/>
      <sheetName val="NOT_USED_2003_TB"/>
      <sheetName val="Index_"/>
      <sheetName val="Summary_P&amp;L"/>
      <sheetName val="Phase2_movementDEC"/>
      <sheetName val="Phase1f_a_DEC"/>
      <sheetName val="Phase2_f_a_DEC_(2)"/>
      <sheetName val="BSQ_Order_YTD_2002_03_07_xls"/>
      <sheetName val="HO_Use"/>
      <sheetName val="BGT_Cashflow"/>
      <sheetName val="ECA Cap"/>
      <sheetName val="人事预测"/>
      <sheetName val="项目"/>
      <sheetName val="SA02-03"/>
      <sheetName val="FG-HC"/>
      <sheetName val="RM-Others"/>
      <sheetName val="PM-TE"/>
      <sheetName val="国产件1"/>
      <sheetName val="报废备件"/>
      <sheetName val="KD批次、封存件"/>
      <sheetName val="Cust. Classes BA"/>
      <sheetName val="Summary Sheet"/>
      <sheetName val="Misc"/>
      <sheetName val="Toolbox"/>
      <sheetName val="附 录 一"/>
      <sheetName val="POWER ASSUMPTIONS"/>
      <sheetName val="Compatto"/>
      <sheetName val="Couverture"/>
      <sheetName val="填表单位及所需资料清单"/>
      <sheetName val="G.1R-Shou COP Gf"/>
      <sheetName val="Lookup Tables"/>
      <sheetName val="管理费用表"/>
      <sheetName val="录入未审明细账"/>
      <sheetName val="代码表"/>
      <sheetName val="Assumptions &amp; Returns"/>
      <sheetName val="Revenue Composition"/>
      <sheetName val="Categories of Tax Positions"/>
      <sheetName val="主营业务收入（东风汽车有限公司内）"/>
      <sheetName val="Wells"/>
      <sheetName val="Zones"/>
      <sheetName val="实际与预算对比"/>
      <sheetName val="Breakdown"/>
      <sheetName val="SnZ"/>
      <sheetName val="NHSP"/>
      <sheetName val="67205110_NAVECO_MONTH_DATE"/>
      <sheetName val="Sommaire"/>
      <sheetName val="12月成本"/>
      <sheetName val="gross"/>
      <sheetName val="TPM"/>
      <sheetName val="Salaries breakdown-May"/>
      <sheetName val="F_OH"/>
      <sheetName val="PTC"/>
      <sheetName val="资产负债表验证表"/>
      <sheetName val="ARP-K601"/>
      <sheetName val="N100"/>
      <sheetName val="LOCAL TB"/>
      <sheetName val="A"/>
      <sheetName val="PPD Schedule"/>
      <sheetName val="admin"/>
      <sheetName val="Title"/>
      <sheetName val="ARP-G201"/>
      <sheetName val="ARP-P201"/>
      <sheetName val="for retest"/>
      <sheetName val="Balance Sheet Detail"/>
      <sheetName val="TYPE"/>
      <sheetName val="Criteria"/>
      <sheetName val="VAM Detailed"/>
      <sheetName val="jv(this mth)"/>
      <sheetName val="Forecast Capture 2010"/>
      <sheetName val="Eingabe Sales"/>
      <sheetName val="Inv"/>
      <sheetName val="ENTRIES"/>
      <sheetName val="Selling_Expenses"/>
      <sheetName val="os_test"/>
      <sheetName val="ST&amp;LT_loans_updated1"/>
      <sheetName val="ST&amp;LT_loans1"/>
      <sheetName val="Repayment_Summary1"/>
      <sheetName val="loan_database1"/>
      <sheetName val="2001_05_1"/>
      <sheetName val="总公司2002_12_311"/>
      <sheetName val="VII-Redemption_Nov1"/>
      <sheetName val="Entity_Data1"/>
      <sheetName val="AFA_O_A_B1"/>
      <sheetName val="INPUT_CHECK_UP1"/>
      <sheetName val="sample_tax061"/>
      <sheetName val="5_Analysis1"/>
      <sheetName val="CY_sales_report1"/>
      <sheetName val="Purchase_Listing"/>
      <sheetName val="Sum_P&amp;L_In_LC"/>
      <sheetName val="Selling_Expenses1"/>
      <sheetName val="os_test1"/>
      <sheetName val="UK_Comp"/>
      <sheetName val="Sheet3_(2)"/>
      <sheetName val="Input_Area"/>
      <sheetName val="ExelStor_Dec_2002"/>
      <sheetName val="SCH_19"/>
      <sheetName val="Prodn_Rev_CON_MOP"/>
      <sheetName val="Prodn_Rev_Deferred_Annuity_MOP"/>
      <sheetName val="Prodn_Rev_End_MOP"/>
      <sheetName val="Prodn_Rev_TWL_MOP"/>
      <sheetName val="Prodn_Rev_IL_MOP"/>
      <sheetName val="Prodn_PL_Con_MOP"/>
      <sheetName val="Non-Statistical_Sampling_Master"/>
      <sheetName val="Two_Step_Revenue_Testing_Master"/>
      <sheetName val="Global_Data"/>
      <sheetName val="XVIa(i)_-_average_price_(2)"/>
      <sheetName val="信息费用预算表(A4)_"/>
      <sheetName val="Jan-Aug_07"/>
      <sheetName val="เงินกู้_MGC"/>
      <sheetName val="B5_SUAD"/>
      <sheetName val="DERMIK_Multiples"/>
      <sheetName val="Library_Procedures"/>
      <sheetName val="K310Breakdown_of_Additon_in_SH"/>
      <sheetName val="FX_rates"/>
      <sheetName val="Net_Trans_Sum"/>
      <sheetName val="2004_Customer_List"/>
      <sheetName val="IS_detail"/>
      <sheetName val="C_-_Cash_and_Bank"/>
      <sheetName val="库存商品余额表_dbf"/>
      <sheetName val="BOX_SUM"/>
      <sheetName val="FIN_GOOD"/>
      <sheetName val="Salaries_breakdown-May"/>
      <sheetName val="LOCAL_TB"/>
      <sheetName val="PPD_Schedule"/>
      <sheetName val="for_retest"/>
      <sheetName val="Balance_Sheet_Detail"/>
      <sheetName val="Assumptions_&amp;_Returns"/>
      <sheetName val="VAM_Detailed"/>
      <sheetName val="jv(this_mth)"/>
      <sheetName val="Forecast_Capture_2010"/>
      <sheetName val="Eingabe_Sales"/>
      <sheetName val="Vendor_Data"/>
      <sheetName val="TargBS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sheetData sheetId="378"/>
      <sheetData sheetId="379"/>
      <sheetData sheetId="380"/>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sheetData sheetId="477"/>
      <sheetData sheetId="478" refreshError="1"/>
      <sheetData sheetId="479" refreshError="1"/>
      <sheetData sheetId="480" refreshError="1"/>
      <sheetData sheetId="481" refreshError="1"/>
      <sheetData sheetId="482" refreshError="1"/>
      <sheetData sheetId="483" refreshError="1"/>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sheetName val="Assumptions"/>
      <sheetName val="Sheet1"/>
      <sheetName val="Total"/>
      <sheetName val="Mall"/>
      <sheetName val="Tower4"/>
      <sheetName val="Tower5"/>
      <sheetName val="Tower1,2&amp;3"/>
      <sheetName val="Tenancies"/>
      <sheetName val="Base Rental"/>
      <sheetName val="Down Time"/>
      <sheetName val="Adj Base Rent"/>
      <sheetName val="GTO"/>
      <sheetName val="Service Charge"/>
      <sheetName val="Exempt Rent &amp; Rate"/>
      <sheetName val="Summary"/>
      <sheetName val="Expense Budget 2002"/>
      <sheetName val="Configuration"/>
      <sheetName val="Asset Enhancement"/>
      <sheetName val="AE Summary"/>
      <sheetName val="Mthly &amp; Qtrly Forecast"/>
      <sheetName val="Sheet3 (2)"/>
      <sheetName val="Parameter"/>
      <sheetName val="流资汇总"/>
      <sheetName val="FlashMgtMo"/>
      <sheetName val="FlashMgtYTD"/>
      <sheetName val="BALANCE SHEET"/>
      <sheetName val="Base_Rental"/>
      <sheetName val="Down_Time"/>
      <sheetName val="Adj_Base_Rent"/>
      <sheetName val="Service_Charge"/>
      <sheetName val="Exempt_Rent_&amp;_Rate"/>
      <sheetName val="Expense_Budget_2002"/>
      <sheetName val="Asset_Enhancement"/>
      <sheetName val="AE_Summary"/>
      <sheetName val="Mthly_&amp;_Qtrly_Forecast"/>
      <sheetName val="Sheet3_(2)"/>
      <sheetName val="BALANCE_SHEET"/>
      <sheetName val="BM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Budget"/>
      <sheetName val="变数"/>
      <sheetName val="内容表"/>
      <sheetName val="内容表2"/>
      <sheetName val="摘要"/>
      <sheetName val="摘要2"/>
      <sheetName val="吞吐量变数"/>
      <sheetName val="费率"/>
      <sheetName val="费率物价指数"/>
      <sheetName val="保险折旧率"/>
      <sheetName val="利润分配率"/>
      <sheetName val="福利保险"/>
      <sheetName val="营业预算"/>
      <sheetName val="营业预算(2)"/>
      <sheetName val="up load file"/>
      <sheetName val="月计收入成本"/>
      <sheetName val="按月资金预算"/>
      <sheetName val="生产量预算"/>
      <sheetName val="生产量预算(二)"/>
      <sheetName val="生产量预算(三)"/>
      <sheetName val="收入预算(1)"/>
      <sheetName val="收入预算(2)"/>
      <sheetName val="收入预算(3)"/>
      <sheetName val="收入预算(4)"/>
      <sheetName val="收入预算(5)"/>
      <sheetName val="管理费"/>
      <sheetName val="工资"/>
      <sheetName val="劳务合同(一)"/>
      <sheetName val="劳务合同(二)"/>
      <sheetName val="设备维修材料"/>
      <sheetName val="保险"/>
      <sheetName val="租赁"/>
      <sheetName val="燃料能源"/>
      <sheetName val="其他费用"/>
      <sheetName val="场地维修"/>
      <sheetName val="劳动保护"/>
      <sheetName val="折旧"/>
      <sheetName val="五年财政预算"/>
      <sheetName val="五年支本支出预算"/>
      <sheetName val="五年资产应用"/>
      <sheetName val="五年资金预算"/>
      <sheetName val="五年作业分析"/>
      <sheetName val="五年设备预算"/>
      <sheetName val="五年收入成本图"/>
      <sheetName val="五年成本比率"/>
      <sheetName val="五年回报率"/>
      <sheetName val="设备利用率表"/>
      <sheetName val="进出口比"/>
      <sheetName val="船公司1-3月统计"/>
      <sheetName val="固定资产"/>
      <sheetName val="打印次序"/>
      <sheetName val="Summary"/>
      <sheetName val="P&amp;L"/>
      <sheetName val="EBIT Rec Summary"/>
      <sheetName val="EBIT Rec"/>
      <sheetName val="Economic"/>
      <sheetName val="Volume"/>
      <sheetName val="Capex"/>
      <sheetName val="Equipment"/>
      <sheetName val="Operations"/>
      <sheetName val="Capacity"/>
      <sheetName val="Rev Variance"/>
      <sheetName val="????"/>
      <sheetName val="Assump"/>
      <sheetName val="重分类"/>
      <sheetName val="____"/>
      <sheetName val="Mkt Data"/>
      <sheetName val="Settings"/>
      <sheetName val="应收账款Mx"/>
      <sheetName val="3-Year Plan Review Schedule"/>
      <sheetName val="Cash Flow"/>
      <sheetName val="Balance Sheet"/>
      <sheetName val="Earning Summary"/>
      <sheetName val="Assumptions"/>
      <sheetName val="??"/>
      <sheetName val="??????"/>
      <sheetName val="BMS2"/>
      <sheetName val="Ã«ÀûÂÊ·ÖÎö±í"/>
      <sheetName val="PROP_95"/>
      <sheetName val="Parame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With_Budget} No UNForex"/>
      <sheetName val="PL"/>
      <sheetName val="Ratio"/>
      <sheetName val="CashFlow"/>
      <sheetName val="Interest &amp; loan repayment Sch"/>
      <sheetName val="Term Loan Sked"/>
      <sheetName val="PasteArea"/>
      <sheetName val="Configuration"/>
      <sheetName val="Sheet3 (2)"/>
      <sheetName val="RCC,Ret. Wall"/>
      <sheetName val="RBFC 1202"/>
      <sheetName val="Parameter"/>
      <sheetName val="MasterList"/>
      <sheetName val="영업외손익등"/>
      <sheetName val="회사정보"/>
      <sheetName val="17应付票据明细表"/>
      <sheetName val="Assumption"/>
      <sheetName val="유통망계획"/>
      <sheetName val="jul97"/>
      <sheetName val="TB"/>
      <sheetName val="인원계획-미화"/>
      <sheetName val="Ⅰ-3.1"/>
      <sheetName val="Table"/>
      <sheetName val="Taxation"/>
      <sheetName val="Parameters"/>
      <sheetName val="Assumptions"/>
      <sheetName val="Sheet1"/>
      <sheetName val="loan database"/>
      <sheetName val="PL{With_Budget}_No_UNForex"/>
      <sheetName val="Interest_&amp;_loan_repayment_Sch"/>
      <sheetName val="Term_Loan_Sked"/>
      <sheetName val="Sheet3_(2)"/>
      <sheetName val="RCC,Ret__Wall"/>
      <sheetName val="RBFC_1202"/>
      <sheetName val="Ⅰ-3_1"/>
      <sheetName val="Note 23.  Reserves"/>
    </sheetNames>
    <sheetDataSet>
      <sheetData sheetId="0"/>
      <sheetData sheetId="1"/>
      <sheetData sheetId="2" refreshError="1"/>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
      <sheetName val="Lguide"/>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ENL UNIT"/>
      <sheetName val="LACTAM UNIT"/>
      <sheetName val="LACTAM UNIT (DRM)"/>
      <sheetName val="custsatisf"/>
      <sheetName val="custsatisf2"/>
      <sheetName val="emplsasf-hcp"/>
      <sheetName val="emplsatf-fkd"/>
      <sheetName val="clcrevenue"/>
      <sheetName val="clmfixed-fkd"/>
      <sheetName val="clmfixed-hcp"/>
      <sheetName val="clmyield-fkd"/>
      <sheetName val="clmyield-hpwl"/>
      <sheetName val="sga"/>
      <sheetName val="inv-fkfd"/>
      <sheetName val="inv-hcp"/>
      <sheetName val="materialmanagement"/>
      <sheetName val="T&amp;D-FKD"/>
      <sheetName val="T&amp;D-HCP"/>
      <sheetName val="pltchlge-fkd"/>
      <sheetName val="pltchlge-hcp"/>
      <sheetName val="TQLII"/>
      <sheetName val="HCP capacity"/>
      <sheetName val="FKD capacity "/>
      <sheetName val="internalgrowth"/>
      <sheetName val="global-chem"/>
      <sheetName val="global-a.s."/>
      <sheetName val="acquisition"/>
      <sheetName val="94FCST"/>
      <sheetName val="94fcstvsplan"/>
      <sheetName val="94accomplishments"/>
      <sheetName val="94keyissues"/>
      <sheetName val="95keyopstats"/>
      <sheetName val="success 1"/>
      <sheetName val="success 2"/>
      <sheetName val="success 3"/>
      <sheetName val="REVENUEGROWTH"/>
      <sheetName val="business environmen"/>
      <sheetName val="ups&amp;downs"/>
      <sheetName val="6-13"/>
      <sheetName val="6-14"/>
      <sheetName val="6-11"/>
      <sheetName val="6-10"/>
      <sheetName val="6-15"/>
      <sheetName val="6-16"/>
      <sheetName val="6-18"/>
      <sheetName val="6-2"/>
      <sheetName val="6-3"/>
      <sheetName val="6-4"/>
      <sheetName val="6-7"/>
      <sheetName val="6-8"/>
      <sheetName val="6-6"/>
      <sheetName val="6-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Payback"/>
      <sheetName val="Assumption"/>
      <sheetName val="Model"/>
      <sheetName val="Eyechart"/>
      <sheetName val="2017 Actual"/>
      <sheetName val="Retail"/>
      <sheetName val="Basic Info"/>
      <sheetName val="Rent Cost"/>
      <sheetName val="租金成本法"/>
      <sheetName val="MasterList"/>
      <sheetName val="base"/>
      <sheetName val="Sheet3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rans_Letter"/>
      <sheetName val="Index"/>
      <sheetName val="kick off meeting"/>
      <sheetName val="Lead_Index"/>
      <sheetName val="交易项目清单"/>
      <sheetName val="按月出租率"/>
      <sheetName val="交易范围内项目尚缺信息"/>
      <sheetName val="Lead PL"/>
      <sheetName val="Lead CF"/>
      <sheetName val="Lead BS"/>
      <sheetName val="Recon_Index"/>
      <sheetName val="R1"/>
      <sheetName val="R2"/>
      <sheetName val="PL_Index"/>
      <sheetName val="PL1"/>
      <sheetName val="PL2"/>
      <sheetName val="CF_Index"/>
      <sheetName val="CF1"/>
      <sheetName val="CF2"/>
      <sheetName val="BS_Index"/>
      <sheetName val="BS1"/>
      <sheetName val="BS2"/>
      <sheetName val="WC_Index"/>
      <sheetName val="WC1"/>
      <sheetName val="WC2"/>
      <sheetName val="FC_Index"/>
      <sheetName val="FC1"/>
      <sheetName val="FC2"/>
      <sheetName val="Sheet8S"/>
      <sheetName val="Sheet4S"/>
      <sheetName val="Sheet01S"/>
      <sheetName val="Sheet12S"/>
      <sheetName val="亏损项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ers"/>
      <sheetName val="Order-noPrepayment"/>
      <sheetName val="JV&amp;TC"/>
      <sheetName val="Class"/>
      <sheetName val="Pivot"/>
      <sheetName val="Offices"/>
      <sheetName val="ChT-F"/>
      <sheetName val="ChT-Q"/>
      <sheetName val="ChT-Area"/>
      <sheetName val="ALL_Chart"/>
      <sheetName val="BJ_Chart"/>
      <sheetName val="SC_Chart"/>
      <sheetName val="QD_Chart"/>
      <sheetName val="SH_Chart"/>
      <sheetName val="SY_Chart"/>
      <sheetName val="ALL"/>
      <sheetName val="BJ"/>
      <sheetName val="SC"/>
      <sheetName val="QD"/>
      <sheetName val="SH"/>
      <sheetName val="SY"/>
      <sheetName val="Chart"/>
      <sheetName val="base"/>
      <sheetName val="configuration"/>
      <sheetName val="MasterList"/>
      <sheetName val="source"/>
      <sheetName val="CHHK E"/>
      <sheetName val="Sundries creditors"/>
      <sheetName val="Advance to staff"/>
      <sheetName val="#511BkRec"/>
      <sheetName val="#511-DEC97"/>
      <sheetName val="O101"/>
      <sheetName val="AGENT"/>
      <sheetName val="III"/>
      <sheetName val="摊销表"/>
      <sheetName val="待摊费用"/>
      <sheetName val="Hyp. _autres"/>
      <sheetName val="A321"/>
      <sheetName val="B"/>
      <sheetName val="Collateral"/>
      <sheetName val="Detail Loan Move. &amp; Listing"/>
      <sheetName val="FF-3"/>
      <sheetName val="loan database"/>
      <sheetName val="Contents"/>
      <sheetName val="Adjust #14"/>
      <sheetName val="H101(OK)"/>
      <sheetName val="U401(OK)"/>
      <sheetName val="cable_915"/>
      <sheetName val="List"/>
      <sheetName val="Cashf_ch#6"/>
      <sheetName val="Balance Sheet"/>
      <sheetName val="Q100"/>
      <sheetName val="sz-Mixed"/>
      <sheetName val="A3"/>
      <sheetName val="Input Area"/>
      <sheetName val="Sheet1"/>
      <sheetName val="인건비"/>
      <sheetName val="制造成本预算表A3"/>
      <sheetName val="销售收入A4"/>
      <sheetName val="销售费用预算表(A4)"/>
      <sheetName val="FA_Dep #7"/>
      <sheetName val="BSQ_Order_YTD_2002_01_14"/>
      <sheetName val="FF-2"/>
      <sheetName val="Chart of Acct"/>
      <sheetName val="01ADDL.F.A."/>
      <sheetName val="02年上期"/>
      <sheetName val="Feb"/>
      <sheetName val="master"/>
      <sheetName val="E100--AR--Major"/>
      <sheetName val="E101AR--Others"/>
      <sheetName val="Summary P&amp;L"/>
      <sheetName val="Control"/>
      <sheetName val="cover"/>
      <sheetName val="Data"/>
      <sheetName val="LinkData"/>
      <sheetName val="o"/>
      <sheetName val="SHIP"/>
      <sheetName val="MORV"/>
      <sheetName val="ARP-U501"/>
      <sheetName val="E101"/>
      <sheetName val="g101"/>
      <sheetName val="ARP-U201"/>
      <sheetName val="选择报表"/>
      <sheetName val="T  B"/>
      <sheetName val="BUD"/>
      <sheetName val="CA_new"/>
      <sheetName val="Validation source"/>
      <sheetName val="E1020"/>
      <sheetName val="F1"/>
      <sheetName val="TB"/>
      <sheetName val="FF-6"/>
      <sheetName val="for retest"/>
      <sheetName val="BOX SUM"/>
      <sheetName val="FIN GOOD"/>
      <sheetName val="1"/>
      <sheetName val="Nov,01"/>
      <sheetName val="Category"/>
      <sheetName val="BT 03"/>
      <sheetName val="BT 02"/>
      <sheetName val="BT 01"/>
      <sheetName val="Input"/>
      <sheetName val="Translation"/>
      <sheetName val="A3 &amp; U 09-01"/>
      <sheetName val="J&amp;Q"/>
      <sheetName val="ARP-U301"/>
      <sheetName val="ARP-U401"/>
      <sheetName val="original"/>
      <sheetName val="Jan"/>
      <sheetName val="SW-TEO"/>
      <sheetName val="数量统计"/>
      <sheetName val="C101"/>
      <sheetName val="G201"/>
      <sheetName val="G301"/>
      <sheetName val="I101"/>
      <sheetName val="ARP-U101"/>
      <sheetName val="U401"/>
      <sheetName val="总公司2002.12.31"/>
      <sheetName val="内贸采购合同总价表"/>
      <sheetName val="封皮"/>
      <sheetName val="Blank1"/>
      <sheetName val="Blank2"/>
      <sheetName val="CupertinoI"/>
      <sheetName val="CupertinoII"/>
      <sheetName val="Folsom"/>
      <sheetName val="Herndon"/>
      <sheetName val="Hong Kong"/>
      <sheetName val="Madrid"/>
      <sheetName val="Maidenhead"/>
      <sheetName val="Milan"/>
      <sheetName val="Munich"/>
      <sheetName val="Plano"/>
      <sheetName val="QuickbornI"/>
      <sheetName val="QuickbornII"/>
      <sheetName val="Slough"/>
      <sheetName val="Sydney"/>
      <sheetName val="Tokyo"/>
      <sheetName val="Warsaw"/>
      <sheetName val="Chargebacks - IN"/>
      <sheetName val="Chargebacks - OUT"/>
      <sheetName val="NOT USED 2003 TB"/>
      <sheetName val="Rates"/>
      <sheetName val="A430"/>
      <sheetName val="关联交易-存款"/>
      <sheetName val="revaluation2000"/>
      <sheetName val="Mat'l"/>
      <sheetName val="Part_Code"/>
      <sheetName val="Data sheet"/>
      <sheetName val="中山低值"/>
      <sheetName val="Cover &amp; Parameters"/>
      <sheetName val="ES"/>
      <sheetName val="Rate"/>
      <sheetName val="J411"/>
      <sheetName val="A"/>
      <sheetName val="K310Breakdown of Additon in SH"/>
      <sheetName val="재무가정"/>
      <sheetName val="Repayment Summary"/>
      <sheetName val="资产负债表"/>
      <sheetName val="Entity Data"/>
      <sheetName val="Assump"/>
      <sheetName val="流资汇总"/>
      <sheetName val="F-B"/>
      <sheetName val="F-B-21"/>
      <sheetName val="F-B-4"/>
      <sheetName val="ortho P1-12"/>
      <sheetName val="公司名称"/>
      <sheetName val="By Engagement"/>
      <sheetName val="Shunde"/>
      <sheetName val="Sheet2"/>
      <sheetName val="H101"/>
      <sheetName val="  mis-ple  "/>
      <sheetName val="Prodn_Rev CON MOP"/>
      <sheetName val="Prodn_Rev Deferred Annuity MOP"/>
      <sheetName val="Prodn_Rev End MOP"/>
      <sheetName val="Prodn_Rev TWL MOP"/>
      <sheetName val="Prodn_Rev IL MOP"/>
      <sheetName val="Prodn_PL Con MOP"/>
      <sheetName val="封面语"/>
      <sheetName val="Non-Statistical Sampling Master"/>
      <sheetName val="营业预算"/>
      <sheetName val="SCH 19"/>
      <sheetName val="&lt;原报&gt;资产负债表"/>
      <sheetName val="Two Step Revenue Testing Master"/>
      <sheetName val="Global Data"/>
      <sheetName val="Sheet3 (2)"/>
      <sheetName val="Revenue by product &amp; customer"/>
      <sheetName val="ADJ"/>
      <sheetName val="Parameter"/>
      <sheetName val="索引"/>
      <sheetName val="数据模板1"/>
      <sheetName val="other lia"/>
      <sheetName val="prepayment"/>
      <sheetName val="related co"/>
      <sheetName val="adm"/>
      <sheetName val="sel"/>
      <sheetName val="AR"/>
      <sheetName val="Jan-Aug 07"/>
      <sheetName val="RIS_TECNICHE"/>
      <sheetName val="17应付票据明细表"/>
      <sheetName val="物流费用预算表(A4)"/>
      <sheetName val="管理费用预算表(A4)"/>
      <sheetName val="信息费用预算表(A4) "/>
      <sheetName val="研发费用预算明细表A3"/>
      <sheetName val="เงินกู้ MGC"/>
      <sheetName val="U"/>
      <sheetName val="P101"/>
      <sheetName val="Permit"/>
      <sheetName val="Chart of Account"/>
      <sheetName val="operation_all_data"/>
      <sheetName val="F_Model-KWSC"/>
      <sheetName val="Assumptions for OPEX"/>
      <sheetName val="AFA_O.A.B"/>
      <sheetName val="HK-GL-AR"/>
      <sheetName val="Segment CM"/>
      <sheetName val="2010 NZ - Monthly Actual"/>
      <sheetName val="2010 NZ - Monthly Budget"/>
      <sheetName val="2009 NZ - PY'09"/>
      <sheetName val="_511BkRec"/>
      <sheetName val="_511_DEC97"/>
      <sheetName val="基本信息"/>
      <sheetName val="普查库示例"/>
      <sheetName val="Part_Datum"/>
      <sheetName val="成本计算"/>
      <sheetName val="Dropdown list"/>
      <sheetName val="FSL"/>
      <sheetName val="Cost_YTD"/>
      <sheetName val="目录"/>
      <sheetName val="BZJ"/>
      <sheetName val="FSA"/>
      <sheetName val="Cost-YTD"/>
      <sheetName val="TASK"/>
      <sheetName val="原価ｾﾝﾀ"/>
      <sheetName val="目录-需要填制的电子表格"/>
      <sheetName val="33-短期借款明细表"/>
      <sheetName val="37-其他应付款明细表"/>
      <sheetName val="Summary Trial"/>
      <sheetName val="U101"/>
      <sheetName val="K110"/>
      <sheetName val="G210"/>
      <sheetName val="O111"/>
      <sheetName val="OE Daniel"/>
      <sheetName val="TB2001"/>
      <sheetName val="用料-1"/>
      <sheetName val="用料-2"/>
      <sheetName val="用料-3"/>
      <sheetName val="4-货币资金-现金"/>
      <sheetName val="订单清单"/>
      <sheetName val="资料"/>
      <sheetName val="P6"/>
      <sheetName val="RMB"/>
      <sheetName val="P110"/>
      <sheetName val="管理费用明细"/>
      <sheetName val="Department"/>
      <sheetName val="现金流量分析表"/>
      <sheetName val="边际贡献分析表"/>
      <sheetName val="目錄"/>
      <sheetName val="应收帐款 AR "/>
      <sheetName val="附表6"/>
      <sheetName val="gross"/>
      <sheetName val="Currency"/>
      <sheetName val="Non-Statistical Sampling"/>
      <sheetName val="AR Drop Downs"/>
      <sheetName val="DropDown"/>
      <sheetName val="10K4"/>
      <sheetName val="科目余额表"/>
      <sheetName val="XL4Poppy"/>
      <sheetName val="AGRO-DATA"/>
      <sheetName val="Trial Balance"/>
      <sheetName val="现金流量表"/>
      <sheetName val="ratio-KBH"/>
      <sheetName val="Template"/>
      <sheetName val="Sheet4"/>
      <sheetName val="役"/>
      <sheetName val="Tally TB June"/>
      <sheetName val="11"/>
      <sheetName val="Sales"/>
      <sheetName val="Salaries"/>
      <sheetName val="ASSUMPT"/>
      <sheetName val="OP"/>
      <sheetName val="Daten v. Ohlen - 01 bis 03_2002"/>
      <sheetName val="mf-f"/>
      <sheetName val="UFPrn20040104084034"/>
      <sheetName val="ActiveRM"/>
      <sheetName val="合并抵销"/>
      <sheetName val="Scenario Details"/>
      <sheetName val="SA02-03"/>
      <sheetName val="进口设备FOB总价表"/>
      <sheetName val="Assumption"/>
      <sheetName val="CHHK_E"/>
      <sheetName val="Sundries_creditors"/>
      <sheetName val="Advance_to_staff"/>
      <sheetName val="Hyp___autres"/>
      <sheetName val="Detail_Loan_Move__&amp;_Listing"/>
      <sheetName val="loan_database"/>
      <sheetName val="Adjust_#14"/>
      <sheetName val="Balance_Sheet"/>
      <sheetName val="Input_Area"/>
      <sheetName val="FA_Dep_#7"/>
      <sheetName val="Chart_of_Acct"/>
      <sheetName val="01ADDL_F_A_"/>
      <sheetName val="Summary_P&amp;L"/>
      <sheetName val="T__B"/>
      <sheetName val="Validation_source"/>
      <sheetName val="for_retest"/>
      <sheetName val="BOX_SUM"/>
      <sheetName val="FIN_GOOD"/>
      <sheetName val="BT_03"/>
      <sheetName val="BT_02"/>
      <sheetName val="BT_01"/>
      <sheetName val="A3_&amp;_U_09-01"/>
      <sheetName val="总公司2002_12_31"/>
      <sheetName val="Hong_Kong"/>
      <sheetName val="Chargebacks_-_IN"/>
      <sheetName val="Chargebacks_-_OUT"/>
      <sheetName val="NOT_USED_2003_TB"/>
      <sheetName val="Data_sheet"/>
      <sheetName val="Cover_&amp;_Parameters"/>
      <sheetName val="K310Breakdown_of_Additon_in_SH"/>
      <sheetName val="Repayment_Summary"/>
      <sheetName val="Entity_Data"/>
      <sheetName val="ortho_P1-12"/>
      <sheetName val="By_Engagement"/>
      <sheetName val="__mis-ple__"/>
      <sheetName val="Prodn_Rev_CON_MOP"/>
      <sheetName val="Prodn_Rev_Deferred_Annuity_MOP"/>
      <sheetName val="Prodn_Rev_End_MOP"/>
      <sheetName val="Prodn_Rev_TWL_MOP"/>
      <sheetName val="Prodn_Rev_IL_MOP"/>
      <sheetName val="Prodn_PL_Con_MOP"/>
      <sheetName val="Non-Statistical_Sampling_Master"/>
      <sheetName val="SCH_19"/>
      <sheetName val="Two_Step_Revenue_Testing_Master"/>
      <sheetName val="Global_Data"/>
      <sheetName val="Sheet3_(2)"/>
      <sheetName val="Revenue_by_product_&amp;_customer"/>
      <sheetName val="other_lia"/>
      <sheetName val="related_co"/>
      <sheetName val="Jan-Aug_07"/>
      <sheetName val="信息费用预算表(A4)_"/>
      <sheetName val="เงินกู้_MGC"/>
      <sheetName val="Chart_of_Account"/>
      <sheetName val="Assumptions_for_OPEX"/>
      <sheetName val="AFA_O_A_B"/>
      <sheetName val="Segment_CM"/>
      <sheetName val="2010_NZ_-_Monthly_Actual"/>
      <sheetName val="2010_NZ_-_Monthly_Budget"/>
      <sheetName val="2009_NZ_-_PY'09"/>
      <sheetName val="Dropdown_list"/>
      <sheetName val="Summary_Trial"/>
      <sheetName val="OE_Daniel"/>
      <sheetName val="Scenario_Details"/>
      <sheetName val="应收帐款_AR_"/>
      <sheetName val="Non-Statistical_Sampling"/>
      <sheetName val="AR_Drop_Downs"/>
      <sheetName val="Trial_Balance"/>
      <sheetName val="Tally_TB_June"/>
      <sheetName val="Daten_v__Ohlen_-_01_bis_03_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Parameter"/>
      <sheetName val="CopyPriorData"/>
      <sheetName val="FinPerf"/>
      <sheetName val="PL-Act&amp;Bgt"/>
      <sheetName val="PL-MC-MTD"/>
      <sheetName val="PL-MC-YTD"/>
      <sheetName val="PL-byPeriodAct"/>
      <sheetName val="PL-byPeriodBgt"/>
      <sheetName val="BS"/>
      <sheetName val="BS-Notes"/>
      <sheetName val="BS-test"/>
      <sheetName val="ARAging"/>
      <sheetName val="{PL}PickLst"/>
      <sheetName val="base"/>
      <sheetName val="configuration"/>
      <sheetName val="Assumption"/>
      <sheetName val="AFEMAI"/>
      <sheetName val="Input Area"/>
      <sheetName val="按月出租率"/>
      <sheetName val="Main_Menu"/>
      <sheetName val="Input_Are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iceList"/>
      <sheetName val="Sheet1"/>
      <sheetName val="AR AGING REPORT 31012002"/>
      <sheetName val="PEDESB"/>
      <sheetName val="JobDetails"/>
      <sheetName val="AR APR'02"/>
      <sheetName val="Sales - Machinery &amp; Equipment"/>
      <sheetName val="structure"/>
      <sheetName val="Parameter"/>
      <sheetName val="base"/>
      <sheetName val="configuration"/>
      <sheetName val="PL"/>
      <sheetName val="Input Area"/>
      <sheetName val="AFEMAI"/>
      <sheetName val="sourc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er Summary (SGD)"/>
      <sheetName val="Seller Summary"/>
      <sheetName val="Summary"/>
      <sheetName val="Issues"/>
      <sheetName val="Yield"/>
      <sheetName val="PIRR"/>
      <sheetName val="EIRR"/>
      <sheetName val="Terminal Value"/>
      <sheetName val="Cash Flow"/>
      <sheetName val="Fund P&amp;L"/>
      <sheetName val="Asset P&amp;L"/>
      <sheetName val="BS"/>
      <sheetName val="P&amp;L"/>
      <sheetName val="Assumptions"/>
      <sheetName val="Utilities"/>
      <sheetName val="Occupancy"/>
      <sheetName val="PL"/>
      <sheetName val="Evaluation v6"/>
      <sheetName val="Parameter"/>
      <sheetName val="base"/>
      <sheetName val="Evaluation%20v6.xls"/>
      <sheetName val="BALANCE SHEET"/>
      <sheetName val="流资汇总"/>
      <sheetName val="Page 2"/>
      <sheetName val="Seller_Summary_(SGD)"/>
      <sheetName val="Seller_Summary"/>
      <sheetName val="Terminal_Value"/>
      <sheetName val="Cash_Flow"/>
      <sheetName val="Fund_P&amp;L"/>
      <sheetName val="Asset_P&amp;L"/>
      <sheetName val="Evaluation_v6"/>
      <sheetName val="Evaluation%20v6_xls"/>
      <sheetName val="BALANCE_SHEET"/>
      <sheetName val="Evaluation_v61"/>
      <sheetName val="Evaluation_v62"/>
      <sheetName val="Evaluation_v63"/>
      <sheetName val="Evaluation_v64"/>
      <sheetName val="Evaluation_v65"/>
      <sheetName val="Evaluation_v66"/>
      <sheetName val="Stat A"/>
      <sheetName val="Stat B"/>
    </sheetNames>
    <definedNames>
      <definedName name="Total_payments"/>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ver"/>
      <sheetName val="Cover - S.Q"/>
      <sheetName val="Cover - S1"/>
      <sheetName val="Cover - S2"/>
      <sheetName val="Fin. Statements"/>
      <sheetName val="Workings"/>
      <sheetName val="Analysis"/>
      <sheetName val="Master Lease"/>
      <sheetName val="Base Rent"/>
      <sheetName val="Service Charge"/>
      <sheetName val="Tenancies"/>
      <sheetName val="Assumptions"/>
      <sheetName val="PL"/>
      <sheetName val="Embassy Proposed 27 May 2004 BT"/>
      <sheetName val="Parameter"/>
      <sheetName val="ARAging"/>
      <sheetName val="BALANCE SHEET"/>
      <sheetName val="현금"/>
      <sheetName val="Cover_-_S_Q"/>
      <sheetName val="Cover_-_S1"/>
      <sheetName val="Cover_-_S2"/>
      <sheetName val="Fin__Statements"/>
      <sheetName val="Master_Lease"/>
      <sheetName val="Base_Rent"/>
      <sheetName val="Service_Charge"/>
      <sheetName val="Embassy_Proposed_27_May_2004_BT"/>
      <sheetName val="BALANCE_SHEET"/>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yPriorData"/>
      <sheetName val="BS-test"/>
      <sheetName val="ARAging"/>
      <sheetName val="{PL}PickLst"/>
      <sheetName val="Trade Receivables"/>
      <sheetName val="300217"/>
      <sheetName val="300219"/>
      <sheetName val="Trade Receivables listing"/>
      <sheetName val="Utilities recovery listing"/>
      <sheetName val="Trade Payables listing"/>
      <sheetName val="Accrued HSBC loan int"/>
      <sheetName val="Accruals listing"/>
      <sheetName val="Amt owing to Inter co _ ASH"/>
      <sheetName val="Amt owing to Inter co _AZPa"/>
      <sheetName val="Share Capital"/>
      <sheetName val="PL Shareholders loan int FY1516"/>
      <sheetName val="PL-HSBC Loan int FY1516"/>
      <sheetName val="Capex"/>
      <sheetName val="List of Expiry Lease"/>
      <sheetName val="TB(PRC)"/>
      <sheetName val="TB(Accruals  + FRS)"/>
      <sheetName val="Sheet1"/>
      <sheetName val="Assumptions"/>
      <sheetName val="PL"/>
      <sheetName val="Cover"/>
      <sheetName val="BALANCE SHEET"/>
      <sheetName val="MasterList"/>
      <sheetName val="현금"/>
      <sheetName val="Trade_Receivables"/>
      <sheetName val="Trade_Receivables_listing"/>
      <sheetName val="Utilities_recovery_listing"/>
      <sheetName val="Trade_Payables_listing"/>
      <sheetName val="Accrued_HSBC_loan_int"/>
      <sheetName val="Accruals_listing"/>
      <sheetName val="Amt_owing_to_Inter_co___ASH"/>
      <sheetName val="Amt_owing_to_Inter_co__AZPa"/>
      <sheetName val="Share_Capital"/>
      <sheetName val="PL_Shareholders_loan_int_FY1516"/>
      <sheetName val="PL-HSBC_Loan_int_FY1516"/>
      <sheetName val="List_of_Expiry_Lease"/>
      <sheetName val="TB(Accruals__+_FRS)"/>
      <sheetName val="BALANCE_SHEET"/>
      <sheetName val="ZPark supplementary reports_Dec"/>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Assumption (EN)"/>
      <sheetName val="Basic Assumption (EK))"/>
      <sheetName val="Cost of Production (EN)"/>
      <sheetName val="Cost of Production (K)"/>
      <sheetName val="Raw Materials (EN)"/>
      <sheetName val="Raw Materials (K)"/>
      <sheetName val="Power &amp; Fuel(EN)"/>
      <sheetName val="Power &amp; Fuel(K))"/>
      <sheetName val="Sales (EN)"/>
      <sheetName val="Sales (K))"/>
      <sheetName val="Working Results (CE)"/>
      <sheetName val="Term Loan (CE)"/>
      <sheetName val="Income Tax (CE)"/>
      <sheetName val="Working Capital (CE)"/>
      <sheetName val="DEP-WDV"/>
      <sheetName val="DEP-IT"/>
      <sheetName val="DEF-TAX"/>
      <sheetName val="Cash Flow (CE)"/>
      <sheetName val="CAS Operating Statement (CE)"/>
      <sheetName val="CAS Balance Sheet (CE)"/>
      <sheetName val="CA &amp; CL (CE)"/>
      <sheetName val="MPBF (CE)"/>
      <sheetName val="CAS Fund Flow (CE)"/>
      <sheetName val="Table Of Contents(new)"/>
      <sheetName val="Basic Assumption(new)"/>
      <sheetName val="Cost &amp; Means(new)"/>
      <sheetName val="Land &amp; Site Development(new)"/>
      <sheetName val="Civil Const.(new)"/>
      <sheetName val="Plant &amp; Machinery(new)"/>
      <sheetName val="Miscellaneous(new)"/>
      <sheetName val="Contingencies(new)"/>
      <sheetName val="Preliminary &amp; preoperative(new)"/>
      <sheetName val="Working Capital(new)"/>
      <sheetName val="Cost of Production(new)"/>
      <sheetName val="Raw Materials(new)"/>
      <sheetName val="Salary &amp; Wages(new)"/>
      <sheetName val="Factory Overheads(new)"/>
      <sheetName val="Power Plant aasumption(new)"/>
      <sheetName val="Power &amp; Fuel(new)"/>
      <sheetName val="Depreciation(new)"/>
      <sheetName val="Working Results(new)"/>
      <sheetName val="Sales(new)"/>
      <sheetName val="Term Loan(new)"/>
      <sheetName val="Income Tax(new)"/>
      <sheetName val="Cash Flow(new)"/>
      <sheetName val="Balance Sheet(new)"/>
      <sheetName val="Internal Rate(new)"/>
      <sheetName val="DSCR(new)"/>
      <sheetName val="Break Even(new)"/>
      <sheetName val="Sensitivity(new)"/>
      <sheetName val="CAS Operating Statement(new)"/>
      <sheetName val="CA &amp; CL(new)"/>
      <sheetName val="CAS Balance Sheet(new)"/>
      <sheetName val="MPBF(new)"/>
      <sheetName val="CAS Fund Flow(new)"/>
      <sheetName val="CAS Operating Statement (CAW)"/>
      <sheetName val="CA &amp; CL (CAW)"/>
      <sheetName val="CAS Balance Sheet (CAW)"/>
      <sheetName val="MPBF (CAW)"/>
      <sheetName val="CAS Fund Flow (CAW)"/>
      <sheetName val="DSCR(CAW)"/>
      <sheetName val="Parameters"/>
      <sheetName val="Assistance"/>
      <sheetName val="base"/>
      <sheetName val="DPS to All "/>
      <sheetName val="PL"/>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Exec summ"/>
      <sheetName val="REIT &gt;&gt;"/>
      <sheetName val="Global assumptions"/>
      <sheetName val="REIT model assumptions"/>
      <sheetName val="REIT model"/>
      <sheetName val="Barbados co &gt;&gt;"/>
      <sheetName val="Barbados co model assumptions"/>
      <sheetName val="CRCI (B) Alpha Pte Ltd"/>
      <sheetName val="CRCI (B) Pte Ltd"/>
      <sheetName val="Compilation"/>
      <sheetName val="SPVs &gt;&gt;"/>
      <sheetName val="SPV co model assumptions"/>
      <sheetName val="Jiulong"/>
      <sheetName val="Dragon"/>
      <sheetName val="Changsha"/>
      <sheetName val="Anzhen"/>
      <sheetName val="Zhengzhou"/>
      <sheetName val="Huhehaote"/>
      <sheetName val="Wangjing"/>
      <sheetName val="CRCI (B) Alpha pte ltd simple"/>
      <sheetName val="CRCI (B) pte ltd simple"/>
      <sheetName val="Jiulong simple"/>
      <sheetName val="Dragon Mall simple"/>
      <sheetName val="Changsha simple"/>
      <sheetName val="Anzhen simple"/>
      <sheetName val="Zhengzhou simple"/>
      <sheetName val="Changhsa - clean - simple"/>
      <sheetName val="Huhehaote - simple"/>
      <sheetName val="Wangjing - simple"/>
      <sheetName val="REIT Model simple"/>
      <sheetName val="Rent roll model &gt;&gt;"/>
      <sheetName val="Rent roll template"/>
      <sheetName val="Other &gt;&gt;"/>
      <sheetName val="Acquisition pipeline"/>
      <sheetName val="Key outstanding items"/>
      <sheetName val="Disclaimer"/>
      <sheetName val="ARAging"/>
      <sheetName val="Assumptions"/>
      <sheetName val="PL"/>
      <sheetName val="Sheet0"/>
      <sheetName val="BALANCE SHEET"/>
      <sheetName val="Exec_summ"/>
      <sheetName val="REIT_&gt;&gt;"/>
      <sheetName val="Global_assumptions"/>
      <sheetName val="REIT_model_assumptions"/>
      <sheetName val="REIT_model"/>
      <sheetName val="Barbados_co_&gt;&gt;"/>
      <sheetName val="Barbados_co_model_assumptions"/>
      <sheetName val="CRCI_(B)_Alpha_Pte_Ltd"/>
      <sheetName val="CRCI_(B)_Pte_Ltd"/>
      <sheetName val="SPVs_&gt;&gt;"/>
      <sheetName val="SPV_co_model_assumptions"/>
      <sheetName val="CRCI_(B)_Alpha_pte_ltd_simple"/>
      <sheetName val="CRCI_(B)_pte_ltd_simple"/>
      <sheetName val="Jiulong_simple"/>
      <sheetName val="Dragon_Mall_simple"/>
      <sheetName val="Changsha_simple"/>
      <sheetName val="Anzhen_simple"/>
      <sheetName val="Zhengzhou_simple"/>
      <sheetName val="Changhsa_-_clean_-_simple"/>
      <sheetName val="Huhehaote_-_simple"/>
      <sheetName val="Wangjing_-_simple"/>
      <sheetName val="REIT_Model_simple"/>
      <sheetName val="Rent_roll_model_&gt;&gt;"/>
      <sheetName val="Rent_roll_template"/>
      <sheetName val="Other_&gt;&gt;"/>
      <sheetName val="Acquisition_pipeline"/>
      <sheetName val="Key_outstanding_items"/>
      <sheetName val="BALANCE_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lines"/>
      <sheetName val="To do"/>
      <sheetName val="Issues"/>
      <sheetName val="Requests"/>
      <sheetName val="Questions2"/>
      <sheetName val="Questions1"/>
      <sheetName val="Non op ex"/>
      <sheetName val="Summary IS"/>
      <sheetName val="A"/>
      <sheetName val="Historical IS"/>
      <sheetName val="Hist sales GM"/>
      <sheetName val="EBITDA"/>
      <sheetName val="R&amp;D Rpt"/>
      <sheetName val="R&amp;D"/>
      <sheetName val="Selling Rpt"/>
      <sheetName val="Selling"/>
      <sheetName val="G&amp;A rpt"/>
      <sheetName val="G&amp;A"/>
      <sheetName val="Hdct"/>
      <sheetName val="Other op ex"/>
      <sheetName val="Notes"/>
      <sheetName val="Sheet1"/>
      <sheetName val="NWC graph"/>
      <sheetName val="STOCK FILE"/>
      <sheetName val="Data"/>
      <sheetName val="Pick Down List"/>
      <sheetName val="Projections"/>
      <sheetName val="Summary travaux"/>
      <sheetName val="DSO"/>
      <sheetName val="Income Statement"/>
      <sheetName val="Controls"/>
      <sheetName val="D&amp;A"/>
      <sheetName val="graphs"/>
      <sheetName val="PIA Identifiers"/>
      <sheetName val="Fund Managers"/>
      <sheetName val="RUL2"/>
      <sheetName val="P&amp;L"/>
      <sheetName val="Shipping"/>
      <sheetName val="NWCG"/>
      <sheetName val="Valuation Characteristics"/>
      <sheetName val="Long-Term Care Comps"/>
      <sheetName val="Football"/>
      <sheetName val="LBO Valuation Analysis"/>
      <sheetName val="Sheet1 (2)"/>
      <sheetName val="Sheet3"/>
      <sheetName val="Buy"/>
      <sheetName val="Summary"/>
      <sheetName val="Spin 1"/>
      <sheetName val="Sec Equity"/>
      <sheetName val="GRAPH &amp; SOURCE DATA"/>
      <sheetName val="LBO Assumptions"/>
      <sheetName val="Sale"/>
      <sheetName val="Split"/>
      <sheetName val="TargetDCF"/>
      <sheetName val="Contents"/>
      <sheetName val="model"/>
      <sheetName val="Over"/>
      <sheetName val="Sheet2"/>
      <sheetName val="2010 Liquidity"/>
      <sheetName val="Tri Tool Template"/>
      <sheetName val="Input"/>
      <sheetName val="Pivot Unbilled Rev"/>
      <sheetName val="Variance Details"/>
      <sheetName val="Invoices thru Sep"/>
      <sheetName val="Invoices through October"/>
      <sheetName val="103.02 H2O Unbilled Rev GL Dtl"/>
      <sheetName val="Cynthia Rev Sch_Oct as of 11-30"/>
      <sheetName val="Pivot Unbilled PTEs"/>
      <sheetName val="103.03 H2O Unbilled PTEs GL Dtl"/>
      <sheetName val="Ranpak"/>
      <sheetName val="To_do"/>
      <sheetName val="Non_op_ex"/>
      <sheetName val="Summary_IS"/>
      <sheetName val="Historical_IS"/>
      <sheetName val="Hist_sales_GM"/>
      <sheetName val="R&amp;D_Rpt"/>
      <sheetName val="Selling_Rpt"/>
      <sheetName val="G&amp;A_rpt"/>
      <sheetName val="Other_op_ex"/>
      <sheetName val="Herramientas para análisis-VBA"/>
      <sheetName val="Valuation Comments"/>
      <sheetName val="Exemption Codes"/>
      <sheetName val="Income Codes"/>
      <sheetName val="Recipient and WHA Status Codes"/>
      <sheetName val="Other drop down options"/>
      <sheetName val="lookups"/>
      <sheetName val="NWC_graph"/>
      <sheetName val="Income_Statement"/>
      <sheetName val="Fund_Managers"/>
      <sheetName val="Long-Term_Care_Comps"/>
      <sheetName val="LBO_Valuation_Analysis"/>
      <sheetName val="Sheet1_(2)"/>
      <sheetName val="Spin_1"/>
      <sheetName val="Sec_Equity"/>
      <sheetName val="GRAPH_&amp;_SOURCE_DATA"/>
      <sheetName val="LBO_Assumptions"/>
      <sheetName val="PIA_Identifiers"/>
      <sheetName val="To_do1"/>
      <sheetName val="Non_op_ex1"/>
      <sheetName val="Summary_IS1"/>
      <sheetName val="Historical_IS1"/>
      <sheetName val="Hist_sales_GM1"/>
      <sheetName val="R&amp;D_Rpt1"/>
      <sheetName val="Selling_Rpt1"/>
      <sheetName val="G&amp;A_rpt1"/>
      <sheetName val="Other_op_ex1"/>
      <sheetName val="NWC_graph1"/>
      <sheetName val="Income_Statement1"/>
      <sheetName val="Fund_Managers1"/>
      <sheetName val="Long-Term_Care_Comps1"/>
      <sheetName val="LBO_Valuation_Analysis1"/>
      <sheetName val="Sheet1_(2)1"/>
      <sheetName val="Spin_11"/>
      <sheetName val="Sec_Equity1"/>
      <sheetName val="GRAPH_&amp;_SOURCE_DATA1"/>
      <sheetName val="LBO_Assumptions1"/>
      <sheetName val="PIA_Identifiers1"/>
      <sheetName val="Financing"/>
      <sheetName val="Summary by Sales Center GBP"/>
      <sheetName val="SMIS Detail"/>
      <sheetName val="OI Flow"/>
      <sheetName val="OI Comp Margins"/>
      <sheetName val="Plan Design"/>
      <sheetName val="CHECKS"/>
      <sheetName val="FM Competitor - Lost"/>
      <sheetName val="1. Input Sheet "/>
      <sheetName val="BANK COMPARISON"/>
      <sheetName val="Ref Key"/>
      <sheetName val="DCF - Chem"/>
      <sheetName val="DCF Output - Chem"/>
      <sheetName val="Cashflow Output - Chem"/>
      <sheetName val="Sensitivity Output"/>
      <sheetName val="Scenarios"/>
      <sheetName val="Assumptions"/>
      <sheetName val="Offer"/>
      <sheetName val="General input"/>
      <sheetName val="Outputs"/>
      <sheetName val="Proj."/>
      <sheetName val="Schedules"/>
      <sheetName val="Input A Z"/>
      <sheetName val="Table"/>
      <sheetName val="Raw materials"/>
      <sheetName val="prod.inventory"/>
      <sheetName val="Parameters"/>
      <sheetName val="9100-PO"/>
      <sheetName val="以前年度损益调整"/>
      <sheetName val="Library Procedures"/>
      <sheetName val="物料"/>
      <sheetName val="PRC 15"/>
      <sheetName val="T  B"/>
      <sheetName val="Breakdown"/>
      <sheetName val="主数据"/>
      <sheetName val="CONTROL"/>
      <sheetName val="Deninitions"/>
      <sheetName val="Assum"/>
      <sheetName val="clmyield-hpwl"/>
      <sheetName val="Inventory Turn"/>
      <sheetName val="Sales 2016"/>
      <sheetName val="Rankings"/>
      <sheetName val="Control Panel"/>
      <sheetName val="Monthly Stacked Reports"/>
      <sheetName val="To_do2"/>
      <sheetName val="Non_op_ex2"/>
      <sheetName val="Summary_IS2"/>
      <sheetName val="Historical_IS2"/>
      <sheetName val="Hist_sales_GM2"/>
      <sheetName val="R&amp;D_Rpt2"/>
      <sheetName val="Selling_Rpt2"/>
      <sheetName val="G&amp;A_rpt2"/>
      <sheetName val="Other_op_ex2"/>
      <sheetName val="NWC_graph2"/>
      <sheetName val="Summary_travaux"/>
      <sheetName val="Income_Statement2"/>
      <sheetName val="Valuation_Characteristics"/>
      <sheetName val="Fund_Managers2"/>
      <sheetName val="Long-Term_Care_Comps2"/>
      <sheetName val="LBO_Valuation_Analysis2"/>
      <sheetName val="Sheet1_(2)2"/>
      <sheetName val="Spin_12"/>
      <sheetName val="Sec_Equity2"/>
      <sheetName val="GRAPH_&amp;_SOURCE_DATA2"/>
      <sheetName val="LBO_Assumptions2"/>
      <sheetName val="PIA_Identifiers2"/>
      <sheetName val="2010_Liquidity"/>
      <sheetName val="Tri_Tool_Template"/>
      <sheetName val="Pivot_Unbilled_Rev"/>
      <sheetName val="Variance_Details"/>
      <sheetName val="Invoices_thru_Sep"/>
      <sheetName val="Invoices_through_October"/>
      <sheetName val="103_02_H2O_Unbilled_Rev_GL_Dtl"/>
      <sheetName val="Cynthia_Rev_Sch_Oct_as_of_11-30"/>
      <sheetName val="Pivot_Unbilled_PTEs"/>
      <sheetName val="103_03_H2O_Unbilled_PTEs_GL_Dtl"/>
      <sheetName val="STOCK_FILE"/>
      <sheetName val="Pick_Down_List"/>
      <sheetName val="Raw_materials"/>
      <sheetName val="prod_inventory"/>
      <sheetName val="Library_Procedures"/>
      <sheetName val="PRC_15"/>
      <sheetName val="T__B"/>
      <sheetName val="Summary_by_Sales_Center_GBP"/>
      <sheetName val="SMIS_Detail"/>
      <sheetName val="Ref_Key"/>
      <sheetName val="Herramientas_para_análisis-VBA"/>
      <sheetName val="Valuation_Comments"/>
      <sheetName val="Exemption_Codes"/>
      <sheetName val="Income_Codes"/>
      <sheetName val="Recipient_and_WHA_Status_Codes"/>
      <sheetName val="Other_drop_down_options"/>
      <sheetName val="DCF_-_Chem"/>
      <sheetName val="DCF_Output_-_Chem"/>
      <sheetName val="Cashflow_Output_-_Chem"/>
      <sheetName val="Sensitivity_Output"/>
      <sheetName val="General_input"/>
      <sheetName val="Proj_"/>
      <sheetName val="Input_A_Z"/>
      <sheetName val="OI_Flow"/>
      <sheetName val="OI_Comp_Margins"/>
      <sheetName val="Plan_Design"/>
      <sheetName val="FM_Competitor_-_Lost"/>
      <sheetName val="1__Input_Sheet_"/>
      <sheetName val="BANK_COMPARISON"/>
      <sheetName val="ICFORMAT"/>
      <sheetName val="Old Median Price"/>
      <sheetName val="Old Volume"/>
      <sheetName val="Condo Price"/>
      <sheetName val="Old NSA Volume"/>
      <sheetName val="Portfolio Summary"/>
      <sheetName val="Lookup Data"/>
      <sheetName val="Lists"/>
      <sheetName val="Consolidated"/>
      <sheetName val="Power &amp; Fuel (S)"/>
      <sheetName val="Mapping"/>
      <sheetName val="Canadian Ledger"/>
      <sheetName val="2.Valuation"/>
      <sheetName val="Reference Dates"/>
      <sheetName val="Exhibit-4"/>
      <sheetName val="Collection Report"/>
      <sheetName val="personal"/>
      <sheetName val="Data Validation"/>
      <sheetName val="Valuation_Characteristics1"/>
      <sheetName val="Tri_Tool_Template1"/>
      <sheetName val="Pivot_Unbilled_Rev1"/>
      <sheetName val="Variance_Details1"/>
      <sheetName val="Invoices_thru_Sep1"/>
      <sheetName val="Invoices_through_October1"/>
      <sheetName val="103_02_H2O_Unbilled_Rev_GL_Dtl1"/>
      <sheetName val="Cynthia_Rev_Sch_Oct_as_of_11-31"/>
      <sheetName val="Pivot_Unbilled_PTEs1"/>
      <sheetName val="103_03_H2O_Unbilled_PTEs_GL_Dt1"/>
      <sheetName val="2010_Liquidity1"/>
      <sheetName val="Herramientas_para_análisis-VBA1"/>
      <sheetName val="Valuation_Comments1"/>
      <sheetName val="Exemption_Codes1"/>
      <sheetName val="Income_Codes1"/>
      <sheetName val="Recipient_and_WHA_Status_Codes1"/>
      <sheetName val="Other_drop_down_options1"/>
      <sheetName val="Valuation_Characteristics2"/>
      <sheetName val="Tri_Tool_Template2"/>
      <sheetName val="Pivot_Unbilled_Rev2"/>
      <sheetName val="Variance_Details2"/>
      <sheetName val="Invoices_thru_Sep2"/>
      <sheetName val="Invoices_through_October2"/>
      <sheetName val="103_02_H2O_Unbilled_Rev_GL_Dtl2"/>
      <sheetName val="Cynthia_Rev_Sch_Oct_as_of_11-32"/>
      <sheetName val="Pivot_Unbilled_PTEs2"/>
      <sheetName val="103_03_H2O_Unbilled_PTEs_GL_Dt2"/>
      <sheetName val="2010_Liquidity2"/>
      <sheetName val="Herramientas_para_análisis-VBA2"/>
      <sheetName val="Valuation_Comments2"/>
      <sheetName val="Exemption_Codes2"/>
      <sheetName val="Income_Codes2"/>
      <sheetName val="Recipient_and_WHA_Status_Codes2"/>
      <sheetName val="Other_drop_down_options2"/>
      <sheetName val="To_do3"/>
      <sheetName val="Non_op_ex3"/>
      <sheetName val="Summary_IS3"/>
      <sheetName val="Historical_IS3"/>
      <sheetName val="Hist_sales_GM3"/>
      <sheetName val="R&amp;D_Rpt3"/>
      <sheetName val="Selling_Rpt3"/>
      <sheetName val="G&amp;A_rpt3"/>
      <sheetName val="Other_op_ex3"/>
      <sheetName val="NWC_graph3"/>
      <sheetName val="Income_Statement3"/>
      <sheetName val="Long-Term_Care_Comps3"/>
      <sheetName val="LBO_Valuation_Analysis3"/>
      <sheetName val="Sheet1_(2)3"/>
      <sheetName val="Spin_13"/>
      <sheetName val="Sec_Equity3"/>
      <sheetName val="GRAPH_&amp;_SOURCE_DATA3"/>
      <sheetName val="LBO_Assumptions3"/>
      <sheetName val="PIA_Identifiers3"/>
      <sheetName val="Fund_Managers3"/>
      <sheetName val="Valuation_Characteristics3"/>
      <sheetName val="Tri_Tool_Template3"/>
      <sheetName val="Pivot_Unbilled_Rev3"/>
      <sheetName val="Variance_Details3"/>
      <sheetName val="Invoices_thru_Sep3"/>
      <sheetName val="Invoices_through_October3"/>
      <sheetName val="103_02_H2O_Unbilled_Rev_GL_Dtl3"/>
      <sheetName val="Cynthia_Rev_Sch_Oct_as_of_11-33"/>
      <sheetName val="Pivot_Unbilled_PTEs3"/>
      <sheetName val="103_03_H2O_Unbilled_PTEs_GL_Dt3"/>
      <sheetName val="2010_Liquidity3"/>
      <sheetName val="Herramientas_para_análisis-VBA3"/>
      <sheetName val="Valuation_Comments3"/>
      <sheetName val="Exemption_Codes3"/>
      <sheetName val="Income_Codes3"/>
      <sheetName val="Recipient_and_WHA_Status_Codes3"/>
      <sheetName val="Other_drop_down_options3"/>
      <sheetName val="To_do4"/>
      <sheetName val="Non_op_ex4"/>
      <sheetName val="Summary_IS4"/>
      <sheetName val="Historical_IS4"/>
      <sheetName val="Hist_sales_GM4"/>
      <sheetName val="R&amp;D_Rpt4"/>
      <sheetName val="Selling_Rpt4"/>
      <sheetName val="G&amp;A_rpt4"/>
      <sheetName val="Other_op_ex4"/>
      <sheetName val="NWC_graph4"/>
      <sheetName val="Income_Statement4"/>
      <sheetName val="Long-Term_Care_Comps4"/>
      <sheetName val="LBO_Valuation_Analysis4"/>
      <sheetName val="Sheet1_(2)4"/>
      <sheetName val="Spin_14"/>
      <sheetName val="Sec_Equity4"/>
      <sheetName val="GRAPH_&amp;_SOURCE_DATA4"/>
      <sheetName val="LBO_Assumptions4"/>
      <sheetName val="PIA_Identifiers4"/>
      <sheetName val="Fund_Managers4"/>
      <sheetName val="Valuation_Characteristics4"/>
      <sheetName val="Tri_Tool_Template4"/>
      <sheetName val="Pivot_Unbilled_Rev4"/>
      <sheetName val="Variance_Details4"/>
      <sheetName val="Invoices_thru_Sep4"/>
      <sheetName val="Invoices_through_October4"/>
      <sheetName val="103_02_H2O_Unbilled_Rev_GL_Dtl4"/>
      <sheetName val="Cynthia_Rev_Sch_Oct_as_of_11-34"/>
      <sheetName val="Pivot_Unbilled_PTEs4"/>
      <sheetName val="103_03_H2O_Unbilled_PTEs_GL_Dt4"/>
      <sheetName val="2010_Liquidity4"/>
      <sheetName val="Herramientas_para_análisis-VBA4"/>
      <sheetName val="Valuation_Comments4"/>
      <sheetName val="Exemption_Codes4"/>
      <sheetName val="Income_Codes4"/>
      <sheetName val="Recipient_and_WHA_Status_Codes4"/>
      <sheetName val="Other_drop_down_options4"/>
      <sheetName val="GT_Ref_Libr"/>
      <sheetName val="SS Consolidated 2006"/>
      <sheetName val="B"/>
      <sheetName val="Cashbook"/>
      <sheetName val="Base Info"/>
      <sheetName val="Currency"/>
      <sheetName val="Non-Statistical Sampling"/>
      <sheetName val="AR Drop Downs"/>
      <sheetName val="DropDown"/>
      <sheetName val="Income Statement breakdown"/>
      <sheetName val="EurotoolsXRates"/>
      <sheetName val="Revenue"/>
      <sheetName val="Ex-rate"/>
      <sheetName val="CBUGL"/>
      <sheetName val="Comp. Transaction"/>
      <sheetName val="PRC 13"/>
      <sheetName val="进口设备FOB总价表"/>
      <sheetName val="Netearnanal"/>
      <sheetName val="zw"/>
      <sheetName val="ADJ Sum(console)"/>
      <sheetName val="moban"/>
      <sheetName val="1-2构筑物"/>
      <sheetName val="展厅办公及车间拆分"/>
      <sheetName val="租入房产-第三方"/>
      <sheetName val="BASE"/>
      <sheetName val="Validation"/>
      <sheetName val="Ex Rates"/>
      <sheetName val="CC IO GL Master"/>
      <sheetName val="Ex_Rates"/>
      <sheetName val="CC_IO_GL_Master"/>
      <sheetName val="Data_Validation"/>
      <sheetName val="Exec"/>
      <sheetName val="Lookup_Lists"/>
      <sheetName val="VME"/>
      <sheetName val="STOCK_FILE1"/>
      <sheetName val="Pick_Down_List1"/>
      <sheetName val="CC_IO_GL_Master1"/>
      <sheetName val="Data_Validation1"/>
      <sheetName val="Ex_Rates1"/>
      <sheetName val="STOCK_FILE2"/>
      <sheetName val="Pick_Down_List2"/>
      <sheetName val="CC_IO_GL_Master2"/>
      <sheetName val="Data_Validation2"/>
      <sheetName val="Ex_Rates2"/>
      <sheetName val="STOCK_FILE3"/>
      <sheetName val="Pick_Down_List3"/>
      <sheetName val="Data_Validation3"/>
      <sheetName val="Ex_Rates3"/>
      <sheetName val="CC_IO_GL_Master3"/>
      <sheetName val="STOCK_FILE4"/>
      <sheetName val="Pick_Down_List4"/>
      <sheetName val="Data_Validation4"/>
      <sheetName val="Ex_Rates4"/>
      <sheetName val="CC_IO_GL_Master4"/>
      <sheetName val="Basic infor."/>
      <sheetName val="To_do5"/>
      <sheetName val="Non_op_ex5"/>
      <sheetName val="Summary_IS5"/>
      <sheetName val="Historical_IS5"/>
      <sheetName val="Hist_sales_GM5"/>
      <sheetName val="R&amp;D_Rpt5"/>
      <sheetName val="Selling_Rpt5"/>
      <sheetName val="G&amp;A_rpt5"/>
      <sheetName val="Other_op_ex5"/>
      <sheetName val="STOCK_FILE5"/>
      <sheetName val="Pick_Down_List5"/>
      <sheetName val="Data_Validation5"/>
      <sheetName val="Ex_Rates5"/>
      <sheetName val="CC_IO_GL_Master5"/>
      <sheetName val="To_do6"/>
      <sheetName val="Non_op_ex6"/>
      <sheetName val="Summary_IS6"/>
      <sheetName val="Historical_IS6"/>
      <sheetName val="Hist_sales_GM6"/>
      <sheetName val="R&amp;D_Rpt6"/>
      <sheetName val="Selling_Rpt6"/>
      <sheetName val="G&amp;A_rpt6"/>
      <sheetName val="Other_op_ex6"/>
      <sheetName val="STOCK_FILE6"/>
      <sheetName val="Pick_Down_List6"/>
      <sheetName val="Data_Validation6"/>
      <sheetName val="Ex_Rates6"/>
      <sheetName val="CC_IO_GL_Master6"/>
      <sheetName val="To_do7"/>
      <sheetName val="Non_op_ex7"/>
      <sheetName val="Summary_IS7"/>
      <sheetName val="Historical_IS7"/>
      <sheetName val="Hist_sales_GM7"/>
      <sheetName val="R&amp;D_Rpt7"/>
      <sheetName val="Selling_Rpt7"/>
      <sheetName val="G&amp;A_rpt7"/>
      <sheetName val="Other_op_ex7"/>
      <sheetName val="STOCK_FILE7"/>
      <sheetName val="Pick_Down_List7"/>
      <sheetName val="Ex_Rates7"/>
      <sheetName val="CC_IO_GL_Master7"/>
      <sheetName val="Data_Validation7"/>
      <sheetName val="To_do8"/>
      <sheetName val="Non_op_ex8"/>
      <sheetName val="Summary_IS8"/>
      <sheetName val="Historical_IS8"/>
      <sheetName val="Hist_sales_GM8"/>
      <sheetName val="R&amp;D_Rpt8"/>
      <sheetName val="Selling_Rpt8"/>
      <sheetName val="G&amp;A_rpt8"/>
      <sheetName val="Other_op_ex8"/>
      <sheetName val="STOCK_FILE8"/>
      <sheetName val="Pick_Down_List8"/>
      <sheetName val="Ex_Rates8"/>
      <sheetName val="CC_IO_GL_Master8"/>
      <sheetName val="Data_Validation8"/>
      <sheetName val="To_do9"/>
      <sheetName val="Non_op_ex9"/>
      <sheetName val="Summary_IS9"/>
      <sheetName val="Historical_IS9"/>
      <sheetName val="Hist_sales_GM9"/>
      <sheetName val="R&amp;D_Rpt9"/>
      <sheetName val="Selling_Rpt9"/>
      <sheetName val="G&amp;A_rpt9"/>
      <sheetName val="Other_op_ex9"/>
      <sheetName val="STOCK_FILE9"/>
      <sheetName val="Pick_Down_List9"/>
      <sheetName val="Data_Validation9"/>
      <sheetName val="Ex_Rates9"/>
      <sheetName val="CC_IO_GL_Master9"/>
      <sheetName val="Term"/>
      <sheetName val="master"/>
      <sheetName val="单位名称"/>
      <sheetName val="Ex Diff"/>
      <sheetName val="MKTPLC TOT"/>
      <sheetName val="Inventory_Turn"/>
      <sheetName val="Power_&amp;_Fuel_(S)"/>
      <sheetName val="Sales_2016"/>
      <sheetName val="Portfolio_Summary"/>
      <sheetName val="Lookup_Data"/>
      <sheetName val="Consolidated BS"/>
      <sheetName val="Variance Sum "/>
      <sheetName val="POS Data"/>
      <sheetName val="EY USE ONLY"/>
      <sheetName val="Dischg"/>
      <sheetName val="C01-General"/>
      <sheetName val="C02-Book to Tax - Net"/>
      <sheetName val="NWC_graph5"/>
      <sheetName val="Income_Statement5"/>
      <sheetName val="Long-Term_Care_Comps5"/>
      <sheetName val="LBO_Valuation_Analysis5"/>
      <sheetName val="Sheet1_(2)5"/>
      <sheetName val="Spin_15"/>
      <sheetName val="Sec_Equity5"/>
      <sheetName val="GRAPH_&amp;_SOURCE_DATA5"/>
      <sheetName val="LBO_Assumptions5"/>
      <sheetName val="PIA_Identifiers5"/>
      <sheetName val="Fund_Managers5"/>
      <sheetName val="Valuation_Characteristics5"/>
      <sheetName val="Tri_Tool_Template5"/>
      <sheetName val="Pivot_Unbilled_Rev5"/>
      <sheetName val="Variance_Details5"/>
      <sheetName val="Invoices_thru_Sep5"/>
      <sheetName val="Invoices_through_October5"/>
      <sheetName val="103_02_H2O_Unbilled_Rev_GL_Dtl5"/>
      <sheetName val="Cynthia_Rev_Sch_Oct_as_of_11-35"/>
      <sheetName val="Pivot_Unbilled_PTEs5"/>
      <sheetName val="103_03_H2O_Unbilled_PTEs_GL_Dt5"/>
      <sheetName val="2010_Liquidity5"/>
      <sheetName val="Herramientas_para_análisis-VBA5"/>
      <sheetName val="Valuation_Comments5"/>
      <sheetName val="Exemption_Codes5"/>
      <sheetName val="Income_Codes5"/>
      <sheetName val="Recipient_and_WHA_Status_Codes5"/>
      <sheetName val="Other_drop_down_options5"/>
      <sheetName val="Earnings model"/>
      <sheetName val="Input_Investor"/>
      <sheetName val="Input_Deal_Info"/>
      <sheetName val="Input_Vehicle"/>
      <sheetName val="Monthly_Stacked_Reports"/>
      <sheetName val="Old_Median_Price"/>
      <sheetName val="Old_Volume"/>
      <sheetName val="Condo_Price"/>
      <sheetName val="Old_NSA_Volume"/>
      <sheetName val="Control_Panel"/>
      <sheetName val="Comparison"/>
      <sheetName val="vol2000"/>
      <sheetName val="vol2001"/>
      <sheetName val="vol2003"/>
      <sheetName val="vol2004"/>
      <sheetName val="Chart 2003 case-subset"/>
      <sheetName val="Chart 2004 Cases"/>
      <sheetName val="Chart 2004 case-subset"/>
      <sheetName val="vol2002"/>
      <sheetName val="IncStmt"/>
      <sheetName val="AR"/>
      <sheetName val="NWC"/>
      <sheetName val="SUPPLIER PPM"/>
      <sheetName val="Pricing"/>
      <sheetName val="Cumulative Waterfall FY21"/>
      <sheetName val="07.20 Accrual"/>
      <sheetName val="1st Qtr 03 PURCHASES"/>
      <sheetName val="1st Qtr 04 PURCHASES"/>
      <sheetName val="FINANCIALS"/>
      <sheetName val="Selection Menu"/>
      <sheetName val="Global Only Rev Split "/>
      <sheetName val="Report 2"/>
      <sheetName val="Income_Statement6"/>
      <sheetName val="Tri_Tool_Template6"/>
      <sheetName val="NWC_graph6"/>
      <sheetName val="Fund_Managers6"/>
      <sheetName val="Valuation_Characteristics6"/>
      <sheetName val="Long-Term_Care_Comps6"/>
      <sheetName val="LBO_Valuation_Analysis6"/>
      <sheetName val="Sheet1_(2)6"/>
      <sheetName val="Spin_16"/>
      <sheetName val="Sec_Equity6"/>
      <sheetName val="GRAPH_&amp;_SOURCE_DATA6"/>
      <sheetName val="LBO_Assumptions6"/>
      <sheetName val="PIA_Identifiers6"/>
      <sheetName val="2010_Liquidity6"/>
      <sheetName val="Herramientas_para_análisis-VBA6"/>
      <sheetName val="Pivot_Unbilled_Rev6"/>
      <sheetName val="Variance_Details6"/>
      <sheetName val="Invoices_thru_Sep6"/>
      <sheetName val="Invoices_through_October6"/>
      <sheetName val="103_02_H2O_Unbilled_Rev_GL_Dtl6"/>
      <sheetName val="Cynthia_Rev_Sch_Oct_as_of_11-36"/>
      <sheetName val="Pivot_Unbilled_PTEs6"/>
      <sheetName val="103_03_H2O_Unbilled_PTEs_GL_Dt6"/>
      <sheetName val="Valuation_Comments6"/>
      <sheetName val="Exemption_Codes6"/>
      <sheetName val="Income_Codes6"/>
      <sheetName val="Recipient_and_WHA_Status_Codes6"/>
      <sheetName val="Other_drop_down_options6"/>
      <sheetName val="Canadian_Ledger"/>
      <sheetName val="Collection_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refreshError="1"/>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 sheetId="475" refreshError="1"/>
      <sheetData sheetId="476" refreshError="1"/>
      <sheetData sheetId="477"/>
      <sheetData sheetId="478"/>
      <sheetData sheetId="479"/>
      <sheetData sheetId="480"/>
      <sheetData sheetId="48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refreshError="1"/>
      <sheetData sheetId="529" refreshError="1"/>
      <sheetData sheetId="530" refreshError="1"/>
      <sheetData sheetId="531"/>
      <sheetData sheetId="532"/>
      <sheetData sheetId="533" refreshError="1"/>
      <sheetData sheetId="534" refreshError="1"/>
      <sheetData sheetId="535" refreshError="1"/>
      <sheetData sheetId="536"/>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JE KY"/>
      <sheetName val="worksheet"/>
      <sheetName val="BalbeforeAdj"/>
      <sheetName val="KYlease"/>
      <sheetName val="recap"/>
      <sheetName val="Power &amp; Fuel(new)"/>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S"/>
      <sheetName val="TransLetterS"/>
      <sheetName val="IndexS"/>
      <sheetName val="CheckS"/>
      <sheetName val="AbbreviationS"/>
      <sheetName val="Sheet12S"/>
      <sheetName val="Sheet8S"/>
      <sheetName val="Sheet4S"/>
      <sheetName val="Sheet0"/>
      <sheetName val="Sheet01S"/>
      <sheetName val="Cover"/>
      <sheetName val="base"/>
      <sheetName val="Base Info"/>
      <sheetName val="会计分录序时簿"/>
      <sheetName val="PL1-丽都医院"/>
      <sheetName val="Consolidation_DRAFT"/>
      <sheetName val="Deferred tax"/>
      <sheetName val="附表6"/>
      <sheetName val="EBITDA Bridge"/>
      <sheetName val="노무비"/>
      <sheetName val="Set-up"/>
      <sheetName val="PL"/>
      <sheetName val="Revenue by product &amp; customer"/>
      <sheetName val="Curr Fcst"/>
      <sheetName val="MasterList"/>
      <sheetName val="ARAging"/>
      <sheetName val="Assumptions"/>
      <sheetName val="Shunde"/>
      <sheetName val="SALE"/>
      <sheetName val="营业预算"/>
      <sheetName val="Input Area"/>
      <sheetName val="Master"/>
      <sheetName val="Non-Statistical Sampling Master"/>
      <sheetName val="Two Step Revenue Testing Master"/>
      <sheetName val="Global Data"/>
      <sheetName val="Detail Loan Move. &amp; Listing"/>
      <sheetName val="4-货币资金-现金"/>
      <sheetName val="Deckblatt(Coversheet)"/>
      <sheetName val="Comp"/>
      <sheetName val="Mfg_Tdg"/>
      <sheetName val="P&amp;L"/>
      <sheetName val="Financial Statement"/>
      <sheetName val="毛利率损耗后-按城市"/>
      <sheetName val="毛利率损耗前-按品类按客户类型-上海"/>
      <sheetName val="PL-科室分量价"/>
      <sheetName val="Parameter"/>
      <sheetName val="Inputs"/>
      <sheetName val="NWC"/>
      <sheetName val="Ownership Percentages"/>
      <sheetName val="Tenants"/>
      <sheetName val="Customer(Farm)"/>
      <sheetName val="Database-payment"/>
      <sheetName val="Database-collection"/>
      <sheetName val="Database-card"/>
      <sheetName val="Datos 98"/>
      <sheetName val="Summary"/>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1000"/>
      <sheetName val="HR"/>
      <sheetName val="CAPEX"/>
      <sheetName val="Bank Ratios"/>
      <sheetName val="Long Term"/>
      <sheetName val="NEW AP Analytics"/>
      <sheetName val="Inventory"/>
      <sheetName val="&gt;120days accounts"/>
      <sheetName val="AR Analytics"/>
      <sheetName val="Blue Book"/>
      <sheetName val="YTD Sales in Liters"/>
      <sheetName val="Top 10 Customers"/>
      <sheetName val="Sales in Liters"/>
      <sheetName val="Sales 2003"/>
      <sheetName val="Comparative Monthly Sales Repor"/>
      <sheetName val="Sales 2004"/>
      <sheetName val="Brian's Copy"/>
      <sheetName val="TB"/>
      <sheetName val="PopCache"/>
      <sheetName val="20_002"/>
      <sheetName val="project 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1"/>
      <sheetName val="Graph2"/>
      <sheetName val="synthgraph"/>
      <sheetName val="PXMODEL"/>
      <sheetName val="TargDCF"/>
      <sheetName val="TargIS"/>
      <sheetName val="Charts"/>
      <sheetName val="Historical Financial Statements"/>
      <sheetName val="Calculations"/>
      <sheetName val="VBA Forecast &amp; DCF"/>
      <sheetName val="Ratio Analysis"/>
      <sheetName val="Developer rev 99"/>
      <sheetName val=" Ad Sales  exp"/>
      <sheetName val="Bus Dev"/>
      <sheetName val="corp. exp"/>
      <sheetName val="Sum"/>
      <sheetName val="Sales 2003"/>
      <sheetName val="QtrData"/>
      <sheetName val="Report Month"/>
      <sheetName val="SubContract Units"/>
      <sheetName val="Cover"/>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
      <sheetName val="EN-BS"/>
      <sheetName val="EN-PL"/>
      <sheetName val="BS"/>
      <sheetName val="U101"/>
      <sheetName val="U102"/>
      <sheetName val="C101"/>
      <sheetName val="H101"/>
      <sheetName val="H200"/>
      <sheetName val="I101"/>
      <sheetName val="I300"/>
      <sheetName val="I300-1"/>
      <sheetName val="I400"/>
      <sheetName val="O101"/>
      <sheetName val="O120"/>
      <sheetName val="1"/>
      <sheetName val="P101"/>
      <sheetName val="P130"/>
      <sheetName val="T101"/>
      <sheetName val="T120"/>
      <sheetName val="T140"/>
      <sheetName val="Shunde"/>
      <sheetName val="#REF!"/>
      <sheetName val="F101"/>
      <sheetName val="K420"/>
      <sheetName val="AFEMAI"/>
      <sheetName val="生产成本"/>
      <sheetName val="1-6月整车利润表"/>
      <sheetName val="Cost-Bud"/>
      <sheetName val="Turnover-Bud"/>
      <sheetName val="Vol-Bud"/>
      <sheetName val="F1"/>
      <sheetName val="Collateral"/>
      <sheetName val="Disposition"/>
      <sheetName val="Drop List References"/>
      <sheetName val="Sheet0"/>
      <sheetName val="BJ"/>
      <sheetName val="Data List"/>
      <sheetName val="base"/>
      <sheetName val="0.0ControlSheet"/>
      <sheetName val="Curr Fcst"/>
      <sheetName val="Base Info"/>
      <sheetName val="MasterList"/>
      <sheetName val="cover"/>
      <sheetName val="input"/>
      <sheetName val="BALANCE SHEET"/>
      <sheetName val="Trans_Letter"/>
      <sheetName val="Index"/>
      <sheetName val="Abbreviations"/>
      <sheetName val="Lead_Index"/>
      <sheetName val="Lead PL"/>
      <sheetName val="Lead CF"/>
      <sheetName val="Lead BS"/>
      <sheetName val="Recon_Index"/>
      <sheetName val="R1"/>
      <sheetName val="R2"/>
      <sheetName val="PL_Index"/>
      <sheetName val="PL1"/>
      <sheetName val="PL2"/>
      <sheetName val="CF_Index"/>
      <sheetName val="CF1"/>
      <sheetName val="CF2"/>
      <sheetName val="BS_Index"/>
      <sheetName val="BS1"/>
      <sheetName val="BS2"/>
      <sheetName val="WC_Index"/>
      <sheetName val="WC1"/>
      <sheetName val="WC2"/>
      <sheetName val="FC_Index"/>
      <sheetName val="FC1"/>
      <sheetName val="FC2"/>
      <sheetName val="Sheet8S"/>
      <sheetName val="Sheet4S"/>
      <sheetName val="Sheet01S"/>
      <sheetName val="Sheet12S"/>
      <sheetName val="Set-up"/>
      <sheetName val="PL"/>
      <sheetName val="Product Registration"/>
      <sheetName val="ARP-P101"/>
      <sheetName val="Labour"/>
      <sheetName val="流资汇总"/>
      <sheetName val="会计分录序时簿"/>
      <sheetName val="insurance parameter"/>
      <sheetName val="ARAging"/>
      <sheetName val="9-7-00 Board P&amp;L (Scenario 1)"/>
      <sheetName val="Preparers"/>
      <sheetName val="F-B"/>
      <sheetName val="F-B-21"/>
      <sheetName val="F-B-4"/>
      <sheetName val="4-货币资金-现金"/>
      <sheetName val="synthgraph"/>
      <sheetName val="Id"/>
      <sheetName val="Intro2"/>
      <sheetName val="Provisions"/>
      <sheetName val="Phuong an 1"/>
      <sheetName val="InvoiceList"/>
      <sheetName val="Library Procedures"/>
      <sheetName val="source"/>
      <sheetName val="Control"/>
      <sheetName val="Drop_List_References"/>
      <sheetName val="Data_List"/>
      <sheetName val="0_0ControlSheet"/>
      <sheetName val="Curr_Fcst"/>
      <sheetName val="Base_Info"/>
      <sheetName val="BALANCE_SHEET"/>
      <sheetName val="Lead_PL"/>
      <sheetName val="Lead_CF"/>
      <sheetName val="Lead_BS"/>
      <sheetName val="Product_Registration"/>
      <sheetName val="insurance_parameter"/>
      <sheetName val="9-7-00_Board_P&amp;L_(Scenario_1)"/>
      <sheetName val="Phuong_an_1"/>
      <sheetName val="Library_Procedures"/>
      <sheetName val="Sales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
      <sheetName val="U100"/>
      <sheetName val="U300"/>
      <sheetName val="U400"/>
      <sheetName val="U410"/>
      <sheetName val="U420"/>
      <sheetName val="U500"/>
      <sheetName val="U510"/>
      <sheetName val="U600"/>
      <sheetName val="U700"/>
      <sheetName val="U800"/>
      <sheetName val="4-货币资金-现金"/>
      <sheetName val="#REF!"/>
      <sheetName val="流资汇总"/>
      <sheetName val="选择报表"/>
      <sheetName val="N201"/>
      <sheetName val="Main"/>
      <sheetName val="Rent Roll_py"/>
      <sheetName val="Shunde"/>
      <sheetName val="N301"/>
      <sheetName val="Delphi Volume-Sent Div Jun1"/>
      <sheetName val="base"/>
      <sheetName val="0.0ControlSheet"/>
      <sheetName val="Sheet0"/>
      <sheetName val="2009 P&amp;L"/>
      <sheetName val="cover"/>
      <sheetName val="General"/>
      <sheetName val="sysWorkbook"/>
      <sheetName val="Product Registration"/>
      <sheetName val="synthgraph"/>
      <sheetName val="KET(SZ)_U"/>
      <sheetName val="IRL and Q&amp;A_Tax"/>
      <sheetName val="insurance parameter"/>
      <sheetName val="Clec Comp"/>
      <sheetName val="Sheet1"/>
      <sheetName val="other investment"/>
      <sheetName val="THREE VARIABLES"/>
      <sheetName val="BALANCE SHEET"/>
      <sheetName val="Rules"/>
      <sheetName val="会计分录序时簿"/>
      <sheetName val="Labour"/>
      <sheetName val="master"/>
      <sheetName val="Sales analysis"/>
      <sheetName val="Rent_Roll_py"/>
      <sheetName val="Delphi_Volume-Sent_Div_Jun1"/>
      <sheetName val="0_0ControlSheet"/>
      <sheetName val="2009_P&amp;L"/>
      <sheetName val="Product_Registration"/>
      <sheetName val="IRL_and_Q&amp;A_Tax"/>
      <sheetName val="insurance_parameter"/>
      <sheetName val="Clec_Comp"/>
      <sheetName val="other_investment"/>
      <sheetName val="THREE_VARIABLES"/>
      <sheetName val="BALANCE_SHEET"/>
      <sheetName val="Sales_analysis"/>
      <sheetName val="Ini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REE VARIABLES"/>
      <sheetName val="PRODUCT SCHEDULE"/>
      <sheetName val="DRIVEN BY RELEASE"/>
      <sheetName val="MASTER"/>
      <sheetName val="Shunde"/>
      <sheetName val="Power &amp; Fuel (S)"/>
      <sheetName val="Power &amp; Fuel(new)"/>
      <sheetName val="Power &amp; Fuel(SMS)"/>
      <sheetName val="TargIS"/>
      <sheetName val="TargBSCF"/>
      <sheetName val="KISSAN"/>
      <sheetName val="#REF"/>
      <sheetName val="CAPRAPSCHED"/>
      <sheetName val="Pg2.Maint Svc Stats"/>
      <sheetName val="Asset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investment"/>
      <sheetName val="Shunde"/>
      <sheetName val="P&amp;L Summary"/>
      <sheetName val="Sheet3 (2)"/>
      <sheetName val="4-货币资金-现金"/>
      <sheetName val="Templat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1"/>
      <sheetName val="EXP2"/>
      <sheetName val="EXP3"/>
      <sheetName val="SalaryData"/>
      <sheetName val="Mbr"/>
      <sheetName val="Budget"/>
      <sheetName val="Param(1)"/>
      <sheetName val="Integration"/>
      <sheetName val="Amortization Schedules"/>
      <sheetName val="Sales 2003"/>
      <sheetName val="L"/>
      <sheetName val="ratios"/>
      <sheetName val="min-ems"/>
      <sheetName val="fORMULAE"/>
      <sheetName val="Data"/>
      <sheetName val="2006"/>
      <sheetName val="INPUT - production"/>
      <sheetName val="#REF"/>
      <sheetName val="Non-Payroll Expenses"/>
      <sheetName val="Revenue Breakdown"/>
      <sheetName val="Assumptions"/>
      <sheetName val="Corporate Payroll"/>
      <sheetName val="MONSPD"/>
      <sheetName val="Seasonality curve"/>
      <sheetName val="Growth curves"/>
      <sheetName val="DealSheet"/>
      <sheetName val="S-U"/>
      <sheetName val="Subject"/>
      <sheetName val="NewExpFormat220702"/>
      <sheetName val="DIO"/>
      <sheetName val="Breadown"/>
      <sheetName val="Service Offerings to Top-20"/>
      <sheetName val="Logistics Out. by Region"/>
      <sheetName val="Revenue by Segment"/>
      <sheetName val="Facilities Overview"/>
      <sheetName val="Suburban customer bridges"/>
      <sheetName val="1) Balance Sheet Summary"/>
      <sheetName val="MITL"/>
      <sheetName val="Status refere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Sch 1-11"/>
      <sheetName val="Fixed Assets - Sch3"/>
      <sheetName val="Sch 12-16"/>
      <sheetName val="Sch 17-18"/>
      <sheetName val="Share Cap &amp; Loans"/>
      <sheetName val="Stock"/>
      <sheetName val="Fixed Assets"/>
      <sheetName val="debtors"/>
      <sheetName val="Cash and Bank"/>
      <sheetName val="Loans &amp; Adv"/>
      <sheetName val="CL&amp;P"/>
      <sheetName val="Prelim"/>
      <sheetName val="p&amp;l"/>
      <sheetName val="Sch 1_11"/>
      <sheetName val="P&amp;L Summary"/>
      <sheetName val="Template"/>
      <sheetName val="4-货币资金-现金"/>
      <sheetName val="MasterList"/>
      <sheetName val="other investment"/>
      <sheetName val="Assumptions"/>
      <sheetName val="Sch_1-11"/>
      <sheetName val="Fixed_Assets_-_Sch3"/>
      <sheetName val="Sch_12-16"/>
      <sheetName val="Sch_17-18"/>
      <sheetName val="Share_Cap_&amp;_Loans"/>
      <sheetName val="Fixed_Assets"/>
      <sheetName val="Cash_and_Bank"/>
      <sheetName val="Loans_&amp;_Adv"/>
      <sheetName val="Sch_1_11"/>
      <sheetName val="P&amp;L_Summary"/>
      <sheetName val="other_inve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6BP"/>
      <sheetName val="A-1 RESUMEN"/>
      <sheetName val="C-1 RETENCIONES"/>
    </sheetNames>
    <sheetDataSet>
      <sheetData sheetId="0" refreshError="1"/>
      <sheetData sheetId="1" refreshError="1"/>
      <sheetData sheetId="2"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le Design"/>
      <sheetName val="Sampling Table"/>
      <sheetName val="Sales 2003"/>
      <sheetName val="Sample_Design"/>
      <sheetName val="Sampling_Table"/>
      <sheetName val="Sales_2003"/>
      <sheetName val="other investment"/>
    </sheetNames>
    <sheetDataSet>
      <sheetData sheetId="0" refreshError="1"/>
      <sheetData sheetId="1" refreshError="1"/>
      <sheetData sheetId="2" refreshError="1"/>
      <sheetData sheetId="3"/>
      <sheetData sheetId="4"/>
      <sheetData sheetId="5"/>
      <sheetData sheetId="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utation"/>
      <sheetName val="Jan00"/>
      <sheetName val="SCRATCH"/>
      <sheetName val="Asset"/>
      <sheetName val="Liab"/>
      <sheetName val="Capital"/>
      <sheetName val="GEOTECNICA"/>
      <sheetName val="MAR00"/>
      <sheetName val="Feb00"/>
      <sheetName val="FlashMgtMo"/>
      <sheetName val="FlashMgtYTD"/>
      <sheetName val="Sch 1-11"/>
      <sheetName val="P&amp;L Summary"/>
      <sheetName val="Sheet1"/>
      <sheetName val="Template"/>
      <sheetName val="Sch_1-11"/>
      <sheetName val="P&amp;L_Summary"/>
      <sheetName val="BS"/>
      <sheetName val="Lookup"/>
      <sheetName val="1257"/>
      <sheetName val="04-06折旧"/>
      <sheetName val="04-05年运营费用"/>
      <sheetName val="Assumptions"/>
      <sheetName val="明细"/>
      <sheetName val="PCSTMTS"/>
      <sheetName val="2008 (mgt fee to JLL)"/>
      <sheetName val="Cashflow(Scenario)"/>
      <sheetName val="other investment"/>
      <sheetName val="Assumption"/>
      <sheetName val="ARAging"/>
      <sheetName val="TH"/>
      <sheetName val="pl-mtd"/>
      <sheetName val="FF-21(a)"/>
      <sheetName val="Company Info"/>
      <sheetName val="Delphi Volume-Sent Div Jun1"/>
      <sheetName val="Picklist"/>
      <sheetName val="Repayment Summary"/>
      <sheetName val="Ex Rates"/>
      <sheetName val="CASHFLOW"/>
      <sheetName val="CA"/>
      <sheetName val="6.Monthly CF"/>
      <sheetName val="Sch_1-111"/>
      <sheetName val="P&amp;L_Summary1"/>
      <sheetName val="2008_(mgt_fee_to_JLL)"/>
      <sheetName val="other_investment"/>
      <sheetName val="Sales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Unitary"/>
      <sheetName val="Consol"/>
      <sheetName val="SSCH2"/>
      <sheetName val="SSHC1"/>
      <sheetName val="PDI"/>
      <sheetName val="P-One"/>
      <sheetName val="depr."/>
      <sheetName val="GW_woff"/>
      <sheetName val="gain"/>
      <sheetName val="Workers Comp"/>
      <sheetName val="Sampling Table"/>
      <sheetName val="LOOKUP"/>
      <sheetName val="Sales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ensitivity"/>
      <sheetName val="DCF 12.2%"/>
      <sheetName val="DCF 12%"/>
      <sheetName val="DCF 11.5%"/>
      <sheetName val="DCF 11%"/>
      <sheetName val="DCF 10.5%"/>
      <sheetName val="DCF 10%"/>
      <sheetName val="DCF 9.5%"/>
      <sheetName val="DCF 9%"/>
      <sheetName val="DCF 8.5%"/>
      <sheetName val="DCF 8%"/>
      <sheetName val="DCF 7.5%"/>
      <sheetName val="DCF 7%"/>
      <sheetName val="Cash Flow"/>
      <sheetName val="WACC"/>
      <sheetName val="BS"/>
      <sheetName val="P&amp;L"/>
      <sheetName val="Abridged P&amp;L"/>
      <sheetName val="Abridged BS"/>
      <sheetName val="Abridged Cash Flow"/>
      <sheetName val="Preference Dividend"/>
      <sheetName val="computation"/>
      <sheetName val="Sch 1-11"/>
      <sheetName val="P&amp;L Summary"/>
      <sheetName val="Template"/>
      <sheetName val="应收帐款 AR "/>
      <sheetName val="configuration"/>
      <sheetName val="Sheet0"/>
      <sheetName val="Unitary"/>
      <sheetName val="DCF_12_2%"/>
      <sheetName val="DCF_12%"/>
      <sheetName val="DCF_11_5%"/>
      <sheetName val="DCF_11%"/>
      <sheetName val="DCF_10_5%"/>
      <sheetName val="DCF_10%"/>
      <sheetName val="DCF_9_5%"/>
      <sheetName val="DCF_9%"/>
      <sheetName val="DCF_8_5%"/>
      <sheetName val="DCF_8%"/>
      <sheetName val="DCF_7_5%"/>
      <sheetName val="DCF_7%"/>
      <sheetName val="Cash_Flow"/>
      <sheetName val="Abridged_P&amp;L"/>
      <sheetName val="Abridged_BS"/>
      <sheetName val="Abridged_Cash_Flow"/>
      <sheetName val="Preference_Dividend"/>
      <sheetName val="Sch_1-11"/>
      <sheetName val="P&amp;L_Summary"/>
      <sheetName val="应收帐款_AR_"/>
      <sheetName val="SALARY BA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Page"/>
      <sheetName val="Instruction"/>
      <sheetName val="Sum_Mth"/>
      <sheetName val="Sum_QTD"/>
      <sheetName val="Sum_YTD"/>
      <sheetName val="Sum_YTD_B"/>
      <sheetName val="PriorQ_YTD"/>
      <sheetName val="Var_Analysis"/>
      <sheetName val="Portfolio_T"/>
      <sheetName val="Table"/>
      <sheetName val="M&amp;C_CM"/>
      <sheetName val="YTDM&amp;C_CM"/>
      <sheetName val="YTDM&amp;C_PM"/>
      <sheetName val="Techlink_T"/>
      <sheetName val="Siemens_T"/>
      <sheetName val="Infineon_T"/>
      <sheetName val="TechPoint_T"/>
      <sheetName val="Gulab_T"/>
      <sheetName val="KACentre_T"/>
      <sheetName val="KAPlace_T"/>
      <sheetName val="KimChuan_T"/>
      <sheetName val="PacTech_T"/>
      <sheetName val="Techview_T"/>
      <sheetName val="Transtel_T"/>
      <sheetName val="MBE_T"/>
      <sheetName val="HP_T"/>
      <sheetName val="50Kallang_T"/>
      <sheetName val="FlexChgi_T"/>
      <sheetName val="Veritas_T"/>
      <sheetName val="STDC_T"/>
      <sheetName val="CorPlace_T"/>
      <sheetName val="Techlink"/>
      <sheetName val="Siemens"/>
      <sheetName val="Infineon"/>
      <sheetName val="TechPoint"/>
      <sheetName val="Gulab"/>
      <sheetName val="KACentre"/>
      <sheetName val="KAPlace"/>
      <sheetName val="KimChuan"/>
      <sheetName val="PacTech"/>
      <sheetName val="Techview"/>
      <sheetName val="Transtel"/>
      <sheetName val="MBE"/>
      <sheetName val="50Kallang"/>
      <sheetName val="HP"/>
      <sheetName val="FlexChgi"/>
      <sheetName val="Veritas"/>
      <sheetName val="STDC"/>
      <sheetName val="CorPlace"/>
      <sheetName val="Techlink_B"/>
      <sheetName val="Siemens_B"/>
      <sheetName val="Infineon_B"/>
      <sheetName val="Techpoint_B"/>
      <sheetName val="Gulab_B"/>
      <sheetName val="KACentre_B"/>
      <sheetName val="KAPlace_B"/>
      <sheetName val="KimChuan_B"/>
      <sheetName val="PacTech_B"/>
      <sheetName val="Techview_B"/>
      <sheetName val="Transtel_B"/>
      <sheetName val="MBE_B"/>
      <sheetName val="50Kallang_B"/>
      <sheetName val="HP_B"/>
      <sheetName val="FlexChgi_B"/>
      <sheetName val="Veritas_B"/>
      <sheetName val="STDC_B"/>
      <sheetName val="CorPlace_B"/>
      <sheetName val="HiT_Dummy"/>
      <sheetName val="0903"/>
      <sheetName val="CorPlace FS"/>
      <sheetName val="应收帐款 AR "/>
      <sheetName val="computation"/>
      <sheetName val="Sch 1-11"/>
      <sheetName val="WACC"/>
      <sheetName val="Parameter"/>
      <sheetName val="Contents_Page"/>
      <sheetName val="CorPlace_FS"/>
      <sheetName val="应收帐款_AR_"/>
      <sheetName val="Sch_1-11"/>
      <sheetName val="Unit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sheetData sheetId="76"/>
      <sheetData sheetId="77"/>
      <sheetData sheetId="78"/>
      <sheetData sheetId="79"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PARA"/>
      <sheetName val="Menu"/>
      <sheetName val="noteChecks"/>
      <sheetName val="Checks"/>
      <sheetName val="Units"/>
      <sheetName val="conWP"/>
      <sheetName val="conWP1"/>
      <sheetName val="conBS"/>
      <sheetName val="conIS"/>
      <sheetName val="CF附表底稿"/>
      <sheetName val="非同一控制"/>
      <sheetName val="CF底稿"/>
      <sheetName val="现流公式数据"/>
      <sheetName val="重编后现流"/>
      <sheetName val="conCF"/>
      <sheetName val="conNotes"/>
      <sheetName val="支付其他与经营活动有关的现金Note1"/>
      <sheetName val="管理费用Note1"/>
      <sheetName val="税金及附加Note1"/>
      <sheetName val="应付账款Note1"/>
      <sheetName val="conCE"/>
      <sheetName val="conBalanceSheet"/>
      <sheetName val="conIncomeStatement"/>
      <sheetName val="conCashFlow"/>
      <sheetName val="conOwnersEquity"/>
      <sheetName val="CFEE"/>
      <sheetName val="AEE"/>
      <sheetName val="净资产项目"/>
      <sheetName val="同一控制"/>
      <sheetName val="设立取得"/>
      <sheetName val="2014年未实现统计"/>
      <sheetName val="2016年未实现统计"/>
      <sheetName val="2017年未实现统计"/>
      <sheetName val="2018年未实现统计"/>
      <sheetName val="2019年未实现损益"/>
      <sheetName val="AEE1"/>
      <sheetName val="Notes抵销"/>
      <sheetName val="应收账款Note1"/>
      <sheetName val="所得税费用Note2"/>
      <sheetName val="所得税费用Note1"/>
      <sheetName val="固定资产Note2"/>
      <sheetName val="固定资产Note1"/>
      <sheetName val="conCFWP2"/>
      <sheetName val="STATDATA"/>
      <sheetName val="MERGDATA"/>
      <sheetName val="TBSPIVOT"/>
      <sheetName val="NOTEPIVO2"/>
      <sheetName val="NOTEPIVO"/>
      <sheetName val="NOTEPIVO3"/>
      <sheetName val="报表分析"/>
      <sheetName val="财务指标分析"/>
      <sheetName val="非财务信息"/>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PARA"/>
      <sheetName val="Lead"/>
      <sheetName val="noteChecks"/>
      <sheetName val="Checks"/>
      <sheetName val="preBS"/>
      <sheetName val="preIS"/>
      <sheetName val="preCF"/>
      <sheetName val="preCE"/>
      <sheetName val="TB"/>
      <sheetName val="CFJE"/>
      <sheetName val="AJE"/>
      <sheetName val="UJE"/>
      <sheetName val="AJE1"/>
      <sheetName val="BS"/>
      <sheetName val="IS"/>
      <sheetName val="Notes"/>
      <sheetName val="他收他付"/>
      <sheetName val="VIA现流"/>
      <sheetName val="CF底稿"/>
      <sheetName val="CF"/>
      <sheetName val="CE"/>
      <sheetName val="BalanceSheet"/>
      <sheetName val="IncomeStatement"/>
      <sheetName val="CashFlow"/>
      <sheetName val="OwnersEquity"/>
      <sheetName val="当期所得税费用测算表"/>
      <sheetName val="6400A-6递延收益本期摊销核对"/>
      <sheetName val="5500A-11固定资产纳税调整测算"/>
      <sheetName val="CFWP1"/>
      <sheetName val="CFWP2"/>
      <sheetName val="STATDATA"/>
      <sheetName val="TBSPIVOT"/>
      <sheetName val="NOTEPIVO2"/>
      <sheetName val="NOTEPIVO"/>
      <sheetName val="未审报表分析"/>
      <sheetName val="未审财务指标分析"/>
      <sheetName val="已审报表分析"/>
      <sheetName val="已审财务指标分析"/>
      <sheetName val="非财务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S COMP (4)"/>
      <sheetName val="CASHFLOWS Comp. (6)"/>
      <sheetName val="B.S. Comp. (5)"/>
      <sheetName val="OPER. TREND  (1)"/>
      <sheetName val="CASHFLOWS  (3)"/>
      <sheetName val="B.S. MTH  (2)"/>
      <sheetName val="WC GRAPH 7 (L)"/>
      <sheetName val="TOP 10 CUST (L)"/>
      <sheetName val="MISC DATA"/>
      <sheetName val="ratc"/>
      <sheetName val="data sht 8"/>
      <sheetName val="capex"/>
      <sheetName val="cost red 14"/>
      <sheetName val="hd 15"/>
      <sheetName val="accrual "/>
      <sheetName val="Saline &amp; SG&amp;A"/>
      <sheetName val="Milan Op Trend"/>
      <sheetName val="Plymouth Op Trend"/>
      <sheetName val="Flint Op Trend"/>
      <sheetName val="应收帐款 AR "/>
      <sheetName val="STATPARA"/>
      <sheetName val="TB"/>
      <sheetName val="conWP"/>
      <sheetName val="ws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ase Rental"/>
      <sheetName val="Service Charge"/>
      <sheetName val="Summary"/>
      <sheetName val="Configuration"/>
      <sheetName val="WACC"/>
      <sheetName val="Table"/>
      <sheetName val="应收帐款 AR "/>
      <sheetName val="computation"/>
      <sheetName val="2019.12.31 合并报表（调整后）"/>
      <sheetName val="TB"/>
      <sheetName val="Base_Rental"/>
      <sheetName val="Service_Charge"/>
      <sheetName val="应收帐款_AR_"/>
      <sheetName val="2019_12_31_合并报表（调整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L4"/>
      <sheetName val="Comp"/>
      <sheetName val="L"/>
      <sheetName val="co 01 query"/>
      <sheetName val="co 10 query"/>
      <sheetName val="co 62 query"/>
      <sheetName val="SAS Provisions"/>
      <sheetName val="DIL"/>
      <sheetName val="Sales 2003"/>
      <sheetName val="Sheet1"/>
      <sheetName val="Infos"/>
      <sheetName val="1994 PE Dots"/>
      <sheetName val="YTD"/>
      <sheetName val="CompStore"/>
      <sheetName val="Current Mandates"/>
      <sheetName val="PanEU-Buyout"/>
      <sheetName val="Customers"/>
      <sheetName val="Furniture Mfgs."/>
      <sheetName val="GuV für AG"/>
      <sheetName val="P&amp;L LLC Euros"/>
      <sheetName val="TOP 10 CUST (L)"/>
      <sheetName val="Table"/>
      <sheetName val="应收帐款 AR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tional"/>
      <sheetName val="Adjusted"/>
      <sheetName val="Sheet2"/>
      <sheetName val="Sheet3"/>
    </sheetNames>
    <sheetDataSet>
      <sheetData sheetId="0" refreshError="1"/>
      <sheetData sheetId="1" refreshError="1"/>
      <sheetData sheetId="2" refreshError="1"/>
      <sheetData sheetId="3"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LE"/>
      <sheetName val="Exb_A"/>
      <sheetName val="Sch_1"/>
      <sheetName val="Sch_2"/>
      <sheetName val="Sch_3"/>
      <sheetName val="Sch_4"/>
      <sheetName val="Sch_5"/>
      <sheetName val="JJM-Mgt"/>
      <sheetName val="SAL_REC"/>
      <sheetName val="C90_NET"/>
      <sheetName val="SCH_R9"/>
      <sheetName val="JOB_90"/>
      <sheetName val="BONUS_90"/>
      <sheetName val="WORKTYPE"/>
      <sheetName val="WORKTYPE (2)"/>
      <sheetName val="C90_PCA"/>
      <sheetName val="WORK"/>
      <sheetName val="CONTRACT"/>
      <sheetName val="SUB_CY90"/>
      <sheetName val="C90_BILL"/>
      <sheetName val="C90SBILL"/>
      <sheetName val="sub_bill"/>
      <sheetName val="sub_bill (2)"/>
      <sheetName val="DIL4"/>
      <sheetName val="Sheet1"/>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 val="C90_NET"/>
      <sheetName val="#REF!"/>
      <sheetName val="700 Elec"/>
      <sheetName val="2021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O"/>
      <sheetName val="WP Market Capitalization"/>
      <sheetName val="WP Output-change ytd"/>
      <sheetName val="WP Output-Price volatility"/>
      <sheetName val="Comps"/>
      <sheetName val="Mkt Cap"/>
      <sheetName val="WACC"/>
      <sheetName val="Calc"/>
      <sheetName val="CGS per Ton"/>
      <sheetName val="Sales"/>
      <sheetName val="Price"/>
      <sheetName val="MASTER"/>
      <sheetName val="Input"/>
      <sheetName val="Historical prices(M)"/>
      <sheetName val="Historical prices(W)"/>
      <sheetName val="INVDAYS"/>
      <sheetName val="extra pages"/>
      <sheetName val="GrFour"/>
      <sheetName val="MOne"/>
      <sheetName val="MTwo"/>
      <sheetName val="KOne"/>
      <sheetName val="GoSeven"/>
      <sheetName val="GrThree"/>
      <sheetName val="HTwo"/>
      <sheetName val="JOne"/>
      <sheetName val="JTwo"/>
      <sheetName val="HOne"/>
      <sheetName val="GoEight"/>
      <sheetName val="SCHEDULE B+C"/>
      <sheetName val="Combined"/>
      <sheetName val="FX Rates"/>
      <sheetName val="Sensitivities"/>
      <sheetName val="ACQ"/>
      <sheetName val="Merger"/>
      <sheetName val="Operating"/>
      <sheetName val="Regression"/>
      <sheetName val="FAB별"/>
      <sheetName val="C90_NET"/>
      <sheetName val="Asset Manag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OTHFA-1"/>
      <sheetName val="OTHFA-2"/>
      <sheetName val="P&amp;M-1"/>
      <sheetName val="P&amp;M-2"/>
      <sheetName val="FA2"/>
      <sheetName val="JOURNAL"/>
      <sheetName val="Sheet2"/>
      <sheetName val="Sheet1"/>
      <sheetName val="Sheet3"/>
      <sheetName val="Comps"/>
      <sheetName val="Bal Sh_Bud_Fc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BudgetGuidelines"/>
      <sheetName val="Country Console"/>
      <sheetName val="Country REDI dev"/>
      <sheetName val="REDI investment"/>
      <sheetName val="Country RES "/>
      <sheetName val="India Report-P and L"/>
      <sheetName val="AIPLcombined P&amp;L"/>
      <sheetName val="India Input"/>
      <sheetName val="SubsiInput"/>
      <sheetName val="Input-Depreciation"/>
      <sheetName val="Input-Intercompany Income"/>
      <sheetName val="Input-Intercompany Expenses"/>
      <sheetName val="Report P&amp;L Detailed"/>
      <sheetName val="LISTS"/>
      <sheetName val="Country Structure"/>
      <sheetName val="ITPL"/>
      <sheetName val="Tidel 1"/>
      <sheetName val="Delhi IT P&amp;L"/>
      <sheetName val="Parkdavis P&amp;L"/>
      <sheetName val="BSC"/>
      <sheetName val="AIPL BS"/>
      <sheetName val="AIPL Cash flow"/>
      <sheetName val="Tidel P&amp;L"/>
      <sheetName val="Input-associated results"/>
      <sheetName val="Cyber Pearl"/>
      <sheetName val="Notes (2)"/>
      <sheetName val=" RED-PL"/>
      <sheetName val="CFPolicies"/>
      <sheetName val="AIPL RES(Direct)"/>
      <sheetName val="AIPL RED(Direct)"/>
      <sheetName val="AREMS"/>
      <sheetName val="Manpower Budget"/>
      <sheetName val="Man power Costing "/>
      <sheetName val="Annex1"/>
      <sheetName val="Annex2"/>
      <sheetName val="annex 3"/>
      <sheetName val="annex 4"/>
      <sheetName val="annex6"/>
      <sheetName val="annex6.1"/>
      <sheetName val="annex 7"/>
      <sheetName val="MKtg Advt and promotion TP"/>
      <sheetName val="India ADvt &amp;Promo"/>
      <sheetName val="annex 9"/>
      <sheetName val="annex 10"/>
      <sheetName val="annex 11"/>
      <sheetName val="annex 12"/>
      <sheetName val="annex13"/>
      <sheetName val="India Summary"/>
      <sheetName val="Delhi"/>
      <sheetName val="ITPL (2)"/>
      <sheetName val="LTIAL"/>
      <sheetName val="TIDEL"/>
      <sheetName val="PD-Mumbai"/>
      <sheetName val="acquistion"/>
      <sheetName val="RBF"/>
      <sheetName val="Stake in TIDEL"/>
      <sheetName val="IM India"/>
      <sheetName val="Cover"/>
      <sheetName val="1-InputPL"/>
      <sheetName val="2-PL"/>
      <sheetName val="4-BS"/>
      <sheetName val="5-EP"/>
      <sheetName val="6-InvestedCap"/>
      <sheetName val="8-KPI"/>
      <sheetName val="8A-KPI"/>
      <sheetName val="9-RESInc"/>
      <sheetName val="10-AgencyFee"/>
      <sheetName val="11-MgtAdj"/>
      <sheetName val="Configuration"/>
      <sheetName val="WACC"/>
      <sheetName val="Table"/>
      <sheetName val="应收帐款 AR "/>
      <sheetName val="营业成本"/>
      <sheetName val="한계원가"/>
      <sheetName val="PL"/>
      <sheetName val="2019.12.31 合并报表（调整后）"/>
      <sheetName val="Template"/>
      <sheetName val="Comps"/>
      <sheetName val="Country_Console"/>
      <sheetName val="Country_REDI_dev"/>
      <sheetName val="REDI_investment"/>
      <sheetName val="Country_RES_"/>
      <sheetName val="India_Report-P_and_L"/>
      <sheetName val="AIPLcombined_P&amp;L"/>
      <sheetName val="India_Input"/>
      <sheetName val="Input-Intercompany_Income"/>
      <sheetName val="Input-Intercompany_Expenses"/>
      <sheetName val="Report_P&amp;L_Detailed"/>
      <sheetName val="Country_Structure"/>
      <sheetName val="Tidel_1"/>
      <sheetName val="Delhi_IT_P&amp;L"/>
      <sheetName val="Parkdavis_P&amp;L"/>
      <sheetName val="AIPL_BS"/>
      <sheetName val="AIPL_Cash_flow"/>
      <sheetName val="Tidel_P&amp;L"/>
      <sheetName val="Input-associated_results"/>
      <sheetName val="Cyber_Pearl"/>
      <sheetName val="Notes_(2)"/>
      <sheetName val="_RED-PL"/>
      <sheetName val="AIPL_RES(Direct)"/>
      <sheetName val="AIPL_RED(Direct)"/>
      <sheetName val="Manpower_Budget"/>
      <sheetName val="Man_power_Costing_"/>
      <sheetName val="annex_3"/>
      <sheetName val="annex_4"/>
      <sheetName val="annex6_1"/>
      <sheetName val="annex_7"/>
      <sheetName val="MKtg_Advt_and_promotion_TP"/>
      <sheetName val="India_ADvt_&amp;Promo"/>
      <sheetName val="annex_9"/>
      <sheetName val="annex_10"/>
      <sheetName val="annex_11"/>
      <sheetName val="annex_12"/>
      <sheetName val="India_Summary"/>
      <sheetName val="ITPL_(2)"/>
      <sheetName val="Stake_in_TIDEL"/>
      <sheetName val="IM_India"/>
      <sheetName val="应收帐款_AR_"/>
      <sheetName val="2019_12_31_合并报表（调整后）"/>
      <sheetName val="C90_N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PARA"/>
      <sheetName val="Menu"/>
      <sheetName val="Checks"/>
      <sheetName val="Units"/>
      <sheetName val="同一控制"/>
      <sheetName val="现流底稿"/>
      <sheetName val="设立取得"/>
      <sheetName val="盈余公积Note2"/>
      <sheetName val="AEE"/>
      <sheetName val="2014年未实现统计"/>
      <sheetName val="CE_P"/>
      <sheetName val="2016年未实现统计"/>
      <sheetName val="2017年未实现统计"/>
      <sheetName val="2018年未实现统计"/>
      <sheetName val="Notes抵销"/>
      <sheetName val="商誉底稿1231"/>
      <sheetName val="noteChecks"/>
      <sheetName val="conNotes"/>
      <sheetName val="固定资产Note1"/>
      <sheetName val="管理费用Note1"/>
      <sheetName val="conWP"/>
      <sheetName val="conBS"/>
      <sheetName val="conIS"/>
      <sheetName val="CFEE"/>
      <sheetName val="CF底稿"/>
      <sheetName val="现流公式数据"/>
      <sheetName val="重编后现流"/>
      <sheetName val="conCE"/>
      <sheetName val="conCF"/>
      <sheetName val="conCFWP2"/>
      <sheetName val="STATDATA"/>
      <sheetName val="MERGDATA"/>
      <sheetName val="MERGDATA_101P"/>
      <sheetName val="TBSPIVOT"/>
      <sheetName val="NOTEPIVO2"/>
      <sheetName val="NOTEPIVO"/>
      <sheetName val="NOTEPIVO3"/>
      <sheetName val="报表分析"/>
      <sheetName val="财务指标分析"/>
      <sheetName val="非财务信息"/>
      <sheetName val="母公司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12.31 BS"/>
      <sheetName val="2019.12.31 PL"/>
      <sheetName val="2019.12.31 合并报表（调整后）"/>
      <sheetName val="Table"/>
      <sheetName val="Configuration"/>
      <sheetName val="Assumptions"/>
      <sheetName val="WACC"/>
      <sheetName val="营业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营业成本"/>
      <sheetName val="WACC"/>
      <sheetName val="F101"/>
      <sheetName val="ARAging"/>
      <sheetName val="2019.12.31 合并报表（调整后）"/>
      <sheetName val="Configuration"/>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云达"/>
      <sheetName val="兴达"/>
      <sheetName val="Sheet2"/>
      <sheetName val="F101"/>
      <sheetName val="中山低值"/>
      <sheetName val="选择报表"/>
      <sheetName val="数据源"/>
      <sheetName val="设备部房屋"/>
      <sheetName val="资产负债表"/>
      <sheetName val="归类"/>
      <sheetName val="录入界面"/>
      <sheetName val="Toolbox"/>
      <sheetName val="2002年"/>
      <sheetName val="应收帐款 AR "/>
      <sheetName val="Configuration"/>
      <sheetName val="Appendix 2-DTTTax reconcilation"/>
      <sheetName val="노무비"/>
      <sheetName val="Comp equip"/>
      <sheetName val="Cashflow(Scenario)"/>
      <sheetName val=" IB-PL-YTD"/>
      <sheetName val="4-货币资金-现金"/>
      <sheetName val="pov"/>
      <sheetName val="Budget"/>
      <sheetName val="Option-3"/>
      <sheetName val="Queries"/>
      <sheetName val="目录"/>
      <sheetName val="Flow"/>
      <sheetName val="Unitary"/>
      <sheetName val="version selector"/>
      <sheetName val="2002年12月云-兴保险"/>
      <sheetName val="WACC"/>
      <sheetName val="2019.12.31 合并报表（调整后）"/>
      <sheetName val="Tickmarks"/>
      <sheetName val="LISTS"/>
      <sheetName val="J&amp;Q"/>
      <sheetName val="总公司2002.12.31"/>
      <sheetName val="17应付票据明细表"/>
      <sheetName val="Sheet1"/>
      <sheetName val="基本信息输入"/>
      <sheetName val="索引"/>
      <sheetName val="for retest"/>
      <sheetName val="B"/>
      <sheetName val="选项表"/>
      <sheetName val="试算平衡表"/>
      <sheetName val="月间分析"/>
      <sheetName val="信息表"/>
      <sheetName val="表头"/>
      <sheetName val="Checks_BO"/>
      <sheetName val="#Lookup"/>
      <sheetName val="StdCost"/>
      <sheetName val="Cover"/>
      <sheetName val="营业成本"/>
      <sheetName val="自制半成品 (2)"/>
      <sheetName val="产成品明细"/>
      <sheetName val="主营业务成本 (2)"/>
      <sheetName val="应付帐款"/>
      <sheetName val="制造费用"/>
      <sheetName val="利润及分配表"/>
      <sheetName val="资产方"/>
      <sheetName val="减值准备表"/>
      <sheetName val="负债方"/>
      <sheetName val="企业表一"/>
      <sheetName val="M-5C"/>
      <sheetName val="M-5A"/>
      <sheetName val="办公设备"/>
      <sheetName val="余额表"/>
      <sheetName val="source"/>
      <sheetName val="E1"/>
      <sheetName val="Control"/>
      <sheetName val="BOX SUM"/>
      <sheetName val="FIN GOOD"/>
      <sheetName val="Library Procedures"/>
      <sheetName val="TB"/>
      <sheetName val="2004"/>
      <sheetName val="This year-Budget-20092010"/>
      <sheetName val="VAT Payable01"/>
      <sheetName val="VAT Payable 02"/>
      <sheetName val="VAT Payable 03"/>
      <sheetName val="序列"/>
      <sheetName val="表21 净利润调节表"/>
      <sheetName val="Analysis"/>
      <sheetName val="MACRS"/>
      <sheetName val="应收帐款_AR_"/>
      <sheetName val="Appendix_2-DTTTax_reconcilation"/>
      <sheetName val="Comp_equip"/>
      <sheetName val="_IB-PL-YTD"/>
      <sheetName val="version_selector"/>
      <sheetName val="2019_12_31_合并报表（调整后）"/>
      <sheetName val="总公司2002_12_31"/>
      <sheetName val="for_retest"/>
      <sheetName val="自制半成品_(2)"/>
      <sheetName val="主营业务成本_(2)"/>
      <sheetName val="BOX_SUM"/>
      <sheetName val="FIN_GOOD"/>
      <sheetName val="Library_Procedures"/>
      <sheetName val="This_year-Budget-20092010"/>
      <sheetName val="VAT_Payable01"/>
      <sheetName val="VAT_Payable_02"/>
      <sheetName val="VAT_Payable_03"/>
      <sheetName val="表21_净利润调节表"/>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sheetName val="Balance Sheet"/>
      <sheetName val="往來賬 2004"/>
      <sheetName val="Consol adj"/>
      <sheetName val="Consol adj summary"/>
      <sheetName val="HK sales to subsidiaries (2)"/>
      <sheetName val="Income Statement comparison"/>
      <sheetName val="Income Statement comparison 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Assum"/>
      <sheetName val="Summ"/>
      <sheetName val="Ops"/>
      <sheetName val="IS"/>
      <sheetName val="CF"/>
      <sheetName val="BS"/>
      <sheetName val="WC"/>
      <sheetName val="Debt"/>
      <sheetName val="Lev"/>
      <sheetName val="Ret"/>
      <sheetName val="Own"/>
      <sheetName val="Equity"/>
      <sheetName val="Tax"/>
      <sheetName val="Dep"/>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5 Aging anlaysis (&gt;180days)"/>
      <sheetName val="Aging analysis (&gt; 180 days)"/>
      <sheetName val="Debtors Alt 2005"/>
      <sheetName val="Sheet1"/>
      <sheetName val="Tickmarks"/>
    </sheetNames>
    <sheetDataSet>
      <sheetData sheetId="0" refreshError="1"/>
      <sheetData sheetId="1" refreshError="1"/>
      <sheetData sheetId="2" refreshError="1"/>
      <sheetData sheetId="3" refreshError="1"/>
      <sheetData sheetId="4"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03 Consol Income Stat"/>
      <sheetName val="08.03 Consol Bal Sheet"/>
      <sheetName val="08.03 CJE"/>
      <sheetName val="07.03 Summary of CJE "/>
      <sheetName val="08.03 Summary of CJEs"/>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 adj 2008"/>
      <sheetName val="Consol adj 07"/>
      <sheetName val="Summary of 2008"/>
      <sheetName val="Summary of 2007"/>
      <sheetName val="Summary of 2006"/>
      <sheetName val="Tickmarks"/>
      <sheetName val="08.03 Consol Bal Sheet"/>
      <sheetName val="08.03 Consol Income S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Assumptions_SC"/>
      <sheetName val="TS_BA"/>
      <sheetName val="Rev_Hist_TA"/>
      <sheetName val="Rev_Fcast_TA"/>
      <sheetName val="Outputs_SC"/>
      <sheetName val="Rev_Hist_TO"/>
      <sheetName val="Rev_Fcast_TO"/>
      <sheetName val="Revenue_TO"/>
      <sheetName val="Revenue_Dashboard_TO"/>
      <sheetName val="Appendices_SC"/>
      <sheetName val="Lookup_Tables_SSC"/>
      <sheetName val="TS_LU"/>
      <sheetName val="Revenue_LU"/>
      <sheetName val="Checks_SSC"/>
      <sheetName val="Checks_BO"/>
      <sheetName val="Summary of 2006"/>
      <sheetName val="Summary of 2007"/>
      <sheetName val="Consol adj 07"/>
      <sheetName val="FA list"/>
      <sheetName val="1"/>
      <sheetName val="Aging analysis (&gt; 180 da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rofit Reco"/>
      <sheetName val="BS"/>
      <sheetName val="P&amp;L"/>
      <sheetName val="Schedules"/>
      <sheetName val="FA"/>
      <sheetName val="IT Depn"/>
      <sheetName val="ANN2 C"/>
      <sheetName val="ANN4"/>
      <sheetName val="ANN2"/>
      <sheetName val="RBI Timeline"/>
      <sheetName val="ANN1 A"/>
      <sheetName val="Lead"/>
      <sheetName val="Links"/>
      <sheetName val="Normal"/>
      <sheetName val="Tickmarks"/>
      <sheetName val="LISTS"/>
      <sheetName val="F101"/>
      <sheetName val="Configuration"/>
      <sheetName val="营业成本"/>
      <sheetName val="附表6"/>
      <sheetName val="Cover"/>
      <sheetName val="SALE"/>
      <sheetName val="P&amp;L Summary"/>
      <sheetName val="应收帐款 AR "/>
      <sheetName val="Deposit"/>
    </sheetNames>
    <sheetDataSet>
      <sheetData sheetId="0" refreshError="1"/>
      <sheetData sheetId="1" refreshError="1"/>
      <sheetData sheetId="2"/>
      <sheetData sheetId="3" refreshError="1"/>
      <sheetData sheetId="4"/>
      <sheetData sheetId="5"/>
      <sheetData sheetId="6"/>
      <sheetData sheetId="7"/>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mp;Q"/>
      <sheetName val="Sheet1"/>
      <sheetName val="J&amp;Q (2)"/>
      <sheetName val="J_Q"/>
      <sheetName val="B"/>
      <sheetName val="附表6"/>
      <sheetName val="Collateral"/>
      <sheetName val="Project 2002"/>
      <sheetName val="Detail Loan Move. &amp; Listing"/>
      <sheetName val="ARP"/>
      <sheetName val="Sheet3"/>
      <sheetName val="A"/>
      <sheetName val="Control"/>
      <sheetName val="VBHK"/>
      <sheetName val="¸½±í6"/>
      <sheetName val="AFEMAI"/>
      <sheetName val="KEY"/>
      <sheetName val="Outstanding List"/>
      <sheetName val="F101"/>
      <sheetName val="E"/>
      <sheetName val="ARP-U501"/>
      <sheetName val="RentalDeposit"/>
      <sheetName val="Setup"/>
      <sheetName val="SUMMARY OUTSTANDING"/>
      <sheetName val="F1"/>
      <sheetName val="17应付票据明细表"/>
      <sheetName val="Profile"/>
      <sheetName val="G110"/>
      <sheetName val="综合"/>
      <sheetName val="3-1-1现金"/>
      <sheetName val="Toolbox"/>
      <sheetName val="总公司2002.12.31"/>
      <sheetName val="J&amp;Q_(2)"/>
      <sheetName val="Outstanding_List"/>
      <sheetName val="Detail_Loan_Move__&amp;_Listing"/>
      <sheetName val="Project_2002"/>
      <sheetName val="总公司2002_12_31"/>
      <sheetName val="U100sales ARP"/>
      <sheetName val="N201"/>
      <sheetName val="source"/>
      <sheetName val="DOWNLOAD"/>
      <sheetName val="SnZ"/>
      <sheetName val="K1"/>
      <sheetName val="Stock Aging (XVII)"/>
      <sheetName val="H101(OK)"/>
      <sheetName val="U401(OK)"/>
      <sheetName val="Credit Card"/>
      <sheetName val="U411"/>
      <sheetName val="´æ»õÊÕ·¢»ã×Ü±í"/>
      <sheetName val="字典表"/>
      <sheetName val="BS CROSS REF(DO NOT DELETE)"/>
      <sheetName val="Data-Price"/>
      <sheetName val="Dropdown list"/>
      <sheetName val="CONTENTS"/>
      <sheetName val="196-4"/>
      <sheetName val="B-4_2"/>
      <sheetName val="Bal Sheet"/>
      <sheetName val="F-C"/>
      <sheetName val="应收票据(关联方)"/>
      <sheetName val="其他应付款4-12月份明细表"/>
      <sheetName val="名称"/>
      <sheetName val="Basic data"/>
      <sheetName val="Conso-PL(A4.3)"/>
      <sheetName val="Input"/>
      <sheetName val="Introduction"/>
      <sheetName val="Translation"/>
      <sheetName val="报表格式"/>
      <sheetName val="Open Purchase Order"/>
      <sheetName val="U500-财务费用"/>
      <sheetName val="master"/>
      <sheetName val="Data"/>
      <sheetName val="1"/>
      <sheetName val="IS-T"/>
      <sheetName val="Sheet4"/>
      <sheetName val="H R"/>
      <sheetName val="负债类"/>
      <sheetName val="成本计算单_汇总显示_"/>
      <sheetName val="COA"/>
      <sheetName val="CA_new"/>
      <sheetName val="PMSum(P.1)"/>
      <sheetName val="DDM-IPO"/>
      <sheetName val="DDM-SI"/>
      <sheetName val="COST FINAL"/>
      <sheetName val="PRC 13"/>
      <sheetName val="Business Unit"/>
      <sheetName val="工资"/>
      <sheetName val="选择报表"/>
      <sheetName val="Repayment Summary"/>
      <sheetName val="Time cost by activity actual "/>
      <sheetName val="应收帐款 AR "/>
      <sheetName val="LISTS"/>
      <sheetName val="WORKING"/>
      <sheetName val="资产负债表"/>
      <sheetName val="Comparative Balance Sheet"/>
      <sheetName val="FY02"/>
      <sheetName val="2002年一般预算收入"/>
      <sheetName val="BALANCE SHEET"/>
      <sheetName val="上报资产负债表"/>
      <sheetName val="现金流量表（月报）"/>
      <sheetName val="补充表"/>
      <sheetName val="To tied 2001 opening RE"/>
      <sheetName val="co_code"/>
      <sheetName val="12月到货 "/>
      <sheetName val="Uskei（契約）"/>
      <sheetName val="TOTAL MAT COSTS"/>
      <sheetName val="Baitak PS schedule"/>
      <sheetName val="Arch Mgt Fee Alloc"/>
      <sheetName val="Com Trial Bal"/>
      <sheetName val="pov"/>
      <sheetName val="E101"/>
      <sheetName val="折旧年限"/>
      <sheetName val="以前年度损益调整"/>
      <sheetName val="Final sample listing"/>
      <sheetName val="E1020"/>
      <sheetName val="Accounts Database"/>
      <sheetName val="FiedValidationSheet"/>
      <sheetName val="Sign Off Form"/>
      <sheetName val="CY sales report"/>
      <sheetName val="rate"/>
      <sheetName val="2009利润表（明细表）"/>
      <sheetName val="T100-ok"/>
      <sheetName val="XL4Poppy"/>
      <sheetName val="loan database"/>
      <sheetName val="Appendix 2-DTTTax reconcilation"/>
      <sheetName val="FA list Jun30"/>
      <sheetName val="WC analytics (+data pages)"/>
      <sheetName val="ARP-U301"/>
      <sheetName val="Origin"/>
      <sheetName val="wl"/>
      <sheetName val="List"/>
      <sheetName val="A3.试算表"/>
      <sheetName val="1-11"/>
      <sheetName val="SFS(BUDGET)"/>
      <sheetName val="OTHER(FLASH)"/>
      <sheetName val="Checks_BO"/>
      <sheetName val="F-B"/>
      <sheetName val="F-B-1"/>
      <sheetName val="O1"/>
      <sheetName val="M1"/>
      <sheetName val="H1"/>
      <sheetName val="A_T5"/>
      <sheetName val="01 RM and PM"/>
      <sheetName val=" IB-PL-YTD"/>
      <sheetName val="Sheet1 (11)"/>
      <sheetName val="mis"/>
      <sheetName val="cashprem"/>
      <sheetName val="YTDclaim"/>
      <sheetName val="Line items"/>
      <sheetName val="Control Panel"/>
      <sheetName val="ENTRIES"/>
      <sheetName val="base"/>
      <sheetName val="Assumptions"/>
      <sheetName val="运营假设"/>
      <sheetName val="Rentroll"/>
      <sheetName val="Prepaid Vouchers"/>
      <sheetName val="数外余额"/>
      <sheetName val="12月"/>
      <sheetName val="11月"/>
      <sheetName val="加压泵房"/>
      <sheetName val="H101"/>
      <sheetName val="Parameters"/>
      <sheetName val="资产负债表1"/>
      <sheetName val="Consol"/>
      <sheetName val="Yr_1997"/>
      <sheetName val="detail"/>
      <sheetName val="Sch PR-3"/>
      <sheetName val="空白会计报表附注"/>
      <sheetName val="P&amp;F"/>
      <sheetName val="DEP"/>
      <sheetName val="LTS Aufteilung COE, Rep"/>
      <sheetName val="Cover"/>
      <sheetName val="Configuration"/>
      <sheetName val="三月"/>
      <sheetName val="海外子会社未払手数料"/>
      <sheetName val="暂估材料"/>
      <sheetName val="Disposition"/>
      <sheetName val="#REF!"/>
      <sheetName val="工时统计"/>
      <sheetName val="Trial Balance'03"/>
      <sheetName val="Welfare PIT(Sep)"/>
      <sheetName val="HK tax rate table"/>
      <sheetName val="Salaries_Hols"/>
      <sheetName val="Profit bridge_Sales Analysis"/>
      <sheetName val="E35"/>
      <sheetName val="µ|²vªí"/>
      <sheetName val="Sales vs Cost Data"/>
      <sheetName val="details"/>
      <sheetName val="ตั๋วเงินรับ"/>
      <sheetName val="BalanceSheet"/>
      <sheetName val="Sheet 3"/>
      <sheetName val="INDEX"/>
      <sheetName val="Tables"/>
      <sheetName val="admin"/>
      <sheetName val="AJE"/>
      <sheetName val="CHART_E"/>
      <sheetName val="Vendor Data"/>
      <sheetName val="Cashflow(Scenario)"/>
      <sheetName val="ARP-U311"/>
      <sheetName val="ARP-U321"/>
      <sheetName val="5月ZMB51"/>
      <sheetName val="C101"/>
      <sheetName val="G201"/>
      <sheetName val="G301"/>
      <sheetName val="I101"/>
      <sheetName val="U401"/>
      <sheetName val="流资汇总"/>
      <sheetName val="AR"/>
      <sheetName val="FF-2"/>
      <sheetName val="清单12.31"/>
      <sheetName val="1. C000 国控上海"/>
      <sheetName val="Flow"/>
      <sheetName val="Sheet0"/>
      <sheetName val="ARP-U201"/>
      <sheetName val="2003-H300"/>
      <sheetName val="K110"/>
      <sheetName val="G210"/>
      <sheetName val="O111"/>
      <sheetName val="ANDFeb"/>
      <sheetName val="Log"/>
      <sheetName val="Code交行行业"/>
      <sheetName val="进口设备FOB总价表"/>
      <sheetName val="利润表"/>
      <sheetName val="TB"/>
      <sheetName val="Client Data"/>
      <sheetName val="Country Information"/>
      <sheetName val="Performance Category"/>
      <sheetName val="Salary Review Matrix"/>
      <sheetName val="表头"/>
      <sheetName val="card data"/>
      <sheetName val="基础资料"/>
      <sheetName val="特许权明细"/>
      <sheetName val="6"/>
      <sheetName val="Total"/>
      <sheetName val="2002.1-6管理费用"/>
      <sheetName val="金额-公司"/>
      <sheetName val="应收帐款明细表C6-2"/>
      <sheetName val="W"/>
      <sheetName val="Sample design - 2005"/>
      <sheetName val="E-15"/>
      <sheetName val="披露表(上市)"/>
      <sheetName val="Input Area"/>
      <sheetName val="sales_sku_client"/>
      <sheetName val="sales_sku_country"/>
      <sheetName val="其他应付款科目余额2005.12.31"/>
      <sheetName val="1211"/>
      <sheetName val="1241"/>
      <sheetName val="25Oct02"/>
      <sheetName val="PPD Schedule"/>
      <sheetName val="Page 31"/>
      <sheetName val="Calculations"/>
      <sheetName val="Lookup tables"/>
      <sheetName val="PTC"/>
      <sheetName val="Shunde"/>
      <sheetName val="#REF"/>
      <sheetName val="cash"/>
      <sheetName val="dfEX"/>
      <sheetName val="EQUITY"/>
      <sheetName val="faSUSP"/>
      <sheetName val="interAP"/>
      <sheetName val="interAR"/>
      <sheetName val="stock"/>
      <sheetName val="tra-vat-lieu"/>
      <sheetName val="立项表"/>
      <sheetName val="Validation source"/>
      <sheetName val="披露表(国资)"/>
      <sheetName val="평가기준"/>
      <sheetName val="底稿2001年"/>
      <sheetName val="Library Procedures"/>
      <sheetName val="趋势"/>
      <sheetName val="Q110"/>
      <sheetName val="SAU-Citi"/>
      <sheetName val="A430"/>
      <sheetName val="POWER ASSUMPTIONS"/>
      <sheetName val="CUMP&amp;Lfig"/>
      <sheetName val="S-1固定资产明细"/>
      <sheetName val="信息表"/>
      <sheetName val="Non-Statistical Sampling Master"/>
      <sheetName val="Two Step Revenue Testing Master"/>
      <sheetName val="Global Data"/>
      <sheetName val="Exclusion List"/>
      <sheetName val="参数"/>
      <sheetName val="在职"/>
      <sheetName val="SOHO销售收款"/>
      <sheetName val="商铺销售收款台帐"/>
      <sheetName val="住宅销售收款"/>
      <sheetName val="评估结论"/>
      <sheetName val="NAME"/>
      <sheetName val="封面"/>
      <sheetName val="J&amp;Q_(2)1"/>
      <sheetName val="Outstanding_List1"/>
      <sheetName val="Detail_Loan_Move__&amp;_Listing1"/>
      <sheetName val="Project_20021"/>
      <sheetName val="总公司2002_12_311"/>
      <sheetName val="4-货币资金-现金"/>
      <sheetName val="DCF"/>
      <sheetName val="J&amp;Q_(2)2"/>
      <sheetName val="Project_20022"/>
      <sheetName val="Detail_Loan_Move__&amp;_Listing2"/>
      <sheetName val="Outstanding_List2"/>
      <sheetName val="总公司2002_12_312"/>
      <sheetName val="U100sales_ARP"/>
      <sheetName val="SUMMARY_OUTSTANDING"/>
      <sheetName val="Stock_Aging_(XVII)"/>
      <sheetName val="Credit_Card"/>
      <sheetName val="BS_CROSS_REF(DO_NOT_DELETE)"/>
      <sheetName val="Dropdown_list"/>
      <sheetName val="Bal_Sheet"/>
      <sheetName val="Basic_data"/>
      <sheetName val="Conso-PL(A4_3)"/>
      <sheetName val="Open_Purchase_Order"/>
      <sheetName val="H_R"/>
      <sheetName val="PMSum(P_1)"/>
      <sheetName val="COST_FINAL"/>
      <sheetName val="PRC_13"/>
      <sheetName val="Business_Unit"/>
      <sheetName val="Repayment_Summary"/>
      <sheetName val="Time_cost_by_activity_actual_"/>
      <sheetName val="应收帐款_AR_"/>
      <sheetName val="Comparative_Balance_Sheet"/>
      <sheetName val="BALANCE_SHEET"/>
      <sheetName val="To_tied_2001_opening_RE"/>
      <sheetName val="12月到货_"/>
      <sheetName val="TOTAL_MAT_COSTS"/>
      <sheetName val="Baitak_PS_schedule"/>
      <sheetName val="Arch_Mgt_Fee_Alloc"/>
      <sheetName val="Com_Trial_Bal"/>
      <sheetName val="Final_sample_listing"/>
      <sheetName val="Accounts_Database"/>
      <sheetName val="Sign_Off_Form"/>
      <sheetName val="CY_sales_report"/>
      <sheetName val="loan_database"/>
      <sheetName val="Appendix_2-DTTTax_reconcilation"/>
      <sheetName val="FA_list_Jun30"/>
      <sheetName val="WC_analytics_(+data_pages)"/>
      <sheetName val="A3_试算表"/>
      <sheetName val="01_RM_and_PM"/>
      <sheetName val="_IB-PL-YTD"/>
      <sheetName val="Sheet1_(11)"/>
      <sheetName val="Line_items"/>
      <sheetName val="Control_Panel"/>
      <sheetName val="Prepaid_Vouchers"/>
      <sheetName val="Sch_PR-3"/>
      <sheetName val="LTS_Aufteilung_COE,_Rep"/>
      <sheetName val="Trial_Balance'03"/>
      <sheetName val="Welfare_PIT(Sep)"/>
      <sheetName val="HK_tax_rate_table"/>
      <sheetName val="Profit_bridge_Sales_Analysis"/>
      <sheetName val="Sales_vs_Cost_Data"/>
      <sheetName val="Sheet_3"/>
      <sheetName val="Vendor_Data"/>
      <sheetName val="清单12_31"/>
      <sheetName val="1__C000_国控上海"/>
      <sheetName val="Client_Data"/>
      <sheetName val="Country_Information"/>
      <sheetName val="Performance_Category"/>
      <sheetName val="Salary_Review_Matrix"/>
      <sheetName val="card_data"/>
      <sheetName val="2002_1-6管理费用"/>
      <sheetName val="Sample_design_-_2005"/>
      <sheetName val="Exclusion_List"/>
      <sheetName val="Input_Area"/>
      <sheetName val="其他应付款科目余额2005_12_31"/>
      <sheetName val="PPD_Schedule"/>
      <sheetName val="Page_31"/>
      <sheetName val="Lookup_tables"/>
      <sheetName val="Validation_source"/>
      <sheetName val="Library_Procedures"/>
      <sheetName val="POWER_ASSUMPTIONS"/>
      <sheetName val="Non-Statistical_Sampling_Master"/>
      <sheetName val="Two_Step_Revenue_Testing_Master"/>
      <sheetName val="Global_Data"/>
      <sheetName val="Withholding Tax Liabilities"/>
      <sheetName val="Bonds Payable"/>
      <sheetName val="Monthly Adjusting Entri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sheetData sheetId="293" refreshError="1"/>
      <sheetData sheetId="294" refreshError="1"/>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refreshError="1"/>
      <sheetData sheetId="372" refreshError="1"/>
      <sheetData sheetId="37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总公司2002.12.31"/>
      <sheetName val="Others"/>
      <sheetName val="附表6"/>
      <sheetName val="#REF!"/>
      <sheetName val="Input Area"/>
      <sheetName val="A.R 01"/>
      <sheetName val="Baitak PS schedule"/>
      <sheetName val="F101"/>
      <sheetName val="工资"/>
      <sheetName val="2002年"/>
      <sheetName val="Uskei（契約）"/>
      <sheetName val="17应付票据明细表"/>
      <sheetName val="재무가정"/>
      <sheetName val="LISTS"/>
      <sheetName val="K110"/>
      <sheetName val="G210"/>
      <sheetName val="O111"/>
      <sheetName val="ARP-U501"/>
      <sheetName val="conso-arranged"/>
      <sheetName val="Conso"/>
      <sheetName val="Consol Adj"/>
      <sheetName val="Holding"/>
      <sheetName val="1.航食"/>
      <sheetName val="2.货运"/>
      <sheetName val="3.航空广告"/>
      <sheetName val="4.旅服"/>
      <sheetName val="5.机场广告"/>
      <sheetName val="6.园林"/>
      <sheetName val="7.物业"/>
      <sheetName val="8.九寰"/>
      <sheetName val="FF-2 (1)"/>
      <sheetName val="B"/>
      <sheetName val="FSA"/>
      <sheetName val="?公司2002.12.31"/>
      <sheetName val="×Ü¹«Ë¾2002.12.31"/>
      <sheetName val="总公司2002_12_31"/>
      <sheetName val="UFPrn20021113090847"/>
      <sheetName val="_公司2002.12.31"/>
      <sheetName val="ARP-U301"/>
      <sheetName val="ARP-U401"/>
      <sheetName val="ARP-U311"/>
      <sheetName val="ARP-U321"/>
      <sheetName val="月份"/>
      <sheetName val="U411"/>
      <sheetName val="MasterList"/>
      <sheetName val="成品"/>
      <sheetName val="2002.12.31others"/>
      <sheetName val="master"/>
      <sheetName val="loan database"/>
      <sheetName val="应收帐款 AR "/>
      <sheetName val="以前年度损益调整"/>
      <sheetName val="5 Analysis"/>
      <sheetName val="Bal Sheet"/>
      <sheetName val="노무비"/>
      <sheetName val="Cashflow(Scenario)"/>
      <sheetName val="Shunde"/>
      <sheetName val="Lead"/>
      <sheetName val="DCF"/>
      <sheetName val="PRCcash"/>
      <sheetName val="总公司2002_12_311"/>
      <sheetName val="Input_Area"/>
      <sheetName val="A_R_01"/>
      <sheetName val="Baitak_PS_schedule"/>
      <sheetName val="Consol_Adj"/>
      <sheetName val="1_航食"/>
      <sheetName val="2_货运"/>
      <sheetName val="3_航空广告"/>
      <sheetName val="4_旅服"/>
      <sheetName val="5_机场广告"/>
      <sheetName val="6_园林"/>
      <sheetName val="7_物业"/>
      <sheetName val="8_九寰"/>
      <sheetName val="FF-2_(1)"/>
      <sheetName val="?公司2002_12_31"/>
      <sheetName val="×Ü¹«Ë¾2002_12_31"/>
      <sheetName val="_公司2002_12_31"/>
      <sheetName val="2002_12_31others"/>
      <sheetName val="loan_database"/>
      <sheetName val="应收帐款_AR_"/>
      <sheetName val="5_Analysis"/>
      <sheetName val="Bal_Sheet"/>
      <sheetName val="Business Uni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３应收票据"/>
      <sheetName val="4应收账款明细表"/>
      <sheetName val="4A应收账龄分析"/>
      <sheetName val="5其他应收账龄分析"/>
      <sheetName val="6预付账龄分析"/>
      <sheetName val="９待摊费用明细表"/>
      <sheetName val="10长期投资明细表"/>
      <sheetName val="17应付票据明细表"/>
      <sheetName val="18应付账龄分析"/>
      <sheetName val="19预收账款明细表"/>
      <sheetName val="20其他应付款明细表"/>
      <sheetName val="20其他应付账龄分析"/>
      <sheetName val="26-26B 产品售后索赔统计表"/>
      <sheetName val="35销售收入成本毛利分析表"/>
      <sheetName val="36销售分地区"/>
      <sheetName val="37产品服务销售明细"/>
      <sheetName val="38采购明细表"/>
      <sheetName val="54B内部采购固定资产及在建工程"/>
      <sheetName val="00-01制造费用"/>
      <sheetName val="57关联公司往来"/>
      <sheetName val="Sheet18"/>
      <sheetName val="Sheet20"/>
      <sheetName val="总公司2002.12.31"/>
      <sheetName val="附表6"/>
      <sheetName val="工资"/>
      <sheetName val="F101"/>
      <sheetName val="LISTS"/>
      <sheetName val="for retest"/>
      <sheetName val="A.R 01"/>
      <sheetName val="K110"/>
      <sheetName val="G210"/>
      <sheetName val="O111"/>
      <sheetName val="ARP-U501"/>
      <sheetName val="UFPrn20021113090847"/>
      <sheetName val="盛联余"/>
      <sheetName val="ARP-U401"/>
      <sheetName val="U411"/>
      <sheetName val="ARP-U301"/>
      <sheetName val="E221"/>
      <sheetName val="审计123"/>
      <sheetName val="FDREPORT"/>
      <sheetName val="Ã«ÀûÂÊ·ÖÎö±í"/>
      <sheetName val="目录"/>
      <sheetName val="中山低值"/>
      <sheetName val="成本计算"/>
      <sheetName val="CONTENTS"/>
      <sheetName val="E100--AR--Major"/>
      <sheetName val="E101AR--Others"/>
      <sheetName val="5 Analysis"/>
      <sheetName val="노무비"/>
      <sheetName val="4-货币资金-现金"/>
      <sheetName val="Delphi Volume-Sent Div Jun1"/>
      <sheetName val="Sheet1"/>
      <sheetName val="库存商品"/>
      <sheetName val="26-26B_产品售后索赔统计表"/>
      <sheetName val="总公司2002_12_31"/>
      <sheetName val="for_retest"/>
      <sheetName val="A_R_01"/>
      <sheetName val="5_Analysis"/>
      <sheetName val="Delphi_Volume-Sent_Div_Jun1"/>
      <sheetName val="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 retest"/>
      <sheetName val="UFPrn20030816114443"/>
      <sheetName val="17应付票据明细表"/>
      <sheetName val="K1500"/>
      <sheetName val="4-货币资金-现金"/>
      <sheetName val="应收帐款 AR "/>
      <sheetName val="original"/>
      <sheetName val="总公司2002.12.31"/>
      <sheetName val="A.R 01"/>
      <sheetName val="G402."/>
      <sheetName val="Outstanding List"/>
      <sheetName val="F101"/>
      <sheetName val="附表6"/>
      <sheetName val="UFPrn20021113090847"/>
      <sheetName val="N201"/>
      <sheetName val="ARP_U301"/>
      <sheetName val="U411"/>
      <sheetName val="N100"/>
      <sheetName val="K700"/>
      <sheetName val="TOTAL MAT COSTS"/>
      <sheetName val="Sheet1"/>
      <sheetName val="AFEMAI"/>
      <sheetName val="KEY"/>
      <sheetName val="VAT Payable01"/>
      <sheetName val="VAT Payable 02"/>
      <sheetName val="VAT Payable 03"/>
      <sheetName val="공사개요"/>
      <sheetName val="ENTRIES"/>
      <sheetName val="应收票据(关联方)"/>
      <sheetName val="资产负债表"/>
      <sheetName val="BALANCE SHEET"/>
      <sheetName val="other investment"/>
      <sheetName val="增加值汇总"/>
      <sheetName val="K420"/>
      <sheetName val="UFPrn20031114182129"/>
      <sheetName val="索引"/>
      <sheetName val="K110"/>
      <sheetName val="G210"/>
      <sheetName val="O111"/>
      <sheetName val="E15"/>
      <sheetName val="BT 03"/>
      <sheetName val="BT 02"/>
      <sheetName val="BT 01"/>
      <sheetName val="#REF!"/>
      <sheetName val="港币"/>
      <sheetName val="gross"/>
      <sheetName val="Finance Allocations"/>
      <sheetName val="Labour"/>
      <sheetName val="HK tax rate table"/>
      <sheetName val="35.1租赁明细"/>
      <sheetName val="XL4Poppy"/>
      <sheetName val="选择报表"/>
      <sheetName val="WORKING (HK)"/>
      <sheetName val="科目余额表"/>
      <sheetName val="G&amp;A expense"/>
      <sheetName val="sg"/>
      <sheetName val="管理"/>
      <sheetName val="企业表一"/>
      <sheetName val="Final"/>
      <sheetName val="Investment Property"/>
      <sheetName val="Shunde"/>
      <sheetName val="Sch PR-2"/>
      <sheetName val="Sch PR-3"/>
      <sheetName val="for_retest"/>
      <sheetName val="应收帐款_AR_"/>
      <sheetName val="总公司2002_12_31"/>
      <sheetName val="A_R_01"/>
      <sheetName val="G402_"/>
      <sheetName val="Outstanding_List"/>
      <sheetName val="TOTAL_MAT_COSTS"/>
      <sheetName val="VAT_Payable01"/>
      <sheetName val="VAT_Payable_02"/>
      <sheetName val="VAT_Payable_03"/>
      <sheetName val="BALANCE_SHEET"/>
      <sheetName val="other_investment"/>
      <sheetName val="BT_03"/>
      <sheetName val="BT_02"/>
      <sheetName val="BT_01"/>
      <sheetName val="Finance_Allocations"/>
      <sheetName val="HK_tax_rate_table"/>
      <sheetName val="35_1租赁明细"/>
      <sheetName val="WORKING_(HK)"/>
      <sheetName val="G&amp;A_expense"/>
      <sheetName val="Investment_Property"/>
      <sheetName val="Sch_PR-2"/>
      <sheetName val="Sch_PR-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BT"/>
      <sheetName val="BT"/>
      <sheetName val="BT (2)"/>
      <sheetName val="BT (3)"/>
      <sheetName val="BT 01"/>
      <sheetName val="BT 02"/>
      <sheetName val="BT 03"/>
      <sheetName val="VAT Payable01"/>
      <sheetName val="VAT Payable 02"/>
      <sheetName val="VAT Payable 03"/>
      <sheetName val="June 2004 13%&amp;17% details"/>
      <sheetName val="June 2004 7% details"/>
      <sheetName val="17应付票据明细表"/>
      <sheetName val="for retest"/>
      <sheetName val="总公司2002.12.31"/>
      <sheetName val="Assump"/>
      <sheetName val="K420"/>
      <sheetName val="Template"/>
      <sheetName val="Sheet1"/>
      <sheetName val="computation"/>
      <sheetName val="三兴2"/>
      <sheetName val="BT_(2)"/>
      <sheetName val="BT_(3)"/>
      <sheetName val="BT_01"/>
      <sheetName val="BT_02"/>
      <sheetName val="BT_03"/>
      <sheetName val="VAT_Payable01"/>
      <sheetName val="VAT_Payable_02"/>
      <sheetName val="VAT_Payable_03"/>
      <sheetName val="June_2004_13%&amp;17%_details"/>
      <sheetName val="June_2004_7%_details"/>
      <sheetName val="for_retest"/>
      <sheetName val="总公司2002_12_31"/>
      <sheetName val="E100--AR--Major"/>
      <sheetName val="E101AR--Other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AA"/>
      <sheetName val="IS2-Normalised_pro forma EBITDA"/>
    </sheetNames>
    <sheetDataSet>
      <sheetData sheetId="0" refreshError="1"/>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JE"/>
      <sheetName val="I-2002"/>
      <sheetName val="I-2003-bal"/>
      <sheetName val="I-2003-tra"/>
      <sheetName val="Tree View"/>
      <sheetName val="Constants"/>
      <sheetName val="Common"/>
      <sheetName val="Sheet1"/>
      <sheetName val="表单1"/>
      <sheetName val="BT 03"/>
      <sheetName val="BT 02"/>
      <sheetName val="BT 01"/>
      <sheetName val="OA200刃量具"/>
      <sheetName val="#REF!"/>
      <sheetName val="神龙上网"/>
      <sheetName val="badminton"/>
      <sheetName val="Emil team"/>
      <sheetName val="Anne team"/>
      <sheetName val="SAP事务码"/>
      <sheetName val="EY"/>
      <sheetName val="神龙"/>
      <sheetName val="DF "/>
      <sheetName val="Q3 Manager "/>
      <sheetName val="Accountant in CVU"/>
      <sheetName val="Manager "/>
      <sheetName val="Parts_flow"/>
      <sheetName val="DFL-CVU"/>
      <sheetName val="Assembly"/>
      <sheetName val="Transmission"/>
      <sheetName val="Forging"/>
      <sheetName val="Casting 1"/>
      <sheetName val="Casting 2"/>
      <sheetName val="fastner"/>
      <sheetName val="Propeller"/>
      <sheetName val="Cab"/>
      <sheetName val="Frame"/>
      <sheetName val="heavy vehicle"/>
      <sheetName val="Engine"/>
      <sheetName val="trump"/>
      <sheetName val="Sales"/>
      <sheetName val="coach"/>
      <sheetName val="casting Wudang"/>
      <sheetName val="cutting &amp; measuring"/>
      <sheetName val="选择报表"/>
      <sheetName val="Day 2 Update"/>
      <sheetName val="BT"/>
      <sheetName val="VAT"/>
      <sheetName val="OTT"/>
      <sheetName val="CIT"/>
      <sheetName val="Exp"/>
      <sheetName val="Historical tax proof"/>
      <sheetName val="IIT"/>
      <sheetName val="SD"/>
      <sheetName val="RPT"/>
      <sheetName val="RPT2"/>
      <sheetName val="WHT"/>
      <sheetName val="RET"/>
      <sheetName val="ULUT"/>
      <sheetName val="LAT"/>
      <sheetName val="DT"/>
      <sheetName val="CD"/>
      <sheetName val="CT"/>
      <sheetName val="RT"/>
      <sheetName val="two sets of books"/>
      <sheetName val="Expense w-o invoice"/>
      <sheetName val="To be provided"/>
      <sheetName val="Control"/>
      <sheetName val="VAT Payable01"/>
      <sheetName val="VAT Payable 02"/>
      <sheetName val="VAT Payable 03"/>
      <sheetName val="资产负债表"/>
      <sheetName val="for retest"/>
      <sheetName val="17应付票据明细表"/>
      <sheetName val="Input Area"/>
      <sheetName val="MasterList"/>
      <sheetName val="K420"/>
      <sheetName val="P&amp;L Summary"/>
      <sheetName val="Tree_View"/>
      <sheetName val="BT_03"/>
      <sheetName val="BT_02"/>
      <sheetName val="BT_01"/>
      <sheetName val="Emil_team"/>
      <sheetName val="Anne_team"/>
      <sheetName val="DF_"/>
      <sheetName val="Q3_Manager_"/>
      <sheetName val="Accountant_in_CVU"/>
      <sheetName val="Manager_"/>
      <sheetName val="Casting_1"/>
      <sheetName val="Casting_2"/>
      <sheetName val="heavy_vehicle"/>
      <sheetName val="casting_Wudang"/>
      <sheetName val="cutting_&amp;_measuring"/>
      <sheetName val="Day_2_Update"/>
      <sheetName val="Historical_tax_proof"/>
      <sheetName val="two_sets_of_books"/>
      <sheetName val="Expense_w-o_invoice"/>
      <sheetName val="To_be_provided"/>
      <sheetName val="VAT_Payable01"/>
      <sheetName val="VAT_Payable_02"/>
      <sheetName val="VAT_Payable_03"/>
      <sheetName val="for_retest"/>
      <sheetName val="Input_Area"/>
      <sheetName val="P&amp;L_Summary"/>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400"/>
      <sheetName val="K410"/>
      <sheetName val="K420"/>
      <sheetName val="营业费用"/>
      <sheetName val="差旅费（行政）预提"/>
      <sheetName val="VAT Payable01"/>
      <sheetName val="VAT Payable 02"/>
      <sheetName val="VAT Payable 03"/>
      <sheetName val="应付款项"/>
      <sheetName val="K401"/>
      <sheetName val="用友部门明细帐"/>
      <sheetName val="17应付票据明细表"/>
      <sheetName val="Shunde"/>
      <sheetName val="录入界面"/>
      <sheetName val="BT 03"/>
      <sheetName val="BT 02"/>
      <sheetName val="BT 01"/>
      <sheetName val="ARP-U301"/>
      <sheetName val="U411"/>
      <sheetName val="cutoff04Jan"/>
      <sheetName val="E110"/>
      <sheetName val="其他材料收入重复"/>
      <sheetName val="其他材料收入账"/>
      <sheetName val="预收"/>
      <sheetName val="7-11销售"/>
      <sheetName val="21-预收账款"/>
      <sheetName val="封面语"/>
      <sheetName val="for retest"/>
      <sheetName val="Estimated AP 9.03"/>
      <sheetName val="船代宁波-资产负债表"/>
      <sheetName val="k100-transferred out"/>
      <sheetName val="A.R 01"/>
      <sheetName val="K110"/>
      <sheetName val="G210"/>
      <sheetName val="O111"/>
      <sheetName val="流资汇总"/>
      <sheetName val="云达"/>
      <sheetName val="2004"/>
      <sheetName val="其他应付款科目余额2005.12.31"/>
      <sheetName val="AR Ageing - 1130"/>
      <sheetName val="accode"/>
      <sheetName val="#REF!"/>
      <sheetName val="공사개요"/>
      <sheetName val="재무가정"/>
      <sheetName val="June 2004 13%&amp;17% details"/>
      <sheetName val="June 2004 7% details"/>
      <sheetName val="BALANCE SHEET"/>
      <sheetName val="4-货币资金-现金"/>
      <sheetName val="Sch 1-11"/>
      <sheetName val="应收帐款 AR "/>
      <sheetName val="B"/>
      <sheetName val="Ref"/>
      <sheetName val="03-B4"/>
      <sheetName val="03-B10"/>
      <sheetName val="04-B5"/>
      <sheetName val="04-B11"/>
      <sheetName val="ARP-U201"/>
      <sheetName val="N100-evie"/>
      <sheetName val="盛联余"/>
      <sheetName val="E100--AR--Major"/>
      <sheetName val="E101AR--Others"/>
      <sheetName val="jtable"/>
      <sheetName val="matable"/>
      <sheetName val="应收票据(关联方)"/>
      <sheetName val="PPD Schedule"/>
      <sheetName val="Flow"/>
      <sheetName val="e13100"/>
      <sheetName val="E15"/>
      <sheetName val="F101"/>
      <sheetName val="TB"/>
      <sheetName val="TB(all)"/>
      <sheetName val="现金凭证"/>
      <sheetName val="FS-Trial"/>
      <sheetName val="Vouchers"/>
      <sheetName val="Trial balance"/>
      <sheetName val="Data sheet"/>
      <sheetName val="StdCost"/>
      <sheetName val="U"/>
      <sheetName val="UFPrn20031203195053"/>
      <sheetName val="中山低值"/>
      <sheetName val="EDC-DAS"/>
      <sheetName val="ARP-U501"/>
      <sheetName val="G201"/>
      <sheetName val="G301"/>
      <sheetName val="数外余额"/>
      <sheetName val="其他应付款4-12月份明细表"/>
      <sheetName val="master"/>
      <sheetName val="Datasim"/>
      <sheetName val="Set-up"/>
      <sheetName val="VAT_Payable01"/>
      <sheetName val="VAT_Payable_02"/>
      <sheetName val="VAT_Payable_03"/>
      <sheetName val="BT_03"/>
      <sheetName val="BT_02"/>
      <sheetName val="BT_01"/>
      <sheetName val="for_retest"/>
      <sheetName val="Estimated_AP_9_03"/>
      <sheetName val="k100-transferred_out"/>
      <sheetName val="A_R_01"/>
      <sheetName val="其他应付款科目余额2005_12_31"/>
      <sheetName val="AR_Ageing_-_1130"/>
      <sheetName val="June_2004_13%&amp;17%_details"/>
      <sheetName val="June_2004_7%_details"/>
      <sheetName val="BALANCE_SHEET"/>
      <sheetName val="Sch_1-11"/>
      <sheetName val="应收帐款_AR_"/>
      <sheetName val="PPD_Schedule"/>
      <sheetName val="Trial_balance"/>
      <sheetName val="Data_sheet"/>
      <sheetName val="存货明细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产负债表"/>
      <sheetName val="利润及利润分配表"/>
      <sheetName val="TT表-自动链接生成"/>
      <sheetName val="调整分录"/>
      <sheetName val="合并工作底稿"/>
      <sheetName val="长投统计"/>
      <sheetName val="合资单位投资收益"/>
      <sheetName val="应收应付往来表"/>
      <sheetName val="其他应收应付往来表"/>
      <sheetName val="集团本部合并-资产负债表"/>
      <sheetName val="集团本部合并-利润表"/>
      <sheetName val="报关行天津-资产负债表"/>
      <sheetName val="报关行天津-利润表"/>
      <sheetName val="报关行大连-资产负债表"/>
      <sheetName val="报关行大连-利润表"/>
      <sheetName val="报关行青岛-资产负债表"/>
      <sheetName val="报关行青岛-利润表"/>
      <sheetName val="报关行上海-资产负债表"/>
      <sheetName val="报关行上海-利润表"/>
      <sheetName val="船代天津-资产负债表"/>
      <sheetName val="船代天津-利润表"/>
      <sheetName val="船代宁波-资产负债表"/>
      <sheetName val="船代宁波-利润表"/>
      <sheetName val="船代上海-资产负债表"/>
      <sheetName val="船代上海-利润表"/>
      <sheetName val="船代青岛-资产负债表"/>
      <sheetName val="船代青岛-利润表"/>
      <sheetName val="船代大连-资产负债表"/>
      <sheetName val="船代大连-利润表"/>
      <sheetName val="船代连云港-资产负债表"/>
      <sheetName val="船代连云港-利润表"/>
      <sheetName val="物流运输-资产负债表"/>
      <sheetName val="物流运输-利润表"/>
      <sheetName val="保税仓储-资产负债表"/>
      <sheetName val="保税仓储-利润表"/>
      <sheetName val="山东振华-资产负债表"/>
      <sheetName val="山东振华-利润表"/>
      <sheetName val="物流天津-资产负债表"/>
      <sheetName val="物流天津-利润表"/>
      <sheetName val="港湾油站-资产负债表"/>
      <sheetName val="港湾油站-利润表"/>
      <sheetName val="振华油站-资产负债表"/>
      <sheetName val="振华油站-利润表"/>
      <sheetName val="香港振华-资产负债表"/>
      <sheetName val="香港振华-利润表"/>
      <sheetName val="三艾尔-资产负债表"/>
      <sheetName val="三艾尔-利润表"/>
      <sheetName val="嘉宏-资产负债表"/>
      <sheetName val="嘉宏-利润表"/>
      <sheetName val="日邮-资产负债表"/>
      <sheetName val="日邮-利润表"/>
      <sheetName val="中集-资产负债表"/>
      <sheetName val="中集-利润表"/>
      <sheetName val="川崎-资产负债表"/>
      <sheetName val="川崎-利润表"/>
      <sheetName val="嘉宏"/>
      <sheetName val="K420"/>
      <sheetName val="BT 03"/>
      <sheetName val="BT 02"/>
      <sheetName val="BT 01"/>
      <sheetName val="VAT Payable01"/>
      <sheetName val="VAT Payable 02"/>
      <sheetName val="VAT Payable 03"/>
      <sheetName val="9月份科目余额表"/>
      <sheetName val="9月份科目余额表(明细)"/>
      <sheetName val="computation"/>
      <sheetName val="F101"/>
      <sheetName val="BT_03"/>
      <sheetName val="BT_02"/>
      <sheetName val="BT_01"/>
      <sheetName val="VAT_Payable01"/>
      <sheetName val="VAT_Payable_02"/>
      <sheetName val="VAT_Payable_03"/>
      <sheetName val="P412-2001"/>
      <sheetName val="P413-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refreshError="1"/>
      <sheetData sheetId="74"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月资"/>
      <sheetName val="9月利"/>
      <sheetName val="实收资本明细"/>
      <sheetName val="9月份科目余额表"/>
      <sheetName val="9月份科目余额表(明细)"/>
      <sheetName val="应付账款"/>
      <sheetName val="其他应收款"/>
      <sheetName val="其他应收款（常良）"/>
      <sheetName val="其他应付款"/>
      <sheetName val="其他应付款（爱特）"/>
      <sheetName val="船代宁波-资产负债表"/>
      <sheetName val="K420"/>
      <sheetName val="BT 03"/>
      <sheetName val="BT 02"/>
      <sheetName val="BT 01"/>
      <sheetName val="2017"/>
      <sheetName val="固定资产2017"/>
      <sheetName val="固定资产-厂房2017"/>
      <sheetName val="固定资产-电脑2017"/>
      <sheetName val="在建工程2017"/>
      <sheetName val="主营业务成本2017"/>
      <sheetName val="管理费用2017"/>
      <sheetName val="固定资产-厂房设备2017"/>
      <sheetName val="银行日记账2017"/>
      <sheetName val="现金日记账2017"/>
      <sheetName val="UFPrn20180618152111"/>
      <sheetName val="UFPrn20180618153613"/>
      <sheetName val="UFPrn20180618170505"/>
      <sheetName val="BT_03"/>
      <sheetName val="BT_02"/>
      <sheetName val="BT_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
      <sheetName val="固定资产2017"/>
      <sheetName val="固定资产-厂房2017"/>
      <sheetName val="固定资产-电脑2017"/>
      <sheetName val="在建工程2017"/>
      <sheetName val="主营业务收入2017"/>
      <sheetName val="主营业务成本2017"/>
      <sheetName val="管理费用2017"/>
      <sheetName val="固定资产-厂房设备2017"/>
      <sheetName val="银行日记账2017"/>
      <sheetName val="现金日记账2017"/>
      <sheetName val="UFPrn20180618152111"/>
      <sheetName val="UFPrn20180618153613"/>
      <sheetName val="UFPrn20180618170505"/>
      <sheetName val="9月份科目余额表"/>
      <sheetName val="9月份科目余额表(明细)"/>
      <sheetName val="船代宁波-资产负债表"/>
      <sheetName val="K420"/>
      <sheetName val="UFPrn20180618152348"/>
      <sheetName val="现金日记账"/>
      <sheetName val="银行日记账"/>
      <sheetName val="UFPrn20180618152807"/>
      <sheetName val="UFPrn20180618152824"/>
      <sheetName val="UFPrn20180618152840"/>
      <sheetName val="UFPrn20180618152857"/>
      <sheetName val="UFPrn20180618152919"/>
      <sheetName val="主营业务成本2016"/>
      <sheetName val="管理费用"/>
      <sheetName val="在建工程"/>
      <sheetName val="Table"/>
      <sheetName val="附表6"/>
      <sheetName val="其他应付款科目余额2005.12.31"/>
      <sheetName val="BT 03"/>
      <sheetName val="BT 02"/>
      <sheetName val="BT 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FPrn20180618152348"/>
      <sheetName val="现金日记账"/>
      <sheetName val="银行日记账"/>
      <sheetName val="UFPrn20180618152807"/>
      <sheetName val="UFPrn20180618152824"/>
      <sheetName val="UFPrn20180618152840"/>
      <sheetName val="UFPrn20180618152857"/>
      <sheetName val="UFPrn20180618152919"/>
      <sheetName val="UFPrn20180618152950"/>
      <sheetName val="主营业务成本2016"/>
      <sheetName val="管理费用"/>
      <sheetName val="在建工程"/>
      <sheetName val="2017"/>
      <sheetName val="固定资产2017"/>
      <sheetName val="固定资产-厂房2017"/>
      <sheetName val="固定资产-电脑2017"/>
      <sheetName val="在建工程2017"/>
      <sheetName val="主营业务成本2017"/>
      <sheetName val="管理费用2017"/>
      <sheetName val="固定资产-厂房设备2017"/>
      <sheetName val="银行日记账2017"/>
      <sheetName val="现金日记账2017"/>
      <sheetName val="UFPrn20180618152111"/>
      <sheetName val="UFPrn20180618153613"/>
      <sheetName val="UFPrn20180618170505"/>
      <sheetName val="9月份科目余额表"/>
      <sheetName val="9月份科目余额表(明细)"/>
      <sheetName val="船代宁波-资产负债表"/>
      <sheetName val="UFPrn20180620161639"/>
      <sheetName val="WACC"/>
      <sheetName val="总公司2002.12.31"/>
      <sheetName val="总公司2002_12_31"/>
      <sheetName val="兴丰东成2016年债权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FPrn20180620161639"/>
      <sheetName val="UFPrn20180622173900"/>
      <sheetName val="UFPrn20180618152348"/>
      <sheetName val="现金日记账"/>
      <sheetName val="银行日记账"/>
      <sheetName val="UFPrn20180618152807"/>
      <sheetName val="UFPrn20180618152824"/>
      <sheetName val="UFPrn20180618152840"/>
      <sheetName val="UFPrn20180618152857"/>
      <sheetName val="UFPrn20180618152919"/>
      <sheetName val="主营业务成本2016"/>
      <sheetName val="管理费用"/>
      <sheetName val="在建工程"/>
      <sheetName val="2017"/>
      <sheetName val="固定资产2017"/>
      <sheetName val="固定资产-厂房2017"/>
      <sheetName val="固定资产-电脑2017"/>
      <sheetName val="在建工程2017"/>
      <sheetName val="主营业务成本2017"/>
      <sheetName val="管理费用2017"/>
      <sheetName val="固定资产-厂房设备2017"/>
      <sheetName val="银行日记账2017"/>
      <sheetName val="现金日记账2017"/>
      <sheetName val="UFPrn20180618152111"/>
      <sheetName val="UFPrn20180618153613"/>
      <sheetName val="UFPrn20180618170505"/>
      <sheetName val="9月份科目余额表"/>
      <sheetName val="9月份科目余额表(明细)"/>
      <sheetName val="FA"/>
      <sheetName val="BS"/>
      <sheetName val="Schedules"/>
      <sheetName val="2019.12.31 合并报表（调整后）"/>
      <sheetName val="17应付票据明细表"/>
      <sheetName val="2019_12_31_合并报表（调整后）"/>
      <sheetName val="其他应收款2016.12.3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o. Tax Workings"/>
      <sheetName val="Pro P &amp; L"/>
      <sheetName val="80 HHC"/>
      <sheetName val="IT Annex - 115JB"/>
      <sheetName val="234BC"/>
      <sheetName val="AS 22"/>
      <sheetName val="AS 22 summary"/>
      <sheetName val="AS 22Workings"/>
      <sheetName val="AS 22 Assumptions"/>
      <sheetName val="XREF"/>
      <sheetName val="Tickmarks"/>
      <sheetName val="FA"/>
      <sheetName val="BS"/>
      <sheetName val="Schedules"/>
      <sheetName val="Cash flow details"/>
      <sheetName val=""/>
      <sheetName val="UFPrn20180620161639"/>
      <sheetName val="UFPrn20180618152348"/>
      <sheetName val="现金日记账"/>
      <sheetName val="银行日记账"/>
      <sheetName val="UFPrn20180618152807"/>
      <sheetName val="UFPrn20180618152824"/>
      <sheetName val="UFPrn20180618152840"/>
      <sheetName val="UFPrn20180618152857"/>
      <sheetName val="UFPrn20180618152919"/>
      <sheetName val="主营业务成本2016"/>
      <sheetName val="管理费用"/>
      <sheetName val="在建工程"/>
      <sheetName val="2017"/>
      <sheetName val="固定资产2017"/>
      <sheetName val="固定资产-厂房2017"/>
      <sheetName val="固定资产-电脑2017"/>
      <sheetName val="在建工程2017"/>
      <sheetName val="主营业务成本2017"/>
      <sheetName val="管理费用2017"/>
      <sheetName val="固定资产-厂房设备2017"/>
      <sheetName val="银行日记账2017"/>
      <sheetName val="现金日记账2017"/>
      <sheetName val="UFPrn20180618152111"/>
      <sheetName val="UFPrn20180618153613"/>
      <sheetName val="UFPrn20180618170505"/>
      <sheetName val="F101"/>
      <sheetName val="Cover"/>
      <sheetName val="营业成本"/>
      <sheetName val="for retest"/>
      <sheetName val="BT 03"/>
      <sheetName val="BT 02"/>
      <sheetName val="BT 01"/>
    </sheetNames>
    <sheetDataSet>
      <sheetData sheetId="0"/>
      <sheetData sheetId="1"/>
      <sheetData sheetId="2"/>
      <sheetData sheetId="3" refreshError="1"/>
      <sheetData sheetId="4"/>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应收帐款 AR "/>
      <sheetName val="B"/>
      <sheetName val="BOX SUM"/>
      <sheetName val="FIN GOOD"/>
      <sheetName val="Dropdown list"/>
      <sheetName val="UP1"/>
      <sheetName val="UP3"/>
      <sheetName val="Sheet1"/>
      <sheetName val="ws9"/>
      <sheetName val="Basic data"/>
      <sheetName val="DATA"/>
      <sheetName val="E100"/>
      <sheetName val="BALANCE SHEET"/>
      <sheetName val="PL"/>
      <sheetName val="SCB-HK"/>
      <sheetName val="RMB"/>
      <sheetName val="已审CF"/>
      <sheetName val="Ó¦ÊÕÕÊ¿î AR "/>
      <sheetName val="Age Analysis"/>
      <sheetName val="master"/>
      <sheetName val="#REF!"/>
      <sheetName val="4-货币资金-现金"/>
      <sheetName val="物料"/>
      <sheetName val="computation"/>
      <sheetName val="Shunde"/>
      <sheetName val="Sheet0"/>
      <sheetName val="云达"/>
      <sheetName val="General"/>
      <sheetName val="sysWorkbook"/>
      <sheetName val="Delphi Volume-Sent Div Jun1"/>
      <sheetName val="THREE VARIABLES"/>
      <sheetName val="Holiday"/>
      <sheetName val="Basic_Data"/>
      <sheetName val="Sheet4"/>
      <sheetName val="P&amp;L Summary"/>
      <sheetName val="Sch 1-11"/>
      <sheetName val="Revenue"/>
      <sheetName val="Base Info"/>
      <sheetName val="Table"/>
      <sheetName val="Unitary"/>
      <sheetName val="BS2"/>
      <sheetName val="BS3"/>
      <sheetName val="BS4"/>
      <sheetName val="BS5"/>
      <sheetName val="BS6"/>
      <sheetName val="BS7"/>
      <sheetName val="IC0"/>
      <sheetName val="PL2"/>
      <sheetName val="PL3"/>
      <sheetName val="PL5"/>
      <sheetName val="TB1"/>
      <sheetName val="TB2"/>
      <sheetName val="Part_Datum"/>
      <sheetName val="流资汇总"/>
      <sheetName val="固定资产汇总B5"/>
      <sheetName val="建筑物5-1-1"/>
      <sheetName val="构筑物5-1-2"/>
      <sheetName val="管道沟槽5-1-3"/>
      <sheetName val="机器设备5-2-1"/>
      <sheetName val="车辆5-2-2"/>
      <sheetName val="电子设备5-2-3"/>
      <sheetName val="资产负债表"/>
      <sheetName val="选择报表"/>
      <sheetName val="FlashMgtMo"/>
      <sheetName val="FlashMgtYTD"/>
      <sheetName val="长期其他应收款"/>
      <sheetName val="리츠"/>
      <sheetName val="Validation source"/>
      <sheetName val="dxnsjtempsheet"/>
      <sheetName val="所有者权益（股东权益）变动表(未审)"/>
      <sheetName val="2012年科目余额表"/>
      <sheetName val="P&amp;L"/>
      <sheetName val="通用记账凭证"/>
      <sheetName val="封面"/>
      <sheetName val="中山低值"/>
      <sheetName val="资料"/>
      <sheetName val="企业表一"/>
      <sheetName val="M-5C"/>
      <sheetName val="M-5A"/>
      <sheetName val="June 2004 13%&amp;17% details"/>
      <sheetName val="June 2004 7% details"/>
      <sheetName val="未收款明细"/>
      <sheetName val="Book1"/>
      <sheetName val="FSA"/>
      <sheetName val="SCH REF"/>
      <sheetName val="Parameter"/>
      <sheetName val="Sheet2"/>
      <sheetName val="base"/>
      <sheetName val="SFX"/>
      <sheetName val="CRA-Detail"/>
      <sheetName val="New Summary P&amp;L"/>
      <sheetName val="Order Pipeline Review Ver2"/>
      <sheetName val="Summary P&amp;L"/>
      <sheetName val="Order Pipeline Review"/>
      <sheetName val="K420"/>
      <sheetName val="e13100"/>
      <sheetName val="总公司2002.12.31"/>
      <sheetName val="for retest"/>
      <sheetName val="Flow"/>
      <sheetName val="E1020"/>
      <sheetName val="W"/>
      <sheetName val="TB"/>
      <sheetName val="Labour"/>
      <sheetName val="索引"/>
      <sheetName val="XL4Poppy"/>
      <sheetName val="SPRAY-conical"/>
      <sheetName val="Balance Sheet Detail"/>
      <sheetName val="往来款"/>
      <sheetName val="Sales vs Cost Data"/>
      <sheetName val="Allgem. Angaben"/>
      <sheetName val="Set-up"/>
      <sheetName val="2004 Q1"/>
      <sheetName val="Phuong an 1"/>
      <sheetName val="应收帐款_AR_"/>
      <sheetName val="BOX_SUM"/>
      <sheetName val="FIN_GOOD"/>
      <sheetName val="Dropdown_list"/>
      <sheetName val="BALANCE_SHEET"/>
      <sheetName val="Ó¦ÊÕÕÊ¿î_AR_"/>
      <sheetName val="Age_Analysis"/>
      <sheetName val="Delphi_Volume-Sent_Div_Jun1"/>
      <sheetName val="THREE_VARIABLES"/>
      <sheetName val="P&amp;L_Summary"/>
      <sheetName val="Sch_1-11"/>
      <sheetName val="Base_Info"/>
      <sheetName val="Validation_source"/>
      <sheetName val="June_2004_13%&amp;17%_details"/>
      <sheetName val="June_2004_7%_details"/>
      <sheetName val="SCH_REF"/>
      <sheetName val="New_Summary_P&amp;L"/>
      <sheetName val="Order_Pipeline_Review_Ver2"/>
      <sheetName val="Summary_P&amp;L"/>
      <sheetName val="Order_Pipeline_Review"/>
      <sheetName val="总公司2002_12_31"/>
      <sheetName val="for_retest"/>
      <sheetName val="Balance_Sheet_Detail"/>
      <sheetName val="Sales_vs_Cost_Data"/>
      <sheetName val="Allgem__Angaben"/>
      <sheetName val="2004_Q1"/>
      <sheetName val="Phuong_an_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Seguros (PPC)"/>
      <sheetName val="XREF"/>
      <sheetName val="Integración  Pagos Ant. (PPC)"/>
      <sheetName val="Tickmarks"/>
      <sheetName val="Unmet_Need"/>
      <sheetName val="SAR-INFO"/>
      <sheetName val="ER GTS"/>
      <sheetName val="Elim"/>
      <sheetName val="BG GT "/>
      <sheetName val="BG TIH"/>
      <sheetName val="BG GTS "/>
      <sheetName val="BG TSE"/>
      <sheetName val="Bal GT"/>
      <sheetName val=" Part"/>
      <sheetName val="ER GT "/>
      <sheetName val="ER TIH"/>
      <sheetName val="ER TSE"/>
      <sheetName val="ER Con"/>
      <sheetName val="SLS CM"/>
      <sheetName val="Muestreo"/>
      <sheetName val="Renta"/>
      <sheetName val="Electricidad"/>
      <sheetName val="2003"/>
      <sheetName val="ER09"/>
      <sheetName val="IMSS"/>
      <sheetName val="Estado"/>
      <sheetName val="Significant Processes"/>
      <sheetName val="SAR E INFONAVIT"/>
      <sheetName val="EMPLEADOS"/>
      <sheetName val="FF33-1&amp;"/>
      <sheetName val="Integracion de Ctas x Pagar"/>
      <sheetName val="C-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班部番別"/>
      <sheetName val="依頼書"/>
      <sheetName val="回答書"/>
      <sheetName val="計算表 (能美防災ＰＣＢ)"/>
      <sheetName val="材料費 (2)"/>
      <sheetName val="外注加工"/>
      <sheetName val="固定資産 (2)"/>
      <sheetName val="見積り材"/>
      <sheetName val="(8) Lists"/>
      <sheetName val="日立向け見積もり２"/>
      <sheetName val="FIAT AB Plat. NRE WLP 12-04-07"/>
      <sheetName val="計算表"/>
      <sheetName val="MPL 技連"/>
      <sheetName val="342E BLOCK"/>
      <sheetName val="exh 4"/>
      <sheetName val="ﾁｮｺ停回数"/>
      <sheetName val="ﾁｮｺ停時間"/>
      <sheetName val="計算表_(能美防災ＰＣＢ)"/>
      <sheetName val="材料費_(2)"/>
      <sheetName val="固定資産_(2)"/>
      <sheetName val="(8)_Lists"/>
      <sheetName val="December Current"/>
      <sheetName val="(10) Lists"/>
      <sheetName val="Cover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S 123"/>
      <sheetName val="Timeline"/>
      <sheetName val="BS - Fixed"/>
      <sheetName val="BS - Variable"/>
      <sheetName val="FAS 123 Model"/>
      <sheetName val="Comp Exp - Amort."/>
      <sheetName val="XREF"/>
      <sheetName val="Lead"/>
      <sheetName val="Summary-Final"/>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édula de Movimientos"/>
      <sheetName val="Revisión SI"/>
      <sheetName val="Revisión Altas"/>
      <sheetName val="Depreciación"/>
      <sheetName val="Límite"/>
      <sheetName val="Tickmarks"/>
      <sheetName val="XREF"/>
      <sheetName val="GtosFab"/>
      <sheetName val="Lead"/>
      <sheetName val="Dep. del Ej. y Acum."/>
      <sheetName val="vaciado P.P. IVA"/>
      <sheetName val="DEP. FINAL"/>
      <sheetName val="53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
      <sheetName val="Income Statement"/>
      <sheetName val="XREF"/>
      <sheetName val="Inc statements"/>
      <sheetName val="Bal sheet"/>
      <sheetName val="Statement of changes in equity"/>
      <sheetName val="BS"/>
      <sheetName val="BS-old"/>
      <sheetName val="IS-old"/>
      <sheetName val="IS"/>
      <sheetName val="Tickmarks"/>
      <sheetName val="Detail inc statements"/>
      <sheetName val="Balance Sheet"/>
      <sheetName val="Profit and Loss"/>
      <sheetName val="Detail profit and loss"/>
      <sheetName val="Accumulated profi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Leadsheet"/>
      <sheetName val="Detail (05-06)"/>
      <sheetName val="Scope of work &amp; Observation"/>
      <sheetName val="Analytical"/>
      <sheetName val="FA Movement"/>
      <sheetName val="Additions"/>
      <sheetName val="Depn"/>
      <sheetName val="Sample-Addn"/>
      <sheetName val="Disposals"/>
      <sheetName val="Sample-Disposals"/>
      <sheetName val="Phy Verifn"/>
      <sheetName val="Sample-PhyVer"/>
      <sheetName val="Excess Calc"/>
      <sheetName val="Threshold Calc"/>
      <sheetName val="Tick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 Warrant "/>
      <sheetName val="Series A Warrant"/>
      <sheetName val="Series B Warrant"/>
      <sheetName val=" Tickmarks"/>
      <sheetName val="XREF"/>
    </sheetNames>
    <sheetDataSet>
      <sheetData sheetId="0" refreshError="1"/>
      <sheetData sheetId="1" refreshError="1"/>
      <sheetData sheetId="2" refreshError="1"/>
      <sheetData sheetId="3" refreshError="1"/>
      <sheetData sheetId="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SCON2001"/>
      <sheetName val="PROMED01"/>
      <sheetName val="DEPFIS01"/>
      <sheetName val="PROV. ND"/>
      <sheetName val="VAC ENE-MZO"/>
      <sheetName val="INGRESOS2000"/>
      <sheetName val="SLDOS"/>
      <sheetName val="ETIQUETA"/>
      <sheetName val="Estado Res."/>
      <sheetName val="Nota 7"/>
      <sheetName val="XREF"/>
      <sheetName val="Tickmarks"/>
      <sheetName val="Cédula de Movimientos"/>
      <sheetName val="Depreciación"/>
      <sheetName val="Revisión gastos Septiembre"/>
      <sheetName val="Umbrales"/>
      <sheetName val="Empréstimos"/>
      <sheetName val="BB PC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
      <sheetName val="Projected"/>
      <sheetName val="Budget"/>
      <sheetName val="XREF"/>
    </sheetNames>
    <sheetDataSet>
      <sheetData sheetId="0" refreshError="1"/>
      <sheetData sheetId="1" refreshError="1"/>
      <sheetData sheetId="2" refreshError="1"/>
      <sheetData sheetId="3" refreshError="1"/>
      <sheetData sheetId="4"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9A(1 of 3)"/>
      <sheetName val="SCHEDULE 9A(2 of 3)"/>
      <sheetName val="SCHEDULE 9A(3 of 3)"/>
      <sheetName val="FAS 123"/>
      <sheetName val="Debt"/>
      <sheetName val="Summary"/>
      <sheetName val="财务分析数据编制基础"/>
      <sheetName val="房间数变动"/>
      <sheetName val="X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VAT"/>
      <sheetName val="VAT"/>
      <sheetName val="Liability"/>
      <sheetName val="CCT"/>
      <sheetName val="VAT-Output"/>
      <sheetName val="VAT-Input"/>
      <sheetName val="VAT liability"/>
      <sheetName val="VAT Payable01"/>
      <sheetName val="VAT Payable 02"/>
      <sheetName val="VAT Payable 03"/>
      <sheetName val="export VAT refund"/>
      <sheetName val="Input VAT-April 01"/>
      <sheetName val="April"/>
      <sheetName val="Input VAT-May 01"/>
      <sheetName val="May"/>
      <sheetName val="Input VAT-June 02"/>
      <sheetName val="June 2004 13%&amp;17% details"/>
      <sheetName val="June 2004 7% details"/>
      <sheetName val="总公司2002.12.31"/>
      <sheetName val="中山低值"/>
      <sheetName val="04.9.30"/>
      <sheetName val="XREF"/>
      <sheetName val="Approved Renov Payment Schedule"/>
      <sheetName val="#REF!"/>
      <sheetName val="PCSTMTS"/>
      <sheetName val="K420"/>
      <sheetName val="BT 03"/>
      <sheetName val="BT 02"/>
      <sheetName val="BT 01"/>
      <sheetName val="1.1 Project Data"/>
      <sheetName val="2004"/>
      <sheetName val="breakdown"/>
      <sheetName val="封面语"/>
      <sheetName val="UFPrn20070417132725"/>
      <sheetName val="UFPrn20070417132821"/>
      <sheetName val="EBITDA Bridge"/>
      <sheetName val="Parameters"/>
      <sheetName val="2008 (mgt fee to JLL)"/>
      <sheetName val="base"/>
      <sheetName val="for retest"/>
      <sheetName val="17应付票据明细表"/>
      <sheetName val="FA"/>
      <sheetName val="BS"/>
      <sheetName val="Schedules"/>
      <sheetName val="key indic."/>
      <sheetName val="(7b) Summary of minutes"/>
      <sheetName val="PL14-EBITDA Bridge"/>
      <sheetName val="F101"/>
      <sheetName val="Sheet1"/>
      <sheetName val="B"/>
      <sheetName val="TB"/>
      <sheetName val="Master"/>
      <sheetName val="cutoff04Jan"/>
      <sheetName val="PL1-Netsales Bridge"/>
      <sheetName val="Summary"/>
      <sheetName val="Report_VAT"/>
      <sheetName val="VAT_liability"/>
      <sheetName val="VAT_Payable01"/>
      <sheetName val="VAT_Payable_02"/>
      <sheetName val="VAT_Payable_03"/>
      <sheetName val="export_VAT_refund"/>
      <sheetName val="Input_VAT-April_01"/>
      <sheetName val="Input_VAT-May_01"/>
      <sheetName val="Input_VAT-June_02"/>
      <sheetName val="June_2004_13%&amp;17%_details"/>
      <sheetName val="June_2004_7%_details"/>
      <sheetName val="总公司2002_12_31"/>
      <sheetName val="04_9_30"/>
      <sheetName val="Approved_Renov_Payment_Schedule"/>
      <sheetName val="BT_03"/>
      <sheetName val="BT_02"/>
      <sheetName val="BT_01"/>
      <sheetName val="1_1_Project_Data"/>
      <sheetName val="EBITDA_Bridge"/>
      <sheetName val="2008_(mgt_fee_to_JLL)"/>
      <sheetName val="for_retest"/>
      <sheetName val="key_indic_"/>
      <sheetName val="(7b)_Summary_of_minutes"/>
      <sheetName val="PL14-EBITDA_Bridge"/>
      <sheetName val="PL1-Netsales_Brid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I Model Summary"/>
      <sheetName val="ROI Model"/>
      <sheetName val="ROI Model Actual"/>
      <sheetName val="Cost Model"/>
      <sheetName val="Cost Of Capital"/>
      <sheetName val="Project Cost"/>
      <sheetName val="Capitalised Interest"/>
      <sheetName val="Project Financing"/>
      <sheetName val="Cost of Facility"/>
      <sheetName val="Rental Block Areas"/>
      <sheetName val="Interest"/>
      <sheetName val="中山低值"/>
      <sheetName val="Sheet3"/>
      <sheetName val="Income &amp; Occupancy Customer"/>
      <sheetName val="SCHEDULE 9A(1 of 3)"/>
      <sheetName val="ROI_Model_Summary"/>
      <sheetName val="ROI_Model"/>
      <sheetName val="ROI_Model_Actual"/>
      <sheetName val="Cost_Model"/>
      <sheetName val="Cost_Of_Capital"/>
      <sheetName val="Project_Cost"/>
      <sheetName val="Capitalised_Interest"/>
      <sheetName val="Project_Financing"/>
      <sheetName val="Cost_of_Facility"/>
      <sheetName val="Rental_Block_Areas"/>
      <sheetName val="Income_&amp;_Occupancy_Customer"/>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g"/>
      <sheetName val="Lguide EUR"/>
      <sheetName val="Lguide"/>
      <sheetName val="Cust. Credit"/>
      <sheetName val="Environ."/>
      <sheetName val="Prior Rent"/>
      <sheetName val="Print MO"/>
      <sheetName val="Instructions"/>
      <sheetName val="Asset Mgmt"/>
      <sheetName val="Commissions"/>
      <sheetName val="Abv Std Cover"/>
      <sheetName val="ASTI Schedule"/>
      <sheetName val="Module2"/>
      <sheetName val="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ivery Dates"/>
      <sheetName val="Time Phased Hours"/>
      <sheetName val="Time Phased Costs"/>
      <sheetName val="Checklist"/>
      <sheetName val="Bridges"/>
      <sheetName val="EAC Bridge"/>
      <sheetName val="Month left"/>
      <sheetName val="RAG Status"/>
      <sheetName val="Cost of sales"/>
      <sheetName val="Risk Register"/>
      <sheetName val="Risk Profile"/>
      <sheetName val="Sales_Profit trading plan"/>
      <sheetName val="Sales_Profit trading plan (2)"/>
      <sheetName val="Sales Margin Plan"/>
      <sheetName val="Sales Analysis 2006"/>
      <sheetName val="CSR Total"/>
      <sheetName val="Working Sheet"/>
      <sheetName val="single aisle (2)"/>
      <sheetName val="Twin aisle"/>
      <sheetName val="Tooling"/>
      <sheetName val="Spares"/>
      <sheetName val="Budget"/>
      <sheetName val="Subcon"/>
      <sheetName val="Manhours"/>
      <sheetName val="EAC"/>
      <sheetName val="Stock &amp; WIP"/>
      <sheetName val="TM01 06"/>
      <sheetName val="Debtors"/>
      <sheetName val="Manhour Risk Cal"/>
      <sheetName val="Sheet2"/>
      <sheetName val="Reconciliation Sheet"/>
      <sheetName val="Budget sales"/>
      <sheetName val="Accrual"/>
      <sheetName val="Brough Manufacturing"/>
      <sheetName val="SAP Control"/>
      <sheetName val="SCHEDULE 9A(1 of 3)"/>
      <sheetName val="YTDData"/>
      <sheetName val="中山低值"/>
      <sheetName val="#REF!"/>
      <sheetName val="Cost Li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Monthly BP"/>
      <sheetName val="key indic."/>
      <sheetName val="Sales"/>
      <sheetName val="Bookings"/>
      <sheetName val="Backlog"/>
      <sheetName val="customer names"/>
      <sheetName val="Aircraft"/>
      <sheetName val="Index"/>
      <sheetName val="Time Phased Hours"/>
      <sheetName val="Risk Profile"/>
      <sheetName val="YTDData"/>
      <sheetName val="中山低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广西汇总"/>
      <sheetName val="企业前三年损益表"/>
      <sheetName val="现金盘点表"/>
      <sheetName val="存货盘点表"/>
      <sheetName val="中山货币"/>
      <sheetName val="中山应收"/>
      <sheetName val="中山原材料"/>
      <sheetName val="中山待摊"/>
      <sheetName val="中山低值"/>
      <sheetName val="中山包装"/>
      <sheetName val="产成品"/>
      <sheetName val="中山递延"/>
      <sheetName val="中山在建"/>
      <sheetName val="中山负债"/>
      <sheetName val="建筑物（帐面)"/>
      <sheetName val="建筑物 (王工） (2)"/>
      <sheetName val="车辆"/>
      <sheetName val="中山设备"/>
      <sheetName val="中山土地"/>
      <sheetName val="Sheet1"/>
      <sheetName val="Sheet2"/>
      <sheetName val="Sheet3"/>
      <sheetName val="Sheet4"/>
      <sheetName val="Sheet5"/>
      <sheetName val="Sheet6"/>
      <sheetName val="应收帐款 AR "/>
      <sheetName val="云达"/>
      <sheetName val="June 2004 13%&amp;17% details"/>
      <sheetName val="June 2004 7% details"/>
      <sheetName val="accumdeprn"/>
      <sheetName val="构筑物5-1-2"/>
      <sheetName val="制造成本预算表A3"/>
      <sheetName val="物流费用预算表(A4)"/>
      <sheetName val="销售费用预算表(A4)"/>
      <sheetName val="管理费用预算表(A4)"/>
      <sheetName val="信息费用预算表(A4) "/>
      <sheetName val="研发费用预算明细表A3"/>
      <sheetName val="ZLR1"/>
      <sheetName val="设备部房屋"/>
      <sheetName val="3-1.合同付款"/>
      <sheetName val="3-2.非合同付款"/>
      <sheetName val="2-2.非合同基本信息"/>
      <sheetName val="银行借款询证"/>
      <sheetName val="B"/>
      <sheetName val="选择报表"/>
      <sheetName val="2002-07"/>
      <sheetName val="目录"/>
      <sheetName val="Sheet7"/>
      <sheetName val="Breakdown"/>
      <sheetName val="江苏应收账款"/>
      <sheetName val="A300"/>
      <sheetName val="F101"/>
      <sheetName val="4月回款"/>
      <sheetName val="4月销售"/>
      <sheetName val="ap"/>
      <sheetName val="其他应付款.dbf"/>
      <sheetName val="數量統計"/>
      <sheetName val="ZHF"/>
      <sheetName val="4-货币资金-现金"/>
      <sheetName val="17应付票据明细表"/>
      <sheetName val="location"/>
      <sheetName val="报表11"/>
      <sheetName val="试算平衡表"/>
      <sheetName val="Dropdown list"/>
      <sheetName val="總計(按月份)"/>
      <sheetName val="资产负债表"/>
      <sheetName val="完"/>
      <sheetName val="12(762mm)套管"/>
      <sheetName val="original"/>
      <sheetName val="F1"/>
      <sheetName val="#REF!"/>
      <sheetName val="中山1"/>
      <sheetName val="Control"/>
      <sheetName val="11111111"/>
      <sheetName val="岭头19-1"/>
      <sheetName val="财务费用明细表"/>
      <sheetName val="长期待摊费用明细表"/>
      <sheetName val="G102"/>
      <sheetName val="회수내역"/>
      <sheetName val="Bal Sheet"/>
      <sheetName val="2weeeks All  Excess and Shortag"/>
      <sheetName val="for retest"/>
      <sheetName val="source"/>
      <sheetName val="zx"/>
      <sheetName val="master"/>
      <sheetName val="物料收发汇总表"/>
      <sheetName val="1-7月份"/>
      <sheetName val="运煤预算"/>
      <sheetName val="Data List"/>
      <sheetName val="FDREPORT"/>
      <sheetName val="Ã«ÀûÂÊ·ÖÎö±í"/>
      <sheetName val="Cashf_ch#6"/>
      <sheetName val="Balance #1"/>
      <sheetName val="Contents"/>
      <sheetName val="Inv_days #5"/>
      <sheetName val="Adjust #14"/>
      <sheetName val="BS-Jul 04"/>
      <sheetName val="basicInformation"/>
      <sheetName val="E1020"/>
      <sheetName val="RMB"/>
      <sheetName val="附表6"/>
      <sheetName val="UFPrn20080122182426"/>
      <sheetName val="P101"/>
      <sheetName val="K700"/>
      <sheetName val="月份"/>
      <sheetName val="企业表一"/>
      <sheetName val="M-5C"/>
      <sheetName val="M-5A"/>
      <sheetName val="SFS(BUDGET)"/>
      <sheetName val="E105"/>
      <sheetName val="中旅集團屬下和中投屬下公司明細表"/>
      <sheetName val="FAST TRACK"/>
      <sheetName val="K420"/>
      <sheetName val="02-U310"/>
      <sheetName val="员工工资"/>
      <sheetName val="AFEMAI"/>
      <sheetName val="KEY"/>
      <sheetName val="Data"/>
      <sheetName val="BS"/>
      <sheetName val="P&amp;L Consol"/>
      <sheetName val="科目代码"/>
      <sheetName val="6月末SP库存"/>
      <sheetName val="BALANCE SHEET"/>
      <sheetName val="Coach Chassis (inventory)"/>
      <sheetName val="PL"/>
      <sheetName val="U601"/>
      <sheetName val="个人欠款账龄分析表"/>
      <sheetName val="长期借款汇总表"/>
      <sheetName val="2月收入成本明细表"/>
      <sheetName val="销售"/>
      <sheetName val="上报资产负债表"/>
      <sheetName val="上报损益表"/>
      <sheetName val="补充表"/>
      <sheetName val="2001-H300"/>
      <sheetName val="Cover sheet "/>
      <sheetName val="T6"/>
      <sheetName val="HO &amp; Aust BS"/>
      <sheetName val="P300"/>
      <sheetName val="流资汇总"/>
      <sheetName val="财务报表"/>
      <sheetName val="损益同期"/>
      <sheetName val="应付票据"/>
      <sheetName val="Entity Data"/>
      <sheetName val="应交税金表"/>
      <sheetName val="2005"/>
      <sheetName val="1"/>
      <sheetName val="original2"/>
      <sheetName val="日程"/>
      <sheetName val="進め方"/>
      <sheetName val="Sheet1 (11)"/>
      <sheetName val="Collateral"/>
      <sheetName val="列表"/>
      <sheetName val="Detail Loan Move. &amp; Listing"/>
      <sheetName val="MasterList"/>
      <sheetName val="02－03年份成本"/>
      <sheetName val="总公司2002.12.31"/>
      <sheetName val="生产部金额"/>
      <sheetName val="2"/>
      <sheetName val="3"/>
      <sheetName val="4"/>
      <sheetName val="5"/>
      <sheetName val="6"/>
      <sheetName val="7"/>
      <sheetName val="8"/>
      <sheetName val="9"/>
      <sheetName val="10"/>
      <sheetName val="11"/>
      <sheetName val="12"/>
      <sheetName val="TOTAL"/>
      <sheetName val="威娜"/>
      <sheetName val="0"/>
      <sheetName val="외화금융(97-03)"/>
      <sheetName val="Parameters"/>
      <sheetName val="XL4Poppy"/>
      <sheetName val="工具"/>
      <sheetName val="TITAL2007"/>
      <sheetName val="FF-6"/>
      <sheetName val="ARP"/>
      <sheetName val="A3"/>
      <sheetName val="WORKING"/>
      <sheetName val="K310Breakdown of Additon in SH"/>
      <sheetName val="5国内培训明细表"/>
      <sheetName val="6出国（境）培训明细表"/>
      <sheetName val="BS3"/>
      <sheetName val="利润表"/>
      <sheetName val="ｺｽﾄｾﾝﾀｰ符号表"/>
      <sheetName val="货品代码（本Sheet不能更改和显示）"/>
      <sheetName val="B12.5"/>
      <sheetName val="产品销售收入与成本明细表"/>
      <sheetName val="金铜矿存货收发存汇总表1-9月"/>
      <sheetName val="B21.1"/>
      <sheetName val="Council Staff"/>
      <sheetName val="PRC PNL"/>
      <sheetName val="兌換率"/>
      <sheetName val="#REF"/>
      <sheetName val=""/>
      <sheetName val="科目表"/>
      <sheetName val="_x005f_x0000__x005f_x0000__x005f_x0000__x005f_x0000__x0"/>
      <sheetName val="壓摸穿燈"/>
      <sheetName val="KKKKKKKK"/>
      <sheetName val="_x005f_x005f_x005f_x0000__x005f_x005f_x005f_x0000__x005"/>
      <sheetName val="内销_电"/>
      <sheetName val="内销N220"/>
      <sheetName val="内销N234"/>
      <sheetName val="内销N326"/>
      <sheetName val="内销N330"/>
      <sheetName val="内销N339"/>
      <sheetName val="内销N375"/>
      <sheetName val="内销N550"/>
      <sheetName val="内销N650"/>
      <sheetName val="内销N660"/>
      <sheetName val="内销次品炭黑"/>
      <sheetName val="内销炭黑泥"/>
      <sheetName val="外销N220"/>
      <sheetName val="外销N234"/>
      <sheetName val="外销N326"/>
      <sheetName val="外销N330"/>
      <sheetName val="外销N339"/>
      <sheetName val="外销N375"/>
      <sheetName val="外销N550"/>
      <sheetName val="外销N630"/>
      <sheetName val="外销N650"/>
      <sheetName val="外销N660"/>
      <sheetName val="外销次品炭黑"/>
      <sheetName val="财务利息"/>
      <sheetName val="宣1"/>
      <sheetName val="_x005f_x005f_x005f_x005f_x005f_x005f_x005f_x0000__x005f"/>
      <sheetName val="GDB-SZB"/>
      <sheetName val="固定资产清单"/>
      <sheetName val="UFPrn20050928093916"/>
      <sheetName val="MOH"/>
      <sheetName val="营业费用"/>
      <sheetName val="Dep.HK"/>
      <sheetName val="通用设备"/>
      <sheetName val="计提坏帐（每半年）"/>
      <sheetName val="AGRO PRC DATABASE"/>
      <sheetName val="J&amp;Q"/>
      <sheetName val="base"/>
      <sheetName val="RESUMEN"/>
      <sheetName val="COA"/>
      <sheetName val="CA_new"/>
      <sheetName val="FSM"/>
      <sheetName val="I200RPT07-Purchase"/>
      <sheetName val="UP1"/>
      <sheetName val="UP3"/>
      <sheetName val="IC4"/>
      <sheetName val="Dec余额表"/>
      <sheetName val="00年损益（分月）"/>
      <sheetName val="资料"/>
      <sheetName val="YS02-02"/>
      <sheetName val="Approved Renov Payment Schedule"/>
      <sheetName val="2004"/>
      <sheetName val="_x005f_x005f_x005f_x005f_x005f_x005f_x005f_x005f_x005f_x005f_"/>
      <sheetName val="XREF"/>
      <sheetName val="E302"/>
      <sheetName val="4_货币资金_现金"/>
      <sheetName val="劳保"/>
      <sheetName val="TB_累1"/>
      <sheetName val="12月到货 "/>
      <sheetName val="基本信息输入"/>
      <sheetName val="总分类账"/>
      <sheetName val="note(1)"/>
      <sheetName val="分配表1(原.辅.协）"/>
      <sheetName val="燃动分配表"/>
      <sheetName val="PR (10S)"/>
      <sheetName val="Purchased FG stocklist"/>
      <sheetName val="Self-produced FG stocklist"/>
      <sheetName val="三兴2"/>
      <sheetName val="ARP-U501"/>
      <sheetName val="青岛库调回"/>
      <sheetName val="暂估"/>
      <sheetName val="7-11销售"/>
      <sheetName val="固定资产处理情况表"/>
      <sheetName val="装"/>
      <sheetName val="‚a‚l‚o“h‘•’¼Þ"/>
      <sheetName val="UFPrn20070417132725"/>
      <sheetName val="UFPrn20070417132821"/>
      <sheetName val="key indic."/>
      <sheetName val="A-P&amp;L-working"/>
      <sheetName val="EBITDA Bridge"/>
      <sheetName val="97년추정손익계산서"/>
      <sheetName val="_x005f_x0000__x005f_x0000__x005"/>
      <sheetName val="_x005f_x005f_x005f_x0000__x005f"/>
      <sheetName val="_x005f_x005f_x005f_x005f_"/>
      <sheetName val="未收款明细"/>
      <sheetName val="zhongshan "/>
      <sheetName val="FIXASSET"/>
      <sheetName val="1-11"/>
      <sheetName val="入库"/>
      <sheetName val="ce"/>
      <sheetName val="Financials"/>
      <sheetName val="ARP-U201"/>
      <sheetName val="Parameter"/>
      <sheetName val="เงินกู้ธนชาติ"/>
      <sheetName val="B13.4"/>
      <sheetName val="LISTS"/>
      <sheetName val="StdCost"/>
      <sheetName val="Prelim Cost"/>
      <sheetName val="Table 13.1 - 3"/>
      <sheetName val="BT 03"/>
      <sheetName val="BT 02"/>
      <sheetName val="BT 01"/>
      <sheetName val="E1"/>
      <sheetName val="币种"/>
      <sheetName val="地区"/>
      <sheetName val="公司代码主数据"/>
      <sheetName val="银行名称"/>
      <sheetName val="表一上线公司和非上线公司提报银行主数据"/>
      <sheetName val="E101"/>
      <sheetName val="g101"/>
      <sheetName val="Lead"/>
      <sheetName val="用料-2"/>
      <sheetName val="用料-1"/>
      <sheetName val="用料-3"/>
      <sheetName val="2001"/>
      <sheetName val="Yr_1997"/>
      <sheetName val="生产"/>
      <sheetName val="Trial Balance"/>
      <sheetName val="A1000"/>
      <sheetName val="AGENT"/>
      <sheetName val="nj-Mixed"/>
      <sheetName val="sz-Mixed"/>
      <sheetName val="????"/>
      <sheetName val="Q100"/>
      <sheetName val="生产成本"/>
      <sheetName val="N100"/>
      <sheetName val="汇总表"/>
      <sheetName val="cover"/>
      <sheetName val="投资收益明细表"/>
      <sheetName val="其他业务利润明细表"/>
      <sheetName val="未交税金明细表"/>
      <sheetName val="1.Bancal023"/>
      <sheetName val="P500-预提费用明细表"/>
      <sheetName val="空调库存商品"/>
      <sheetName val="洗衣机库存商品"/>
      <sheetName val="PL11"/>
      <sheetName val="N110"/>
      <sheetName val="E.3.2-1"/>
      <sheetName val="索引"/>
      <sheetName val="标本-资产"/>
      <sheetName val="主营业务税金及附加Dy"/>
      <sheetName val="应收账款Dy"/>
      <sheetName val="物流系统内部单位名称"/>
      <sheetName val="应付票据明细"/>
      <sheetName val="明细表"/>
      <sheetName val="存货Dy"/>
      <sheetName val="Open"/>
      <sheetName val="长期应付款Dy"/>
      <sheetName val="应交税费Dy"/>
      <sheetName val="电子"/>
      <sheetName val="预付账款Dy"/>
      <sheetName val="界面"/>
      <sheetName val="应付票据按照收款人列示"/>
      <sheetName val="预计负债Dy"/>
      <sheetName val="设定"/>
      <sheetName val="参数"/>
      <sheetName val="应收票据备查簿"/>
      <sheetName val="数量金额总账"/>
      <sheetName val="分录"/>
      <sheetName val="库存商品mx"/>
      <sheetName val="主营业务成本Dy"/>
      <sheetName val="应收利息Dy"/>
      <sheetName val="无形资产Dy"/>
      <sheetName val="各单位目标指标"/>
      <sheetName val="其他应付款Dy"/>
      <sheetName val="应收票据Dy"/>
      <sheetName val="专项应付款Dy"/>
      <sheetName val="6月"/>
      <sheetName val="应付账款明细BS.09 "/>
      <sheetName val="长期股权投资Dy"/>
      <sheetName val="loan database"/>
      <sheetName val="营业税金及附加Dy"/>
      <sheetName val="应付股利Dy"/>
      <sheetName val="其他应收款Dy"/>
      <sheetName val="应付利息Dy"/>
      <sheetName val="应付票据Dy"/>
      <sheetName val="利润分析"/>
      <sheetName val="资产负债分析"/>
      <sheetName val="应付职工薪酬Dy"/>
      <sheetName val="短期投资股票投资.dbf"/>
      <sheetName val="短期投资国债投资.dbf"/>
      <sheetName val="股票投资收益.dbf"/>
      <sheetName val="其他货币海通.dbf"/>
      <sheetName val="其他货币零领路.dbf"/>
      <sheetName val="投资收益债券.dbf"/>
      <sheetName val="商誉Dy"/>
      <sheetName val="短期借款审定表"/>
      <sheetName val="投资收益Dy"/>
      <sheetName val="在建工程Dy"/>
      <sheetName val="销售费用Dy"/>
      <sheetName val="工程物资Dy"/>
      <sheetName val="累计1"/>
      <sheetName val="应付账款Dy"/>
      <sheetName val="预收款项Dy"/>
      <sheetName val="04收发存汇总表"/>
      <sheetName val="laroux"/>
      <sheetName val="汇总万元B1"/>
      <sheetName val="本部汇总"/>
      <sheetName val="对照表"/>
      <sheetName val="流动资产汇总"/>
      <sheetName val="现金B3-1-1"/>
      <sheetName val="银存B3-1-2"/>
      <sheetName val="其他货币资金B3-1-3"/>
      <sheetName val="短期投资汇总3-2"/>
      <sheetName val="短投--股票3-2-1"/>
      <sheetName val="短投--债券3-2-2"/>
      <sheetName val="应收票据B3-3"/>
      <sheetName val="应收帐款3-4"/>
      <sheetName val="应收利润3-5"/>
      <sheetName val="应收利息3-6"/>
      <sheetName val="预付帐款3-7"/>
      <sheetName val="应收出口退税3-8"/>
      <sheetName val="其他应收B3-9"/>
      <sheetName val="存货汇总B3-10"/>
      <sheetName val="原材料3-10-1"/>
      <sheetName val="材料采购3-10-2"/>
      <sheetName val="包装物3-10-4"/>
      <sheetName val="辅助材料3-10-3"/>
      <sheetName val="委托加工3-10-5"/>
      <sheetName val="产成品3-10-6"/>
      <sheetName val="在产品3-10-7"/>
      <sheetName val="发出商品3-10-8"/>
      <sheetName val="3-10-9在用低值 "/>
      <sheetName val="3-11待摊"/>
      <sheetName val="待处理流动资产净损失3-12"/>
      <sheetName val="一年内到期的债券投资3-13"/>
      <sheetName val="其他流动资产3-14"/>
      <sheetName val="长投汇"/>
      <sheetName val="长投--债券4-2"/>
      <sheetName val="长投--股票4-1"/>
      <sheetName val="长投--其他4-3"/>
      <sheetName val="固定资产汇总B5"/>
      <sheetName val="建筑物5-1-1"/>
      <sheetName val="管道沟槽5-1-3"/>
      <sheetName val="机器设备5-2-1"/>
      <sheetName val="车辆5-2-2"/>
      <sheetName val="电子设备5-2-3"/>
      <sheetName val="工程物资5-3"/>
      <sheetName val="在建工程--土建5-4-1"/>
      <sheetName val="在建工程--设备5-4-2"/>
      <sheetName val="固定资产清理5-5"/>
      <sheetName val="待处理固定资产净损失5-6"/>
      <sheetName val="其他无形资产6-2"/>
      <sheetName val="开办费7-1"/>
      <sheetName val="长期待摊7-2"/>
      <sheetName val="其他长期资产8-1"/>
      <sheetName val="递延税款借项8-2"/>
      <sheetName val="流动负债汇总B9"/>
      <sheetName val="短借B9-1"/>
      <sheetName val="应付票据9-2"/>
      <sheetName val="应付帐款9-3"/>
      <sheetName val="预收帐款9-4"/>
      <sheetName val="代销商品款9-5"/>
      <sheetName val="其他应付B9-6"/>
      <sheetName val="应付工资9-7"/>
      <sheetName val="应付福利费B9-8"/>
      <sheetName val="应交税金B9-9"/>
      <sheetName val="应付利润9-10"/>
      <sheetName val="其他应交款9-11"/>
      <sheetName val="预提费用9-12"/>
      <sheetName val="一年内到期的长期负债9-13"/>
      <sheetName val="其他流动负债9-14"/>
      <sheetName val="长期负债汇总10"/>
      <sheetName val="长期借款10-1"/>
      <sheetName val="应付债券10-2"/>
      <sheetName val="长期应付款10-3"/>
      <sheetName val="住房周转金10-4"/>
      <sheetName val="专项应付款10-5"/>
      <sheetName val="递延税款贷项10-6"/>
      <sheetName val="存货汇总F3-10"/>
      <sheetName val="长期负债汇总50"/>
      <sheetName val="研发支出Dy"/>
      <sheetName val="营业外支出Dy"/>
      <sheetName val="年初数调整分录"/>
      <sheetName val="营业收入Dy"/>
      <sheetName val="生产性生物资产Dy"/>
      <sheetName val="应收账款明细表"/>
      <sheetName val="存货属性"/>
      <sheetName val="公司代码"/>
      <sheetName val="现金流量表项目"/>
      <sheetName val="营业外收入Dy"/>
      <sheetName val="原材料抽查表"/>
      <sheetName val="短期借款Dy"/>
      <sheetName val="其他货币资金.dbf"/>
      <sheetName val="银行存款.dbf"/>
      <sheetName val="_"/>
      <sheetName val="交易性金融资产Dy"/>
      <sheetName val="基本信息"/>
      <sheetName val="营业外收入明细表"/>
      <sheetName val="湖南湘潭应付个人明细帐"/>
      <sheetName val="预付款项Dy"/>
      <sheetName val="持有至到期投资Dy"/>
      <sheetName val="A430"/>
      <sheetName val="递延所得税资产Dy"/>
      <sheetName val="实收资本Dy"/>
      <sheetName val="1-12科目余额表"/>
      <sheetName val="11-12月科目余额表"/>
      <sheetName val="12.31固定资产清单"/>
      <sheetName val="预付11-12"/>
      <sheetName val="在建工程Mx"/>
      <sheetName val="Accounts"/>
      <sheetName val="固定资产Dy"/>
      <sheetName val="企业前三年损益表_x0005_뀁텳_xd891_"/>
      <sheetName val="预收账款Dy"/>
      <sheetName val="可供出售金融资产Dy"/>
      <sheetName val="构筑物明细2-2"/>
      <sheetName val="资本公积Dy"/>
      <sheetName val="订"/>
      <sheetName val="管理费用检查情况表"/>
      <sheetName val="销售费用截止测试"/>
      <sheetName val="库存股Dy"/>
      <sheetName val="未分配利润Dy"/>
      <sheetName val="企业前三年损益表_x005f_x0005_뀁텳_x005f_xd891_"/>
      <sheetName val="订单"/>
      <sheetName val="1_税金 (2)"/>
      <sheetName val="1108试算平衡表"/>
      <sheetName val="POWER ASSUMPTIONS"/>
      <sheetName val="G.1R-Shou COP Gf"/>
      <sheetName val="Toolbox"/>
      <sheetName val="21122"/>
      <sheetName val="银行存款Dy"/>
      <sheetName val="短期投资Dy"/>
      <sheetName val="货币资金Dy"/>
      <sheetName val="改账前余额表"/>
      <sheetName val="工时统计"/>
      <sheetName val="收入分析"/>
      <sheetName val="PBC"/>
      <sheetName val="SW-TEO"/>
      <sheetName val="企业前三年损益表_x005f_x005f_x005f_x0005_뀁텳_x005f_x005f_x"/>
      <sheetName val="铸钢低值易耗品"/>
      <sheetName val="银行"/>
      <sheetName val="所得税费用Dy"/>
      <sheetName val="主营业务收入Dy"/>
      <sheetName val="ZH8"/>
      <sheetName val="递延所得税资产测算表"/>
      <sheetName val="应纳税所得额明细表"/>
      <sheetName val="企业前三年损益表_x005f_x005f_x005f_x005f_x005f_x005f_x000"/>
      <sheetName val="11月处理 (2)"/>
      <sheetName val="清帐"/>
      <sheetName val="递帐"/>
      <sheetName val="财务成本"/>
      <sheetName val="递延所得税负债Dy"/>
      <sheetName val="企业前三年损益表_x005f_x0005_뀁텳_x"/>
      <sheetName val="2002.1-6管理费用"/>
      <sheetName val="其他应付款Cx"/>
      <sheetName val="银行存款"/>
      <sheetName val="管理费用"/>
      <sheetName val="主营业务收入"/>
      <sheetName val="制造费用"/>
      <sheetName val="I5-2"/>
      <sheetName val="I6-2"/>
      <sheetName val="企业前三年损益表_x005f_x005f_x000"/>
      <sheetName val="企业前三年损益表_x0005_뀁텳_x"/>
      <sheetName val="企业前三年损益表_x000"/>
      <sheetName val="应收票据(关联方)"/>
      <sheetName val="应收账款余额表"/>
      <sheetName val="应收账款借方余额表"/>
      <sheetName val="应收账款贷方余额表"/>
      <sheetName val="A.R 01"/>
      <sheetName val="Chart of acct "/>
      <sheetName val="U620-应收票据贴现(参考)"/>
      <sheetName val="ARP-U301"/>
      <sheetName val="ARP-U401"/>
      <sheetName val="_x005f_x005f_x005f_x005f_x005f_x005f_x005f_x005f_"/>
      <sheetName val="库存"/>
      <sheetName val="合并后销售"/>
      <sheetName val="产品销售收入成本明细表（合同）"/>
      <sheetName val="财政供养人员增幅"/>
      <sheetName val="二级明细"/>
      <sheetName val="其他应收-导出"/>
      <sheetName val="营业外支出"/>
      <sheetName val="真实性U120C"/>
      <sheetName val="备忘录"/>
      <sheetName val="xj"/>
      <sheetName val="1月"/>
      <sheetName val="产品销售毛利表"/>
      <sheetName val="存货（在产品）"/>
      <sheetName val="辅助生产成本明细"/>
      <sheetName val="存货明细表-大类"/>
      <sheetName val="房屋类"/>
      <sheetName val="1461（12.6）"/>
      <sheetName val="出库截至测试"/>
      <sheetName val="入库截至测试"/>
      <sheetName val="Links"/>
      <sheetName val="（27）实收资本"/>
      <sheetName val="Reserves"/>
      <sheetName val="sysparm"/>
      <sheetName val="剥离前"/>
      <sheetName val="科目余额表"/>
      <sheetName val="SAD"/>
      <sheetName val="支出原材料"/>
      <sheetName val="收入原料"/>
      <sheetName val="管理"/>
      <sheetName val="委外加工核销汇总表"/>
      <sheetName val="Consolidated TB"/>
      <sheetName val="福州路仓库(3)"/>
      <sheetName val="物资采购-1"/>
      <sheetName val="物资采购-2"/>
      <sheetName val="祁连山路仓库(5)"/>
      <sheetName val="特种储备物资"/>
      <sheetName val="张江库"/>
      <sheetName val="Sample design"/>
      <sheetName val="凤县折旧测算"/>
      <sheetName val="Title"/>
      <sheetName val="FA-06-不看"/>
      <sheetName val="FA-05-不看"/>
      <sheetName val="逾龄"/>
      <sheetName val="役龄"/>
      <sheetName val="担保"/>
      <sheetName val="dxnsjtempsheet"/>
      <sheetName val="清单定稿"/>
      <sheetName val="财务费用"/>
      <sheetName val="投资收益"/>
      <sheetName val="Salary"/>
      <sheetName val="原材料数量金额账"/>
      <sheetName val="C1"/>
      <sheetName val="III-1-10"/>
      <sheetName val="III-1-7"/>
      <sheetName val="III-1-9"/>
      <sheetName val="III-1-6"/>
      <sheetName val="III-1-1"/>
      <sheetName val="III-1-8"/>
      <sheetName val="III-1-2-1"/>
      <sheetName val="III-1-5"/>
      <sheetName val="III-1-4"/>
      <sheetName val="自定义"/>
      <sheetName val="____"/>
      <sheetName val="企业前三年损益表_x005f_x005f_x005f_x005f_x005f_x005f_x005"/>
      <sheetName val="企业前三年损益表_x005f_x005f_x005f_x0005_뀁텳_x"/>
      <sheetName val="企业前三年损益表_x005f_x005f_x005f_x005f_x000"/>
      <sheetName val="企业前三年损益表_x005f_x0005_뀁텳"/>
      <sheetName val="订单418"/>
      <sheetName val="预付账款明细表"/>
      <sheetName val="原TB表"/>
      <sheetName val="年度会计报表审计底稿编制索引"/>
      <sheetName val="存货破损明细清单"/>
      <sheetName val="关键任务"/>
      <sheetName val="UFPrn20060619134622-2005"/>
      <sheetName val="UFPrn20060619152250-2004"/>
      <sheetName val="Estimated AP 9.03"/>
      <sheetName val="2月"/>
      <sheetName val="3月"/>
      <sheetName val="４月"/>
      <sheetName val="Labour"/>
      <sheetName val="E120K"/>
      <sheetName val="VAT Payable01"/>
      <sheetName val="VAT Payable 02"/>
      <sheetName val="VAT Payable 03"/>
      <sheetName val="Ref"/>
      <sheetName val="Detail"/>
      <sheetName val="半成品"/>
      <sheetName val="Equipment Pricing"/>
      <sheetName val="K100 List"/>
      <sheetName val="表头"/>
      <sheetName val="固定资产"/>
      <sheetName val="成本费用明细账"/>
      <sheetName val="捐赠（武汉）"/>
      <sheetName val="总部咨询服务收入"/>
      <sheetName val="AU锦江城市"/>
      <sheetName val="Sch PR-2"/>
      <sheetName val="Sch PR-3"/>
      <sheetName val="清单12.31"/>
      <sheetName val="_x005f_x0000__x005f"/>
      <sheetName val="_x005f_x005f_"/>
      <sheetName val="TB"/>
      <sheetName val="index"/>
      <sheetName val="5 Analysis"/>
      <sheetName val="P&amp;L"/>
      <sheetName val="_x0"/>
      <sheetName val="_x005"/>
      <sheetName val="1.1 Project Data"/>
      <sheetName val="建筑物_(王工）_(2)"/>
      <sheetName val="应收帐款_AR_"/>
      <sheetName val="June_2004_13%&amp;17%_details"/>
      <sheetName val="June_2004_7%_details"/>
      <sheetName val="信息费用预算表(A4)_"/>
      <sheetName val="3-1_合同付款"/>
      <sheetName val="3-2_非合同付款"/>
      <sheetName val="2-2_非合同基本信息"/>
      <sheetName val="其他应付款_dbf"/>
      <sheetName val="Dropdown_list"/>
      <sheetName val="Bal_Sheet"/>
      <sheetName val="2weeeks_All__Excess_and_Shortag"/>
      <sheetName val="for_retest"/>
      <sheetName val="Data_List"/>
      <sheetName val="Balance_#1"/>
      <sheetName val="Inv_days_#5"/>
      <sheetName val="Adjust_#14"/>
      <sheetName val="BS-Jul_04"/>
      <sheetName val="FAST_TRACK"/>
      <sheetName val="P&amp;L_Consol"/>
      <sheetName val="BALANCE_SHEET"/>
      <sheetName val="Coach_Chassis_(inventory)"/>
      <sheetName val="Cover_sheet_"/>
      <sheetName val="HO_&amp;_Aust_BS"/>
      <sheetName val="Entity_Data"/>
      <sheetName val="Sheet1_(11)"/>
      <sheetName val="Detail_Loan_Move__&amp;_Listing"/>
      <sheetName val="总公司2002_12_31"/>
      <sheetName val="K310Breakdown_of_Additon_in_SH"/>
      <sheetName val="B12_5"/>
      <sheetName val="B21_1"/>
      <sheetName val="Council_Staff"/>
      <sheetName val="PRC_PNL"/>
      <sheetName val="Dep_HK"/>
      <sheetName val="AGRO_PRC_DATABASE"/>
      <sheetName val="Approved_Renov_Payment_Schedule"/>
      <sheetName val="12月到货_"/>
      <sheetName val="分配表1(原_辅_协）"/>
      <sheetName val="PR_(10S)"/>
      <sheetName val="Purchased_FG_stocklist"/>
      <sheetName val="Self-produced_FG_stocklist"/>
      <sheetName val="key_indic_"/>
      <sheetName val="EBITDA_Bridge"/>
      <sheetName val="zhongshan_"/>
      <sheetName val="B13_4"/>
      <sheetName val="Prelim_Cost"/>
      <sheetName val="Table_13_1_-_3"/>
      <sheetName val="BT_03"/>
      <sheetName val="BT_02"/>
      <sheetName val="BT_01"/>
      <sheetName val="Trial_Balance"/>
      <sheetName val="1_Bancal023"/>
      <sheetName val="E_3_2-1"/>
      <sheetName val="应付账款明细BS_09_"/>
      <sheetName val="loan_database"/>
      <sheetName val="短期投资股票投资_dbf"/>
      <sheetName val="短期投资国债投资_dbf"/>
      <sheetName val="股票投资收益_dbf"/>
      <sheetName val="其他货币海通_dbf"/>
      <sheetName val="其他货币零领路_dbf"/>
      <sheetName val="投资收益债券_dbf"/>
      <sheetName val="3-10-9在用低值_"/>
      <sheetName val="其他货币资金_dbf"/>
      <sheetName val="银行存款_dbf"/>
      <sheetName val="12_31固定资产清单"/>
      <sheetName val="企业前三年损益表뀁텳"/>
      <sheetName val="1_税金_(2)"/>
      <sheetName val="POWER_ASSUMPTIONS"/>
      <sheetName val="G_1R-Shou_COP_Gf"/>
      <sheetName val="11月处理_(2)"/>
      <sheetName val="2002_1-6管理费用"/>
      <sheetName val="企业前三年损益表뀁텳_x"/>
      <sheetName val="A_R_01"/>
      <sheetName val="Chart_of_acct_"/>
      <sheetName val="1461（12_6）"/>
      <sheetName val="Consolidated_TB"/>
      <sheetName val="Sample_design"/>
      <sheetName val="Estimated_AP_9_03"/>
      <sheetName val="VAT_Payable01"/>
      <sheetName val="VAT_Payable_02"/>
      <sheetName val="VAT_Payable_03"/>
      <sheetName val="Equipment_Pricing"/>
      <sheetName val="K100_List"/>
      <sheetName val="Sch_PR-2"/>
      <sheetName val="Sch_PR-3"/>
      <sheetName val="清单12_31"/>
      <sheetName val="5_Analysi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refreshError="1"/>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选择报表"/>
      <sheetName val="资产负债表"/>
      <sheetName val="BB01"/>
      <sheetName val="损益表"/>
      <sheetName val="损益明细表"/>
      <sheetName val="bb02"/>
      <sheetName val="利润分配表"/>
      <sheetName val="实收资本明细表"/>
      <sheetName val="固定资产累计折旧表"/>
      <sheetName val="固定资产累计折旧表 (2)"/>
      <sheetName val="AC0607B1"/>
      <sheetName val="固定资产累计折旧表续"/>
      <sheetName val="AC0607B2"/>
      <sheetName val="长期投资表"/>
      <sheetName val="其他投资"/>
      <sheetName val="存货表"/>
      <sheetName val="BBZL11"/>
      <sheetName val="应付工资、应付福利费表"/>
      <sheetName val="BBZL12"/>
      <sheetName val="对外合作人员费收入明细表"/>
      <sheetName val="生产成本表"/>
      <sheetName val="生产成本明细表"/>
      <sheetName val="BBZL14"/>
      <sheetName val="辅助生产表"/>
      <sheetName val="BBZL14-1"/>
      <sheetName val="管理费用明细表"/>
      <sheetName val="BBZL18"/>
      <sheetName val="销售费用及财务费用明细表"/>
      <sheetName val="BBZL17"/>
      <sheetName val="营业外收支明细表"/>
      <sheetName val="营业外收支表"/>
      <sheetName val="BBZL20"/>
      <sheetName val="在建工程表"/>
      <sheetName val="业务往来"/>
      <sheetName val="系统内资产调拨表"/>
      <sheetName val="海洋石油税表"/>
      <sheetName val="债权债务表"/>
      <sheetName val="BBZL31"/>
      <sheetName val="BBZL31 (2)"/>
      <sheetName val="Sheet1"/>
      <sheetName val="银行余额表"/>
      <sheetName val="银行调整表 "/>
      <sheetName val="银行调整表(1)"/>
      <sheetName val="银行调整表 (2)"/>
      <sheetName val="4-货币资金-现金"/>
      <sheetName val="企业表一"/>
      <sheetName val="M-5C"/>
      <sheetName val="M-5A"/>
      <sheetName val="应付工资_应付福利费表"/>
      <sheetName val="BBZL14_1"/>
      <sheetName val="中山低值"/>
      <sheetName val="June 2004 13%&amp;17% details"/>
      <sheetName val="June 2004 7% details"/>
      <sheetName val="데이타"/>
      <sheetName val="식재인부"/>
      <sheetName val="工资条"/>
      <sheetName val="索引"/>
      <sheetName val="报表目录"/>
      <sheetName val="AIH"/>
      <sheetName val="2004"/>
      <sheetName val="2001"/>
      <sheetName val="基础数据"/>
      <sheetName val="损益同期"/>
      <sheetName val="管理费用明细"/>
      <sheetName val="生产成本明细"/>
      <sheetName val="Source"/>
      <sheetName val="40-2701"/>
      <sheetName val="07-6068"/>
      <sheetName val="account"/>
      <sheetName val="列表"/>
      <sheetName val="17应付票据明细表"/>
      <sheetName val="资料"/>
      <sheetName val="一般管理费用基础表01"/>
      <sheetName val="附表6"/>
      <sheetName val="PL"/>
      <sheetName val="存货破损明细清单"/>
      <sheetName val="BT 03"/>
      <sheetName val="BT 02"/>
      <sheetName val="BT 01"/>
      <sheetName val="IPO"/>
      <sheetName val="固定资产累计折旧表_(2)"/>
      <sheetName val="BBZL31_(2)"/>
      <sheetName val="银行调整表_"/>
      <sheetName val="银行调整表_(2)"/>
      <sheetName val="June_2004_13%&amp;17%_details"/>
      <sheetName val="June_2004_7%_details"/>
      <sheetName val="BT_03"/>
      <sheetName val="BT_02"/>
      <sheetName val="BT_01"/>
      <sheetName val="master"/>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
      <sheetName val="选择报表"/>
      <sheetName val="1-10销售收入抵消"/>
      <sheetName val="Source"/>
      <sheetName val="4-货币资金-现金"/>
      <sheetName val="中山低值"/>
      <sheetName val="N110"/>
      <sheetName val="Disposition"/>
      <sheetName val="期末调整分录"/>
      <sheetName val="期初调整分录"/>
      <sheetName val="项目索引"/>
      <sheetName val="索引"/>
      <sheetName val="资产负债表"/>
      <sheetName val="使用说明2-明细及范例"/>
      <sheetName val="데이타"/>
      <sheetName val="식재인부"/>
      <sheetName val="June 2004 13%&amp;17% details"/>
      <sheetName val="June 2004 7% details"/>
      <sheetName val="PL"/>
      <sheetName val="1-6月損益目標"/>
      <sheetName val="銷管"/>
      <sheetName val="製費(當期投入)"/>
      <sheetName val="物料收发日报表"/>
      <sheetName val="主要材料用量明细"/>
      <sheetName val="未收款明细"/>
      <sheetName val="云达"/>
      <sheetName val="Tenants"/>
      <sheetName val="基础数据"/>
      <sheetName val="附表6"/>
      <sheetName val="科目表"/>
      <sheetName val="cutoff04Jan"/>
      <sheetName val="关联方列表"/>
      <sheetName val="index"/>
      <sheetName val="index cc"/>
      <sheetName val="材料"/>
      <sheetName val="June_2004_13%&amp;17%_details"/>
      <sheetName val="June_2004_7%_details"/>
      <sheetName val="index_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2)"/>
      <sheetName val="云达"/>
      <sheetName val="设备部房屋"/>
      <sheetName val="选择报表"/>
      <sheetName val="4-货币资金-现金"/>
      <sheetName val="source"/>
      <sheetName val="索引"/>
      <sheetName val="企业表一"/>
      <sheetName val="M-5C"/>
      <sheetName val="M-5A"/>
      <sheetName val="资产负债表"/>
      <sheetName val="中山低值"/>
      <sheetName val="June 2004 13%&amp;17% details"/>
      <sheetName val="June 2004 7% details"/>
      <sheetName val="使用说明2-明细及范例"/>
      <sheetName val="Curr Fcst"/>
      <sheetName val="总公司2002.12.31"/>
      <sheetName val="标本-资产"/>
      <sheetName val="Sales"/>
      <sheetName val="Sheet1"/>
      <sheetName val="K420"/>
      <sheetName val="2008 (mgt fee to JLL)"/>
      <sheetName val="11_(2)"/>
      <sheetName val="June_2004_13%&amp;17%_details"/>
      <sheetName val="June_2004_7%_details"/>
      <sheetName val="Curr_Fcst"/>
      <sheetName val="总公司2002_12_31"/>
      <sheetName val="2008_(mgt_fee_to_JLL)"/>
      <sheetName val="Time Phased Hours"/>
      <sheetName val="Risk Profi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refreshError="1"/>
      <sheetData sheetId="29"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广西汇总"/>
      <sheetName val="企业前三年损益表"/>
      <sheetName val="现金盘点表"/>
      <sheetName val="存货盘点表"/>
      <sheetName val="中山货币"/>
      <sheetName val="中山应收"/>
      <sheetName val="中山原材料"/>
      <sheetName val="中山待摊"/>
      <sheetName val="中山低值"/>
      <sheetName val="中山包装"/>
      <sheetName val="产成品"/>
      <sheetName val="中山递延"/>
      <sheetName val="中山在建"/>
      <sheetName val="中山负债"/>
      <sheetName val="建筑物（帐面)"/>
      <sheetName val="建筑物 (王工） (2)"/>
      <sheetName val="车辆"/>
      <sheetName val="中山设备"/>
      <sheetName val="中山土地"/>
      <sheetName val="Sheet1"/>
      <sheetName val="Sheet2"/>
      <sheetName val="Sheet3"/>
      <sheetName val="Sheet4"/>
      <sheetName val="Sheet5"/>
      <sheetName val="Sheet6"/>
      <sheetName val="流资汇总"/>
      <sheetName val="选择报表"/>
      <sheetName val="4-货币资金-现金"/>
      <sheetName val="日程"/>
      <sheetName val="進め方"/>
      <sheetName val="中山1"/>
      <sheetName val="master"/>
      <sheetName val="资产负债表"/>
      <sheetName val="1"/>
      <sheetName val="江苏应收账款"/>
      <sheetName val="2005"/>
      <sheetName val="财务报表"/>
      <sheetName val="original2"/>
      <sheetName val="5国内培训明细表"/>
      <sheetName val="6出国（境）培训明细表"/>
      <sheetName val="B12.5"/>
      <sheetName val="#REF"/>
      <sheetName val="B"/>
      <sheetName val="M-5C"/>
      <sheetName val="企业表一"/>
      <sheetName val="M-5A"/>
      <sheetName val="货品代码（本Sheet不能更改和显示）"/>
      <sheetName val="工具"/>
      <sheetName val="XL4Poppy"/>
      <sheetName val="數量統計"/>
      <sheetName val="产品销售收入与成本明细表"/>
      <sheetName val="金铜矿存货收发存汇总表1-9月"/>
      <sheetName val="科目表"/>
      <sheetName val="固定资产处理情况表"/>
      <sheetName val="云达"/>
      <sheetName val="F101"/>
      <sheetName val="兌換率"/>
      <sheetName val="Dropdown list"/>
      <sheetName val="应付票据"/>
      <sheetName val="DATA"/>
      <sheetName val="应交税金表"/>
      <sheetName val="损益同期"/>
      <sheetName val="WORKING"/>
      <sheetName val="K310Breakdown of Additon in SH"/>
      <sheetName val="分配表1(原.辅.协）"/>
      <sheetName val="燃动分配表"/>
      <sheetName val="长期借款汇总表"/>
      <sheetName val="Source"/>
      <sheetName val="装"/>
      <sheetName val="财务费用明细表"/>
      <sheetName val="长期待摊费用明细表"/>
      <sheetName val="G102"/>
      <sheetName val="Sheet1 (11)"/>
      <sheetName val="외화금융(97-03)"/>
      <sheetName val="Parameters"/>
      <sheetName val="岭头19-1"/>
      <sheetName val="Entity Data"/>
      <sheetName val="试算平衡表"/>
      <sheetName val="02－03年份成本"/>
      <sheetName val="TITAL2007"/>
      <sheetName val="Collateral"/>
      <sheetName val="FF-6"/>
      <sheetName val="列表"/>
      <sheetName val="Detail Loan Move. &amp; Listing"/>
      <sheetName val="ZLR1"/>
      <sheetName val="附表6"/>
      <sheetName val="2001"/>
      <sheetName val="original"/>
      <sheetName val="生产部金额"/>
      <sheetName val="威娜"/>
      <sheetName val="2"/>
      <sheetName val="3"/>
      <sheetName val="4"/>
      <sheetName val="5"/>
      <sheetName val="6"/>
      <sheetName val="7"/>
      <sheetName val="8"/>
      <sheetName val="9"/>
      <sheetName val="10"/>
      <sheetName val="11"/>
      <sheetName val="12"/>
      <sheetName val="TOTAL"/>
      <sheetName val="上报资产负债表"/>
      <sheetName val="上报损益表"/>
      <sheetName val="补充表"/>
      <sheetName val="0"/>
      <sheetName val="E1020"/>
      <sheetName val="U620-应收票据贴现(参考)"/>
      <sheetName val="O500"/>
      <sheetName val="Narrative"/>
      <sheetName val="F1"/>
      <sheetName val="清单12.31"/>
      <sheetName val="青岛库调回"/>
      <sheetName val="E302"/>
      <sheetName val="设备部房屋"/>
      <sheetName val="4_货币资金_现金"/>
      <sheetName val="劳保"/>
      <sheetName val="TB_累1"/>
      <sheetName val="BS3"/>
      <sheetName val="12月到货 "/>
      <sheetName val="基本信息输入"/>
      <sheetName val="总分类账"/>
      <sheetName val="note(1)"/>
      <sheetName val="总公司2002.12.31"/>
      <sheetName val="MasterList"/>
      <sheetName val="利润表"/>
      <sheetName val="ｺｽﾄｾﾝﾀｰ符号表"/>
      <sheetName val="产品型号名称参照表"/>
      <sheetName val="应收帐款 AR "/>
      <sheetName val=""/>
      <sheetName val="_x005f_x0000__x005f_x0000__x005f_x0000__x005f_x0000__x0"/>
      <sheetName val="B21.1"/>
      <sheetName val="A300"/>
      <sheetName val="Data List"/>
      <sheetName val="E101"/>
      <sheetName val="g101"/>
      <sheetName val="ARP-U201"/>
      <sheetName val="壓摸穿燈"/>
      <sheetName val="Council Staff"/>
      <sheetName val="PRC PNL"/>
      <sheetName val="Lead"/>
      <sheetName val="A.R 01"/>
      <sheetName val="base"/>
      <sheetName val="‚a‚l‚o“h‘•’¼Þ"/>
      <sheetName val="内销_电"/>
      <sheetName val="内销N220"/>
      <sheetName val="内销N234"/>
      <sheetName val="内销N326"/>
      <sheetName val="内销N330"/>
      <sheetName val="内销N339"/>
      <sheetName val="内销N375"/>
      <sheetName val="内销N550"/>
      <sheetName val="内销N650"/>
      <sheetName val="内销N660"/>
      <sheetName val="内销次品炭黑"/>
      <sheetName val="内销炭黑泥"/>
      <sheetName val="外销N220"/>
      <sheetName val="外销N234"/>
      <sheetName val="外销N326"/>
      <sheetName val="外销N330"/>
      <sheetName val="外销N339"/>
      <sheetName val="外销N375"/>
      <sheetName val="外销N550"/>
      <sheetName val="外销N630"/>
      <sheetName val="外销N650"/>
      <sheetName val="外销N660"/>
      <sheetName val="外销次品炭黑"/>
      <sheetName val="财务利息"/>
      <sheetName val="1月回款"/>
      <sheetName val="1月销售"/>
      <sheetName val="币种"/>
      <sheetName val="地区"/>
      <sheetName val="公司代码主数据"/>
      <sheetName val="银行名称"/>
      <sheetName val="表一上线公司和非上线公司提报银行主数据"/>
      <sheetName val="应收账款余额表"/>
      <sheetName val="应收账款借方余额表"/>
      <sheetName val="应收账款贷方余额表"/>
      <sheetName val="2002年预提费用"/>
      <sheetName val="PR (10S)"/>
      <sheetName val="暂估"/>
      <sheetName val="7-11销售"/>
      <sheetName val="KKKKKKKK"/>
      <sheetName val="accumdeprn"/>
      <sheetName val="2002-07"/>
      <sheetName val="3-1.合同付款"/>
      <sheetName val="3-2.非合同付款"/>
      <sheetName val="2-2.非合同基本信息"/>
      <sheetName val="Breakdown"/>
      <sheetName val="银行借款询证"/>
      <sheetName val="构筑物5-1-2"/>
      <sheetName val="制造成本预算表A3"/>
      <sheetName val="物流费用预算表(A4)"/>
      <sheetName val="销售费用预算表(A4)"/>
      <sheetName val="管理费用预算表(A4)"/>
      <sheetName val="信息费用预算表(A4) "/>
      <sheetName val="研发费用预算明细表A3"/>
      <sheetName val="회수내역"/>
      <sheetName val="12(762mm)套管"/>
      <sheetName val="目录"/>
      <sheetName val="ZHF"/>
      <sheetName val="完"/>
      <sheetName val="17应付票据明细表"/>
      <sheetName val="總計(按月份)"/>
      <sheetName val="Bal Sheet"/>
      <sheetName val="basicInformation"/>
      <sheetName val="June 2004 13%&amp;17% details"/>
      <sheetName val="June 2004 7% details"/>
      <sheetName val="Sheet7"/>
      <sheetName val="11111111"/>
      <sheetName val="FDREPORT"/>
      <sheetName val="RMB"/>
      <sheetName val="P101"/>
      <sheetName val="_x005f_x005f_x005f_x0000__x005f_x005f_x005f_x0000__x005"/>
      <sheetName val="UFPrn20080122182426"/>
      <sheetName val="K700"/>
      <sheetName val="月份"/>
      <sheetName val="Ã«ÀûÂÊ·ÖÎö±í"/>
      <sheetName val="4月回款"/>
      <sheetName val="4月销售"/>
      <sheetName val="ap"/>
      <sheetName val="其他应付款.dbf"/>
      <sheetName val="Control"/>
      <sheetName val="location"/>
      <sheetName val="报表11"/>
      <sheetName val="Cashf_ch#6"/>
      <sheetName val="Balance #1"/>
      <sheetName val="Contents"/>
      <sheetName val="Inv_days #5"/>
      <sheetName val="Adjust #14"/>
      <sheetName val="BS-Jul 04"/>
      <sheetName val="_x005f_x005f_x005f_x005f_x005f_x005f_x005f_x0000__x005f"/>
      <sheetName val="BALANCE SHEET"/>
      <sheetName val="ARP"/>
      <sheetName val="A3"/>
      <sheetName val="#REF!"/>
      <sheetName val="代码"/>
      <sheetName val="TMﾃﾞｰﾀ"/>
      <sheetName val="大纲"/>
      <sheetName val="K420"/>
      <sheetName val="UP1"/>
      <sheetName val="UP3"/>
      <sheetName val="用料-2"/>
      <sheetName val="用料-1"/>
      <sheetName val="用料-3"/>
      <sheetName val="E.3.2-1"/>
      <sheetName val="应收票据(关联方)"/>
      <sheetName val="  ACTadj  "/>
      <sheetName val="  ACTvol  "/>
      <sheetName val="F511Costing"/>
      <sheetName val="dm"/>
      <sheetName val="for retest"/>
      <sheetName val="产品销售收入成本明细表（合同）"/>
      <sheetName val="财政供养人员增幅"/>
      <sheetName val="明细账"/>
      <sheetName val="cover"/>
      <sheetName val="FIXASSET"/>
      <sheetName val="Company Info"/>
      <sheetName val="索引"/>
      <sheetName val="Chart of acct "/>
      <sheetName val="Shunde"/>
      <sheetName val="使用说明2-明细及范例"/>
      <sheetName val="Coach Chassis (inventory)"/>
      <sheetName val="PL"/>
      <sheetName val="宣1"/>
      <sheetName val="_x005f_x005f_x005f_x005f_x005f_x005f_x005f_x005f_x005f_x005f_"/>
      <sheetName val="ARP-U501"/>
      <sheetName val="_x005f_x0000__x005f_x0000__x005"/>
      <sheetName val="_x005f_x005f_x005f_x0000__x005f"/>
      <sheetName val="_x005f_x005f_x005f_x005f_"/>
      <sheetName val="2weeeks All  Excess and Shortag"/>
      <sheetName val="zx"/>
      <sheetName val="物料收发汇总表"/>
      <sheetName val="固定资产清单"/>
      <sheetName val="E105"/>
      <sheetName val="中旅集團屬下和中投屬下公司明細表"/>
      <sheetName val="P&amp;L Consol"/>
      <sheetName val="科目代码"/>
      <sheetName val="计提坏帐（每半年）"/>
      <sheetName val="6月末SP库存"/>
      <sheetName val="Purchased FG stocklist"/>
      <sheetName val="Self-produced FG stocklist"/>
      <sheetName val="三兴2"/>
      <sheetName val="Tenants"/>
      <sheetName val="1-7月份"/>
      <sheetName val="运煤预算"/>
      <sheetName val="FAST TRACK"/>
      <sheetName val="UFPrn20050928093916"/>
      <sheetName val="附A-7"/>
      <sheetName val="I3"/>
      <sheetName val="U-2"/>
      <sheetName val="W3"/>
      <sheetName val="Yr_1997"/>
      <sheetName val="参数表"/>
      <sheetName val="运输收入"/>
      <sheetName val="信息表"/>
      <sheetName val="表头"/>
      <sheetName val="den96"/>
      <sheetName val="0.0ControlSheet"/>
      <sheetName val="Curr Fcst"/>
      <sheetName val="2018"/>
      <sheetName val="K110"/>
      <sheetName val="G210"/>
      <sheetName val="O111"/>
      <sheetName val="BT 03"/>
      <sheetName val="BT 02"/>
      <sheetName val="BT 01"/>
      <sheetName val="前提1-综合"/>
      <sheetName val="投资收益明细表"/>
      <sheetName val="其他业务利润明细表"/>
      <sheetName val="未交税金明细表"/>
      <sheetName val="P500-预提费用明细表"/>
      <sheetName val="空调库存商品"/>
      <sheetName val="洗衣机库存商品"/>
      <sheetName val="Q100"/>
      <sheetName val="生产成本"/>
      <sheetName val="N100"/>
      <sheetName val="AFEMAI"/>
      <sheetName val="HQ-AP,Prep.NP"/>
      <sheetName val="HO &amp; Aust BS"/>
      <sheetName val="P300"/>
      <sheetName val="个人欠款账龄分析表"/>
      <sheetName val="Dep.HK"/>
      <sheetName val="通用设备"/>
      <sheetName val="00年损益（分月）"/>
      <sheetName val="汇总表"/>
      <sheetName val="PL11"/>
      <sheetName val="1.Bancal023"/>
      <sheetName val="MOH"/>
      <sheetName val="5 - ASSETS"/>
      <sheetName val="Balance à 4 niveaux. armxls"/>
      <sheetName val="N110"/>
      <sheetName val="营业费用"/>
      <sheetName val="SnZ"/>
      <sheetName val="02-U310"/>
      <sheetName val="TopAct_Actives"/>
      <sheetName val="Cash Flow Statement"/>
      <sheetName val="银誉-黄建忠"/>
      <sheetName val="VAT Payable01"/>
      <sheetName val="VAT Payable 02"/>
      <sheetName val="VAT Payable 03"/>
      <sheetName val="GM Analysis"/>
      <sheetName val="Controls"/>
      <sheetName val="Input"/>
      <sheetName val="Summary"/>
      <sheetName val="2002-H300"/>
      <sheetName val="2001-H300"/>
      <sheetName val="Sales for 2001"/>
      <sheetName val="Category"/>
      <sheetName val="Cashflow(Scenario)"/>
      <sheetName val="base2000"/>
      <sheetName val="Subs"/>
      <sheetName val="员工工资"/>
      <sheetName val="KEY"/>
      <sheetName val="BS"/>
      <sheetName val="SFS(BUDGET)"/>
      <sheetName val="U601"/>
      <sheetName val="2月收入成本明细表"/>
      <sheetName val="销售"/>
      <sheetName val="Cover sheet "/>
      <sheetName val="T6"/>
      <sheetName val="GDB-SZB"/>
      <sheetName val="AGRO PRC DATABASE"/>
      <sheetName val="J&amp;Q"/>
      <sheetName val="RESUMEN"/>
      <sheetName val="资料"/>
      <sheetName val="I200RPT07-Purchase"/>
      <sheetName val="YS02-02"/>
      <sheetName val="COA"/>
      <sheetName val="CA_new"/>
      <sheetName val="FSM"/>
      <sheetName val="IC4"/>
      <sheetName val="Dec余额表"/>
      <sheetName val="Approved Renov Payment Schedule"/>
      <sheetName val="2004"/>
      <sheetName val="XREF"/>
      <sheetName val="UFPrn20070417132725"/>
      <sheetName val="UFPrn20070417132821"/>
      <sheetName val="key indic."/>
      <sheetName val="A-P&amp;L-working"/>
      <sheetName val="EBITDA Bridge"/>
      <sheetName val="97년추정손익계산서"/>
      <sheetName val="未收款明细"/>
      <sheetName val="zhongshan "/>
      <sheetName val="operation_all_data"/>
      <sheetName val="生产"/>
      <sheetName val="ARP-U301"/>
      <sheetName val="ARP-U401"/>
      <sheetName val="_x005f_x005f_x005f_x005f_x005f_x005f_x005f_x005f_"/>
      <sheetName val="MC-BIL"/>
      <sheetName val="通用数据"/>
      <sheetName val="模具订金"/>
      <sheetName val="参数"/>
      <sheetName val="主营业务税金及附加Dy"/>
      <sheetName val="应收账款Dy"/>
      <sheetName val="标本-资产"/>
      <sheetName val="应收票据备查簿"/>
      <sheetName val="数量金额总账"/>
      <sheetName val="分录"/>
      <sheetName val="库存商品mx"/>
      <sheetName val="主营业务成本Dy"/>
      <sheetName val="存货Dy"/>
      <sheetName val="应付票据按照收款人列示"/>
      <sheetName val="应交税费Dy"/>
      <sheetName val="界面"/>
      <sheetName val="明细表"/>
      <sheetName val="预计负债Dy"/>
      <sheetName val="设定"/>
      <sheetName val="应收利息Dy"/>
      <sheetName val="无形资产Dy"/>
      <sheetName val="各单位目标指标"/>
      <sheetName val="应付票据明细"/>
      <sheetName val="物流系统内部单位名称"/>
      <sheetName val="Open"/>
      <sheetName val="预付账款Dy"/>
      <sheetName val="长期应付款Dy"/>
      <sheetName val="电子"/>
      <sheetName val="其他应付款Dy"/>
      <sheetName val="应收票据Dy"/>
      <sheetName val="专项应付款Dy"/>
      <sheetName val="6月"/>
      <sheetName val="应付账款明细BS.09 "/>
      <sheetName val="长期股权投资Dy"/>
      <sheetName val="loan database"/>
      <sheetName val="营业税金及附加Dy"/>
      <sheetName val="应付股利Dy"/>
      <sheetName val="其他应收款Dy"/>
      <sheetName val="应付利息Dy"/>
      <sheetName val="应付票据Dy"/>
      <sheetName val="利润分析"/>
      <sheetName val="资产负债分析"/>
      <sheetName val="应付职工薪酬Dy"/>
      <sheetName val="短期投资股票投资.dbf"/>
      <sheetName val="短期投资国债投资.dbf"/>
      <sheetName val="股票投资收益.dbf"/>
      <sheetName val="其他货币海通.dbf"/>
      <sheetName val="其他货币零领路.dbf"/>
      <sheetName val="投资收益债券.dbf"/>
      <sheetName val="商誉Dy"/>
      <sheetName val="短期借款审定表"/>
      <sheetName val="投资收益Dy"/>
      <sheetName val="在建工程Dy"/>
      <sheetName val="销售费用Dy"/>
      <sheetName val="工程物资Dy"/>
      <sheetName val="累计1"/>
      <sheetName val="应付账款Dy"/>
      <sheetName val="预收款项Dy"/>
      <sheetName val="04收发存汇总表"/>
      <sheetName val="laroux"/>
      <sheetName val="汇总万元B1"/>
      <sheetName val="本部汇总"/>
      <sheetName val="对照表"/>
      <sheetName val="流动资产汇总"/>
      <sheetName val="现金B3-1-1"/>
      <sheetName val="银存B3-1-2"/>
      <sheetName val="其他货币资金B3-1-3"/>
      <sheetName val="短期投资汇总3-2"/>
      <sheetName val="短投--股票3-2-1"/>
      <sheetName val="短投--债券3-2-2"/>
      <sheetName val="应收票据B3-3"/>
      <sheetName val="应收帐款3-4"/>
      <sheetName val="应收利润3-5"/>
      <sheetName val="应收利息3-6"/>
      <sheetName val="预付帐款3-7"/>
      <sheetName val="应收出口退税3-8"/>
      <sheetName val="其他应收B3-9"/>
      <sheetName val="存货汇总B3-10"/>
      <sheetName val="原材料3-10-1"/>
      <sheetName val="材料采购3-10-2"/>
      <sheetName val="包装物3-10-4"/>
      <sheetName val="辅助材料3-10-3"/>
      <sheetName val="委托加工3-10-5"/>
      <sheetName val="产成品3-10-6"/>
      <sheetName val="在产品3-10-7"/>
      <sheetName val="发出商品3-10-8"/>
      <sheetName val="3-10-9在用低值 "/>
      <sheetName val="3-11待摊"/>
      <sheetName val="待处理流动资产净损失3-12"/>
      <sheetName val="一年内到期的债券投资3-13"/>
      <sheetName val="其他流动资产3-14"/>
      <sheetName val="长投汇"/>
      <sheetName val="长投--债券4-2"/>
      <sheetName val="长投--股票4-1"/>
      <sheetName val="长投--其他4-3"/>
      <sheetName val="固定资产汇总B5"/>
      <sheetName val="建筑物5-1-1"/>
      <sheetName val="管道沟槽5-1-3"/>
      <sheetName val="机器设备5-2-1"/>
      <sheetName val="车辆5-2-2"/>
      <sheetName val="电子设备5-2-3"/>
      <sheetName val="工程物资5-3"/>
      <sheetName val="在建工程--土建5-4-1"/>
      <sheetName val="在建工程--设备5-4-2"/>
      <sheetName val="固定资产清理5-5"/>
      <sheetName val="待处理固定资产净损失5-6"/>
      <sheetName val="其他无形资产6-2"/>
      <sheetName val="开办费7-1"/>
      <sheetName val="长期待摊7-2"/>
      <sheetName val="其他长期资产8-1"/>
      <sheetName val="递延税款借项8-2"/>
      <sheetName val="流动负债汇总B9"/>
      <sheetName val="短借B9-1"/>
      <sheetName val="应付票据9-2"/>
      <sheetName val="应付帐款9-3"/>
      <sheetName val="预收帐款9-4"/>
      <sheetName val="代销商品款9-5"/>
      <sheetName val="其他应付B9-6"/>
      <sheetName val="应付工资9-7"/>
      <sheetName val="应付福利费B9-8"/>
      <sheetName val="应交税金B9-9"/>
      <sheetName val="应付利润9-10"/>
      <sheetName val="其他应交款9-11"/>
      <sheetName val="预提费用9-12"/>
      <sheetName val="一年内到期的长期负债9-13"/>
      <sheetName val="其他流动负债9-14"/>
      <sheetName val="长期负债汇总10"/>
      <sheetName val="长期借款10-1"/>
      <sheetName val="应付债券10-2"/>
      <sheetName val="长期应付款10-3"/>
      <sheetName val="住房周转金10-4"/>
      <sheetName val="专项应付款10-5"/>
      <sheetName val="递延税款贷项10-6"/>
      <sheetName val="存货汇总F3-10"/>
      <sheetName val="长期负债汇总50"/>
      <sheetName val="研发支出Dy"/>
      <sheetName val="营业外支出Dy"/>
      <sheetName val="年初数调整分录"/>
      <sheetName val="营业收入Dy"/>
      <sheetName val="生产性生物资产Dy"/>
      <sheetName val="应收账款明细表"/>
      <sheetName val="存货属性"/>
      <sheetName val="公司代码"/>
      <sheetName val="现金流量表项目"/>
      <sheetName val="营业外收入Dy"/>
      <sheetName val="原材料抽查表"/>
      <sheetName val="短期借款Dy"/>
      <sheetName val="其他货币资金.dbf"/>
      <sheetName val="银行存款.dbf"/>
      <sheetName val="_"/>
      <sheetName val="交易性金融资产Dy"/>
      <sheetName val="基本信息"/>
      <sheetName val="营业外收入明细表"/>
      <sheetName val="湖南湘潭应付个人明细帐"/>
      <sheetName val="预付款项Dy"/>
      <sheetName val="持有至到期投资Dy"/>
      <sheetName val="A430"/>
      <sheetName val="递延所得税资产Dy"/>
      <sheetName val="实收资本Dy"/>
      <sheetName val="1-12科目余额表"/>
      <sheetName val="11-12月科目余额表"/>
      <sheetName val="12.31固定资产清单"/>
      <sheetName val="预付11-12"/>
      <sheetName val="在建工程Mx"/>
      <sheetName val="Accounts"/>
      <sheetName val="固定资产Dy"/>
      <sheetName val="企业前三年损益表_x0005_뀁텳_xd891_"/>
      <sheetName val="预收账款Dy"/>
      <sheetName val="可供出售金融资产Dy"/>
      <sheetName val="构筑物明细2-2"/>
      <sheetName val="资本公积Dy"/>
      <sheetName val="订"/>
      <sheetName val="管理费用检查情况表"/>
      <sheetName val="销售费用截止测试"/>
      <sheetName val="库存股Dy"/>
      <sheetName val="未分配利润Dy"/>
      <sheetName val="企业前三年损益表_x005f_x0005_뀁텳_x005f_xd891_"/>
      <sheetName val="订单"/>
      <sheetName val="1_税金 (2)"/>
      <sheetName val="1108试算平衡表"/>
      <sheetName val="POWER ASSUMPTIONS"/>
      <sheetName val="G.1R-Shou COP Gf"/>
      <sheetName val="Toolbox"/>
      <sheetName val="21122"/>
      <sheetName val="银行存款Dy"/>
      <sheetName val="短期投资Dy"/>
      <sheetName val="货币资金Dy"/>
      <sheetName val="改账前余额表"/>
      <sheetName val="工时统计"/>
      <sheetName val="收入分析"/>
      <sheetName val="PBC"/>
      <sheetName val="SW-TEO"/>
      <sheetName val="企业前三年损益表_x005f_x005f_x005f_x0005_뀁텳_x005f_x005f_x"/>
      <sheetName val="铸钢低值易耗品"/>
      <sheetName val="银行"/>
      <sheetName val="所得税费用Dy"/>
      <sheetName val="主营业务收入Dy"/>
      <sheetName val="ZH8"/>
      <sheetName val="递延所得税资产测算表"/>
      <sheetName val="应纳税所得额明细表"/>
      <sheetName val="企业前三年损益表_x005f_x005f_x005f_x005f_x005f_x005f_x000"/>
      <sheetName val="11月处理 (2)"/>
      <sheetName val="清帐"/>
      <sheetName val="递帐"/>
      <sheetName val="财务成本"/>
      <sheetName val="递延所得税负债Dy"/>
      <sheetName val="企业前三年损益表_x005f_x0005_뀁텳_x"/>
      <sheetName val="2002.1-6管理费用"/>
      <sheetName val="其他应付款Cx"/>
      <sheetName val="银行存款"/>
      <sheetName val="管理费用"/>
      <sheetName val="主营业务收入"/>
      <sheetName val="制造费用"/>
      <sheetName val="I5-2"/>
      <sheetName val="I6-2"/>
      <sheetName val="企业前三年损益表_x005f_x005f_x000"/>
      <sheetName val="企业前三年损益表_x0005_뀁텳_x"/>
      <sheetName val="企业前三年损益表_x000"/>
      <sheetName val="Trial Balance"/>
      <sheetName val="A1000"/>
      <sheetName val="AGENT"/>
      <sheetName val="nj-Mixed"/>
      <sheetName val="sz-Mixed"/>
      <sheetName val="????"/>
      <sheetName val="库存"/>
      <sheetName val="合并后销售"/>
      <sheetName val="Transport"/>
      <sheetName val="原材料成本"/>
      <sheetName val="营业费用截止"/>
      <sheetName val="BZJ"/>
      <sheetName val="调整"/>
      <sheetName val="企业前三年损益表_x005f_x005f_x005f_x005f_x005f_x005f_x005"/>
      <sheetName val="企业前三年损益表_x005f_x005f_x005f_x0005_뀁텳_x"/>
      <sheetName val="企业前三年损益表_x005f_x005f_x005f_x005f_x000"/>
      <sheetName val="二级明细"/>
      <sheetName val="其他应收-导出"/>
      <sheetName val="营业外支出"/>
      <sheetName val="真实性U120C"/>
      <sheetName val="备忘录"/>
      <sheetName val="xj"/>
      <sheetName val="1月"/>
      <sheetName val="产品销售毛利表"/>
      <sheetName val="存货（在产品）"/>
      <sheetName val="辅助生产成本明细"/>
      <sheetName val="存货明细表-大类"/>
      <sheetName val="房屋类"/>
      <sheetName val="1461（12.6）"/>
      <sheetName val="出库截至测试"/>
      <sheetName val="入库截至测试"/>
      <sheetName val="Links"/>
      <sheetName val="（27）实收资本"/>
      <sheetName val="Reserves"/>
      <sheetName val="sysparm"/>
      <sheetName val="剥离前"/>
      <sheetName val="科目余额表"/>
      <sheetName val="SAD"/>
      <sheetName val="支出原材料"/>
      <sheetName val="收入原料"/>
      <sheetName val="管理"/>
      <sheetName val="委外加工核销汇总表"/>
      <sheetName val="Consolidated TB"/>
      <sheetName val="福州路仓库(3)"/>
      <sheetName val="物资采购-1"/>
      <sheetName val="物资采购-2"/>
      <sheetName val="祁连山路仓库(5)"/>
      <sheetName val="特种储备物资"/>
      <sheetName val="张江库"/>
      <sheetName val="Sample design"/>
      <sheetName val="凤县折旧测算"/>
      <sheetName val="Title"/>
      <sheetName val="FA-06-不看"/>
      <sheetName val="FA-05-不看"/>
      <sheetName val="逾龄"/>
      <sheetName val="役龄"/>
      <sheetName val="担保"/>
      <sheetName val="dxnsjtempsheet"/>
      <sheetName val="清单定稿"/>
      <sheetName val="财务费用"/>
      <sheetName val="投资收益"/>
      <sheetName val="Salary"/>
      <sheetName val="原材料数量金额账"/>
      <sheetName val="C1"/>
      <sheetName val="III-1-10"/>
      <sheetName val="III-1-7"/>
      <sheetName val="III-1-9"/>
      <sheetName val="III-1-6"/>
      <sheetName val="III-1-1"/>
      <sheetName val="III-1-8"/>
      <sheetName val="III-1-2-1"/>
      <sheetName val="III-1-5"/>
      <sheetName val="III-1-4"/>
      <sheetName val="自定义"/>
      <sheetName val="____"/>
      <sheetName val="企业前三年损益表_x005f_x0005_뀁텳"/>
      <sheetName val="订单418"/>
      <sheetName val="预付账款明细表"/>
      <sheetName val="原TB表"/>
      <sheetName val="成本计算"/>
      <sheetName val="_x005f_x0000__x005f"/>
      <sheetName val="_x005f_x005f_"/>
      <sheetName val="A760"/>
      <sheetName val="应付账款 (2)"/>
      <sheetName val="应收账款"/>
      <sheetName val="20113.29盘点表-其他仓库"/>
      <sheetName val="企业前三年损益表_x005f_x005f_x005"/>
      <sheetName val="6联"/>
      <sheetName val="存货审定表"/>
      <sheetName val="工资"/>
      <sheetName val="销售6.13"/>
      <sheetName val="101"/>
      <sheetName val="27-7"/>
      <sheetName val="企业前三年损益表_x005"/>
      <sheetName val="应收账龄BS.01"/>
      <sheetName val="江西"/>
      <sheetName val="安徽"/>
      <sheetName val="固定资产清理Dy"/>
      <sheetName val="应付利息审定表"/>
      <sheetName val="江苏"/>
      <sheetName val="其他非流动负债审定表"/>
      <sheetName val="全部-科目"/>
      <sheetName val="暂估数"/>
      <sheetName val="运输设备"/>
      <sheetName val="货币资金审定表"/>
      <sheetName val="01"/>
      <sheetName val="600104(部门）"/>
      <sheetName val="企业前三年损益表_x005f_x005f_x005f_x0005_뀁텳"/>
      <sheetName val="企业前三年损益表_x005f_x005f_x005f_x005f_x005"/>
      <sheetName val="营业外收入审定表"/>
      <sheetName val="其他业务支出剩余样本"/>
      <sheetName val="管理费用Dy"/>
      <sheetName val="明细"/>
      <sheetName val="公允价值变动损益Dy"/>
      <sheetName val="ZA-DY"/>
      <sheetName val="原版"/>
      <sheetName val="固定资产盘点检查情况表"/>
      <sheetName val=" "/>
      <sheetName val="Financ. Overview"/>
      <sheetName val="盈余公积Dy"/>
      <sheetName val="投资性房地产Dy"/>
      <sheetName val="预收账款明细表"/>
      <sheetName val="FY03"/>
      <sheetName val="ValidationList"/>
      <sheetName val="_________x005f_x005f_x005f_x0005____x005f_x005f_2"/>
      <sheetName val="_________x005f_x005f_x005f_x005f_x005f_x005f_x0_2"/>
      <sheetName val="FA-2"/>
      <sheetName val="_________x005f_x005f_x005f_x0005____x005f_x005f_3"/>
      <sheetName val="_________x005f_x005f_x005f_x0005____x005f_x005f_4"/>
      <sheetName val="_________x005f_x005f_x005f_x005f_x005f_x005f_x0_3"/>
      <sheetName val="_________x005f_x005f_x005f_x0005____x005f_x005f_5"/>
      <sheetName val="_________x005f_x005f_x005f_x005f_x005f_x005f_x0_4"/>
      <sheetName val="_________x005f_x005f_x005f_x0005____x005f_x005f_6"/>
      <sheetName val="_________x005f_x005f_x005f_x005f_x005f_x005f_x0_5"/>
      <sheetName val="_________x005f_x005f_x005f_x0005____x005f_x005f_7"/>
      <sheetName val="_________x005f_x005f_x005f_x005f_x005f_x005f_x0_6"/>
      <sheetName val="_________x005f_x005f_x005f_x0005____x005f_x005f_8"/>
      <sheetName val="_________x005f_x005f_x005f_x005f_x005f_x005f_x0_7"/>
      <sheetName val="_________x005f_x005f_x005f_x0005____x005f_x005f_9"/>
      <sheetName val="_________x005f_x005f_x005f_x005f_x005f_x005f_x0_8"/>
      <sheetName val="_________x005f_x005f_x005f_x0005____x005_10"/>
      <sheetName val="_________x005f_x005f_x005f_x0005____x005_11"/>
      <sheetName val="_________x005f_x005f_x005f_x0005____x005_12"/>
      <sheetName val="_________x005f_x005f_x005f_x0005____x005_13"/>
      <sheetName val="_________x005f_x005f_x005f_x0005____x005_14"/>
      <sheetName val="_________x005f_x005f_x005f_x0005____x005_15"/>
      <sheetName val="_________x005f_x005f_x005f_x0005____x005_16"/>
      <sheetName val="_________x005f_x005f_x005f_x0005____x005_17"/>
      <sheetName val="_________x005f_x005f_x005f_x0005____x005_18"/>
      <sheetName val="_________x005f_x005f_x005f_x0005____x005_19"/>
      <sheetName val="_________x005f_x005f_x005f_x0005____x005_20"/>
      <sheetName val="_________x005f_x005f_x005f_x0005____x005_21"/>
      <sheetName val="_________x005f_x005f_x005f_x0005____x005_22"/>
      <sheetName val="_________x005f_x005f_x005f_x0005____x005_23"/>
      <sheetName val="_________x005f_x005f_x005f_x0005____x005_24"/>
      <sheetName val="_________x005f_x005f_x005f_x0005____x005_25"/>
      <sheetName val="_________x005f_x005f_x005f_x0005____x005_26"/>
      <sheetName val="_________x005f_x005f_x005f_x005f_x005f_x005f_x0_9"/>
      <sheetName val="_________x005f_x005f_x005f_x005f_x005f_x005f_x_10"/>
      <sheetName val="_________x005f_x005f_x005f_x005f_x005f_x005f_x_11"/>
      <sheetName val="_________x005f_x005f_x005f_x005f_x005f_x005f_x_12"/>
      <sheetName val="_________x005f_x005f_x005f_x005f_x005f_x005f_x_13"/>
      <sheetName val="_________x005f_x005f_x005f_x005f_x005f_x005f_x_14"/>
      <sheetName val="_________x005f_x005f_x005f_x005f_x005f_x005f_x_15"/>
      <sheetName val="_________x005f_x005f_x005f_x005f_x005f_x005f_x_16"/>
      <sheetName val="_________x005f_x005f_x005f_x005f_x005f_x005f_x_17"/>
      <sheetName val="_________x005f_x005f_x005f_x005f_x005f_x005f_x_18"/>
      <sheetName val="_________x005f_x005f_x005f_x005f_x005f_x005f_x_19"/>
      <sheetName val="_________x005f_x005f_x005f_x005f_x005f_x005f_x_20"/>
      <sheetName val="_________x005f_x005f_x005f_x005f_x005f_x005f_x_21"/>
      <sheetName val="_________x005f_x005f_x005f_x005f_x005f_x005f_x_22"/>
      <sheetName val="_________x005f_x005f_x005f_x005f_x005f_x005f_x_23"/>
      <sheetName val="_________x005f_x005f_x005f_x005f_x005f_x005f_x_24"/>
      <sheetName val="_________x005f_x005f_x005f_x005f_x005f_x005f_x_25"/>
      <sheetName val="_________x005f_x005f_x005f_x005f_x005f_x005f_x_26"/>
      <sheetName val="商品采购明细账"/>
      <sheetName val="95-FX"/>
      <sheetName val="CRITERIA1"/>
      <sheetName val="库存商品"/>
      <sheetName val="产销存"/>
      <sheetName val="1-6累计销售"/>
      <sheetName val="收入个月"/>
      <sheetName val="#511BkRec"/>
      <sheetName val="年度会计报表审计底稿编制索引"/>
      <sheetName val="存货破损明细清单"/>
      <sheetName val="SET UP"/>
      <sheetName val="设置"/>
      <sheetName val="成品代码"/>
      <sheetName val="无形资产"/>
      <sheetName val="余额表"/>
      <sheetName val="Library Procedures"/>
      <sheetName val="Vendor"/>
      <sheetName val="BOX SUM"/>
      <sheetName val="FIN GOOD"/>
      <sheetName val="TB"/>
      <sheetName val="This year-Budget-20092010"/>
      <sheetName val="gross"/>
      <sheetName val="利润及分配表"/>
      <sheetName val="资产方"/>
      <sheetName val="减值准备表"/>
      <sheetName val="负债方"/>
      <sheetName val="选项表"/>
      <sheetName val="月间分析"/>
      <sheetName val="基本档案"/>
      <sheetName val="TB2005"/>
      <sheetName val="塑品销本"/>
      <sheetName val="11月成本"/>
      <sheetName val="序列"/>
      <sheetName val="管理费用明细"/>
      <sheetName val="지점비용"/>
      <sheetName val="TOP10"/>
      <sheetName val="标准价格"/>
      <sheetName val="FAR - PRC"/>
      <sheetName val="U411"/>
      <sheetName val="PCSTMTS"/>
      <sheetName val="主数据（部门）"/>
      <sheetName val="主数据(资产类)"/>
      <sheetName val="_x0"/>
      <sheetName val="_x005"/>
      <sheetName val="_x005f"/>
      <sheetName val="枚举字典"/>
      <sheetName val="建筑物_(王工）_(2)"/>
      <sheetName val="B12_5"/>
      <sheetName val="Dropdown_list"/>
      <sheetName val="K310Breakdown_of_Additon_in_SH"/>
      <sheetName val="分配表1(原_辅_协）"/>
      <sheetName val="Sheet1_(11)"/>
      <sheetName val="Entity_Data"/>
      <sheetName val="Detail_Loan_Move__&amp;_Listing"/>
      <sheetName val="清单12_31"/>
      <sheetName val="12月到货_"/>
      <sheetName val="总公司2002_12_31"/>
      <sheetName val="应收帐款_AR_"/>
      <sheetName val="B21_1"/>
      <sheetName val="Data_List"/>
      <sheetName val="Council_Staff"/>
      <sheetName val="PRC_PNL"/>
      <sheetName val="A_R_01"/>
      <sheetName val="PR_(10S)"/>
      <sheetName val="3-1_合同付款"/>
      <sheetName val="3-2_非合同付款"/>
      <sheetName val="2-2_非合同基本信息"/>
      <sheetName val="信息费用预算表(A4)_"/>
      <sheetName val="Bal_Sheet"/>
      <sheetName val="June_2004_13%&amp;17%_details"/>
      <sheetName val="June_2004_7%_details"/>
      <sheetName val="其他应付款_dbf"/>
      <sheetName val="Balance_#1"/>
      <sheetName val="Inv_days_#5"/>
      <sheetName val="Adjust_#14"/>
      <sheetName val="BS-Jul_04"/>
      <sheetName val="BALANCE_SHEET"/>
      <sheetName val="E_3_2-1"/>
      <sheetName val="__ACTadj__"/>
      <sheetName val="__ACTvol__"/>
      <sheetName val="for_retest"/>
      <sheetName val="Company_Info"/>
      <sheetName val="Chart_of_acct_"/>
      <sheetName val="Coach_Chassis_(inventory)"/>
      <sheetName val="2weeeks_All__Excess_and_Shortag"/>
      <sheetName val="P&amp;L_Consol"/>
      <sheetName val="Purchased_FG_stocklist"/>
      <sheetName val="Self-produced_FG_stocklist"/>
      <sheetName val="FAST_TRACK"/>
      <sheetName val="0_0ControlSheet"/>
      <sheetName val="Curr_Fcst"/>
      <sheetName val="BT_03"/>
      <sheetName val="BT_02"/>
      <sheetName val="BT_01"/>
      <sheetName val="HQ-AP,Prep_NP"/>
      <sheetName val="HO_&amp;_Aust_BS"/>
      <sheetName val="Dep_HK"/>
      <sheetName val="1_Bancal023"/>
      <sheetName val="5_-_ASSETS"/>
      <sheetName val="Balance_à_4_niveaux__armxls"/>
      <sheetName val="Cash_Flow_Statement"/>
      <sheetName val="VAT_Payable01"/>
      <sheetName val="VAT_Payable_02"/>
      <sheetName val="VAT_Payable_03"/>
      <sheetName val="GM_Analysis"/>
      <sheetName val="Sales_for_2001"/>
      <sheetName val="Cover_sheet_"/>
      <sheetName val="AGRO_PRC_DATABASE"/>
      <sheetName val="Approved_Renov_Payment_Schedule"/>
      <sheetName val="key_indic_"/>
      <sheetName val="EBITDA_Bridge"/>
      <sheetName val="zhongshan_"/>
      <sheetName val="应付账款明细BS_09_"/>
      <sheetName val="loan_database"/>
      <sheetName val="短期投资股票投资_dbf"/>
      <sheetName val="短期投资国债投资_dbf"/>
      <sheetName val="股票投资收益_dbf"/>
      <sheetName val="其他货币海通_dbf"/>
      <sheetName val="其他货币零领路_dbf"/>
      <sheetName val="投资收益债券_dbf"/>
      <sheetName val="3-10-9在用低值_"/>
      <sheetName val="其他货币资金_dbf"/>
      <sheetName val="银行存款_dbf"/>
      <sheetName val="12_31固定资产清单"/>
      <sheetName val="企业前三年损益表뀁텳"/>
      <sheetName val="1_税金_(2)"/>
      <sheetName val="POWER_ASSUMPTIONS"/>
      <sheetName val="G_1R-Shou_COP_Gf"/>
      <sheetName val="11月处理_(2)"/>
      <sheetName val="2002_1-6管理费用"/>
      <sheetName val="企业前三年损益表뀁텳_x"/>
      <sheetName val="Trial_Balance"/>
      <sheetName val="1461（12_6）"/>
      <sheetName val="Consolidated_TB"/>
      <sheetName val="Sample_design"/>
      <sheetName val="应付账款_(2)"/>
      <sheetName val="20113_29盘点表-其他仓库"/>
      <sheetName val="销售6_13"/>
      <sheetName val="应收账龄BS_01"/>
      <sheetName val="_1"/>
      <sheetName val="Financ__Overview"/>
      <sheetName val="SET_UP"/>
      <sheetName val="Library_Procedures"/>
      <sheetName val="BOX_SUM"/>
      <sheetName val="FIN_GOOD"/>
      <sheetName val="This_year-Budget-20092010"/>
      <sheetName val="FAR_-_PRC"/>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sheetData sheetId="393"/>
      <sheetData sheetId="394"/>
      <sheetData sheetId="395" refreshError="1"/>
      <sheetData sheetId="396" refreshError="1"/>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货币资金-现金"/>
      <sheetName val="库存现金盘点表"/>
      <sheetName val="5-货币资金——银行存款"/>
      <sheetName val="11-应收帐款"/>
      <sheetName val="14-预付帐款"/>
      <sheetName val="15-应收补贴款"/>
      <sheetName val="16-其他应收款"/>
      <sheetName val="17-存货汇总"/>
      <sheetName val="18-存货——原材料"/>
      <sheetName val="存货-辅助材料"/>
      <sheetName val="19-存货-材料采购（在途物资）"/>
      <sheetName val="19-存货-材料采购（外购半成品） (2)"/>
      <sheetName val="20-存货—低耗在库"/>
      <sheetName val="21-存货—包装物"/>
      <sheetName val="23-存货—产成品（库存商品）"/>
      <sheetName val="24-存货—在产品（自制半成品）"/>
      <sheetName val="29-待摊费用"/>
      <sheetName val="49-无形资产--其他资产"/>
      <sheetName val="55-短期借款"/>
      <sheetName val="56-应付票据"/>
      <sheetName val="57-应付帐款"/>
      <sheetName val="58-预收帐款"/>
      <sheetName val="60-其他应付款"/>
      <sheetName val="61-应付工资"/>
      <sheetName val="61-职工奖励及福利"/>
      <sheetName val="62-未交税金"/>
      <sheetName val="64-其他应交款"/>
      <sheetName val="65-预提费用"/>
      <sheetName val="中山低值"/>
      <sheetName val="4_货币资金_现金"/>
      <sheetName val="112月费用明细归类表-3188"/>
      <sheetName val="Sheet1"/>
      <sheetName val="企业表一"/>
      <sheetName val="M-5C"/>
      <sheetName val="M-5A"/>
      <sheetName val="master"/>
      <sheetName val="白玻综合成本"/>
      <sheetName val="Source"/>
      <sheetName val="TB_累1"/>
      <sheetName val="TB_累2"/>
      <sheetName val="TB_当2"/>
      <sheetName val="Sheet1 (11)"/>
      <sheetName val="PL_Accumulate"/>
      <sheetName val="BS"/>
      <sheetName val="PL_Current"/>
      <sheetName val="TB_A"/>
      <sheetName val="流资汇总"/>
      <sheetName val="B"/>
      <sheetName val="设备部房屋"/>
      <sheetName val="辅助材料"/>
      <sheetName val="资产负债表"/>
      <sheetName val="表"/>
      <sheetName val="制造成本预算表A3"/>
      <sheetName val="物流费用预算表(A4)"/>
      <sheetName val="销售费用预算表(A4)"/>
      <sheetName val="管理费用预算表(A4)"/>
      <sheetName val="信息费用预算表(A4) "/>
      <sheetName val="研发费用预算明细表A3"/>
      <sheetName val="基本情况表"/>
      <sheetName val="XChange Rate"/>
      <sheetName val="科目名称"/>
      <sheetName val="이자"/>
      <sheetName val="변제"/>
      <sheetName val="상환대상"/>
      <sheetName val="Ⅰ-3"/>
      <sheetName val="未完工合同成本设备"/>
      <sheetName val="预付款项RMB租金"/>
      <sheetName val="长期其他应收款"/>
      <sheetName val="资料"/>
      <sheetName val="报表层次重要性水平"/>
      <sheetName val="工资表"/>
      <sheetName val="应收账款发生额测试（余额前n位）"/>
      <sheetName val="云达"/>
      <sheetName val="Ⅰ-3.1"/>
      <sheetName val="物料收发日报表"/>
      <sheetName val="选择报表"/>
      <sheetName val="데이타"/>
      <sheetName val="现金流量表07"/>
      <sheetName val="P440-OK"/>
      <sheetName val="2001"/>
      <sheetName val="G102"/>
      <sheetName val="E1020"/>
      <sheetName val="明细分类账"/>
      <sheetName val="代码表"/>
      <sheetName val="E1-1 FA register"/>
      <sheetName val="SALE"/>
      <sheetName val="有效性"/>
      <sheetName val="报表附注"/>
      <sheetName val="WC"/>
      <sheetName val="11"/>
      <sheetName val="未收款明细"/>
      <sheetName val="数字视频并帐"/>
      <sheetName val="#REF!"/>
      <sheetName val="1-6月損益目標"/>
      <sheetName val="銷管"/>
      <sheetName val="製費(當期投入)"/>
      <sheetName val="数据"/>
      <sheetName val="數量統計"/>
      <sheetName val="应收票据(关联方)"/>
      <sheetName val="物料收发汇总表"/>
      <sheetName val="TB2005"/>
      <sheetName val="BALANCE SHEET"/>
      <sheetName val="物料清单"/>
      <sheetName val="Work"/>
      <sheetName val="扣缴个人所得税报告表（国内）"/>
      <sheetName val="年初数"/>
      <sheetName val="上月累计"/>
      <sheetName val="损益同期"/>
      <sheetName val="关联方代码对照表"/>
      <sheetName val="COST FINAL"/>
      <sheetName val="RMB"/>
      <sheetName val="A3"/>
      <sheetName val="µ|²vªí"/>
      <sheetName val="PCSTMTS"/>
      <sheetName val="应收帐款 AR "/>
      <sheetName val="gl"/>
      <sheetName val="P500"/>
      <sheetName val="P400"/>
      <sheetName val="17应付票据明细表"/>
      <sheetName val="E5-1 Additions"/>
      <sheetName val="本期报表"/>
      <sheetName val="利润及分配表"/>
      <sheetName val="科目余额表"/>
      <sheetName val="W"/>
      <sheetName val="目錄"/>
      <sheetName val="完"/>
      <sheetName val="th"/>
      <sheetName val="信息表"/>
      <sheetName val="June 2004 13%&amp;17% details"/>
      <sheetName val="June 2004 7% details"/>
      <sheetName val="I151-10"/>
      <sheetName val="索引"/>
      <sheetName val="现金"/>
      <sheetName val="广州库"/>
      <sheetName val="序列"/>
      <sheetName val="200901"/>
      <sheetName val="枚举字典"/>
      <sheetName val="调17"/>
      <sheetName val="封面"/>
      <sheetName val="投资收益明细表"/>
      <sheetName val="人力"/>
      <sheetName val="分类"/>
      <sheetName val="19-存货-材料采购（外购半成品）_(2)"/>
      <sheetName val="Sheet1_(11)"/>
      <sheetName val="信息费用预算表(A4)_"/>
      <sheetName val="XChange_Rate"/>
      <sheetName val="Ⅰ-3_1"/>
      <sheetName val="E1-1_FA_register"/>
      <sheetName val="BALANCE_SHEET"/>
      <sheetName val="COST_FINAL"/>
      <sheetName val="应收帐款_AR_"/>
      <sheetName val="E5-1_Additions"/>
      <sheetName val="June_2004_13%&amp;17%_details"/>
      <sheetName val="June_2004_7%_detail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formula_"/>
      <sheetName val="应收账款进一步审计程序表"/>
      <sheetName val="审计导引表"/>
      <sheetName val="应收账款调整分录汇总"/>
      <sheetName val="审计说明"/>
      <sheetName val="余额表-未合并"/>
      <sheetName val="余额表"/>
      <sheetName val="应收账款余额及发生额分析"/>
      <sheetName val="应收账款货款回笼分析"/>
      <sheetName val="应收账款账龄总体合理性分析"/>
      <sheetName val="ZD-5长期挂账查验"/>
      <sheetName val="函证过程控制"/>
      <sheetName val="ZD-7回函统计"/>
      <sheetName val="ZD-8发函清单"/>
      <sheetName val="ZD-9函证地址核对"/>
      <sheetName val="发函模板"/>
      <sheetName val="ZD-10保理业务审计说明"/>
      <sheetName val="保理业务发函模板"/>
      <sheetName val="汇兑损益匡算"/>
      <sheetName val="主要客户周转率分析"/>
      <sheetName val="应收账款发生额测试（交易前n位）"/>
      <sheetName val="应收账款发生额测试（余额前n位）"/>
      <sheetName val="期后回款测试"/>
      <sheetName val="期后回款详细"/>
      <sheetName val="ZD-20凭证查验"/>
      <sheetName val="eqpmad2"/>
      <sheetName val="企业表一"/>
      <sheetName val="M-5C"/>
      <sheetName val="M-5A"/>
      <sheetName val="中山低值"/>
      <sheetName val="云达"/>
      <sheetName val="SALE"/>
      <sheetName val="for retest"/>
      <sheetName val="9月份科目余额表"/>
      <sheetName val="9月份科目余额表(明细)"/>
      <sheetName val="for_retest"/>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情况表"/>
      <sheetName val="资对比"/>
      <sheetName val="负对比"/>
      <sheetName val="利对比"/>
      <sheetName val="现对比"/>
      <sheetName val="现补对比"/>
      <sheetName val="权益变动"/>
      <sheetName val="所得税测算表"/>
      <sheetName val="纳税调整计算表"/>
      <sheetName val="递延所得税资产"/>
      <sheetName val="指标计算"/>
      <sheetName val="指标计算 (2)"/>
      <sheetName val="非经常性损益表"/>
      <sheetName val="非经"/>
      <sheetName val="资合并"/>
      <sheetName val="负合并"/>
      <sheetName val="损合并"/>
      <sheetName val="长期股权投资"/>
      <sheetName val="抵销"/>
      <sheetName val="现合并"/>
      <sheetName val="现合并-未审"/>
      <sheetName val="现补合并"/>
      <sheetName val="表红璞公寓"/>
      <sheetName val="调红璞公寓"/>
      <sheetName val="表红璞元屿海"/>
      <sheetName val="调红璞元屿海"/>
      <sheetName val="表红璞富力湾"/>
      <sheetName val="调红璞富力湾"/>
      <sheetName val="表红璞双月湾"/>
      <sheetName val="调红璞双月湾"/>
      <sheetName val="表广州红璞"/>
      <sheetName val="调广州红璞"/>
      <sheetName val="表红璞紫阳"/>
      <sheetName val="调红璞紫阳"/>
      <sheetName val="表成都红璞"/>
      <sheetName val="调成都红璞"/>
      <sheetName val="表重庆红璞"/>
      <sheetName val="调重庆红璞"/>
      <sheetName val="表合肥红璞"/>
      <sheetName val="调合肥红璞"/>
      <sheetName val="表南京鸿璞"/>
      <sheetName val="调南京鸿璞"/>
      <sheetName val="表武汉红璞"/>
      <sheetName val="调武汉红璞"/>
      <sheetName val="表杭州红璞"/>
      <sheetName val="调杭州红璞"/>
      <sheetName val="表苏州红璞"/>
      <sheetName val="调苏州红璞"/>
      <sheetName val="表碧海红璞"/>
      <sheetName val="调碧海红璞"/>
      <sheetName val="表长沙红璞"/>
      <sheetName val="调长沙红璞"/>
      <sheetName val="表珠海红璞"/>
      <sheetName val="调珠海红璞"/>
      <sheetName val="表厦门红璞"/>
      <sheetName val="调厦门红璞"/>
      <sheetName val="表红璞阳光假日"/>
      <sheetName val="调红璞阳光假日"/>
      <sheetName val="表东莞红璞"/>
      <sheetName val="调东莞红璞"/>
      <sheetName val="表宁波红璞"/>
      <sheetName val="调宁波红璞"/>
      <sheetName val="表郑州红璞"/>
      <sheetName val="调郑州红璞"/>
      <sheetName val="表石家庄红璞"/>
      <sheetName val="调石家庄红璞"/>
      <sheetName val="表昆明红璞"/>
      <sheetName val="调昆明红璞"/>
      <sheetName val="表北京红璞"/>
      <sheetName val="调北京红璞"/>
      <sheetName val="表上海红璞"/>
      <sheetName val="调上海红璞"/>
      <sheetName val="表南宁红璞"/>
      <sheetName val="调南宁红璞"/>
      <sheetName val="表成都红璞时代"/>
      <sheetName val="调成都红璞时代"/>
      <sheetName val="表佛山红璞"/>
      <sheetName val="调佛山红璞"/>
      <sheetName val="表平湖红璞"/>
      <sheetName val="调平湖红璞"/>
      <sheetName val="表西安红璞"/>
      <sheetName val="调西安红璞"/>
      <sheetName val="表惠州红璞"/>
      <sheetName val="调惠州红璞"/>
      <sheetName val="表天津红璞"/>
      <sheetName val="调天津红璞"/>
      <sheetName val="表昆山红璞"/>
      <sheetName val="调昆山红璞"/>
      <sheetName val="表惠州红璞都市"/>
      <sheetName val="调惠州红璞都市"/>
      <sheetName val="表龙门红璞"/>
      <sheetName val="调龙门红璞"/>
      <sheetName val="表南昌红璞"/>
      <sheetName val="调南昌红璞"/>
      <sheetName val="表苏州红与璞"/>
      <sheetName val="调苏州红与璞"/>
      <sheetName val="表1"/>
      <sheetName val="调1"/>
      <sheetName val="表合并期初"/>
      <sheetName val="调合并期初"/>
      <sheetName val="表母公司期初"/>
      <sheetName val="调母公司期初"/>
      <sheetName val="暂时性差异计算表"/>
      <sheetName val="暂时性差异计算表（简）"/>
      <sheetName val="资"/>
      <sheetName val="负"/>
      <sheetName val="损"/>
      <sheetName val="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General Assumptions"/>
      <sheetName val="WACC-Support"/>
      <sheetName val="WACC"/>
      <sheetName val="Ratings Sheet"/>
      <sheetName val="Internal Debt Ratings"/>
      <sheetName val="Stock Averages"/>
      <sheetName val="Moving Average"/>
      <sheetName val="1"/>
      <sheetName val="2"/>
      <sheetName val="3"/>
      <sheetName val="4"/>
      <sheetName val="5"/>
      <sheetName val="6"/>
      <sheetName val="7"/>
      <sheetName val="8"/>
      <sheetName val="Valuation Summary"/>
      <sheetName val="Projections"/>
      <sheetName val="Financials"/>
      <sheetName val="9"/>
      <sheetName val="10"/>
      <sheetName val="11"/>
      <sheetName val="12"/>
      <sheetName val="13"/>
      <sheetName val="14"/>
      <sheetName val="15"/>
      <sheetName val="16"/>
      <sheetName val="17"/>
      <sheetName val="18"/>
      <sheetName val="19"/>
      <sheetName val="20"/>
      <sheetName val="Ind. Par, Comp. Ana., Mrkt Comp"/>
      <sheetName val="IC format"/>
      <sheetName val="Transactions"/>
      <sheetName val="Company Descriptions"/>
      <sheetName val="__APW_ACTIVE_FIELD_RESTORE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인건비 예산 편성 기준"/>
      <sheetName val="산출기준(파견전산실)"/>
      <sheetName val="산출기준_파견전산실_"/>
      <sheetName val="SALE"/>
      <sheetName val="应收账款发生额测试（余额前n位）"/>
      <sheetName val="企业表一"/>
      <sheetName val="M-5C"/>
      <sheetName val="M-5A"/>
      <sheetName val="中山低值"/>
      <sheetName val="4-货币资金-现金"/>
      <sheetName val="for retest"/>
      <sheetName val="삲출기준(파견전산실)"/>
      <sheetName val="표지"/>
      <sheetName val="8)중점관리장비현황"/>
      <sheetName val="중장SR"/>
      <sheetName val="2001달력3"/>
      <sheetName val="서울재고"/>
      <sheetName val="FAB별"/>
      <sheetName val="ASP"/>
      <sheetName val="CHIP_O"/>
      <sheetName val="FAB_I"/>
      <sheetName val="FAB_O"/>
      <sheetName val="FRT_O"/>
      <sheetName val="PKG_I"/>
      <sheetName val="FT_금액"/>
      <sheetName val="YIELD"/>
      <sheetName val="Sheet1"/>
      <sheetName val="통계자료"/>
      <sheetName val="시실누(모) "/>
      <sheetName val="ac_#1"/>
      <sheetName val="AC_1"/>
      <sheetName val="AC_2"/>
      <sheetName val="ac_#2"/>
      <sheetName val="summary"/>
      <sheetName val="외화금융(97-03)"/>
      <sheetName val="38应付股利"/>
      <sheetName val="sourc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填写说明"/>
      <sheetName val="主表关系复核"/>
      <sheetName val="索引表"/>
      <sheetName val="明细加总复核"/>
      <sheetName val="平衡关系复核"/>
      <sheetName val="资产负债表（调整后）"/>
      <sheetName val="报表校验"/>
      <sheetName val="项目资产负债表（内部合并抵消后）"/>
      <sheetName val="内部合并抵消调整"/>
      <sheetName val="项目资产负债表（内部合并抵消前）"/>
      <sheetName val="项目损益表"/>
      <sheetName val="项目现流表"/>
      <sheetName val="经营考核调整项目"/>
      <sheetName val="虚拟户调整项目"/>
      <sheetName val="损益表（经营）"/>
      <sheetName val="科目余额表"/>
      <sheetName val="附注"/>
      <sheetName val="现流表（经营）"/>
      <sheetName val="损益表明细"/>
      <sheetName val="货币资金-现金"/>
      <sheetName val="货币资金-银行存款"/>
      <sheetName val="银行账户信息表"/>
      <sheetName val="货币资金-其它货币资金"/>
      <sheetName val="交易性金融资产"/>
      <sheetName val="应收票据"/>
      <sheetName val="应收帐款-内部往来"/>
      <sheetName val="应收账款内部往来明细"/>
      <sheetName val="应收帐款-外部往来"/>
      <sheetName val="应收帐款-单项计提及核销"/>
      <sheetName val="预付账款-内部往来"/>
      <sheetName val="预付账款内部往来明细"/>
      <sheetName val="预付账款-外部往来"/>
      <sheetName val="应收股利"/>
      <sheetName val="其它应收款-内部往来"/>
      <sheetName val="其他应收款内部往来明细表"/>
      <sheetName val="其它应收款-外部往来"/>
      <sheetName val="其他应收款-单项计提及核销"/>
      <sheetName val="存货"/>
      <sheetName val="其他流动资产"/>
      <sheetName val="可供出售金融资产"/>
      <sheetName val="长投-汇总"/>
      <sheetName val="长投-子公司"/>
      <sheetName val="长投-联营"/>
      <sheetName val="固定资产"/>
      <sheetName val="固定资产其他需披露事项"/>
      <sheetName val="固定资产-明细附表"/>
      <sheetName val="固定资产附表"/>
      <sheetName val="工程合同台账"/>
      <sheetName val="在建工程"/>
      <sheetName val="在建工程-明细表附表"/>
      <sheetName val="在建工程增减变动附表"/>
      <sheetName val="工程物资"/>
      <sheetName val="工程物资明细附表"/>
      <sheetName val="工程物资增减变动附表"/>
      <sheetName val="无形资产"/>
      <sheetName val="无形资产-摊销明细"/>
      <sheetName val="开发支出"/>
      <sheetName val="商誉"/>
      <sheetName val="长期待摊费用"/>
      <sheetName val="准备金"/>
      <sheetName val="固定资产清理"/>
      <sheetName val="递延所得税资产"/>
      <sheetName val="待处理"/>
      <sheetName val="短期借款"/>
      <sheetName val="应付票据"/>
      <sheetName val="应付帐款-内部往来"/>
      <sheetName val="应付账款内部往来明细"/>
      <sheetName val="应付帐款-外部往来"/>
      <sheetName val="预收账款-内部往来"/>
      <sheetName val="预收账款-外部往来"/>
      <sheetName val="预收账款内部往来明细"/>
      <sheetName val="应付职工薪酬"/>
      <sheetName val="应交税费"/>
      <sheetName val="应交税费附表"/>
      <sheetName val="应付利息"/>
      <sheetName val="应付股利"/>
      <sheetName val="其它应付款-内部往来"/>
      <sheetName val="其他应付内部往来明细账"/>
      <sheetName val="其它应付款-外部往来"/>
      <sheetName val="其他流动负债"/>
      <sheetName val="长期借款"/>
      <sheetName val="应付债券"/>
      <sheetName val="长期应付款"/>
      <sheetName val="递延收益"/>
      <sheetName val="递延所得税负债"/>
      <sheetName val="其他非流动负债"/>
      <sheetName val="实收资本"/>
      <sheetName val="资本公积"/>
      <sheetName val="盈余公积"/>
      <sheetName val="未分配利润"/>
      <sheetName val="少数股东权益"/>
      <sheetName val="主营业务收支"/>
      <sheetName val="前五名"/>
      <sheetName val="其他业务收支"/>
      <sheetName val="营业税金及附加"/>
      <sheetName val="主营业务成本"/>
      <sheetName val="销售费用"/>
      <sheetName val="管理费用"/>
      <sheetName val="研发费用 "/>
      <sheetName val="财务费用"/>
      <sheetName val="资产减值损失"/>
      <sheetName val="公允价值变动损益"/>
      <sheetName val="投资收益"/>
      <sheetName val="资产处置收益 "/>
      <sheetName val="其他收益"/>
      <sheetName val="营业外收支"/>
      <sheetName val="政府补助明细"/>
      <sheetName val="研发支出"/>
      <sheetName val="所得税费用表"/>
      <sheetName val="其他综合收益"/>
      <sheetName val="职工人数及工资情况"/>
      <sheetName val="质押、抵押、司法冻结"/>
      <sheetName val="现金流量附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索引"/>
      <sheetName val="1-资产汇总 "/>
      <sheetName val="2-资产分类汇总"/>
      <sheetName val="3-流动资产汇总"/>
      <sheetName val="4-货币资金-现金"/>
      <sheetName val="库存现金盘点表 (2)"/>
      <sheetName val="5-货币资金——银行存款"/>
      <sheetName val="6-货币资金——其他货币"/>
      <sheetName val="7-应收帐款"/>
      <sheetName val="8-预付帐款 (2)"/>
      <sheetName val="16-其他应收款"/>
      <sheetName val="9-存货汇总"/>
      <sheetName val="10-存货——原材料"/>
      <sheetName val="11存货-辅助材料"/>
      <sheetName val="12-存货-外购商品"/>
      <sheetName val="13-存货-材料采购（外购半成品）"/>
      <sheetName val="14-存货—低耗在库"/>
      <sheetName val="15-存货—包装物"/>
      <sheetName val="17-存货—产成品（库存商品）"/>
      <sheetName val="18-存货—在产品（自制半成品）"/>
      <sheetName val="19-存货—低耗在用"/>
      <sheetName val="20-待摊费用"/>
      <sheetName val="21-无形资产--土地"/>
      <sheetName val="22-无形资产--其他资产"/>
      <sheetName val="23-流动负债汇总"/>
      <sheetName val="24-短期借款"/>
      <sheetName val="25-应付帐款"/>
      <sheetName val="26-其他应付款"/>
      <sheetName val="27-应付工资 (2)"/>
      <sheetName val="28-职工奖励及福利"/>
      <sheetName val="29-未交税金"/>
      <sheetName val="30-预提费用"/>
      <sheetName val="库存现金盘点表"/>
      <sheetName val="7-短期投资汇总"/>
      <sheetName val="8-短期投资－股票"/>
      <sheetName val="9-短期投资——债券"/>
      <sheetName val="10-应收票据"/>
      <sheetName val="11-应收帐款"/>
      <sheetName val="12-应收股利（应收利润）"/>
      <sheetName val="13-应收利息"/>
      <sheetName val="14-预付帐款"/>
      <sheetName val="15-应收补贴款"/>
      <sheetName val="17-存货汇总"/>
      <sheetName val="18-存货——原材料"/>
      <sheetName val="存货-辅助材料"/>
      <sheetName val="19-存货-材料采购（在途物资）"/>
      <sheetName val="19-存货-材料采购（外购半成品） (2)"/>
      <sheetName val="20-存货—低耗在库"/>
      <sheetName val="21-存货—包装物"/>
      <sheetName val="22-存货—委托加工材料"/>
      <sheetName val="23-存货—产成品（库存商品）"/>
      <sheetName val="24-存货—在产品（自制半成品）"/>
      <sheetName val="25-存货—分期收款发出商品"/>
      <sheetName val="26-存货—低耗在用"/>
      <sheetName val="27-存货—委托代销商品"/>
      <sheetName val="28-存货－受托代销商品"/>
      <sheetName val="29-待摊费用"/>
      <sheetName val="30-待处理流动资产净损失"/>
      <sheetName val="31-一年内到期长期债券投资"/>
      <sheetName val="32-其他流动资产"/>
      <sheetName val="33-长期投资汇总"/>
      <sheetName val="34-长期投资—股票"/>
      <sheetName val="35-长期投资—债券"/>
      <sheetName val="36-长期投资—其他投资"/>
      <sheetName val="37-固定资产汇总"/>
      <sheetName val="38-房屋建筑物"/>
      <sheetName val="40-管道和沟槽"/>
      <sheetName val="39-构筑物及其他辅助设施"/>
      <sheetName val="41-机器设备"/>
      <sheetName val="42-运输设备"/>
      <sheetName val="43-工程物资"/>
      <sheetName val="44-在建工程(房屋)"/>
      <sheetName val="45-在建工程（机器设备）"/>
      <sheetName val="46-固定资产清理"/>
      <sheetName val="47-待处理固定资产净损失"/>
      <sheetName val="48-无形资产--土地"/>
      <sheetName val="49-无形资产--其他资产"/>
      <sheetName val="50-开办费"/>
      <sheetName val="51-长期待摊费用"/>
      <sheetName val="52-其他长期资产"/>
      <sheetName val="53-递延税款借项"/>
      <sheetName val="54-流动负债汇总"/>
      <sheetName val="55-短期借款"/>
      <sheetName val="56-应付票据"/>
      <sheetName val="57-应付帐款"/>
      <sheetName val="58-预收帐款"/>
      <sheetName val="59-代销商品款"/>
      <sheetName val="60-其他应付款"/>
      <sheetName val="61-应付工资 (2)"/>
      <sheetName val="61-职工奖励及福利"/>
      <sheetName val="62-未交税金"/>
      <sheetName val="63-应付利润"/>
      <sheetName val="64-其他应交款"/>
      <sheetName val="65-预提费用"/>
      <sheetName val="66-一年到期长期负债"/>
      <sheetName val="67-其他流动负债"/>
      <sheetName val="68-长期负债汇总"/>
      <sheetName val="69-长期借款"/>
      <sheetName val="70-应付债券"/>
      <sheetName val="71-长期应付款"/>
      <sheetName val="72-住房周转金"/>
      <sheetName val="73-其他长期负债"/>
      <sheetName val="74-递延税款贷项"/>
      <sheetName val="选择报表"/>
      <sheetName val="中山低值"/>
      <sheetName val="4_货币资金_现金"/>
      <sheetName val="1"/>
      <sheetName val="18-存货——原捐料"/>
      <sheetName val="原料"/>
      <sheetName val="Sheet1 (11)"/>
      <sheetName val="财务费用明细表"/>
      <sheetName val="长期待摊费用明细表"/>
      <sheetName val="云达"/>
      <sheetName val="B"/>
      <sheetName val="应付票据"/>
      <sheetName val="应收帐款 AR "/>
      <sheetName val="企业表一"/>
      <sheetName val="M-5C"/>
      <sheetName val="M-5A"/>
      <sheetName val="岭头19-1"/>
      <sheetName val="2002-07"/>
      <sheetName val="數量統計"/>
      <sheetName val="G102"/>
      <sheetName val="劳保"/>
      <sheetName val="Source"/>
      <sheetName val="设备部房屋"/>
      <sheetName val="银行借款询证"/>
      <sheetName val="I3"/>
      <sheetName val="Cashflow(Scenario)"/>
      <sheetName val="未收款明细"/>
      <sheetName val="资料"/>
      <sheetName val="资产负债表"/>
      <sheetName val="表"/>
      <sheetName val="SALE"/>
      <sheetName val="WORKING"/>
      <sheetName val="销售毛利润表"/>
      <sheetName val="이자"/>
      <sheetName val="변제"/>
      <sheetName val="상환대상"/>
      <sheetName val="Validation source"/>
      <sheetName val="未完工合同成本设备"/>
      <sheetName val="预付款项RMB租金"/>
      <sheetName val="长期其他应收款"/>
      <sheetName val="报表层次重要性水平"/>
      <sheetName val="通用记账凭证"/>
      <sheetName val="会计科目表"/>
      <sheetName val="科目余额表"/>
      <sheetName val="#REF!"/>
      <sheetName val="会计分录序时簿"/>
      <sheetName val="Ⅰ-3"/>
      <sheetName val="应交税金表"/>
      <sheetName val="客户"/>
      <sheetName val="1-11"/>
      <sheetName val="SFS(BUDGET)"/>
      <sheetName val="BALANCE SHEET"/>
      <sheetName val="computation"/>
      <sheetName val="A100000主表"/>
      <sheetName val="日程"/>
      <sheetName val="進め方"/>
      <sheetName val="主要材料用量明细"/>
      <sheetName val="物料收发日报表"/>
      <sheetName val="1-6月損益目標"/>
      <sheetName val="銷管"/>
      <sheetName val="製費(當期投入)"/>
      <sheetName val="112月费用明细归类表-3188"/>
      <sheetName val="11"/>
      <sheetName val="应收账款发生额测试（余额前n位）"/>
      <sheetName val="2003.9"/>
      <sheetName val="计提坏帐（每半年）"/>
      <sheetName val="Sheet1"/>
      <sheetName val="利润表验证表"/>
      <sheetName val="资产负债表验证表"/>
      <sheetName val="基本信息输入"/>
      <sheetName val="master"/>
      <sheetName val="Checklist"/>
      <sheetName val="TB2005"/>
      <sheetName val="Sheet1-backup1"/>
      <sheetName val="Dropdown list"/>
      <sheetName val="VAT Payable01"/>
      <sheetName val="VAT Payable 02"/>
      <sheetName val="VAT Payable 03"/>
      <sheetName val="流资汇总"/>
      <sheetName val="UFPrn20090107093857"/>
      <sheetName val="N4-FY19"/>
      <sheetName val="11月"/>
      <sheetName val="Shunde"/>
      <sheetName val="库存商品余额表.dbf"/>
      <sheetName val="Sales vs Cost Data"/>
      <sheetName val="Labour"/>
      <sheetName val="BalanceSheet"/>
      <sheetName val="成本日报(4-10)"/>
      <sheetName val="余额表"/>
      <sheetName val="工时统计"/>
      <sheetName val="本期报表"/>
      <sheetName val="利润及分配表"/>
      <sheetName val="June 2004 13%&amp;17% details"/>
      <sheetName val="June 2004 7% details"/>
      <sheetName val="生产成本账"/>
      <sheetName val="现金流量表所需提供的资料"/>
      <sheetName val="利润及利润分配表试算表"/>
      <sheetName val="资产试算表"/>
      <sheetName val="负债试算表"/>
      <sheetName val="塑品销本"/>
      <sheetName val="调2010"/>
      <sheetName val="Ⅰ-3.1"/>
      <sheetName val="1-资产汇总_"/>
      <sheetName val="库存现金盘点表_(2)"/>
      <sheetName val="8-预付帐款_(2)"/>
      <sheetName val="27-应付工资_(2)"/>
      <sheetName val="19-存货-材料采购（外购半成品）_(2)"/>
      <sheetName val="61-应付工资_(2)"/>
      <sheetName val="Sheet1_(11)"/>
      <sheetName val="应收帐款_AR_"/>
      <sheetName val="Validation_source"/>
      <sheetName val="BALANCE_SHEET"/>
      <sheetName val="2003_9"/>
      <sheetName val="Dropdown_list"/>
      <sheetName val="VAT_Payable01"/>
      <sheetName val="VAT_Payable_02"/>
      <sheetName val="VAT_Payable_03"/>
      <sheetName val="库存商品余额表_dbf"/>
      <sheetName val="Sales_vs_Cost_Data"/>
      <sheetName val="June_2004_13%&amp;17%_details"/>
      <sheetName val="June_2004_7%_details"/>
      <sheetName val="Ⅰ-3_1"/>
      <sheetName val="项目损益表"/>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固定资产汇总B5"/>
      <sheetName val="建筑物5-1-1"/>
      <sheetName val="构筑物5-1-2"/>
      <sheetName val="管道沟槽5-1-3"/>
      <sheetName val="机器设备5-2-1"/>
      <sheetName val="车辆5-2-2"/>
      <sheetName val="电子设备5-2-3"/>
      <sheetName val="流资汇总"/>
      <sheetName val="4-货币资金-现金"/>
      <sheetName val="资产负债表"/>
      <sheetName val="选择报表"/>
      <sheetName val="FlashMgtMo"/>
      <sheetName val="FlashMgtYTD"/>
      <sheetName val="长期其他应收款"/>
      <sheetName val="리츠"/>
      <sheetName val="Validation source"/>
      <sheetName val="dxnsjtempsheet"/>
      <sheetName val="所有者权益（股东权益）变动表(未审)"/>
      <sheetName val="2012年科目余额表"/>
      <sheetName val="P&amp;L"/>
      <sheetName val="通用记账凭证"/>
      <sheetName val="封面"/>
      <sheetName val="中山低值"/>
      <sheetName val="资料"/>
      <sheetName val="企业表一"/>
      <sheetName val="M-5C"/>
      <sheetName val="M-5A"/>
      <sheetName val="#REF!"/>
      <sheetName val="June 2004 13%&amp;17% details"/>
      <sheetName val="June 2004 7% details"/>
      <sheetName val="云达"/>
      <sheetName val="未收款明细"/>
      <sheetName val="Book1"/>
      <sheetName val="SALE"/>
      <sheetName val="应收账款发生额测试（余额前n位）"/>
      <sheetName val="应收帐款 AR "/>
      <sheetName val="B"/>
      <sheetName val="BOX SUM"/>
      <sheetName val="FIN GOOD"/>
      <sheetName val="Dropdown list"/>
      <sheetName val="UP1"/>
      <sheetName val="UP3"/>
      <sheetName val="Sheet1"/>
      <sheetName val="ws9"/>
      <sheetName val="Basic data"/>
      <sheetName val="DATA"/>
      <sheetName val="E100"/>
      <sheetName val="BALANCE SHEET"/>
      <sheetName val="PL"/>
      <sheetName val="SCB-HK"/>
      <sheetName val="RMB"/>
      <sheetName val="已审CF"/>
      <sheetName val="Ó¦ÊÕÕÊ¿î AR "/>
      <sheetName val="Age Analysis"/>
      <sheetName val="master"/>
      <sheetName val="computation"/>
      <sheetName val="物料"/>
      <sheetName val="Shunde"/>
      <sheetName val="Sheet0"/>
      <sheetName val="General"/>
      <sheetName val="sysWorkbook"/>
      <sheetName val="Delphi Volume-Sent Div Jun1"/>
      <sheetName val="THREE VARIABLES"/>
      <sheetName val="Holiday"/>
      <sheetName val="Basic_Data"/>
      <sheetName val="Sheet4"/>
      <sheetName val="P&amp;L Summary"/>
      <sheetName val="Sch 1-11"/>
      <sheetName val="Tickmarks"/>
      <sheetName val="Arch Mgt Fee Alloc"/>
      <sheetName val="Sheet1 (11)"/>
      <sheetName val="BT 03"/>
      <sheetName val="BT 02"/>
      <sheetName val="BT 01"/>
      <sheetName val="报表层次重要性水平"/>
      <sheetName val="科目名称"/>
      <sheetName val="主要材料用量明细"/>
      <sheetName val="index"/>
      <sheetName val="消防ｺｰﾄﾞ"/>
      <sheetName val="Validation_source"/>
      <sheetName val="June_2004_13%&amp;17%_details"/>
      <sheetName val="June_2004_7%_details"/>
      <sheetName val="应收帐款_AR_"/>
      <sheetName val="BOX_SUM"/>
      <sheetName val="FIN_GOOD"/>
      <sheetName val="Dropdown_list"/>
      <sheetName val="BALANCE_SHEET"/>
      <sheetName val="Ó¦ÊÕÕÊ¿î_AR_"/>
      <sheetName val="Age_Analysis"/>
      <sheetName val="Delphi_Volume-Sent_Div_Jun1"/>
      <sheetName val="THREE_VARIABLES"/>
      <sheetName val="P&amp;L_Summary"/>
      <sheetName val="Sch_1-11"/>
      <sheetName val="Arch_Mgt_Fee_Alloc"/>
      <sheetName val="Sheet1_(11)"/>
      <sheetName val="BT_03"/>
      <sheetName val="BT_02"/>
      <sheetName val="BT_01"/>
      <sheetName val="设备部房屋"/>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SAD"/>
      <sheetName val="00 SAD"/>
      <sheetName val="99 SAD"/>
      <sheetName val="98 SAD"/>
      <sheetName val="11"/>
      <sheetName val="4-货币资金-现金"/>
      <sheetName val="流资汇总"/>
      <sheetName val="资产负债表"/>
      <sheetName val="리츠"/>
      <sheetName val="가정"/>
      <sheetName val="KJKM"/>
      <sheetName val="长期其他应收款"/>
      <sheetName val="资料"/>
      <sheetName val="企业表一"/>
      <sheetName val="M-5C"/>
      <sheetName val="M-5A"/>
      <sheetName val="SALE"/>
      <sheetName val="制造费用"/>
      <sheetName val="Baitak PS schedule"/>
      <sheetName val="Tickmarks"/>
      <sheetName val="K420"/>
      <sheetName val="公司预算"/>
      <sheetName val="运煤预算"/>
      <sheetName val="清单12.31"/>
      <sheetName val="index"/>
      <sheetName val="中山低值"/>
      <sheetName val="01_SAD"/>
      <sheetName val="00_SAD"/>
      <sheetName val="99_SAD"/>
      <sheetName val="98_SAD"/>
      <sheetName val="Baitak_PS_schedule"/>
      <sheetName val="清单12_31"/>
      <sheetName val="Sourc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sheetName val="12"/>
      <sheetName val="June 2004 13%&amp;17% details"/>
      <sheetName val="June 2004 7% details"/>
      <sheetName val="流资汇总"/>
      <sheetName val="K140"/>
      <sheetName val="COST FINAL"/>
      <sheetName val="Sheet1"/>
      <sheetName val="4-货币资金-现金"/>
      <sheetName val="Template"/>
      <sheetName val="AFEMAI"/>
      <sheetName val="KEY"/>
      <sheetName val="Vanda 2002-12 Staff Welfare"/>
      <sheetName val="长期其他应收款"/>
      <sheetName val="가정"/>
      <sheetName val="외화금융(97-03)"/>
      <sheetName val="制造成本预算表A3"/>
      <sheetName val="物流费用预算表(A4)"/>
      <sheetName val="销售费用预算表(A4)"/>
      <sheetName val="管理费用预算表(A4)"/>
      <sheetName val="信息费用预算表(A4) "/>
      <sheetName val="研发费用预算明细表A3"/>
      <sheetName val="船代宁波-资产负债表"/>
      <sheetName val="固定资产折旧表"/>
      <sheetName val="TB2005"/>
      <sheetName val="应收帐款 AR "/>
      <sheetName val="µ|²vªí"/>
      <sheetName val="选择报表"/>
      <sheetName val="master"/>
      <sheetName val="企业表一"/>
      <sheetName val="明细台帐"/>
      <sheetName val="无形资产"/>
      <sheetName val="版面"/>
      <sheetName val="E120K"/>
      <sheetName val="中山低值"/>
      <sheetName val="M-5C"/>
      <sheetName val="M-5A"/>
      <sheetName val="Balance Sheet Detail"/>
      <sheetName val="维简及井巷"/>
      <sheetName val="核算项目余额表"/>
      <sheetName val="科目余额表"/>
      <sheetName val="Shunde"/>
      <sheetName val="余额表"/>
      <sheetName val="B"/>
      <sheetName val="信息表"/>
      <sheetName val="本期报表"/>
      <sheetName val="Input"/>
      <sheetName val="内製樹脂"/>
      <sheetName val="完"/>
      <sheetName val="索引"/>
      <sheetName val="June_2004_13%&amp;17%_details"/>
      <sheetName val="June_2004_7%_details"/>
      <sheetName val="COST_FINAL"/>
      <sheetName val="Vanda_2002-12_Staff_Welfare"/>
      <sheetName val="信息费用预算表(A4)_"/>
      <sheetName val="应收帐款_AR_"/>
      <sheetName val="Balance_Sheet_Detail"/>
      <sheetName val="资产负债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Cover"/>
      <sheetName val="Hyp Entities (PrtScr)"/>
      <sheetName val="Hyperion Entities"/>
      <sheetName val="2-P&amp;L"/>
      <sheetName val="2A-FY0910 P&amp;L by Ent"/>
      <sheetName val="2B-FY1011 P&amp;L by Ent"/>
      <sheetName val="2C-FY1112 P&amp;L by Ent"/>
      <sheetName val="3-Chg Analysis"/>
      <sheetName val="4-BS"/>
      <sheetName val="4A-BS Mar09"/>
      <sheetName val="4B-BS Mar10"/>
      <sheetName val="4C-BS Mar11"/>
      <sheetName val="4D-BS Mar12"/>
      <sheetName val="5-EP"/>
      <sheetName val="6-InvtCap"/>
      <sheetName val="8-KPI wkgs"/>
      <sheetName val="8A-KPI"/>
      <sheetName val="9A-FY0910 LOB P&amp;L"/>
      <sheetName val="9B-FY0910 LOB BS"/>
      <sheetName val="9C-FY1011 LOB P&amp;L"/>
      <sheetName val="9D-FY1011 LOB BS"/>
      <sheetName val="9E-FY1112 LOB P&amp;L"/>
      <sheetName val="9F-FY1112 LOB BS"/>
      <sheetName val="외화금융(97-03)"/>
      <sheetName val="11"/>
      <sheetName val="流资汇总"/>
      <sheetName val="4-货币资金-现金"/>
      <sheetName val="A1_INP"/>
      <sheetName val="N1_AT"/>
      <sheetName val="C2_WKSP"/>
      <sheetName val="A2_TINPM"/>
      <sheetName val="A3_TINPP"/>
      <sheetName val="9月份科目余额表"/>
      <sheetName val="9月份科目余额表(明细)"/>
      <sheetName val="FA"/>
      <sheetName val="BS"/>
      <sheetName val="Schedules"/>
      <sheetName val="分类"/>
      <sheetName val="填报说明"/>
      <sheetName val="Hyp_Entities_(PrtScr)"/>
      <sheetName val="Hyperion_Entities"/>
      <sheetName val="2A-FY0910_P&amp;L_by_Ent"/>
      <sheetName val="2B-FY1011_P&amp;L_by_Ent"/>
      <sheetName val="2C-FY1112_P&amp;L_by_Ent"/>
      <sheetName val="3-Chg_Analysis"/>
      <sheetName val="4A-BS_Mar09"/>
      <sheetName val="4B-BS_Mar10"/>
      <sheetName val="4C-BS_Mar11"/>
      <sheetName val="4D-BS_Mar12"/>
      <sheetName val="8-KPI_wkgs"/>
      <sheetName val="9A-FY0910_LOB_P&amp;L"/>
      <sheetName val="9B-FY0910_LOB_BS"/>
      <sheetName val="9C-FY1011_LOB_P&amp;L"/>
      <sheetName val="9D-FY1011_LOB_BS"/>
      <sheetName val="9E-FY1112_LOB_P&amp;L"/>
      <sheetName val="9F-FY1112_LOB_BS"/>
      <sheetName val="S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填写说明"/>
      <sheetName val="主表关系复核"/>
      <sheetName val="明细加总复核"/>
      <sheetName val="平衡关系复核"/>
      <sheetName val="索引表"/>
      <sheetName val="资产负债表（调整后）"/>
      <sheetName val="资产负债表(会计）"/>
      <sheetName val="利润表（会计）"/>
      <sheetName val="利润表（经营）"/>
      <sheetName val="科目余额表"/>
      <sheetName val="利润调整分录"/>
      <sheetName val="现金流量表（经营）"/>
      <sheetName val="现金流量表（会计）"/>
      <sheetName val="附注"/>
      <sheetName val="货币资金-现金"/>
      <sheetName val="货币资金-银行存款"/>
      <sheetName val="银行账户信息表"/>
      <sheetName val="货币资金-其它货币资金"/>
      <sheetName val="交易性金融资产"/>
      <sheetName val="应收票据"/>
      <sheetName val="应收帐款-内部往来"/>
      <sheetName val="应收帐款-外部往来"/>
      <sheetName val="应收帐款-单项计提及核销"/>
      <sheetName val="预付账款-内部往来"/>
      <sheetName val="预付账款-外部往来"/>
      <sheetName val="应收股利"/>
      <sheetName val="其它应收款-内部往来"/>
      <sheetName val="其它应收款-外部往来"/>
      <sheetName val="其他应收款-单项计提及核销"/>
      <sheetName val="存货"/>
      <sheetName val="其他流动资产"/>
      <sheetName val="可供出售金融资产"/>
      <sheetName val="长投-汇总"/>
      <sheetName val="长投-子公司"/>
      <sheetName val="长投-联营"/>
      <sheetName val="固定资产"/>
      <sheetName val="固定资产其他需披露事项"/>
      <sheetName val="在建工程"/>
      <sheetName val="工程合同台账"/>
      <sheetName val="工程物资"/>
      <sheetName val="无形资产"/>
      <sheetName val="无形资产-摊销明细"/>
      <sheetName val="开发支出"/>
      <sheetName val="商誉"/>
      <sheetName val="长期待摊费用"/>
      <sheetName val="准备金"/>
      <sheetName val="固定资产清理"/>
      <sheetName val="递延所得税资产"/>
      <sheetName val="待处理"/>
      <sheetName val="短期借款"/>
      <sheetName val="应付票据"/>
      <sheetName val="应付帐款-内部往来"/>
      <sheetName val="应付帐款-外部往来"/>
      <sheetName val="预收账款-内部往来"/>
      <sheetName val="预收账款-外部往来"/>
      <sheetName val="应付职工薪酬"/>
      <sheetName val="应交税费"/>
      <sheetName val="应付利息"/>
      <sheetName val="应付股利"/>
      <sheetName val="其它应付款-内部往来"/>
      <sheetName val="其它应付款-外部往来"/>
      <sheetName val="其他流动负债"/>
      <sheetName val="长期借款"/>
      <sheetName val="应付债券"/>
      <sheetName val="长期应付款"/>
      <sheetName val="递延收益"/>
      <sheetName val="递延所得税负债"/>
      <sheetName val="其他非流动负债"/>
      <sheetName val="实收资本"/>
      <sheetName val="资本公积"/>
      <sheetName val="盈余公积"/>
      <sheetName val="未分配利润"/>
      <sheetName val="少数股东权益"/>
      <sheetName val="主营业务收支"/>
      <sheetName val="前五名"/>
      <sheetName val="其他业务收支"/>
      <sheetName val="营业税金及附加"/>
      <sheetName val="主营业务成本"/>
      <sheetName val="销售费用"/>
      <sheetName val="管理费用"/>
      <sheetName val="研发费用 "/>
      <sheetName val="财务费用"/>
      <sheetName val="资产减值损失"/>
      <sheetName val="公允价值变动损益"/>
      <sheetName val="投资收益"/>
      <sheetName val="资产处置收益 "/>
      <sheetName val="其他收益"/>
      <sheetName val="营业外收支"/>
      <sheetName val="政府补助明细"/>
      <sheetName val="研发支出"/>
      <sheetName val="所得税费用表"/>
      <sheetName val="其他综合收益"/>
      <sheetName val="职工人数及工资情况"/>
      <sheetName val="质押、抵押、司法冻结"/>
      <sheetName val="现金流量附注"/>
      <sheetName val="附表-科目对照表"/>
      <sheetName val="PRC 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외화금융(97-03)"/>
      <sheetName val="xxxxxx"/>
      <sheetName val="자금조달방침"/>
      <sheetName val="원화장기(97-01)"/>
      <sheetName val="원화장기월(97-01)"/>
      <sheetName val="외화장기요약(97-06)"/>
      <sheetName val="외화장기(97-06)"/>
      <sheetName val="산출기준(파견전산실)"/>
      <sheetName val="11"/>
      <sheetName val="流资汇总"/>
      <sheetName val="ADJ"/>
      <sheetName val="2017"/>
      <sheetName val="固定资产2017"/>
      <sheetName val="固定资产-厂房2017"/>
      <sheetName val="固定资产-电脑2017"/>
      <sheetName val="在建工程2017"/>
      <sheetName val="主营业务成本2017"/>
      <sheetName val="管理费用2017"/>
      <sheetName val="固定资产-厂房设备2017"/>
      <sheetName val="银行日记账2017"/>
      <sheetName val="现金日记账2017"/>
      <sheetName val="UFPrn20180618152111"/>
      <sheetName val="UFPrn20180618153613"/>
      <sheetName val="UFPrn20180618170505"/>
      <sheetName val="XREF"/>
      <sheetName val="选择报表"/>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_Comp"/>
      <sheetName val="Sch3_Rev"/>
      <sheetName val="Sal_Rec"/>
      <sheetName val="Sub_CY88"/>
      <sheetName val="Subwork"/>
      <sheetName val="Worktype"/>
      <sheetName val="Rev_Labor"/>
      <sheetName val="BILL"/>
      <sheetName val="EXBA"/>
      <sheetName val="INS"/>
      <sheetName val="MAC"/>
      <sheetName val="NET"/>
      <sheetName val="PCA"/>
      <sheetName val="Prof_Fee"/>
      <sheetName val="SCH1"/>
      <sheetName val="SCH2"/>
      <sheetName val="SCH3"/>
      <sheetName val="SCH4"/>
      <sheetName val="COVER"/>
      <sheetName val="SCH5"/>
      <sheetName val="SBILL"/>
      <sheetName val="table"/>
      <sheetName val="masled_1288"/>
      <sheetName val="ACTUAL"/>
      <sheetName val="ALC"/>
      <sheetName val="B&amp;P"/>
      <sheetName val="AP120611"/>
      <sheetName val="AUTO"/>
      <sheetName val="Sheet1"/>
      <sheetName val="Sheet2"/>
      <sheetName val="Sheet3"/>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DKPL9811"/>
      <sheetName val="summ"/>
      <sheetName val="sheet1"/>
      <sheetName val="sheet2"/>
      <sheetName val="sheet4"/>
      <sheetName val="Sheet4a"/>
      <sheetName val="sheet5"/>
      <sheetName val="sheet7"/>
      <sheetName val="sheet8"/>
      <sheetName val="sheet9"/>
      <sheetName val="sheet10"/>
      <sheetName val="sheet11"/>
      <sheetName val="sheet12"/>
      <sheetName val="sheet13"/>
      <sheetName val="Sheet14"/>
      <sheetName val="Sheet15"/>
      <sheetName val="Sheet16"/>
      <sheetName val="Assumptions"/>
      <sheetName val="Sheet3 (2)"/>
      <sheetName val="Partic"/>
      <sheetName val="BAL-RMB"/>
      <sheetName val="DEPR-Hotel"/>
      <sheetName val="IRR-USD"/>
      <sheetName val="NPV"/>
      <sheetName val="HPNL USD"/>
      <sheetName val="Parameters"/>
      <sheetName val="FINDRDEC"/>
      <sheetName val="登报作废明细"/>
      <sheetName val="收入明细"/>
      <sheetName val="Valuation"/>
      <sheetName val="Setting"/>
      <sheetName val="Assump"/>
      <sheetName val="Control"/>
      <sheetName val="Occ, Other Rev, Exp, Dispo"/>
      <sheetName val="D0026B3"/>
      <sheetName val="extra"/>
      <sheetName val="Monthly"/>
      <sheetName val="Earnings model"/>
      <sheetName val="A5.201 Consol Profit &amp; Loss "/>
      <sheetName val="Consolidated Monthly"/>
      <sheetName val="Summary"/>
      <sheetName val="Balance Sheet"/>
      <sheetName val="A5.202 Consol Balance Sheet "/>
      <sheetName val="BS"/>
      <sheetName val="Consolidated"/>
      <sheetName val="PB"/>
      <sheetName val="Fixed Assets"/>
      <sheetName val="Receivables"/>
      <sheetName val="#REF"/>
      <sheetName val="Sheet 2"/>
      <sheetName val="Hot"/>
      <sheetName val="INI"/>
      <sheetName val="Output"/>
      <sheetName val="Grand"/>
      <sheetName val="C"/>
      <sheetName val="CRITERIA3"/>
      <sheetName val="CRITERIA1"/>
      <sheetName val="pldt"/>
      <sheetName val="results"/>
      <sheetName val="P&amp;LDEC99"/>
      <sheetName val="Sheet18"/>
      <sheetName val="Sheet17"/>
      <sheetName val="SUMM1"/>
      <sheetName val="Sheet3"/>
      <sheetName val="Sheet31"/>
      <sheetName val="Sheet30"/>
      <sheetName val="Sheet29"/>
      <sheetName val="Sheet28"/>
      <sheetName val="Sheet27"/>
      <sheetName val="Sheet26"/>
      <sheetName val="Sheet25"/>
      <sheetName val="Sheet24"/>
      <sheetName val="Sheet23"/>
      <sheetName val="Sheet22"/>
      <sheetName val="Sheet21"/>
      <sheetName val="Sheet20"/>
      <sheetName val="Sheet19"/>
      <sheetName val="02"/>
      <sheetName val="03"/>
      <sheetName val="04"/>
      <sheetName val="01"/>
      <sheetName val="girder"/>
      <sheetName val="Rocker"/>
      <sheetName val="FitOutConfCentre"/>
      <sheetName val="CASHFLOWS"/>
      <sheetName val="Estimate for approval"/>
      <sheetName val="LBO"/>
      <sheetName val="Main"/>
      <sheetName val="Lab"/>
      <sheetName val="Rate Analysis"/>
      <sheetName val="A-D"/>
      <sheetName val="H"/>
      <sheetName val="BWR"/>
      <sheetName val="Sheet3_(2)"/>
      <sheetName val="% Collection Schedule"/>
      <sheetName val="BLK2"/>
      <sheetName val="BLK3"/>
      <sheetName val="E &amp; R"/>
      <sheetName val="radar"/>
      <sheetName val="UG"/>
      <sheetName val="Excess Calc"/>
      <sheetName val="Materials Cost(PCC)"/>
      <sheetName val="BKCSTOCKVAL"/>
      <sheetName val="Grouping Master"/>
      <sheetName val="Key assumption"/>
      <sheetName val="Stacking Plan &amp; LEP"/>
      <sheetName val="Design"/>
      <sheetName val="98Price"/>
      <sheetName val="BHANDUP"/>
      <sheetName val="Set"/>
      <sheetName val="Code"/>
      <sheetName val="Legend"/>
      <sheetName val="Occ"/>
      <sheetName val="Demand"/>
      <sheetName val="Commission and Volume MOM(Chart"/>
      <sheetName val="Estimate_for_approval"/>
      <sheetName val="Sheet3_(2)1"/>
      <sheetName val="Estimate_for_approval1"/>
      <sheetName val="Sheet3_(2)2"/>
      <sheetName val="Estimate_for_approval2"/>
      <sheetName val="Sheet3_(2)3"/>
      <sheetName val="Estimate_for_approval3"/>
      <sheetName val="Sheet3_(2)4"/>
      <sheetName val="Estimate_for_approval4"/>
      <sheetName val="office"/>
      <sheetName val="concrete"/>
      <sheetName val="beam-reinft-IIInd floor"/>
      <sheetName val="SPT vs PHI"/>
      <sheetName val="Materials Cost"/>
      <sheetName val="beam-reinft-machine rm"/>
      <sheetName val="jobhist"/>
      <sheetName val="R20_R30_work"/>
      <sheetName val="KG-DWN"/>
      <sheetName val="1 Market"/>
      <sheetName val="Settings"/>
      <sheetName val="Earnings_model"/>
      <sheetName val="Schedules"/>
      <sheetName val="B S-31-3-2006"/>
      <sheetName val="132417"/>
      <sheetName val="35 D Annex2"/>
      <sheetName val="CMA_Calculations"/>
      <sheetName val="H.O"/>
      <sheetName val="営業収益"/>
      <sheetName val="TRIAL BALANCE"/>
      <sheetName val="Keyratios"/>
      <sheetName val="Card nos."/>
      <sheetName val="YE-SW2"/>
      <sheetName val="Statistics {pbc}"/>
      <sheetName val="関係会社貸付金データ"/>
      <sheetName val="末残計画(四半期ベース)"/>
      <sheetName val="MISBS"/>
      <sheetName val="BOD PL NEW"/>
      <sheetName val="AFFI内訳"/>
      <sheetName val="Assumptions (2)"/>
      <sheetName val="Cntrl Sheet"/>
      <sheetName val="B S"/>
      <sheetName val="Project Cost"/>
      <sheetName val="CAS P"/>
      <sheetName val="194C"/>
      <sheetName val="ﾏﾁｭﾘﾃｨﾗﾀﾞｰ（月次ベース）"/>
      <sheetName val="ﾏﾁｭﾘﾃｨﾗﾀﾞｰ（四半期ベース）"/>
      <sheetName val="EXPENDITURE CYCLE"/>
      <sheetName val="Inputs"/>
      <sheetName val="海外WORK"/>
      <sheetName val="Facility"/>
      <sheetName val="Lrnet_Inftch"/>
      <sheetName val="Input"/>
      <sheetName val="deb"/>
      <sheetName val="FIN_EXPENSE"/>
      <sheetName val="43B"/>
      <sheetName val="DTPL"/>
      <sheetName val="Fixed Assets Top Sheet- Consol"/>
      <sheetName val="VIR CG"/>
      <sheetName val="業種小分類"/>
      <sheetName val="業種大分類"/>
      <sheetName val="Weighted Avg"/>
      <sheetName val="Interest"/>
      <sheetName val="Links"/>
      <sheetName val="m3&amp;4"/>
      <sheetName val="Assumptions (W)"/>
      <sheetName val="Misc"/>
      <sheetName val="PAP"/>
      <sheetName val="Masters"/>
      <sheetName val="P L"/>
      <sheetName val="総括（1～3Q）"/>
      <sheetName val="NKEL O&amp;M"/>
      <sheetName val="Data"/>
      <sheetName val="192"/>
      <sheetName val="GLED"/>
      <sheetName val="IRR"/>
      <sheetName val="CAPEX"/>
      <sheetName val="国内work"/>
      <sheetName val="その他"/>
      <sheetName val="SPR"/>
      <sheetName val="COMPUTATION"/>
      <sheetName val="ASSUMPTIONS 2"/>
      <sheetName val=" TARIFFS POST PCOD"/>
      <sheetName val="Workings"/>
      <sheetName val="TAX"/>
      <sheetName val="DCF Valuation - FCFF"/>
      <sheetName val="FAR"/>
      <sheetName val="FA Leadsheet &amp; Movement"/>
      <sheetName val="Profit &amp; Loss"/>
      <sheetName val="Summary - USD"/>
      <sheetName val="Yield-COB"/>
      <sheetName val="全体"/>
      <sheetName val="NFF"/>
      <sheetName val="1"/>
      <sheetName val="再ﾘｰｽ収益"/>
      <sheetName val="利息連結"/>
      <sheetName val="受取手数料"/>
      <sheetName val="有価証券残高（仮提出）"/>
      <sheetName val="発生連結"/>
      <sheetName val="関連会社明細"/>
      <sheetName val="売却可能公債"/>
      <sheetName val="3部提出用累計"/>
      <sheetName val="繰入連結"/>
      <sheetName val="諸原価連結"/>
      <sheetName val="四半期毎MICﾃﾞｰﾀ転記"/>
      <sheetName val="単体SGA"/>
      <sheetName val="販管連結"/>
      <sheetName val="平残連結"/>
      <sheetName val="MN T.B."/>
      <sheetName val="INDIGINEOUS ITEMS "/>
      <sheetName val="Apartments - 1st Mar"/>
      <sheetName val="BOQ-1"/>
      <sheetName val="JCF"/>
      <sheetName val="Multiple output"/>
      <sheetName val="유통망계획"/>
      <sheetName val="Rate_Analysis"/>
      <sheetName val="E_&amp;_R"/>
      <sheetName val="EXPENSES"/>
      <sheetName val="Currency"/>
      <sheetName val="SCHE-MARCH'04"/>
      <sheetName val="Material List "/>
      <sheetName val="STAFFSCHED "/>
      <sheetName val="upa"/>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Div"/>
      <sheetName val="ER10_Old"/>
      <sheetName val="Chembur 1"/>
      <sheetName val="CGOI"/>
      <sheetName val="vb 9&amp;10"/>
      <sheetName val="Felix Street Summary"/>
      <sheetName val="Newspapers"/>
      <sheetName val="AccDil"/>
      <sheetName val="TB"/>
      <sheetName val="Fee Rate Summary"/>
      <sheetName val="Costcal"/>
      <sheetName val="11-hsd"/>
      <sheetName val="13-septic"/>
      <sheetName val="7-ug"/>
      <sheetName val="2-utility"/>
      <sheetName val="Bin"/>
      <sheetName val="Main School Building"/>
      <sheetName val="JE10310X"/>
      <sheetName val="tngst1"/>
      <sheetName val="MAHSTOCKVAL"/>
      <sheetName val="FOIL"/>
      <sheetName val="Accounts"/>
      <sheetName val="sdrs_mar"/>
      <sheetName val="Index"/>
      <sheetName val="Summary_Local"/>
      <sheetName val="segment_topsheet"/>
      <sheetName val="FY16-17 Cashflow"/>
      <sheetName val="List"/>
      <sheetName val="RR"/>
      <sheetName val="Ten"/>
      <sheetName val="ES"/>
      <sheetName val="Wall"/>
      <sheetName val="B-SHEET"/>
      <sheetName val="GrossMgn 98"/>
      <sheetName val="FINAL"/>
      <sheetName val="Mar-06"/>
      <sheetName val="Jul-05"/>
      <sheetName val="Roster"/>
      <sheetName val="Bs_dft"/>
      <sheetName val="P&amp;l_dft"/>
      <sheetName val="Sch_dft"/>
      <sheetName val="For_Trav-01"/>
      <sheetName val="Rent -01"/>
      <sheetName val="AV"/>
      <sheetName val="Sukuki CDR"/>
      <sheetName val="Sheet3_(2)5"/>
      <sheetName val="Earnings_model1"/>
      <sheetName val="A5_201_Consol_Profit_&amp;_Loss_"/>
      <sheetName val="Consolidated_Monthly"/>
      <sheetName val="Balance_Sheet"/>
      <sheetName val="A5_202_Consol_Balance_Sheet_"/>
      <sheetName val="Fixed_Assets"/>
      <sheetName val="Sheet_2"/>
      <sheetName val="Estimate_for_approval5"/>
      <sheetName val="Rate_Analysis1"/>
      <sheetName val="%_Collection_Schedule"/>
      <sheetName val="E_&amp;_R1"/>
      <sheetName val="Excess_Calc"/>
      <sheetName val="Materials_Cost(PCC)"/>
      <sheetName val="Grouping_Master"/>
      <sheetName val="Key_assumption"/>
      <sheetName val="Stacking_Plan_&amp;_LEP"/>
      <sheetName val="Commission_and_Volume_MOM(Chart"/>
      <sheetName val="beam-reinft-IIInd_floor"/>
      <sheetName val="SPT_vs_PHI"/>
      <sheetName val="Materials_Cost"/>
      <sheetName val="beam-reinft-machine_rm"/>
      <sheetName val="1_Market"/>
      <sheetName val="B_S-31-3-2006"/>
      <sheetName val="35_D_Annex2"/>
      <sheetName val="H_O"/>
      <sheetName val="TRIAL_BALANCE"/>
      <sheetName val="Card_nos_"/>
      <sheetName val="Statistics_{pbc}"/>
      <sheetName val="BOD_PL_NEW"/>
      <sheetName val="Assumptions_(2)"/>
      <sheetName val="Cntrl_Sheet"/>
      <sheetName val="B_S"/>
      <sheetName val="Project_Cost"/>
      <sheetName val="CAS_P"/>
      <sheetName val="EXPENDITURE_CYCLE"/>
      <sheetName val="Fixed_Assets_Top_Sheet-_Consol"/>
      <sheetName val="VIR_CG"/>
      <sheetName val="Weighted_Avg"/>
      <sheetName val="Assumptions_(W)"/>
      <sheetName val="P_L"/>
      <sheetName val="NKEL_O&amp;M"/>
      <sheetName val="ASSUMPTIONS_2"/>
      <sheetName val="_TARIFFS_POST_PCOD"/>
      <sheetName val="DCF_Valuation_-_FCFF"/>
      <sheetName val="FA_Leadsheet_&amp;_Movement"/>
      <sheetName val="Profit_&amp;_Loss"/>
      <sheetName val="Summary_-_USD"/>
      <sheetName val="MN_T_B_"/>
      <sheetName val="INDIGINEOUS_ITEMS_"/>
      <sheetName val="Apartments_-_1st_Mar"/>
      <sheetName val="Multiple_output"/>
      <sheetName val="Material_List_"/>
      <sheetName val="STAFFSCHED_"/>
      <sheetName val="BQMPALOC"/>
      <sheetName val="TRX ADDITION"/>
      <sheetName val="Labour Rate "/>
      <sheetName val="(M+L)"/>
      <sheetName val="DPR"/>
      <sheetName val="hist&amp;proj"/>
      <sheetName val="입찰내역 발주처 양식"/>
      <sheetName val="Customize Your Purchase Order"/>
      <sheetName val="VARIABLE"/>
      <sheetName val="ESCON"/>
      <sheetName val="SC"/>
      <sheetName val="priority analysis"/>
      <sheetName val="standards trend"/>
      <sheetName val="service timing"/>
      <sheetName val="Product Problems"/>
      <sheetName val="Parts"/>
      <sheetName val="score trends"/>
      <sheetName val="Fix it First Time"/>
      <sheetName val="dashboard"/>
      <sheetName val="TOC"/>
      <sheetName val="Range"/>
      <sheetName val="Sample India"/>
      <sheetName val="Sample Indo"/>
      <sheetName val="Sample MY"/>
      <sheetName val="Sample PH"/>
      <sheetName val="Sample TH"/>
      <sheetName val="Stacking Plan"/>
      <sheetName val="TDS Certificate-Format"/>
      <sheetName val="Income Statements"/>
      <sheetName val="Rates"/>
      <sheetName val="Kontensalden"/>
      <sheetName val="CTbe tong"/>
      <sheetName val="CTDZ 0.4+cto"/>
      <sheetName val=" "/>
      <sheetName val="450 x 350"/>
      <sheetName val="Fill this out first..."/>
      <sheetName val="Approved MTD Proj #'s"/>
      <sheetName val="RATE ANALYSIS."/>
      <sheetName val="Raw DCF"/>
      <sheetName val="DCF_PPS"/>
      <sheetName val="DCF"/>
      <sheetName val="Sch 1,2,3"/>
      <sheetName val="Sch 14,15,16"/>
      <sheetName val="profit &amp; loss account"/>
      <sheetName val="Movement of Mutual Funds"/>
      <sheetName val="References"/>
      <sheetName val="Fee_Rate_Summary"/>
      <sheetName val="Main_School_Building"/>
      <sheetName val="MFG"/>
      <sheetName val="Current Bill MB ref"/>
      <sheetName val="Mix Design"/>
      <sheetName val="std-rates"/>
      <sheetName val="Ins &amp; Bonds"/>
      <sheetName val="COLUMN"/>
      <sheetName val="dyes"/>
      <sheetName val="Costing"/>
      <sheetName val=" Vivante MAIN  INFRA  MAR 18"/>
      <sheetName val="col-reinft1"/>
      <sheetName val="Form 6"/>
      <sheetName val="Source Ref."/>
      <sheetName val="COMPLEXALL"/>
      <sheetName val="M-Book for Conc"/>
      <sheetName val="M-Book for FW"/>
      <sheetName val="Schedules PL"/>
      <sheetName val="Schedules BS"/>
      <sheetName val="A"/>
      <sheetName val="Intro"/>
      <sheetName val="2007-01"/>
      <sheetName val="BS SCH A-D"/>
      <sheetName val="PROCTOR"/>
      <sheetName val="ANAL"/>
      <sheetName val="Pur"/>
      <sheetName val="Annex - 8"/>
      <sheetName val="pcQueryData"/>
      <sheetName val="_pcSlicerSheet1"/>
      <sheetName val="6 TRS"/>
      <sheetName val="RA 1"/>
      <sheetName val="Preside"/>
      <sheetName val="SP Break Up"/>
      <sheetName val="Blore"/>
      <sheetName val="factors"/>
      <sheetName val="VCH-SLC"/>
      <sheetName val="Supplier"/>
      <sheetName val="CC APR04"/>
      <sheetName val="CC MAY04"/>
      <sheetName val="CC JUNE04"/>
      <sheetName val="Outline Cost - Five star Hotel"/>
      <sheetName val="Sheet3_(2)7"/>
      <sheetName val="%_Collection_Schedule2"/>
      <sheetName val="Rate_Analysis3"/>
      <sheetName val="Estimate_for_approval7"/>
      <sheetName val="E_&amp;_R3"/>
      <sheetName val="Earnings_model3"/>
      <sheetName val="Stacking_Plan_&amp;_LEP2"/>
      <sheetName val="Materials_Cost(PCC)2"/>
      <sheetName val="Excess_Calc2"/>
      <sheetName val="beam-reinft-IIInd_floor2"/>
      <sheetName val="SPT_vs_PHI2"/>
      <sheetName val="Materials_Cost2"/>
      <sheetName val="beam-reinft-machine_rm2"/>
      <sheetName val="Grouping_Master2"/>
      <sheetName val="Commission_and_Volume_MOM(Char2"/>
      <sheetName val="A5_201_Consol_Profit_&amp;_Loss_2"/>
      <sheetName val="Consolidated_Monthly2"/>
      <sheetName val="Balance_Sheet2"/>
      <sheetName val="A5_202_Consol_Balance_Sheet_2"/>
      <sheetName val="Fixed_Assets2"/>
      <sheetName val="Sheet_22"/>
      <sheetName val="Key_assumption2"/>
      <sheetName val="MN_T_B_2"/>
      <sheetName val="INDIGINEOUS_ITEMS_2"/>
      <sheetName val="Apartments_-_1st_Mar2"/>
      <sheetName val="1_Market2"/>
      <sheetName val="Material_List_2"/>
      <sheetName val="STAFFSCHED_2"/>
      <sheetName val="Fee_Rate_Summary2"/>
      <sheetName val="Main_School_Building2"/>
      <sheetName val="Sheet3_(2)6"/>
      <sheetName val="%_Collection_Schedule1"/>
      <sheetName val="Rate_Analysis2"/>
      <sheetName val="Estimate_for_approval6"/>
      <sheetName val="E_&amp;_R2"/>
      <sheetName val="Earnings_model2"/>
      <sheetName val="Stacking_Plan_&amp;_LEP1"/>
      <sheetName val="Materials_Cost(PCC)1"/>
      <sheetName val="Excess_Calc1"/>
      <sheetName val="beam-reinft-IIInd_floor1"/>
      <sheetName val="SPT_vs_PHI1"/>
      <sheetName val="Materials_Cost1"/>
      <sheetName val="beam-reinft-machine_rm1"/>
      <sheetName val="Grouping_Master1"/>
      <sheetName val="Commission_and_Volume_MOM(Char1"/>
      <sheetName val="A5_201_Consol_Profit_&amp;_Loss_1"/>
      <sheetName val="Consolidated_Monthly1"/>
      <sheetName val="Balance_Sheet1"/>
      <sheetName val="A5_202_Consol_Balance_Sheet_1"/>
      <sheetName val="Fixed_Assets1"/>
      <sheetName val="Sheet_21"/>
      <sheetName val="Key_assumption1"/>
      <sheetName val="MN_T_B_1"/>
      <sheetName val="INDIGINEOUS_ITEMS_1"/>
      <sheetName val="Apartments_-_1st_Mar1"/>
      <sheetName val="1_Market1"/>
      <sheetName val="Material_List_1"/>
      <sheetName val="STAFFSCHED_1"/>
      <sheetName val="Fee_Rate_Summary1"/>
      <sheetName val="Main_School_Building1"/>
      <sheetName val="Sheet3_(2)8"/>
      <sheetName val="%_Collection_Schedule3"/>
      <sheetName val="Rate_Analysis4"/>
      <sheetName val="Estimate_for_approval8"/>
      <sheetName val="E_&amp;_R4"/>
      <sheetName val="Earnings_model4"/>
      <sheetName val="Stacking_Plan_&amp;_LEP3"/>
      <sheetName val="Materials_Cost(PCC)3"/>
      <sheetName val="Excess_Calc3"/>
      <sheetName val="beam-reinft-IIInd_floor3"/>
      <sheetName val="SPT_vs_PHI3"/>
      <sheetName val="Materials_Cost3"/>
      <sheetName val="beam-reinft-machine_rm3"/>
      <sheetName val="Grouping_Master3"/>
      <sheetName val="Commission_and_Volume_MOM(Char3"/>
      <sheetName val="A5_201_Consol_Profit_&amp;_Loss_3"/>
      <sheetName val="Consolidated_Monthly3"/>
      <sheetName val="Balance_Sheet3"/>
      <sheetName val="A5_202_Consol_Balance_Sheet_3"/>
      <sheetName val="Fixed_Assets3"/>
      <sheetName val="Sheet_23"/>
      <sheetName val="Key_assumption3"/>
      <sheetName val="MN_T_B_3"/>
      <sheetName val="INDIGINEOUS_ITEMS_3"/>
      <sheetName val="Apartments_-_1st_Mar3"/>
      <sheetName val="1_Market3"/>
      <sheetName val="Material_List_3"/>
      <sheetName val="STAFFSCHED_3"/>
      <sheetName val="Fee_Rate_Summary3"/>
      <sheetName val="Main_School_Building3"/>
      <sheetName val="Reconciliation of GL &amp; FAR"/>
      <sheetName val="Rent_-01"/>
      <sheetName val="Instructions"/>
      <sheetName val="final abstract"/>
      <sheetName val="Product Details"/>
      <sheetName val="Cash2"/>
      <sheetName val="Z"/>
      <sheetName val="costing_ESDV"/>
      <sheetName val="costing_FE"/>
      <sheetName val="costing_Misc"/>
      <sheetName val="costing_MOV"/>
      <sheetName val="costing_Press"/>
      <sheetName val="Price Comparison"/>
      <sheetName val="Cover"/>
      <sheetName val="Leg 1-1"/>
      <sheetName val="Database"/>
      <sheetName val="SCHEDULE"/>
      <sheetName val="schedule nos"/>
      <sheetName val="C1C2"/>
      <sheetName val="LIFE &amp; REP PROVN"/>
      <sheetName val="O&amp;M CREW"/>
      <sheetName val="Exp"/>
      <sheetName val="18-misc"/>
      <sheetName val="5-pipe"/>
      <sheetName val="Direct cost shed A-2 "/>
      <sheetName val="PM"/>
      <sheetName val="validation"/>
      <sheetName val="Elect."/>
      <sheetName val="glsrpt129909e"/>
      <sheetName val="RF Vol"/>
      <sheetName val="ASP"/>
      <sheetName val="Ins_&amp;_Bonds"/>
      <sheetName val="Labour_Rate_"/>
      <sheetName val="Source_Ref_"/>
      <sheetName val="vb_9&amp;10"/>
      <sheetName val="입찰내역_발주처_양식"/>
      <sheetName val="Direct_cost_shed_A-2_"/>
      <sheetName val="Config"/>
      <sheetName val="Dep - SAP"/>
      <sheetName val="P&amp;L"/>
      <sheetName val="BALANCE-SHEET"/>
      <sheetName val="Note 9-13"/>
      <sheetName val="K2-03-100"/>
      <sheetName val="CFS3"/>
      <sheetName val="M_Maincomp"/>
      <sheetName val="Charts"/>
      <sheetName val="Infinite Studios"/>
      <sheetName val="Neuros &amp; Immunos"/>
      <sheetName val="Nucleos"/>
      <sheetName val="fixd1"/>
      <sheetName val="fixd2"/>
      <sheetName val="Assum"/>
      <sheetName val="Names&amp;Cases"/>
      <sheetName val="Monthly Checklist"/>
      <sheetName val="Corp Svc fee"/>
      <sheetName val="PL"/>
      <sheetName val="BANK"/>
      <sheetName val="GL"/>
      <sheetName val="GJ"/>
      <sheetName val="AR SUM (SGD) "/>
      <sheetName val="AR SUM (RM)"/>
      <sheetName val="AR DETAIL (RM)"/>
      <sheetName val="AR DETAIL (SGD) "/>
      <sheetName val="AP SUM (SGD)"/>
      <sheetName val="AP DETAIL (SGD) "/>
      <sheetName val="Revenue Schedule "/>
      <sheetName val="Sch"/>
      <sheetName val="FA"/>
      <sheetName val="Under paid GST Working"/>
      <sheetName val="Bonus com"/>
      <sheetName val="Exchange Rates_2019"/>
      <sheetName val="CCS"/>
      <sheetName val="ERL"/>
      <sheetName val="SSR"/>
      <sheetName val="DIVBUD99"/>
      <sheetName val="DF"/>
      <sheetName val="Emp Details"/>
      <sheetName val="Sukuki_CDR"/>
      <sheetName val="priority_analysis"/>
      <sheetName val="standards_trend"/>
      <sheetName val="service_timing"/>
      <sheetName val="Product_Problems"/>
      <sheetName val="score_trends"/>
      <sheetName val="Fix_it_First_Time"/>
      <sheetName val="Sample_India"/>
      <sheetName val="Sample_Indo"/>
      <sheetName val="Sample_MY"/>
      <sheetName val="Sample_PH"/>
      <sheetName val="Sample_TH"/>
      <sheetName val="Item Master"/>
      <sheetName val="stryker div "/>
      <sheetName val="LTM"/>
      <sheetName val="DropZone"/>
      <sheetName val="Builtup Area"/>
      <sheetName val="Old"/>
      <sheetName val="Introduction"/>
      <sheetName val="RA-markate"/>
      <sheetName val="ADD092001_Final"/>
      <sheetName val="TBEAM"/>
      <sheetName val="opstat"/>
      <sheetName val="costs"/>
      <sheetName val="2nd "/>
      <sheetName val="A.O.R."/>
      <sheetName val="Basic Rate"/>
      <sheetName val="INFLUENCES ON GM"/>
      <sheetName val="Boq"/>
      <sheetName val="TBAL9697 -group wise  sdpl"/>
      <sheetName val="Headings"/>
      <sheetName val="csd1"/>
      <sheetName val="csd2"/>
      <sheetName val="SAP EMP"/>
      <sheetName val="WBS"/>
      <sheetName val="gen ledger data"/>
      <sheetName val="Chembur_1"/>
      <sheetName val="Felix_Street_Summary"/>
      <sheetName val="FY16-17_Cashflow"/>
      <sheetName val="GrossMgn_98"/>
      <sheetName val="TRX_ADDITION"/>
      <sheetName val="TDS_Certificate-Format"/>
      <sheetName val="Income_Statements"/>
      <sheetName val="CTbe_tong"/>
      <sheetName val="CTDZ_0_4+cto"/>
      <sheetName val="_"/>
      <sheetName val="450_x_350"/>
      <sheetName val="Fill_this_out_first___"/>
      <sheetName val="Approved_MTD_Proj_#'s"/>
      <sheetName val="Customize_Your_Purchase_Order"/>
      <sheetName val="RATE_ANALYSIS_"/>
      <sheetName val="Raw_DCF"/>
      <sheetName val="Sch_1,2,3"/>
      <sheetName val="Sch_14,15,16"/>
      <sheetName val="profit_&amp;_loss_account"/>
      <sheetName val="Movement_of_Mutual_Funds"/>
      <sheetName val="Mix_Design"/>
      <sheetName val="_Vivante_MAIN__INFRA__MAR_18"/>
      <sheetName val="Current_Bill_MB_ref"/>
      <sheetName val="Form_6"/>
      <sheetName val="M-Book_for_Conc"/>
      <sheetName val="M-Book_for_FW"/>
      <sheetName val="Schedules_PL"/>
      <sheetName val="Schedules_BS"/>
      <sheetName val="RA_1"/>
      <sheetName val="Outline_Cost_-_Five_star_Hotel"/>
      <sheetName val="CC_APR04"/>
      <sheetName val="CC_MAY04"/>
      <sheetName val="CC_JUNE04"/>
      <sheetName val="LIFE_&amp;_REP_PROVN"/>
      <sheetName val="O&amp;M_CREW"/>
      <sheetName val="BUDLDD"/>
      <sheetName val="ICB"/>
      <sheetName val="Rate analysis civil"/>
      <sheetName val="check"/>
      <sheetName val="main1"/>
      <sheetName val="All Components Report"/>
      <sheetName val="Severity"/>
      <sheetName val="April'00"/>
      <sheetName val="Labor abs-NMR"/>
      <sheetName val="Internal Finishes (Unit types)"/>
      <sheetName val="pri-com"/>
      <sheetName val="10. &amp; 11. Rate Code &amp; BQ"/>
      <sheetName val="sept-plan"/>
      <sheetName val="XREF"/>
      <sheetName val="BP"/>
      <sheetName val="wacc"/>
      <sheetName val="wdr bldg"/>
      <sheetName val="Assumption Inputs"/>
      <sheetName val="Insts"/>
      <sheetName val="MASTER_RATE ANALYSIS"/>
      <sheetName val="Budget Vs Actuals (2)"/>
      <sheetName val="Data sheet"/>
      <sheetName val="OT Rentroll"/>
      <sheetName val="AR aging-CD"/>
      <sheetName val="Concessions Lodz SC"/>
      <sheetName val="Concessions_Lodz_SC"/>
      <sheetName val="Figures_Dec"/>
      <sheetName val="Concessions_Lodz_SC1"/>
      <sheetName val="Concessions_Lodz_SC2"/>
      <sheetName val="Concessions_Lodz_SC3"/>
      <sheetName val="Instruction"/>
      <sheetName val="IGAAP Entity BS PL"/>
      <sheetName val="IGAAP Trial Balance New"/>
      <sheetName val="SAP TB With Grouping"/>
      <sheetName val="SAP Download TB"/>
      <sheetName val="Per Unit"/>
      <sheetName val="_REF"/>
      <sheetName val="Project Budget Worksheet"/>
      <sheetName val="RF_Vol"/>
      <sheetName val="RA_markate"/>
      <sheetName val="DC (Junior)"/>
      <sheetName val="Occupancy 2004"/>
      <sheetName val="SALE"/>
      <sheetName val="Oct'19-Feb'20 base file"/>
      <sheetName val="Mar'20-base file"/>
      <sheetName val="April'20-Dec'20 Base File"/>
      <sheetName val="PL Notes2"/>
      <sheetName val="Changes to be made"/>
      <sheetName val="adp-budget"/>
      <sheetName val="TB WORLI"/>
      <sheetName val="TB APJ"/>
      <sheetName val="H.O."/>
      <sheetName val="B"/>
      <sheetName val="Admin "/>
      <sheetName val="D.D"/>
      <sheetName val="Assmp"/>
      <sheetName val="BS-R"/>
      <sheetName val="Billing"/>
      <sheetName val="MNP"/>
      <sheetName val="ITT-R"/>
      <sheetName val="BSSchedules"/>
      <sheetName val="rent paid details"/>
      <sheetName val="DGP-2002"/>
      <sheetName val="Cap"/>
      <sheetName val="C_flow 95"/>
      <sheetName val="1201"/>
      <sheetName val="Capital leases"/>
      <sheetName val="FA TB 28-2-2006"/>
      <sheetName val="data 3A|6A"/>
      <sheetName val="Data Summary"/>
      <sheetName val="Recovered_Sheet4"/>
      <sheetName val="Recovered_Sheet36"/>
      <sheetName val="Recovered_Sheet37"/>
      <sheetName val="Recovered_Sheet30"/>
      <sheetName val="Recovered_Sheet10"/>
      <sheetName val="Recovered_Sheet13"/>
      <sheetName val="Recovered_Sheet19"/>
      <sheetName val="Recovered_Sheet28"/>
      <sheetName val="Recovered_Sheet20"/>
      <sheetName val="Recovered_Sheet21"/>
      <sheetName val="Recovered_Sheet22"/>
      <sheetName val="Recovered_Sheet17"/>
      <sheetName val="Recovered_Sheet39"/>
      <sheetName val="Recovered_Sheet35"/>
      <sheetName val="Recovered_Sheet40"/>
      <sheetName val="Recovered_Sheet1"/>
      <sheetName val="Recovered_Sheet31"/>
      <sheetName val="Recovered_Sheet14"/>
      <sheetName val="Recovered_Sheet38"/>
      <sheetName val="Recovered_Sheet27"/>
      <sheetName val="Recovered_Sheet32"/>
      <sheetName val="Recovered_Sheet6"/>
      <sheetName val="Recovered_Sheet5"/>
      <sheetName val="Recovered_Sheet3"/>
      <sheetName val="Recovered_Sheet18"/>
      <sheetName val="bank-int"/>
      <sheetName val="ABB"/>
      <sheetName val="GE"/>
      <sheetName val="Detail In Door Stad"/>
      <sheetName val="200205C"/>
      <sheetName val="CFForecast detail"/>
      <sheetName val="WORK TABLE"/>
      <sheetName val="Door"/>
      <sheetName val="A1-Continuous"/>
      <sheetName val="CAM- Airoli"/>
      <sheetName val="AMC- Airoli"/>
      <sheetName val="CAM - Poch"/>
      <sheetName val="AMC - Poch"/>
      <sheetName val="Complex - Poch"/>
      <sheetName val="CAM - Trion"/>
      <sheetName val="AMC - Trion"/>
      <sheetName val="Complex - Trion"/>
      <sheetName val="Sheet3_(2)9"/>
      <sheetName val="Estimate_for_approval9"/>
      <sheetName val="Rate_Analysis5"/>
      <sheetName val="Earnings_model5"/>
      <sheetName val="E_&amp;_R5"/>
      <sheetName val="Material_List_4"/>
      <sheetName val="STAFFSCHED_4"/>
      <sheetName val="SPT_vs_PHI4"/>
      <sheetName val="beam-reinft-IIInd_floor4"/>
      <sheetName val="Materials_Cost4"/>
      <sheetName val="MN_T_B_4"/>
      <sheetName val="INDIGINEOUS_ITEMS_4"/>
      <sheetName val="Fee_Rate_Summary4"/>
      <sheetName val="Main_School_Building4"/>
      <sheetName val="Materials_Cost(PCC)4"/>
      <sheetName val="Excess_Calc4"/>
      <sheetName val="Grouping_Master4"/>
      <sheetName val="Commission_and_Volume_MOM(Char4"/>
      <sheetName val="%_Collection_Schedule4"/>
      <sheetName val="Stacking_Plan_&amp;_LEP4"/>
      <sheetName val="beam-reinft-machine_rm4"/>
      <sheetName val="A5_201_Consol_Profit_&amp;_Loss_4"/>
      <sheetName val="Consolidated_Monthly4"/>
      <sheetName val="Balance_Sheet4"/>
      <sheetName val="A5_202_Consol_Balance_Sheet_4"/>
      <sheetName val="Fixed_Assets4"/>
      <sheetName val="Key_assumption4"/>
      <sheetName val="Labour_Rate_1"/>
      <sheetName val="입찰내역_발주처_양식1"/>
      <sheetName val="Customize_Your_Purchase_Order1"/>
      <sheetName val="1_Market4"/>
      <sheetName val="Apartments_-_1st_Mar4"/>
      <sheetName val="Sheet_24"/>
      <sheetName val="schedule_nos"/>
      <sheetName val="Multiple_output1"/>
      <sheetName val="Chembur_11"/>
      <sheetName val="vb_9&amp;101"/>
      <sheetName val="Felix_Street_Summary1"/>
      <sheetName val="B_S-31-3-20061"/>
      <sheetName val="35_D_Annex21"/>
      <sheetName val="H_O1"/>
      <sheetName val="TRIAL_BALANCE1"/>
      <sheetName val="Card_nos_1"/>
      <sheetName val="Statistics_{pbc}1"/>
      <sheetName val="BOD_PL_NEW1"/>
      <sheetName val="Assumptions_(2)1"/>
      <sheetName val="Cntrl_Sheet1"/>
      <sheetName val="B_S1"/>
      <sheetName val="Project_Cost1"/>
      <sheetName val="CAS_P1"/>
      <sheetName val="EXPENDITURE_CYCLE1"/>
      <sheetName val="Fixed_Assets_Top_Sheet-_Consol1"/>
      <sheetName val="VIR_CG1"/>
      <sheetName val="Weighted_Avg1"/>
      <sheetName val="Assumptions_(W)1"/>
      <sheetName val="P_L1"/>
      <sheetName val="NKEL_O&amp;M1"/>
      <sheetName val="ASSUMPTIONS_21"/>
      <sheetName val="_TARIFFS_POST_PCOD1"/>
      <sheetName val="DCF_Valuation_-_FCFF1"/>
      <sheetName val="FA_Leadsheet_&amp;_Movement1"/>
      <sheetName val="Profit_&amp;_Loss1"/>
      <sheetName val="Summary_-_USD1"/>
      <sheetName val="FY16-17_Cashflow1"/>
      <sheetName val="GrossMgn_981"/>
      <sheetName val="Rent_-011"/>
      <sheetName val="Sukuki_CDR1"/>
      <sheetName val="TRX_ADDITION1"/>
      <sheetName val="TDS_Certificate-Format1"/>
      <sheetName val="priority_analysis1"/>
      <sheetName val="standards_trend1"/>
      <sheetName val="service_timing1"/>
      <sheetName val="Product_Problems1"/>
      <sheetName val="score_trends1"/>
      <sheetName val="Fix_it_First_Time1"/>
      <sheetName val="Sample_India1"/>
      <sheetName val="Sample_Indo1"/>
      <sheetName val="Sample_MY1"/>
      <sheetName val="Sample_PH1"/>
      <sheetName val="Sample_TH1"/>
      <sheetName val="Income_Statements1"/>
      <sheetName val="CTbe_tong1"/>
      <sheetName val="CTDZ_0_4+cto1"/>
      <sheetName val="_1"/>
      <sheetName val="450_x_3501"/>
      <sheetName val="Fill_this_out_first___1"/>
      <sheetName val="Approved_MTD_Proj_#'s1"/>
      <sheetName val="RATE_ANALYSIS_1"/>
      <sheetName val="Raw_DCF1"/>
      <sheetName val="Sch_1,2,31"/>
      <sheetName val="Sch_14,15,161"/>
      <sheetName val="profit_&amp;_loss_account1"/>
      <sheetName val="Movement_of_Mutual_Funds1"/>
      <sheetName val="Mix_Design1"/>
      <sheetName val="Ins_&amp;_Bonds1"/>
      <sheetName val="_Vivante_MAIN__INFRA__MAR_181"/>
      <sheetName val="Current_Bill_MB_ref1"/>
      <sheetName val="Form_61"/>
      <sheetName val="M-Book_for_Conc1"/>
      <sheetName val="M-Book_for_FW1"/>
      <sheetName val="Source_Ref_1"/>
      <sheetName val="Schedules_PL1"/>
      <sheetName val="Schedules_BS1"/>
      <sheetName val="RA_11"/>
      <sheetName val="Outline_Cost_-_Five_star_Hotel1"/>
      <sheetName val="CC_APR041"/>
      <sheetName val="CC_MAY041"/>
      <sheetName val="CC_JUNE041"/>
      <sheetName val="LIFE_&amp;_REP_PROVN1"/>
      <sheetName val="O&amp;M_CREW1"/>
      <sheetName val="Direct_cost_shed_A-2_1"/>
      <sheetName val="gen_ledger_data"/>
      <sheetName val="Annex_-_8"/>
      <sheetName val="6_TRS"/>
      <sheetName val="BS_SCH_A-D"/>
      <sheetName val="Elect_"/>
      <sheetName val="Note_9-13"/>
      <sheetName val="Basic_Rate"/>
      <sheetName val="INFLUENCES_ON_GM"/>
      <sheetName val="2nd_"/>
      <sheetName val="final_abstract"/>
      <sheetName val="Product_Details"/>
      <sheetName val="SP_Break_Up"/>
      <sheetName val="Reconciliation_of_GL_&amp;_FAR"/>
      <sheetName val="Price_Comparison"/>
      <sheetName val="Leg_1-1"/>
      <sheetName val="All_Components_Report"/>
      <sheetName val="Rate_analysis_civil"/>
      <sheetName val="A_O_R_"/>
      <sheetName val="theatre mgmt cont"/>
      <sheetName val="depit"/>
      <sheetName val="FORM-16"/>
      <sheetName val="OCT 06"/>
      <sheetName val="analysis"/>
      <sheetName val="Original"/>
      <sheetName val="balance"/>
      <sheetName val="Area Statement"/>
      <sheetName val="Risk Analysis"/>
      <sheetName val="Detailed Summary (5)"/>
      <sheetName val="Cost_Any."/>
      <sheetName val="Mat_Cost"/>
      <sheetName val="KP1590_E"/>
      <sheetName val="Cost summary"/>
      <sheetName val="Sump"/>
      <sheetName val="conc-foot-gradeslab"/>
      <sheetName val="Provision base"/>
      <sheetName val="Groupings-final"/>
      <sheetName val="Sched"/>
      <sheetName val="Trial"/>
      <sheetName val="FA_Final"/>
      <sheetName val="BFS"/>
      <sheetName val="SOA"/>
      <sheetName val="Podium Areas"/>
      <sheetName val="Q&amp;pl-V"/>
      <sheetName val="RF_Vol1"/>
      <sheetName val="Project_Budget_Worksheet"/>
      <sheetName val="Builtup_Area"/>
      <sheetName val="TBAL9697_-group_wise__sdpl"/>
      <sheetName val="Labor_abs-NMR"/>
      <sheetName val="MASTER_RATE_ANALYSIS"/>
      <sheetName val="SAP_EMP"/>
      <sheetName val="Dep_-_SAP"/>
      <sheetName val="Detail_In_Door_Stad"/>
      <sheetName val="Data_sheet"/>
      <sheetName val="Per_Unit"/>
      <sheetName val="CFForecast_detail"/>
      <sheetName val="WORK_TABLE"/>
      <sheetName val="10__&amp;_11__Rate_Code_&amp;_BQ"/>
      <sheetName val="Internal_Finishes_(Unit_types)"/>
      <sheetName val="Material "/>
      <sheetName val="Labour &amp; Plant"/>
      <sheetName val="Steel-Circular"/>
      <sheetName val="U1 P&amp;L"/>
      <sheetName val="Master - Inventory"/>
      <sheetName val="Groupings "/>
      <sheetName val="Manual JV"/>
      <sheetName val="Mkt PMS"/>
      <sheetName val="Item_Master"/>
      <sheetName val="HistData(1)"/>
      <sheetName val="Update"/>
      <sheetName val="Operating Statistics"/>
      <sheetName val="Financials"/>
      <sheetName val="BS_ABRIDGED"/>
      <sheetName val="Hyp-mstr"/>
      <sheetName val="PCost"/>
      <sheetName val="INCOME "/>
      <sheetName val="IO"/>
      <sheetName val="SCH4"/>
      <sheetName val="ECP II Cashflow INR"/>
      <sheetName val="ECP II Cashflow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sheetData sheetId="583" refreshError="1"/>
      <sheetData sheetId="584" refreshError="1"/>
      <sheetData sheetId="585" refreshError="1"/>
      <sheetData sheetId="586" refreshError="1"/>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sheetData sheetId="612"/>
      <sheetData sheetId="613"/>
      <sheetData sheetId="614"/>
      <sheetData sheetId="615"/>
      <sheetData sheetId="616"/>
      <sheetData sheetId="617"/>
      <sheetData sheetId="618"/>
      <sheetData sheetId="619"/>
      <sheetData sheetId="620"/>
      <sheetData sheetId="621"/>
      <sheetData sheetId="622"/>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sheetData sheetId="708" refreshError="1"/>
      <sheetData sheetId="709"/>
      <sheetData sheetId="710"/>
      <sheetData sheetId="711"/>
      <sheetData sheetId="712"/>
      <sheetData sheetId="713"/>
      <sheetData sheetId="714"/>
      <sheetData sheetId="715"/>
      <sheetData sheetId="716"/>
      <sheetData sheetId="717" refreshError="1"/>
      <sheetData sheetId="718" refreshError="1"/>
      <sheetData sheetId="719" refreshError="1"/>
      <sheetData sheetId="720"/>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sheetData sheetId="982" refreshError="1"/>
      <sheetData sheetId="98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FIXED VAR"/>
      <sheetName val="OPER FIX VAR"/>
    </sheetNames>
    <sheetDataSet>
      <sheetData sheetId="0" refreshError="1"/>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Fcst"/>
      <sheetName val="J_N slide (2)"/>
      <sheetName val="A (2)"/>
      <sheetName val="J_N slide"/>
      <sheetName val="Order taking _fulfillment (2)"/>
      <sheetName val="Sheet1"/>
      <sheetName val="A"/>
      <sheetName val="Order taking _fulfillment"/>
      <sheetName val="Net Sales Graph"/>
      <sheetName val="Op inc graph"/>
      <sheetName val="op inc as pct t"/>
      <sheetName val="Fall Plan"/>
      <sheetName val="Balance Sheet"/>
      <sheetName val="Fiscal Year"/>
      <sheetName val="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½¥q¸ê®Æ"/>
      <sheetName val=" ­û¤u¦¬¤Jªí"/>
      <sheetName val="²Ä1­Ó¤ë"/>
      <sheetName val="²Ä2­Ó¤ë"/>
      <sheetName val="²Ä3­Ó¤ë"/>
      <sheetName val="µ|ªí­º­¶"/>
      <sheetName val="­pºâªí 1"/>
      <sheetName val="­pºâªí 2"/>
      <sheetName val="ªÅ¥Õªí"/>
      <sheetName val="µ|²vªí"/>
      <sheetName val="«D±`¦³¥Î"/>
      <sheetName val="A"/>
      <sheetName val="Sheet01S"/>
      <sheetName val="原材料变动表-金铜矿"/>
      <sheetName val="Day 2 Update"/>
      <sheetName val="TB-SZ HQ-FY11"/>
      <sheetName val="TB-SZ HQ-9m12"/>
      <sheetName val="TB-SZ Sub FY11"/>
      <sheetName val="TB-SZ Sub 9m12"/>
      <sheetName val="TB-NJ Sub FY11"/>
      <sheetName val="TB-NJ Sub 9m12"/>
      <sheetName val="VAT-SZ HQ"/>
      <sheetName val="TT6-R&amp;D expenses"/>
      <sheetName val="Sheet1"/>
      <sheetName val="FED DEPR"/>
      <sheetName val="文昌"/>
      <sheetName val="合同类型"/>
      <sheetName val="BS2A"/>
      <sheetName val="Export Sales"/>
      <sheetName val="Local Sales"/>
      <sheetName val="流资汇总"/>
      <sheetName val="11"/>
      <sheetName val="original"/>
      <sheetName val="BALANCE SHEET"/>
      <sheetName val="外销涤布"/>
      <sheetName val="EDSC-LOC2-B"/>
      <sheetName val=" "/>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Count"/>
      <sheetName val="Invest"/>
      <sheetName val="Profit"/>
      <sheetName val="HeadLines"/>
      <sheetName val="LoadProfile"/>
      <sheetName val="Reconcil"/>
      <sheetName val="Assump"/>
      <sheetName val="Deal CF"/>
      <sheetName val="Assumptions"/>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5"/>
      <sheetName val="Scenario 1-4"/>
      <sheetName val="Back-Up------&gt;"/>
      <sheetName val="2011 Calculation"/>
      <sheetName val="Scenario 1"/>
      <sheetName val="Q3 RR 401k Check"/>
      <sheetName val="Q3 RR 401k Check (2)"/>
      <sheetName val="Q4 RR 401k Check"/>
      <sheetName val="2010 June PMT Compare"/>
      <sheetName val="TOTAL By STLI"/>
      <sheetName val="Compensation"/>
      <sheetName val="R&amp;D Breakdown 5-26"/>
      <sheetName val="engineering"/>
      <sheetName val="revenue"/>
      <sheetName val="sga"/>
      <sheetName val="LoadPro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pont"/>
      <sheetName val="new store"/>
      <sheetName val="DSht"/>
      <sheetName val="Inventory Model"/>
      <sheetName val="Returns"/>
      <sheetName val="Balance Sheet and ROAD"/>
      <sheetName val="ODP"/>
      <sheetName val="RETAIL"/>
      <sheetName val="BSG"/>
      <sheetName val="INTL"/>
      <sheetName val="OTHER"/>
      <sheetName val="cash flow"/>
      <sheetName val="Summary"/>
      <sheetName val="Graph"/>
      <sheetName val="Hist"/>
      <sheetName val="Spec"/>
      <sheetName val="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many"/>
      <sheetName val="france"/>
      <sheetName val="italy"/>
      <sheetName val="uk"/>
      <sheetName val="netherlands"/>
      <sheetName val="Graph"/>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many"/>
      <sheetName val="france"/>
      <sheetName val="italy"/>
      <sheetName val="uk"/>
      <sheetName val="netherlands"/>
    </sheetNames>
    <sheetDataSet>
      <sheetData sheetId="0" refreshError="1"/>
      <sheetData sheetId="1" refreshError="1"/>
      <sheetData sheetId="2" refreshError="1"/>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1"/>
      <sheetName val="Summ"/>
      <sheetName val="discrevcardfee"/>
    </sheetNames>
    <sheetDataSet>
      <sheetData sheetId="0" refreshError="1"/>
      <sheetData sheetId="1" refreshError="1"/>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½¥q¸ê®Æ"/>
      <sheetName val=" ­û¤u¦¬¤Jªí"/>
      <sheetName val="²Ä1­Ó¤ë"/>
      <sheetName val="²Ä2­Ó¤ë"/>
      <sheetName val="²Ä3­Ó¤ë"/>
      <sheetName val="µ|ªí­º­¶"/>
      <sheetName val="­pºâªí 1"/>
      <sheetName val="­pºâªí 2"/>
      <sheetName val="ªÅ¥Õªí"/>
      <sheetName val="µ|²vªí"/>
      <sheetName val="«D±`¦³¥Î"/>
      <sheetName val="A"/>
      <sheetName val="Sheet01S"/>
      <sheetName val="原材料变动表-金铜矿"/>
      <sheetName val="Day 2 Update"/>
      <sheetName val="TB-SZ HQ-FY11"/>
      <sheetName val="TB-SZ HQ-9m12"/>
      <sheetName val="TB-SZ Sub FY11"/>
      <sheetName val="TB-SZ Sub 9m12"/>
      <sheetName val="TB-NJ Sub FY11"/>
      <sheetName val="TB-NJ Sub 9m12"/>
      <sheetName val="VAT-SZ HQ"/>
      <sheetName val="Sheet1"/>
      <sheetName val="TT6-R&amp;D expenses"/>
      <sheetName val="合同类型"/>
      <sheetName val="FED DEPR"/>
      <sheetName val="BS2A"/>
      <sheetName val="Export Sales"/>
      <sheetName val="Local Sales"/>
      <sheetName val="流资汇总"/>
      <sheetName val="11"/>
      <sheetName val="文昌"/>
      <sheetName val=" "/>
      <sheetName val="original"/>
      <sheetName val="BALANCE SHEET"/>
      <sheetName val="外销涤布"/>
      <sheetName val="#REF"/>
      <sheetName val="EDSC-LOC2-B"/>
      <sheetName val="?|?v?í"/>
      <sheetName val="INVDAYS"/>
      <sheetName val="NBCF"/>
      <sheetName val="_|_v_í"/>
      <sheetName val="U100-GP(tax)"/>
      <sheetName val="BOX SUM"/>
      <sheetName val="FIN GOOD"/>
      <sheetName val="ce"/>
      <sheetName val="CECO"/>
      <sheetName val="Summ"/>
      <sheetName val="_­û¤u¦¬¤Jªí"/>
      <sheetName val="­pºâªí_1"/>
      <sheetName val="­pºâªí_2"/>
      <sheetName val="Day_2_Update"/>
      <sheetName val="TB-SZ_HQ-FY11"/>
      <sheetName val="TB-SZ_HQ-9m12"/>
      <sheetName val="TB-SZ_Sub_FY11"/>
      <sheetName val="TB-SZ_Sub_9m12"/>
      <sheetName val="TB-NJ_Sub_FY11"/>
      <sheetName val="TB-NJ_Sub_9m12"/>
      <sheetName val="VAT-SZ_HQ"/>
      <sheetName val="TT6-R&amp;D_expenses"/>
      <sheetName val="FED_DEPR"/>
      <sheetName val="Export_Sales"/>
      <sheetName val="Local_Sales"/>
      <sheetName val="_"/>
      <sheetName val="BALANCE_SHEET"/>
      <sheetName val="BOX_SUM"/>
      <sheetName val="FIN_GOOD"/>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nv Summary"/>
      <sheetName val="CP-Espat details"/>
      <sheetName val="CP-AREMS"/>
      <sheetName val="Proj_Mgmt_Summary"/>
      <sheetName val="Proj_Mgmt_Data"/>
      <sheetName val="Gen.Mgmt.Exp"/>
      <sheetName val="Gen.Mgmt-Sal"/>
      <sheetName val="Mrkt_Data sum"/>
      <sheetName val="Mrkting_Data"/>
      <sheetName val="Revenue_Data"/>
      <sheetName val="Inv_Data"/>
      <sheetName val="Invoice"/>
      <sheetName val="Occupancy 2004"/>
      <sheetName val="sheet6"/>
      <sheetName val="CP-Inv_Summary"/>
      <sheetName val="CP-Espat_details"/>
      <sheetName val="Gen_Mgmt_Exp"/>
      <sheetName val="Gen_Mgmt-Sal"/>
      <sheetName val="Mrkt_Data_sum"/>
      <sheetName val="Occupancy_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1"/>
      <sheetName val="Graph2"/>
      <sheetName val="synthgraph"/>
      <sheetName val="Quarterly Rev&amp;Costs"/>
      <sheetName val="95059D"/>
      <sheetName val="F1"/>
      <sheetName val="Fillform"/>
      <sheetName val="#REF"/>
      <sheetName val="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MENU"/>
      <sheetName val="SALARY INPUT"/>
      <sheetName val="AUTOMATION"/>
      <sheetName val="OPERATING EXPS."/>
      <sheetName val="SUMMARY"/>
      <sheetName val="MONTHLY SALARY"/>
      <sheetName val="Oracle"/>
      <sheetName val="Module1"/>
      <sheetName val="Module2"/>
      <sheetName val="Module3"/>
      <sheetName val="Module4"/>
      <sheetName val="Module5"/>
      <sheetName val="DLCD"/>
      <sheetName val="A"/>
      <sheetName val="TB"/>
      <sheetName val="TB Link"/>
      <sheetName val="SC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货币资金-现金"/>
      <sheetName val="库存现金盘点表"/>
      <sheetName val="5-货币资金——银行存款"/>
      <sheetName val="11-应收帐款"/>
      <sheetName val="14-预付帐款"/>
      <sheetName val="15-应收补贴款"/>
      <sheetName val="16-其他应收款"/>
      <sheetName val="17-存货汇总"/>
      <sheetName val="18-存货——原材料"/>
      <sheetName val="存货-辅助材料"/>
      <sheetName val="19-存货-材料采购（在途物资）"/>
      <sheetName val="19-存货-材料采购（外购半成品） (2)"/>
      <sheetName val="20-存货—低耗在库"/>
      <sheetName val="21-存货—包装物"/>
      <sheetName val="23-存货—产成品（库存商品）"/>
      <sheetName val="24-存货—在产品（自制半成品）"/>
      <sheetName val="29-待摊费用"/>
      <sheetName val="49-无形资产--其他资产"/>
      <sheetName val="55-短期借款"/>
      <sheetName val="56-应付票据"/>
      <sheetName val="57-应付帐款"/>
      <sheetName val="58-预收帐款"/>
      <sheetName val="60-其他应付款"/>
      <sheetName val="61-应付工资"/>
      <sheetName val="61-职工奖励及福利"/>
      <sheetName val="62-未交税金"/>
      <sheetName val="64-其他应交款"/>
      <sheetName val="65-预提费用"/>
      <sheetName val="流资汇总"/>
      <sheetName val="A3"/>
      <sheetName val="COST FINAL"/>
      <sheetName val="选择报表"/>
      <sheetName val="RMB"/>
      <sheetName val="µ|²vªí"/>
      <sheetName val="WC"/>
      <sheetName val="PCSTMTS"/>
      <sheetName val="Assumption"/>
      <sheetName val="中山低值"/>
      <sheetName val="4_货币资金_现金"/>
      <sheetName val="112月费用明细归类表-3188"/>
      <sheetName val="Sheet1"/>
      <sheetName val="企业表一"/>
      <sheetName val="M-5C"/>
      <sheetName val="M-5A"/>
      <sheetName val="master"/>
      <sheetName val="白玻综合成本"/>
      <sheetName val="Source"/>
      <sheetName val="TB_累1"/>
      <sheetName val="TB_累2"/>
      <sheetName val="TB_当2"/>
      <sheetName val="Sheet1 (11)"/>
      <sheetName val="PL_Accumulate"/>
      <sheetName val="BS"/>
      <sheetName val="PL_Current"/>
      <sheetName val="TB_A"/>
      <sheetName val="B"/>
      <sheetName val="设备部房屋"/>
      <sheetName val="辅助材料"/>
      <sheetName val="资产负债表"/>
      <sheetName val="表"/>
      <sheetName val="制造成本预算表A3"/>
      <sheetName val="物流费用预算表(A4)"/>
      <sheetName val="销售费用预算表(A4)"/>
      <sheetName val="管理费用预算表(A4)"/>
      <sheetName val="信息费用预算表(A4) "/>
      <sheetName val="研发费用预算明细表A3"/>
      <sheetName val="基本情况表"/>
      <sheetName val="XChange Rate"/>
      <sheetName val="科目名称"/>
      <sheetName val="이자"/>
      <sheetName val="변제"/>
      <sheetName val="상환대상"/>
      <sheetName val="Ⅰ-3"/>
      <sheetName val="未完工合同成本设备"/>
      <sheetName val="预付款项RMB租金"/>
      <sheetName val="长期其他应收款"/>
      <sheetName val="资料"/>
      <sheetName val="报表层次重要性水平"/>
      <sheetName val="工资表"/>
      <sheetName val="应收账款发生额测试（余额前n位）"/>
      <sheetName val="云达"/>
      <sheetName val="Ⅰ-3.1"/>
      <sheetName val="物料收发日报表"/>
      <sheetName val="데이타"/>
      <sheetName val="现金流量表07"/>
      <sheetName val="P440-OK"/>
      <sheetName val="2001"/>
      <sheetName val="G102"/>
      <sheetName val="E1020"/>
      <sheetName val="明细分类账"/>
      <sheetName val="E1-1 FA register"/>
      <sheetName val="代码表"/>
      <sheetName val="11"/>
      <sheetName val="未收款明细"/>
      <sheetName val="数字视频并帐"/>
      <sheetName val="#REF!"/>
      <sheetName val="1-6月損益目標"/>
      <sheetName val="銷管"/>
      <sheetName val="製費(當期投入)"/>
      <sheetName val="SALE"/>
      <sheetName val="有效性"/>
      <sheetName val="报表附注"/>
      <sheetName val="Detail Loan Move. &amp; Listing"/>
      <sheetName val="#REF"/>
      <sheetName val="19-存货-材料采购（外购半成品）_(2)"/>
      <sheetName val="COST_FINAL"/>
      <sheetName val="Sheet1_(11)"/>
      <sheetName val="信息费用预算表(A4)_"/>
      <sheetName val="XChange_Rate"/>
      <sheetName val="Ⅰ-3_1"/>
      <sheetName val="E1-1_FA_register"/>
      <sheetName val="Detail_Loan_Move__&amp;_Listing"/>
      <sheetName val="A810-AS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antDisclosures"/>
      <sheetName val="OtherDisclosures"/>
      <sheetName val="CircularReferenceAlert"/>
      <sheetName val="Cover"/>
      <sheetName val="Value"/>
      <sheetName val="Value PCS-NXTL"/>
      <sheetName val="IS"/>
      <sheetName val="BS"/>
      <sheetName val="__FDSCACHE__"/>
      <sheetName val="CFS"/>
      <sheetName val="PCS"/>
      <sheetName val="PCS-NXTL"/>
      <sheetName val="Local"/>
      <sheetName val="GMG"/>
      <sheetName val="Other"/>
      <sheetName val="Intercompany"/>
      <sheetName val="Segments"/>
      <sheetName val="FON Pensions"/>
      <sheetName val="FON OPEBs"/>
      <sheetName val="FON"/>
      <sheetName val="Inputs"/>
      <sheetName val="PrevRev"/>
      <sheetName val="Model book Ann"/>
      <sheetName val="Model book Qtr"/>
      <sheetName val="Charts"/>
      <sheetName val="Charts Q"/>
      <sheetName val="Summary Stats"/>
      <sheetName val="Link"/>
      <sheetName val="IndexInformation"/>
      <sheetName val="Sheet1"/>
      <sheetName val="Improvement Financials"/>
      <sheetName val="Tables"/>
      <sheetName val="FS"/>
      <sheetName val="上报资产负债表"/>
      <sheetName val="上报损益表"/>
      <sheetName val="补充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Tabs-----&gt;"/>
      <sheetName val="BS"/>
      <sheetName val="CF"/>
      <sheetName val="Occ Csts"/>
      <sheetName val="NS-Losses"/>
      <sheetName val="New Stores"/>
      <sheetName val="Cap WD's"/>
      <sheetName val="Rol4Q"/>
      <sheetName val="Cov RVSD"/>
      <sheetName val="Regions"/>
      <sheetName val="Intrst"/>
      <sheetName val="Input Sales"/>
      <sheetName val="Input-GP"/>
      <sheetName val="Input-Wgs"/>
      <sheetName val="CA"/>
      <sheetName val="Arvin"/>
      <sheetName val="BF #1"/>
      <sheetName val="BF #2"/>
      <sheetName val="Delano"/>
      <sheetName val="AZ"/>
      <sheetName val="PHX #1"/>
      <sheetName val="PHX #2"/>
      <sheetName val="PHX #3"/>
      <sheetName val="PHX #4"/>
      <sheetName val="PHX #5"/>
      <sheetName val="PHX #6"/>
      <sheetName val="PHX #7"/>
      <sheetName val="TX"/>
      <sheetName val="ELP"/>
      <sheetName val="Las Cruces"/>
      <sheetName val="NM"/>
      <sheetName val="ABQ"/>
      <sheetName val="Closed"/>
      <sheetName val="Total CapEx"/>
      <sheetName val="Stores"/>
      <sheetName val="REstate"/>
      <sheetName val="Corp"/>
      <sheetName val="Other"/>
      <sheetName val="PL Pres"/>
      <sheetName val="Trad D"/>
      <sheetName val="Gas"/>
      <sheetName val="Trkg"/>
      <sheetName val="Whses"/>
      <sheetName val="BS Pres"/>
      <sheetName val="Tot Co"/>
      <sheetName val="Audit Tabs---&gt;"/>
      <sheetName val="Corp_Reg_Rec"/>
      <sheetName val="Other_Fuel Rec"/>
      <sheetName val="Closed_Rec"/>
      <sheetName val="Trucking_Rec"/>
      <sheetName val="Warehouse_Rec"/>
      <sheetName val="Store_Rec"/>
      <sheetName val="Other_Rec"/>
      <sheetName val="Other_Restaurant Rec"/>
      <sheetName val="Audit_Rec"/>
      <sheetName val="Transaction Tabs-----&gt;"/>
      <sheetName val="Cash Requirement Summary"/>
      <sheetName val="Debt Paydown Summary"/>
      <sheetName val="Transaction Recom Output_LTM"/>
      <sheetName val="Transaction Debt Recommendation"/>
      <sheetName val="Transaction Recom Output_FY"/>
      <sheetName val="Transaction Ownership Return"/>
      <sheetName val="Illustrative Analyses"/>
      <sheetName val="Valuation_Returns Tabs------&gt;"/>
      <sheetName val="Valuation Summary"/>
      <sheetName val="Sensitivity_Valuation"/>
      <sheetName val="DCF"/>
      <sheetName val="Analysis of EV"/>
      <sheetName val="Standard Return Analysis Output"/>
      <sheetName val="Main Driver Tabs------&gt;"/>
      <sheetName val="SG&amp;A Detail"/>
      <sheetName val="Projections Output"/>
      <sheetName val="Consolidated Model"/>
      <sheetName val="Store Model Buildup"/>
      <sheetName val="Existing Store Model"/>
      <sheetName val="Transaction Overview"/>
      <sheetName val="Other----&gt;"/>
      <sheetName val="Assumptions"/>
      <sheetName val="Model Overview"/>
      <sheetName val="PF Balance Sheet"/>
      <sheetName val="Store by Store Sales Summary"/>
      <sheetName val="2009-2010 Sales Drivers"/>
      <sheetName val="Company Same Store"/>
      <sheetName val="2009-2010 Sales Drivers (2)"/>
      <sheetName val="Sheet1"/>
      <sheetName val="West Phoenix Sales"/>
      <sheetName val="Projections Outputv2"/>
      <sheetName val="CIM-----&gt;"/>
      <sheetName val="CIM_EBITDA Bridge_Rec"/>
      <sheetName val="08 Audited P&amp;L"/>
      <sheetName val="CIM_New Store Model 4-Wall"/>
      <sheetName val="CIM_Sales Bridge"/>
      <sheetName val="CIM_New Store Model Contri"/>
      <sheetName val="Sales Margin Comps by Dept"/>
      <sheetName val="CIM_Merchandise Mix Charts"/>
      <sheetName val="CIM_Sales Bar Chart"/>
      <sheetName val="CIM_Financial Summary"/>
      <sheetName val="Sales_EBITDA_Peer Comparsion"/>
      <sheetName val="CIM_06-08 BS &amp; CF"/>
      <sheetName val="CIM_Comp Store Sales"/>
      <sheetName val="Financials"/>
      <sheetName val="Industry Growth resized"/>
      <sheetName val="Historical and Projected Stores"/>
      <sheetName val="Existing Store Base Detail"/>
      <sheetName val="Charts"/>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Data - Revenue"/>
      <sheetName val="R IM-P"/>
      <sheetName val="R IM-A 04"/>
      <sheetName val="R IB-P"/>
      <sheetName val="R IB-A 04"/>
      <sheetName val="Data - P&amp;L"/>
      <sheetName val="P&amp;L-A IM 04"/>
      <sheetName val="P&amp;L-A Portia 04"/>
      <sheetName val="P&amp;L-A Corp 04"/>
      <sheetName val="P&amp;L-A IB 04"/>
      <sheetName val="P&amp;L Org 04"/>
      <sheetName val="P&amp;L-A 04"/>
      <sheetName val="P&amp;L-04-Org Corp"/>
      <sheetName val="Data - Seg P&amp;L"/>
      <sheetName val="R&amp;Os"/>
      <sheetName val="R&amp;Os (2)"/>
      <sheetName val="Revenue"/>
      <sheetName val="Seg P&amp;L"/>
      <sheetName val="Qtr Table"/>
      <sheetName val="YTD P&amp;L"/>
      <sheetName val="Revenue by Product "/>
      <sheetName val="Rev by Region CMO"/>
      <sheetName val="Rev by Region YTD"/>
      <sheetName val="People Costs I"/>
      <sheetName val="Consulting"/>
      <sheetName val="DataCenter &amp; Consulting Costs"/>
      <sheetName val="Other Cost Analysis"/>
      <sheetName val="C Reg-A 04"/>
      <sheetName val="C Seg-A 04"/>
      <sheetName val="R Reg-A 04"/>
      <sheetName val="R Corp-A 04"/>
      <sheetName val="R Pub-A 04"/>
      <sheetName val="R SIC-A 04"/>
      <sheetName val="R Oth-A 04"/>
      <sheetName val="Graphs"/>
      <sheetName val="P&amp;L Schedule"/>
      <sheetName val="P&amp;L Schedule (2)"/>
      <sheetName val="GSMS Rec vs NonRec Pln"/>
      <sheetName val="GSMS Rec vs NonRec Fcst"/>
      <sheetName val="GSMS Rec vs NonRec PrFcst"/>
      <sheetName val="P&amp;L-A"/>
      <sheetName val="P&amp;L-A IM"/>
      <sheetName val="P&amp;L-A Portia"/>
      <sheetName val="P&amp;L-A IB"/>
      <sheetName val="P&amp;L-A Corp"/>
      <sheetName val="P&amp;L-A Pubs"/>
      <sheetName val="C Reg-A"/>
      <sheetName val="C Seg-A"/>
      <sheetName val="R Reg-A"/>
      <sheetName val="R IM-A"/>
      <sheetName val="R IB-A"/>
      <sheetName val="R Corp-A"/>
      <sheetName val="R Pub-A"/>
      <sheetName val="R SIC-A"/>
      <sheetName val="R Oth-A"/>
      <sheetName val="04 Org FYE-C"/>
      <sheetName val="CUR FYE-R GSMS"/>
      <sheetName val="Cur FYE-R"/>
      <sheetName val="Cur FYE-C"/>
      <sheetName val="Cur FYE-IM"/>
      <sheetName val="Cur FYE-IB"/>
      <sheetName val="Cur FYE-Corp"/>
      <sheetName val="Pr FYE-R GSMS"/>
      <sheetName val="P&amp;L-PrF"/>
      <sheetName val="P&amp;L-PrF IM"/>
      <sheetName val="P&amp;L-PrF IB"/>
      <sheetName val="P&amp;L-PrF Corp"/>
      <sheetName val="R Reg-PrF"/>
      <sheetName val="C Seg-PrF"/>
      <sheetName val="C Reg-PrF"/>
      <sheetName val="R IM-PrF"/>
      <sheetName val="R IB-PrF"/>
      <sheetName val="R Corp-PrF"/>
      <sheetName val="R Pub-PrF"/>
      <sheetName val="R SIC-PrF"/>
      <sheetName val="R Oth-PrF"/>
      <sheetName val="R Oth2-PrF"/>
      <sheetName val="R Contin-PrF"/>
      <sheetName val="P&amp;L-P IM"/>
      <sheetName val="P&amp;L-P Portia"/>
      <sheetName val="P&amp;L-P IB"/>
      <sheetName val="P&amp;L-P Corp"/>
      <sheetName val="P&amp;L-P Pubs"/>
      <sheetName val="P&amp;L-P Contin"/>
      <sheetName val="C Reg-P"/>
      <sheetName val="C Seg-P"/>
      <sheetName val="R Reg-P"/>
      <sheetName val="P&amp;L-P"/>
      <sheetName val="R Corp-P"/>
      <sheetName val="R Pub-P"/>
      <sheetName val="R SIC-P"/>
      <sheetName val="R Oth-P"/>
      <sheetName val="R Contin-P"/>
      <sheetName val="Cap Sheet"/>
      <sheetName val="DCF"/>
      <sheetName val="Summary FCF Chart"/>
      <sheetName val="DSO"/>
      <sheetName val="Fin Sum"/>
      <sheetName val="FCF"/>
      <sheetName val="FCF Chart 2"/>
      <sheetName val="accdil"/>
      <sheetName val="Suppliers (2)"/>
      <sheetName val="Sales"/>
      <sheetName val="N.A. Beverages"/>
      <sheetName val="Snacks and Cereals with EBITDA"/>
      <sheetName val="Valuation Matrix"/>
      <sheetName val="EBITDA"/>
      <sheetName val="KFT Cap Table"/>
      <sheetName val="Projected IS"/>
      <sheetName val="Historical IS"/>
      <sheetName val="Europe"/>
      <sheetName val="Grocery"/>
      <sheetName val="Football Test"/>
      <sheetName val="Latin"/>
      <sheetName val="N.A. Cheese &amp; Foodservice"/>
      <sheetName val="Convenient"/>
      <sheetName val="CIM_New Store Model 4-Wall"/>
      <sheetName val="Existing Store Model"/>
      <sheetName val="CIM_Financial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ssumptions"/>
      <sheetName val="combo - transaction assumptions"/>
      <sheetName val="Miller financials&gt;&gt;&gt;"/>
      <sheetName val="M - is"/>
      <sheetName val="M - bs"/>
      <sheetName val="M - cf"/>
      <sheetName val="M - wc"/>
      <sheetName val="M - olti"/>
      <sheetName val="M - depreciation"/>
      <sheetName val="M - amortization"/>
      <sheetName val="M - debt&amp;cash"/>
      <sheetName val="M - shares"/>
      <sheetName val="M - equity"/>
      <sheetName val="M - conv_debt"/>
      <sheetName val="M - DCF"/>
      <sheetName val="M - WACC"/>
      <sheetName val="M - current &amp; LTM data"/>
      <sheetName val="M - reconciliations"/>
      <sheetName val="Amstel financials&gt;&gt;&gt;"/>
      <sheetName val="A - is"/>
      <sheetName val="A - bs"/>
      <sheetName val="A - cf"/>
      <sheetName val="A - wc"/>
      <sheetName val="A - olti"/>
      <sheetName val="A - depreciation"/>
      <sheetName val="A - amortization"/>
      <sheetName val="A - debt&amp;cash"/>
      <sheetName val="A - shares"/>
      <sheetName val="A - equity"/>
      <sheetName val="A - Consumer Eye Care"/>
      <sheetName val="A - DCF"/>
      <sheetName val="A - WACC"/>
      <sheetName val="A - current &amp; LTM data"/>
      <sheetName val="A - reconciliations"/>
      <sheetName val="Combination financials&gt;&gt;&gt;"/>
      <sheetName val="combo - rollout"/>
      <sheetName val="combo - adj_is"/>
      <sheetName val="combo - adjustments"/>
      <sheetName val="__FDSCACHE__"/>
      <sheetName val="combo - is"/>
      <sheetName val="combo - bs"/>
      <sheetName val="combo - cf"/>
      <sheetName val="combo - wc"/>
      <sheetName val="combo - depreciation"/>
      <sheetName val="combo - amortization"/>
      <sheetName val="combo - debt&amp;cash"/>
      <sheetName val="combo - equity"/>
      <sheetName val="combo - reconciliations"/>
      <sheetName val="synergies"/>
      <sheetName val="combo - credit stats"/>
      <sheetName val="accretion dilution - GAAP"/>
      <sheetName val="accretion dilution - Cash EPS"/>
      <sheetName val="combo - output pg 1"/>
      <sheetName val="combo - output pg 2"/>
      <sheetName val="combo - output pg 3"/>
      <sheetName val="combo - contribution"/>
      <sheetName val="combo - sum of the parts"/>
      <sheetName val="Book&gt;&gt;&gt;"/>
      <sheetName val="cash EPS buildup"/>
      <sheetName val="M - fin summary"/>
      <sheetName val="A - fin summary"/>
      <sheetName val="A - AVP"/>
      <sheetName val="contribution"/>
      <sheetName val="exchange ratio"/>
      <sheetName val="M - Football field"/>
      <sheetName val="A - Football field"/>
      <sheetName val="Exchange ratio - Football field"/>
      <sheetName val="M - 52-week range"/>
      <sheetName val="A - 52-week range"/>
      <sheetName val="Price targets"/>
      <sheetName val="Acc_dil output"/>
      <sheetName val="Acc_dil sensitivity"/>
      <sheetName val="Credit stats - output"/>
      <sheetName val="PresLink text outputs"/>
      <sheetName val="Betas - 11-27-06"/>
      <sheetName val="mini-merge&gt;&gt;&gt;"/>
      <sheetName val="Acc-dil"/>
      <sheetName val="Acc-dil (output)"/>
      <sheetName val="Acc-dil (key message)"/>
      <sheetName val="Information spread"/>
      <sheetName val="Mini-merge"/>
      <sheetName val="Seg 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V of Stock Price_Standalone"/>
      <sheetName val="PV of Stock Price_PF"/>
      <sheetName val="Financials_PF and Standalone"/>
      <sheetName val="Sensitivity Output"/>
      <sheetName val="Financials_Target"/>
      <sheetName val="Football Field_Target"/>
      <sheetName val="PV of Stock Price_FF"/>
      <sheetName val="S&amp;U"/>
      <sheetName val="PV of Stock Price_FF_Inputs"/>
      <sheetName val="DCF Summary"/>
      <sheetName val="AccDil"/>
      <sheetName val="Transaction Assumptions"/>
      <sheetName val="MRU_Comps"/>
      <sheetName val="Input_Standalone"/>
      <sheetName val="Input_Target"/>
      <sheetName val="Estimates_Target"/>
      <sheetName val="WACC Calc"/>
      <sheetName val="cap table"/>
      <sheetName val="ownership"/>
      <sheetName val="Sagent Overview"/>
      <sheetName val="StackedColumn_DATA"/>
      <sheetName val="segment financial template"/>
      <sheetName val="A - Football fie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PL Growth"/>
      <sheetName val="Def. Air Frt."/>
      <sheetName val="Expeditors"/>
      <sheetName val="Rev."/>
      <sheetName val="Financial Performance"/>
      <sheetName val="Cum. M&amp;A Volume"/>
      <sheetName val="Drivers"/>
      <sheetName val="ROIC"/>
      <sheetName val="FWRD Stats"/>
      <sheetName val="Air Traffic Data"/>
      <sheetName val="Seg P&amp;L"/>
      <sheetName val="HRLY Multiples"/>
      <sheetName val="SYPR IS"/>
      <sheetName val="Sheet3"/>
      <sheetName val="PV of Stock Price_Standalone"/>
      <sheetName val="Sensitivity 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urns Comparison"/>
      <sheetName val="Valuation Comparison"/>
      <sheetName val="Football Field Data"/>
      <sheetName val="Valuation Summary"/>
      <sheetName val="Football Field Charts"/>
      <sheetName val="Valuation Charts - Kr Stndalone"/>
      <sheetName val="Valuation Charts - Acq Jacme"/>
      <sheetName val="Valuation Charts - Acq SVU"/>
      <sheetName val="LBO -------&gt;"/>
      <sheetName val="LBO Inputs"/>
      <sheetName val="LBO Output - Overview"/>
      <sheetName val="LBO Output - Credit"/>
      <sheetName val="LBO Output - Sensitivities"/>
      <sheetName val="Scenarios -------&gt;"/>
      <sheetName val="Status Quo"/>
      <sheetName val="Acquire Jewel &amp; Acme"/>
      <sheetName val="Scenario 3"/>
      <sheetName val="Scenario 3 - Sensitivity"/>
      <sheetName val=" Jacme - Multiples Analysis"/>
      <sheetName val="DCF -------&gt;"/>
      <sheetName val="Case Sensitivities"/>
      <sheetName val="SVU - Multiples Analysis"/>
      <sheetName val="Acquisition Model"/>
      <sheetName val="SVU Projections"/>
      <sheetName val="Jewel_Acme Projections"/>
      <sheetName val="Fin Sum Outputs"/>
      <sheetName val="Transaction Sum Outputs"/>
      <sheetName val="SVU Projections OUTPUT"/>
      <sheetName val="Status Quo -------&gt;"/>
      <sheetName val="Status Quo Model Drivers"/>
      <sheetName val="Do Not use&gt;&gt;&gt;"/>
      <sheetName val="SVU SOTP"/>
      <sheetName val="Working Cap Analysis"/>
      <sheetName val="SVU WACC Calc"/>
      <sheetName val="WACC Calc"/>
      <sheetName val="Scenario 4b- Acquire SVU Inputs"/>
      <sheetName val="Scenario 4b- Acquire SVU Output"/>
      <sheetName val="Football Field"/>
      <sheetName val="Acquire SVU Ouputs"/>
      <sheetName val="Acquire SVU Inputs"/>
      <sheetName val="DCF Output - Kroger Standalone"/>
      <sheetName val="DCF Output - Jacme"/>
      <sheetName val="DCF Output - SVU(excl.DIST&amp;SAL)"/>
      <sheetName val="DCF Output - SVU(excl. divest)"/>
      <sheetName val="DCF Output - SVU"/>
      <sheetName val="Scenario 2 - Sensitivity"/>
      <sheetName val="Scenario 2 - Combination Data"/>
      <sheetName val="SVU EX  Projections"/>
      <sheetName val="CIM_EBITDA Bridge_Rec"/>
      <sheetName val="CIM_Financial Summary"/>
      <sheetName val="CIM_Comp Store Sales"/>
      <sheetName val="Sales_EBITDA_Peer Comparsion"/>
      <sheetName val="Historical and Projected Stores"/>
      <sheetName val="CIM_New Store Model Contri"/>
      <sheetName val="08 Audited P&amp;L"/>
      <sheetName val="CIM_06-08 BS &amp; CF"/>
      <sheetName val="CIM_Sales Bridge"/>
      <sheetName val="CIM_Merchandise Mix Charts"/>
      <sheetName val="Industry Growth resized"/>
      <sheetName val="FWRD Sta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账面外销"/>
      <sheetName val="销售汇总T"/>
      <sheetName val="账面内销"/>
      <sheetName val="分类汇总表"/>
      <sheetName val="外销-涤布(ok)"/>
      <sheetName val="内销-涤布(ok)"/>
      <sheetName val="外销涤布承包部分"/>
      <sheetName val="外销涤布剔除承包部分"/>
      <sheetName val="外销涤布"/>
      <sheetName val="Occupancy 2004"/>
      <sheetName val="Inv_Data"/>
      <sheetName val="Occupancy_2004"/>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6-2010 3PL Industry"/>
      <sheetName val="Revenue by Segment"/>
      <sheetName val="US 3PL Market"/>
      <sheetName val="US Logistics to GDP"/>
      <sheetName val="Logistics Out. by Region"/>
      <sheetName val="Facilities Overview"/>
      <sheetName val="Salaried Employees"/>
      <sheetName val="Comp. Rev. by Seg."/>
      <sheetName val="Safety"/>
      <sheetName val="Rev and GP by Segment"/>
      <sheetName val="Top Ten Customers"/>
      <sheetName val="Service Offerings to Top-20"/>
      <sheetName val="Sources--&gt;"/>
      <sheetName val="Rev. by category"/>
      <sheetName val="Rev. by Customer Name"/>
      <sheetName val="by Customer, by Srv Type"/>
      <sheetName val="by Customer, by Facility"/>
      <sheetName val="PF Income Statement"/>
      <sheetName val="MGAM"/>
      <sheetName val="A - Football field"/>
      <sheetName val="T DCF"/>
      <sheetName val="PMO"/>
      <sheetName val="Valuation Charts - Kr Stndalone"/>
      <sheetName val="Acquire Jewel &amp; Acme"/>
      <sheetName val="LBO Output - Sensitivities"/>
      <sheetName val="SVU Projections"/>
      <sheetName val="Football Field Charts"/>
      <sheetName val="SVU Projections OUTPUT"/>
      <sheetName val="Valuation Summary"/>
      <sheetName val="Scenario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Shine IS"/>
      <sheetName val="Feeder IS"/>
      <sheetName val="Feeder BS"/>
      <sheetName val="IS"/>
      <sheetName val="BS"/>
      <sheetName val="Acq. LBO"/>
      <sheetName val="Convert"/>
      <sheetName val="Rise WACC"/>
      <sheetName val="Shine WACC"/>
      <sheetName val="Sum P&amp;L"/>
      <sheetName val="SU-Cap"/>
      <sheetName val="Adj Combined IS"/>
      <sheetName val="DCF"/>
      <sheetName val="DCF II"/>
      <sheetName val="LBO"/>
      <sheetName val="PV of Future Price"/>
      <sheetName val="FF"/>
      <sheetName val="Contribution Analysis"/>
      <sheetName val="AVP"/>
      <sheetName val="Summary Financials - Charts"/>
      <sheetName val="Synergies"/>
      <sheetName val="Credit Summary"/>
      <sheetName val="Sensitivities Input"/>
      <sheetName val="Sensitivities Output"/>
      <sheetName val="Cont (not linked)"/>
      <sheetName val="Service Offerings to Top-20"/>
      <sheetName val="Logistics Out. by Region"/>
      <sheetName val="Revenue by Segment"/>
      <sheetName val="Facilities 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Income Statement"/>
      <sheetName val="Finc'l Summary"/>
      <sheetName val="Margins"/>
      <sheetName val="Org Growth"/>
      <sheetName val="Phasing"/>
      <sheetName val="Growth &amp; Margins Phasing"/>
      <sheetName val="Phasing Analysis - %"/>
      <sheetName val="Corp P&amp;L"/>
      <sheetName val="Corp EBITDA"/>
      <sheetName val="Eliminations"/>
      <sheetName val="Tax Analysis"/>
      <sheetName val="07-08 Int Exp"/>
      <sheetName val="09-10 Int Exp"/>
      <sheetName val="THOMSONplus"/>
      <sheetName val="OGF detail"/>
      <sheetName val="Cash Flow Schedule "/>
      <sheetName val="Cash Statistics"/>
      <sheetName val="Free Cash Flow"/>
      <sheetName val="FCF Reconciliations"/>
      <sheetName val="Adjusted FCF"/>
      <sheetName val="2007 CF Rec"/>
      <sheetName val="2008 CF Rec"/>
      <sheetName val="2009 CF Rec"/>
      <sheetName val="2010 CF Rec"/>
      <sheetName val="Working Capital Detail"/>
      <sheetName val="WC-Other NCA Rec"/>
      <sheetName val="Special Items"/>
      <sheetName val="Capex by Asset Type"/>
      <sheetName val="CapEx by Rationale"/>
      <sheetName val="Acquisition Detail"/>
      <sheetName val="Disposal Proceeds Detail"/>
      <sheetName val="ROIC"/>
      <sheetName val="Net Debt Rollfwd"/>
      <sheetName val="Debt Rollforward"/>
      <sheetName val="Rev Stats"/>
      <sheetName val="Segment Detail"/>
      <sheetName val="Dividend-Act"/>
      <sheetName val="Dividend"/>
      <sheetName val="Shares"/>
      <sheetName val="Disc Ops"/>
      <sheetName val="Synergy Savings"/>
      <sheetName val="Synergy Costs"/>
      <sheetName val="Synergy Summary"/>
      <sheetName val="Guidance Rec"/>
      <sheetName val="Underlying calcs"/>
      <sheetName val="Acctg Rec"/>
      <sheetName val="Deal Fe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and Uses"/>
      <sheetName val="Detailed Financial Summary"/>
      <sheetName val="Financial Summary"/>
      <sheetName val="New Store Model"/>
      <sheetName val="Historical BS &amp; CF"/>
      <sheetName val="Historical Audited P&amp;L"/>
      <sheetName val="Existing Store Base Detail"/>
      <sheetName val="S&amp;U"/>
      <sheetName val="PV of Stock Price_Standalone"/>
      <sheetName val="Financials_PF and Standalone"/>
      <sheetName val="Sensitivity Output"/>
      <sheetName val="Financials_Target"/>
      <sheetName val="WACC Calc"/>
      <sheetName val="PV of Stock Price_PF"/>
      <sheetName val="Football Field_Target"/>
      <sheetName val="Free Cash Flow"/>
      <sheetName val="Feeder IS"/>
      <sheetName val="SU-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reads"/>
      <sheetName val="%"/>
      <sheetName val="Pres. Spreads"/>
      <sheetName val="Rev._EBITDA by biz seg."/>
      <sheetName val="Growth"/>
      <sheetName val="Mgmt"/>
      <sheetName val="Growth by business"/>
      <sheetName val="Senior Attention"/>
      <sheetName val="Trading-CIQ"/>
      <sheetName val="Trading Summary"/>
      <sheetName val="Ownership"/>
      <sheetName val="Expeditors"/>
      <sheetName val="PriceMatrix"/>
      <sheetName val="Pre(Dis)Matrix"/>
      <sheetName val="Stats"/>
      <sheetName val="Calendar"/>
      <sheetName val="Equity"/>
      <sheetName val="M&amp;A"/>
      <sheetName val="3PL"/>
      <sheetName val="Stock Price"/>
      <sheetName val="Free Cash Flow"/>
      <sheetName val="Feeder IS"/>
      <sheetName val="SU-Cap"/>
      <sheetName val="New Store Model"/>
      <sheetName val="Financial Summary"/>
      <sheetName val="Historical Audited 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sheetName val="Historicals"/>
      <sheetName val="Projected P&amp;L"/>
      <sheetName val="Eclipse - Output for CIM Ex1.1"/>
      <sheetName val="Eclipse - Output for CIM Ex8.1"/>
      <sheetName val="Eclipse - Output for CIM Ex8.2"/>
      <sheetName val="Historical Top Line &gt;&gt;&gt;"/>
      <sheetName val="NCV and Renewals - Direct"/>
      <sheetName val="NCV - Indirect"/>
      <sheetName val="Japan NCV"/>
      <sheetName val="SKU Adjustment"/>
      <sheetName val="Renewals - Indirect ex JPY"/>
      <sheetName val="JPY Renewals - Indirect"/>
      <sheetName val="Direct Revenue"/>
      <sheetName val="Indirect Revenue ex Japan"/>
      <sheetName val="Japan Revenue"/>
      <sheetName val="Adj. Japan Contra"/>
      <sheetName val="Operating Expenses &gt;&gt;&gt;"/>
      <sheetName val="Selling"/>
      <sheetName val="Marketing"/>
      <sheetName val="Royalties"/>
      <sheetName val="FY11 Dev"/>
      <sheetName val="FY11 Support"/>
      <sheetName val="FY12 Dev"/>
      <sheetName val="FY12 Support"/>
      <sheetName val="FY13 Dev"/>
      <sheetName val="FY13 Support"/>
      <sheetName val="FY14 Dev"/>
      <sheetName val="FY14 Support"/>
      <sheetName val="G&amp;A Costs &gt;&gt;&gt;"/>
      <sheetName val="FY13 G&amp;A Summary"/>
      <sheetName val="DM IT &amp; Office WW Allocations"/>
      <sheetName val="GSC"/>
      <sheetName val="G&amp;A"/>
      <sheetName val="IT &amp; Office Summary"/>
      <sheetName val="Historical BS and CF &gt;&gt;&gt;"/>
      <sheetName val="AP"/>
      <sheetName val="AR ex. Japan"/>
      <sheetName val="JPY AR"/>
      <sheetName val="Indirect Deferred Rev ex Japan"/>
      <sheetName val="JPY Indirect Deferred Revenue"/>
      <sheetName val="Total Direct Deferred Revenue"/>
      <sheetName val="Direct Deferred Revenue"/>
      <sheetName val="Capex"/>
      <sheetName val="Cap Sftw Dev"/>
      <sheetName val="PROJECTIONS &gt;&gt;&gt;&gt;"/>
      <sheetName val="Indirect Bookings Projection"/>
      <sheetName val="Bookings By Type"/>
      <sheetName val="Indirect Deferred"/>
      <sheetName val="Eclipse Direct Deferred"/>
      <sheetName val="Direct Renewals"/>
      <sheetName val="Contra Projections"/>
      <sheetName val="PROJECTION REV REC&gt;&gt;&gt;"/>
      <sheetName val="1 Year - Upfront"/>
      <sheetName val="3 Year - Upfront"/>
      <sheetName val="5 Year - Maintenance"/>
      <sheetName val="1 Year - Ratable"/>
      <sheetName val="3 Year - Ratable"/>
      <sheetName val="Ownership"/>
      <sheetName val="Pres. Spreads"/>
      <sheetName val="Rev._EBITDA by biz 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quisition Opportunities"/>
      <sheetName val="Conventional Trading"/>
      <sheetName val="Conventional Operating"/>
      <sheetName val="Alternative Trading"/>
      <sheetName val="Alternative Operating"/>
      <sheetName val="Aquiror Analytics ---&gt;"/>
      <sheetName val="KR Model Inputs"/>
      <sheetName val="KR DCF"/>
      <sheetName val="Kroger SQ and PF Proj"/>
      <sheetName val="Kroger PV FSP"/>
      <sheetName val="KR Valuation Summary"/>
      <sheetName val="Pro Forma Analytics ---&gt;"/>
      <sheetName val="Transaction Analytics"/>
      <sheetName val="New Pro Forma Model"/>
      <sheetName val="SVU Post Transaction"/>
      <sheetName val="PV VSP"/>
      <sheetName val="PF KR PV FSP"/>
      <sheetName val="Transaction Output"/>
      <sheetName val="Analysis of VSP"/>
      <sheetName val="Target Analytics ---&gt;"/>
      <sheetName val="SVU Projections Output"/>
      <sheetName val="SQ Valuation Summary"/>
      <sheetName val="SVU SQ and PF Projections"/>
      <sheetName val="SVU PV FSP"/>
      <sheetName val="Consolidated SVU Standalone"/>
      <sheetName val="Consolidated SVU Margins"/>
      <sheetName val="Jewel"/>
      <sheetName val="Cub Foods"/>
      <sheetName val="Shaws"/>
      <sheetName val="Acme"/>
      <sheetName val="Remaining Albertsons Markets"/>
      <sheetName val="Selected Albertsons Markets"/>
      <sheetName val="Save-A-Lot"/>
      <sheetName val="Supervalu Distribution"/>
      <sheetName val="Other"/>
      <sheetName val="FY08 SOTP data"/>
      <sheetName val="FY08E Sum of the Parts"/>
      <sheetName val="SQ SVU DCF w Syn"/>
      <sheetName val="SQ SVU DCF wo Syn"/>
      <sheetName val="PF SVU DCF w Syn"/>
      <sheetName val="PF SVU DCF wo Syn"/>
      <sheetName val="SVU SQ Football Field"/>
      <sheetName val="SVU PF Football Field"/>
      <sheetName val="SVU Cap Structure"/>
      <sheetName val="SVU Liquidity"/>
      <sheetName val="Albertsons Markets"/>
      <sheetName val="Select Albertsons Markets"/>
      <sheetName val="Valuation Charts - Kr Stndalone"/>
      <sheetName val="Acquire Jewel &amp; Acme"/>
      <sheetName val="Scenario 2 - Sensitivity"/>
      <sheetName val="Fin Sum Outputs"/>
      <sheetName val="Valuation Comparison"/>
      <sheetName val="LBO Output - Sensitivities"/>
      <sheetName val="SVU Projections"/>
      <sheetName val="Scenario 3 - Sensitivity"/>
      <sheetName val="LBO Output - Overview"/>
      <sheetName val="Scenario 2 - Combination Data"/>
      <sheetName val="Transaction Sum Outputs"/>
      <sheetName val="Valuation Charts - Acq SVU"/>
      <sheetName val="DCF Output - Kroger Standalone"/>
      <sheetName val="Acquisition Model"/>
      <sheetName val="Football Field Charts"/>
      <sheetName val="Returns Comparison"/>
      <sheetName val="Status Quo"/>
      <sheetName val="Valuation Summary"/>
      <sheetName val="Scenario 3"/>
      <sheetName val="LBO Output - Credit"/>
      <sheetName val="Eclipse - Output for CIM Ex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dend History"/>
      <sheetName val="Dividends"/>
      <sheetName val="Shareholder Returns"/>
      <sheetName val="Post Tax Free Cash Flow"/>
      <sheetName val="Pre Tax Free Cash Flow"/>
      <sheetName val="NAS IS Template"/>
      <sheetName val="Charts - 500"/>
      <sheetName val="Earnings Table"/>
      <sheetName val="Lev Recap Future Price"/>
      <sheetName val="Football Field"/>
      <sheetName val="DCF"/>
      <sheetName val="Future Price"/>
      <sheetName val="Q4 Cash Balance Est."/>
      <sheetName val="Lev Recap Table Output"/>
      <sheetName val="Paydown"/>
      <sheetName val="S&amp;U"/>
      <sheetName val="LBO"/>
      <sheetName val="Leveraged Recap Math"/>
      <sheetName val="Sensitivity"/>
      <sheetName val="AVP"/>
      <sheetName val="EPS Calc"/>
      <sheetName val="FinSum"/>
      <sheetName val="Ownership"/>
      <sheetName val="Pres. Spreads"/>
      <sheetName val="Rev._EBITDA by biz seg."/>
      <sheetName val="Financial Section Data"/>
      <sheetName val="CapEx Hardcode"/>
      <sheetName val="Consolidated SVU Margins"/>
      <sheetName val="SVU PV FSP"/>
      <sheetName val="Other"/>
      <sheetName val="FY08 SOTP data"/>
      <sheetName val="Consolidated SVU Standalo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Aquiror Analytics ---&gt;"/>
      <sheetName val="BBY PMO"/>
      <sheetName val="BBY Model Inputs"/>
      <sheetName val="BBY PV FSP"/>
      <sheetName val="BBY SQ and PF Proj"/>
      <sheetName val="BBY DCF"/>
      <sheetName val="BBY Val Summary"/>
      <sheetName val="BBY Valuation Summary"/>
      <sheetName val="BBY Share Price"/>
      <sheetName val="BBY WACC"/>
      <sheetName val="Pro Forma Analytics ---&gt;"/>
      <sheetName val="Transaction Analytics"/>
      <sheetName val="Transaction Output"/>
      <sheetName val="Pro Forma Model"/>
      <sheetName val="PF PV FSP"/>
      <sheetName val="Analysis of VSP"/>
      <sheetName val="PV VSP"/>
      <sheetName val="Target Analytics ---&gt;"/>
      <sheetName val="GME Model Inputs"/>
      <sheetName val="GME PMO"/>
      <sheetName val="GME Fin. Sum and PMO"/>
      <sheetName val="GME DCF w Syn"/>
      <sheetName val="GME DCF wo Syn"/>
      <sheetName val="GME SQ Football Field"/>
      <sheetName val="GME Share Price"/>
      <sheetName val="RSH PMO"/>
      <sheetName val="RSH Model Inputs"/>
      <sheetName val="RSH Fin. Sum and PMO"/>
      <sheetName val="RSH DCF w Syn"/>
      <sheetName val="RSH DCF wo Syn"/>
      <sheetName val="RSH SQ Football Field"/>
      <sheetName val="RSH Share Price "/>
      <sheetName val="SVU Cap Structure"/>
      <sheetName val="SVU Liquidity"/>
      <sheetName val="RAD JCU Divestiture Chart"/>
      <sheetName val="RAD JCU PF Valuation Summary"/>
      <sheetName val="Duane Reade Stock Swap"/>
      <sheetName val="SQ Valuation Summary"/>
      <sheetName val="Post Tax Free 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Uses Capitalization OLD"/>
      <sheetName val="Sources Uses Capitalization"/>
      <sheetName val="Combination"/>
      <sheetName val="HL&amp;CAC Revenue and EBITDA"/>
      <sheetName val="Summary Financials"/>
      <sheetName val="HL&amp;CAC"/>
      <sheetName val="Merger BS"/>
      <sheetName val="Bridge"/>
      <sheetName val="EBITDA Bridge"/>
      <sheetName val="Top 10"/>
      <sheetName val="BARR Report"/>
      <sheetName val="IS CAC"/>
      <sheetName val="IS HL"/>
      <sheetName val="PV VSP"/>
      <sheetName val="RSH PMO"/>
      <sheetName val="RSH Fin. Sum and PMO"/>
      <sheetName val="BBY Val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外销涤布"/>
      <sheetName val="根据单价分海岛麂皮布"/>
      <sheetName val="外销涤布(标出承包部分)"/>
      <sheetName val="承包部分"/>
      <sheetName val="剔除承包部分"/>
      <sheetName val="Balance"/>
      <sheetName val="账面外销"/>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ditional CE Retailers"/>
      <sheetName val="Enplanements"/>
      <sheetName val="EBITDA per sq ft"/>
      <sheetName val="Loc by RevSq"/>
      <sheetName val="Loc by RevSq Analysis"/>
      <sheetName val="CIP Slide 8"/>
      <sheetName val="CIP Slide 2"/>
      <sheetName val="CIP Slide 3"/>
      <sheetName val="2013 Budget"/>
      <sheetName val="2013 Budget (New)"/>
      <sheetName val="6. Financial Performance Charts"/>
      <sheetName val="13. Horizon Competitors"/>
      <sheetName val="14. Competitors CAGR"/>
      <sheetName val="14. Competitors LTM EBITDA"/>
      <sheetName val="14. Airport Dwell Time"/>
      <sheetName val="14. Market Potential"/>
      <sheetName val="15. Industry Trends Bar Charts"/>
      <sheetName val="18. Breakdown"/>
      <sheetName val="19. SSS Chart"/>
      <sheetName val="19. Inventory"/>
      <sheetName val="19_28. FY 2012 Avg. Trans"/>
      <sheetName val="FY 2010 Avg. Trans"/>
      <sheetName val="FY 2011 Avg. Trans"/>
      <sheetName val="19. Shrink"/>
      <sheetName val="Sales Mix"/>
      <sheetName val="June 10 Balance Sheet"/>
      <sheetName val="20. Attractive Unit Economics"/>
      <sheetName val="ROIC Analysis - Sept 12 updated"/>
      <sheetName val="27. Top SKUs"/>
      <sheetName val="Combined companies locations"/>
      <sheetName val="27. Top List FY 2012"/>
      <sheetName val="29. Category Inv Turns"/>
      <sheetName val="31. Bus. Dev. Revenue"/>
      <sheetName val="33. Retail RFP Process"/>
      <sheetName val="Non Comp New Stores"/>
      <sheetName val="Replacement Stores"/>
      <sheetName val="35. Store Openings Summary"/>
      <sheetName val="35. Store Openings (New Capex)"/>
      <sheetName val="36. ATL Metrics"/>
      <sheetName val="Capex"/>
      <sheetName val="Leases"/>
      <sheetName val="2010 Lease Portfolio"/>
      <sheetName val="37. Lease Portfolio"/>
      <sheetName val="37. Expiring Leases"/>
      <sheetName val="37. Expiring Leases by FY"/>
      <sheetName val="38. Comparison to Competitors"/>
      <sheetName val="40. IT"/>
      <sheetName val="41. Employee Turnover"/>
      <sheetName val="41. Daily Staffing Chart"/>
      <sheetName val="45. 2007 IS"/>
      <sheetName val="45. 2009 IS"/>
      <sheetName val="45. 2010 IS"/>
      <sheetName val="45. 2011 IS"/>
      <sheetName val="45. 2012 IS"/>
      <sheetName val="45. August 2010"/>
      <sheetName val="45. August 2012 Store"/>
      <sheetName val="45. August 2012"/>
      <sheetName val="2008 SSS"/>
      <sheetName val="2009 SSS"/>
      <sheetName val="2011 SSS"/>
      <sheetName val="2012 SSS"/>
      <sheetName val="July 2012 SSS"/>
      <sheetName val="August 2012 SSS"/>
      <sheetName val="September 2012 SSS"/>
      <sheetName val="45. Historical Financials"/>
      <sheetName val="June 2008"/>
      <sheetName val="47. Sum. of FY2013 Performance"/>
      <sheetName val="July 10 Balance Sheet"/>
      <sheetName val="August 10 Balance Sheet"/>
      <sheetName val="Sept 10 Balance Sheet"/>
      <sheetName val="Oct 10 Balance Sheet"/>
      <sheetName val="Nov 10 Balance Sheet"/>
      <sheetName val="Dec 10 Balance Sheet"/>
      <sheetName val="Jan 11 Balance Sheet"/>
      <sheetName val="Feb 11 Balance Sheet"/>
      <sheetName val="Mar 11 Balance Sheet "/>
      <sheetName val="Apr 11 Balance Sheet "/>
      <sheetName val="May 11 Balance Sheet"/>
      <sheetName val="June 11 Balance Sheet"/>
      <sheetName val="July 11 Balance Sheet"/>
      <sheetName val="August 11 Balance Sheet"/>
      <sheetName val="September 11 Balance Sheet"/>
      <sheetName val="October 11 Balance Sheet"/>
      <sheetName val="November 11 Balance Sheet"/>
      <sheetName val="December 11 Balance Sheet "/>
      <sheetName val="January 12 Balance Sheet"/>
      <sheetName val="February 12 Balance Sheet"/>
      <sheetName val="March 12 Balance Sheet "/>
      <sheetName val="Apri 12 Balance Sheet "/>
      <sheetName val="May 12 Balance Sheet"/>
      <sheetName val="June 12 Balance Sheet"/>
      <sheetName val="3 Months FY2013 Perf."/>
      <sheetName val="September 2012"/>
      <sheetName val="September 2012 Stores"/>
      <sheetName val="September 2010"/>
      <sheetName val="48. Quarterly Working Capital"/>
      <sheetName val="Aug 12 Balance Sheet"/>
      <sheetName val="49. Balance Sheet"/>
      <sheetName val="50.Long-Term Growth Assumps."/>
      <sheetName val="Projected Financial Summary"/>
      <sheetName val="HL&amp;CA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3"/>
      <sheetName val="Slide 4"/>
      <sheetName val="Slide 5"/>
      <sheetName val="Slide 6"/>
      <sheetName val="Slide 7"/>
      <sheetName val="Slide 8"/>
      <sheetName val="Slide 9"/>
      <sheetName val="Slide 10"/>
      <sheetName val="Slide 11"/>
      <sheetName val="Slide 12"/>
      <sheetName val="Slide 13"/>
      <sheetName val="Slide 14"/>
      <sheetName val="Slide 16"/>
      <sheetName val="Payor Pie"/>
      <sheetName val="Calendar"/>
      <sheetName val="19. Shrink"/>
      <sheetName val="19_28. FY 2012 Avg. Trans"/>
      <sheetName val="35. Store Openings Summary"/>
      <sheetName val="45. Historical Financials"/>
      <sheetName val="35. Store Openings (New Ca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r"/>
      <sheetName val="Noble"/>
      <sheetName val="Accuride"/>
      <sheetName val="American Axle"/>
      <sheetName val="ArvinMeritor"/>
      <sheetName val="Dana"/>
      <sheetName val="Navistar"/>
      <sheetName val="Oshkosh"/>
      <sheetName val="Trimas"/>
      <sheetName val="Visteon"/>
      <sheetName val="Directed Electronics"/>
      <sheetName val="Pep Boys"/>
      <sheetName val="Penske"/>
      <sheetName val="Sonic"/>
      <sheetName val="Hertz"/>
      <sheetName val="Avis Budget"/>
      <sheetName val="Dollar Thrifty"/>
      <sheetName val="Cooper-Standard Bond"/>
      <sheetName val="Affinia Bond"/>
      <sheetName val="United Components Bond"/>
      <sheetName val="Hayes"/>
      <sheetName val="Sonic - SEE SEPERATE SHEET"/>
      <sheetName val="Hayes Graph"/>
      <sheetName val="Bridge Chart B"/>
      <sheetName val="Slide 12"/>
      <sheetName val="Slide 16"/>
      <sheetName val="Slide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s Summary"/>
      <sheetName val="Summary Slide"/>
      <sheetName val="curve inflections"/>
      <sheetName val="Summary"/>
      <sheetName val="Adjustments"/>
      <sheetName val="Targets"/>
      <sheetName val="TTC Reconciliation"/>
      <sheetName val="TTC Calculator"/>
      <sheetName val="TTC Slope"/>
      <sheetName val="TTC_Revenue_Chart"/>
      <sheetName val="TTC_OI_Chart"/>
      <sheetName val="TTC_FCF_Chart"/>
      <sheetName val="TLR Reconciliation"/>
      <sheetName val="TLR Calculator"/>
      <sheetName val="TLR Slope"/>
      <sheetName val="TLR_Revenue_Chart"/>
      <sheetName val="TLR_OI_Chart"/>
      <sheetName val="TLR_FCF_Chart"/>
      <sheetName val="TL Reconciliation"/>
      <sheetName val="TL Calculator"/>
      <sheetName val="TL Slope"/>
      <sheetName val="TL_Revenue_Chart"/>
      <sheetName val="TL_OI_Chart"/>
      <sheetName val="TL_FCF_Chart"/>
      <sheetName val="TF Reconciliation"/>
      <sheetName val="TF Calculator"/>
      <sheetName val="TF Slope"/>
      <sheetName val="TF_Revenue_Chart"/>
      <sheetName val="TF_OI_Chart"/>
      <sheetName val="TF_FCF_Chart"/>
      <sheetName val="TSH Reconciliation"/>
      <sheetName val="TSH Calculator"/>
      <sheetName val="TSH Slope"/>
      <sheetName val="TSH_Revenue_Chart"/>
      <sheetName val="TSH_OI_Chart"/>
      <sheetName val="TSH_FCF_Chart"/>
      <sheetName val="Version control"/>
      <sheetName val="AVP"/>
      <sheetName val="Output2"/>
      <sheetName val="Module6"/>
      <sheetName val="Output &amp; Financial Statements"/>
      <sheetName val="DCF"/>
      <sheetName val="MainPrintCode"/>
      <sheetName val="Slide 12"/>
      <sheetName val="Slide 16"/>
      <sheetName val="Slide 9"/>
      <sheetName val="Accuride"/>
      <sheetName val="Affinia Bo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M_EBITDA Bridge_Rec"/>
      <sheetName val="CIM_Sales Bridge"/>
      <sheetName val="CIM_New Store Model Contri"/>
      <sheetName val="CIM_Merchandise Mix Charts"/>
      <sheetName val="CIM_Sales Bar Chart"/>
      <sheetName val="CIM_Financial Summary"/>
      <sheetName val="Sales_EBITDA_Peer Comparsion"/>
      <sheetName val="CIM_06-08 BS &amp; CF"/>
      <sheetName val="CIM_Comp Store Sales"/>
      <sheetName val="Financials"/>
      <sheetName val="Industry Growth resized"/>
      <sheetName val="08 Audited P&amp;L"/>
      <sheetName val="Historical and Projected Stores"/>
      <sheetName val="Stock Swap - US"/>
      <sheetName val="Delhaize SQ Projections"/>
      <sheetName val="US JV Projections"/>
      <sheetName val="Stock Swap - Group"/>
      <sheetName val="PV FSP"/>
      <sheetName val="Valuation Summary"/>
      <sheetName val="Pro Forma Statistics"/>
      <sheetName val="Sum of the Parts"/>
      <sheetName val="PF PV FSP"/>
      <sheetName val="Contribution Analysis"/>
      <sheetName val="Delhaize GS Model"/>
      <sheetName val="BBY Val Summary"/>
      <sheetName val="PV VSP"/>
      <sheetName val="RSH PMO"/>
      <sheetName val="RSH Fin. Sum and PMO"/>
      <sheetName val="Summary Financials"/>
      <sheetName val="#REF"/>
      <sheetName val="Targets"/>
      <sheetName val="TL Calcula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e"/>
      <sheetName val="Output"/>
      <sheetName val="Input"/>
      <sheetName val="Exp Data"/>
      <sheetName val="Corp---&gt;"/>
      <sheetName val="PR Slide 1 "/>
      <sheetName val="Slide 1 "/>
      <sheetName val="Slide 2 "/>
      <sheetName val="Slide 3 "/>
      <sheetName val="Slide 4 "/>
      <sheetName val="Slide 5 "/>
      <sheetName val="Slide 6 "/>
      <sheetName val="Slide 7 "/>
      <sheetName val="Slide 8 "/>
      <sheetName val="IB---&gt;"/>
      <sheetName val="PR Slide 1"/>
      <sheetName val="Slide 1"/>
      <sheetName val="Slide 2"/>
      <sheetName val="Slide 3"/>
      <sheetName val="Slide 4"/>
      <sheetName val="Slide  5"/>
      <sheetName val="Slide 6"/>
      <sheetName val="Slide 7  "/>
      <sheetName val="Slide 8"/>
      <sheetName val="IM---&gt;"/>
      <sheetName val="PR Slide 1   "/>
      <sheetName val="Slide 1   "/>
      <sheetName val="Slide 2   "/>
      <sheetName val="Slide 3   "/>
      <sheetName val="Slide 4   "/>
      <sheetName val="Slide 5   "/>
      <sheetName val="Slide 6  "/>
      <sheetName val="Slide 7"/>
      <sheetName val="Slide 8   "/>
      <sheetName val="Tech---&gt;"/>
      <sheetName val="Slide 1     "/>
      <sheetName val="Slide 2  "/>
      <sheetName val="Corp,IB,IM---&gt;"/>
      <sheetName val="Slide 1    "/>
      <sheetName val="Slide 2    "/>
      <sheetName val="Slide 3    "/>
      <sheetName val="Slide 4    "/>
      <sheetName val="Slide 5    "/>
      <sheetName val="Slide 6   "/>
      <sheetName val="Slide 7   "/>
      <sheetName val="Slide 8    "/>
      <sheetName val="Slide 9"/>
      <sheetName val="HEADCOUNT -----&gt;"/>
      <sheetName val="Movements"/>
      <sheetName val="YTD Net Activity"/>
      <sheetName val="HC by Loc &amp; ME"/>
      <sheetName val="HC by Loc"/>
      <sheetName val="HC by Seg"/>
      <sheetName val=" + by Loc &amp; ME"/>
      <sheetName val=" - by Loc &amp; ME"/>
      <sheetName val="+ by Seg"/>
      <sheetName val="- by Seg"/>
      <sheetName val="05 Plan-Spider"/>
      <sheetName val="05 Exp Prior Fcst T &amp; OEssbase"/>
      <sheetName val="05 Exp Prior Fcst Essbase"/>
      <sheetName val="05 Exp Curr Fcst T &amp; O Essbase"/>
      <sheetName val="Tech"/>
      <sheetName val="04 Act-Essbase Organic"/>
      <sheetName val="CUR FYE-R-GSMS"/>
      <sheetName val="Pr FYE-R GSMS"/>
      <sheetName val="05 Plan-Spider Pub-SIC-Other"/>
      <sheetName val="05 Act-Spider Pub-SIC-Other"/>
      <sheetName val="Sales-Act-Prod."/>
      <sheetName val="05 Exp Curr Fcst Essbase "/>
      <sheetName val="04 Act-Spider"/>
      <sheetName val="Sales-Plan-Prod"/>
      <sheetName val="Rev Data"/>
      <sheetName val="Sales-Act-Effec"/>
      <sheetName val="04 Act-Spider Pub-SIC-Other"/>
      <sheetName val="04 R vs NR Act"/>
      <sheetName val="05 R vs NR Act_Fcst"/>
      <sheetName val="05 Act-Spider"/>
      <sheetName val="05 R vs NR Pln"/>
      <sheetName val="05 R vs NR PrFcst"/>
      <sheetName val="Sales-Plan-Effec"/>
      <sheetName val="Sales-Act-Effec 04"/>
      <sheetName val="Sales-Act-Effec Pr Fcst"/>
      <sheetName val="Post Trading Analysis"/>
      <sheetName val="Merger Model"/>
      <sheetName val="Outputs"/>
      <sheetName val="Impact Analysis"/>
      <sheetName val="Targets"/>
      <sheetName val="TL Calculator"/>
      <sheetName val="Future Price"/>
      <sheetName val="FCF"/>
      <sheetName val="Dividend"/>
      <sheetName val="Sales_EBITDA_Peer Comparsion"/>
      <sheetName val="CIM_EBITDA Bridge_R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fety"/>
      <sheetName val="Backlog"/>
      <sheetName val="Employees"/>
      <sheetName val="Industry"/>
      <sheetName val="Industry 2"/>
      <sheetName val="NOA"/>
      <sheetName val="_CIQHiddenCacheSheet"/>
      <sheetName val="WUM Compare"/>
      <sheetName val="Customers"/>
      <sheetName val="Suppliers"/>
      <sheetName val="Seasonality"/>
      <sheetName val="Major &amp; P3"/>
      <sheetName val="Projects"/>
      <sheetName val="International"/>
      <sheetName val="Segment Backlog"/>
      <sheetName val="JV Cash"/>
      <sheetName val="NOL"/>
      <sheetName val="Life Insurance"/>
      <sheetName val="Pension"/>
      <sheetName val="Top Producing Plants"/>
      <sheetName val="Ongoing Projects"/>
      <sheetName val="Slide 7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 Sheets Final"/>
      <sheetName val="Monthly Amortization Analysis"/>
      <sheetName val="Quarterly Amortization Analysis"/>
      <sheetName val="Cap Table"/>
      <sheetName val="Historical Liquidity Analysis"/>
      <sheetName val="Annual Historical Financials"/>
      <sheetName val="Covenant Analysis"/>
      <sheetName val="Transaction Overview"/>
      <sheetName val=" Bridge"/>
      <sheetName val="EBITDA Bridge"/>
      <sheetName val="EBITDA Bridge (2)"/>
      <sheetName val="By Segment"/>
      <sheetName val="Seasona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yersSellers"/>
      <sheetName val="Shareholders"/>
      <sheetName val="Shrs Traded 6mos"/>
      <sheetName val="Shrs Traded 1yr"/>
      <sheetName val="Stock Data"/>
      <sheetName val="Insiders"/>
      <sheetName val="Inst."/>
      <sheetName val="THOMSON"/>
      <sheetName val="ShsTraded"/>
      <sheetName val="Historical Liquidity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Data from Cognos"/>
      <sheetName val="Copy of Source Data"/>
      <sheetName val="Growth &amp; Margin Assums"/>
      <sheetName val="Target_Summary"/>
      <sheetName val="Target_Recon"/>
      <sheetName val="Corp Assumptions"/>
      <sheetName val="Summary"/>
      <sheetName val="MG Summary"/>
      <sheetName val="Model_Base"/>
      <sheetName val="TLR"/>
      <sheetName val="TL"/>
      <sheetName val="TF"/>
      <sheetName val="TSH"/>
      <sheetName val="Corp"/>
      <sheetName val="Acq"/>
      <sheetName val="Overlay"/>
      <sheetName val="DiscOps"/>
      <sheetName val="Debt"/>
      <sheetName val="Interest"/>
      <sheetName val="Taxes"/>
      <sheetName val="AcqDispProceeds"/>
      <sheetName val="Acq Template1"/>
      <sheetName val="Acq Template2"/>
      <sheetName val="Acq Template3"/>
      <sheetName val="Dividend"/>
      <sheetName val="Shares"/>
      <sheetName val="NCIB"/>
      <sheetName val="Acq (2)"/>
      <sheetName val="Credit Model---&gt;"/>
      <sheetName val="Credit Ratios"/>
      <sheetName val="ratio summary"/>
      <sheetName val="inputs"/>
      <sheetName val="SP Calcs"/>
      <sheetName val="SP Charts"/>
      <sheetName val="SP Threshold Charts"/>
      <sheetName val="M Calcs Adjusted"/>
      <sheetName val="M Threshold Chart Adjusted"/>
      <sheetName val="M Charts Adjusted"/>
      <sheetName val="DB Calcs"/>
      <sheetName val="DB Charts"/>
      <sheetName val="Interco Debt Model---&gt;"/>
      <sheetName val="Inputs (2)"/>
      <sheetName val="Key Metrics"/>
      <sheetName val="Covenants Summary"/>
      <sheetName val="Cov Calcs"/>
      <sheetName val="Cash flows"/>
      <sheetName val="Prepayment"/>
      <sheetName val="Interest (2)"/>
      <sheetName val="US Figures"/>
      <sheetName val="Worldwide Figures"/>
      <sheetName val="Debt Inputs"/>
      <sheetName val="AO inputs"/>
      <sheetName val="Allocations"/>
      <sheetName val="High Growth WW"/>
      <sheetName val="Low Growth WW"/>
      <sheetName val="Corporate"/>
      <sheetName val="EV Key Metrics"/>
      <sheetName val="EV Key Metrics-Targets"/>
      <sheetName val="TLR 2006 YTD Q2 Acquisitions"/>
      <sheetName val="MGP&amp;LDetail-07FL"/>
      <sheetName val="MGP&amp;LDetail-07T"/>
      <sheetName val="ConsolP&amp;L-Targets"/>
      <sheetName val="ConsolP&amp;L"/>
      <sheetName val="TLR Analysis"/>
      <sheetName val="TL Analysis"/>
      <sheetName val="TF Analysis"/>
      <sheetName val="TSH Analysis"/>
      <sheetName val="THOMSONplus"/>
      <sheetName val="Adjusted_Earnings"/>
      <sheetName val="MGSummary"/>
      <sheetName val="Corporate costs"/>
      <sheetName val="MGP&amp;LDetail"/>
      <sheetName val="ConsolP&amp;L-Walk"/>
      <sheetName val="Margin_Expansion"/>
      <sheetName val="2007P All In"/>
      <sheetName val="Leverage Analysis"/>
      <sheetName val="2006 LE"/>
      <sheetName val="2006P Discops"/>
      <sheetName val="2006 All DiscOps"/>
      <sheetName val="Analyst Recon 2006"/>
      <sheetName val="Analyst Recon 2007"/>
      <sheetName val="Target Walk"/>
      <sheetName val="Model Check"/>
      <sheetName val="Margin Chart"/>
      <sheetName val="BL Multiples"/>
      <sheetName val="Trading Comps"/>
      <sheetName val="BL Financials"/>
      <sheetName val="EBITDA Recon 2004 - 2008E"/>
      <sheetName val="Income Statement 2004 - 2008E"/>
      <sheetName val="Slide 7  "/>
      <sheetName val="Shrs Traded 6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税务基本信息"/>
      <sheetName val="登记情况"/>
      <sheetName val="历史期间税务申报情况"/>
      <sheetName val="历史期间税务亏损"/>
      <sheetName val="财政补贴"/>
      <sheetName val="Project Greenland_TDD databook "/>
    </sheetNames>
    <definedNames>
      <definedName name="End_Bal"/>
      <definedName name="Loan_Start"/>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 Air Frt."/>
      <sheetName val="Expeditors"/>
      <sheetName val="Rev."/>
      <sheetName val="Financial Performance"/>
      <sheetName val="Cumulative M&amp;A Volume"/>
      <sheetName val="Drivers"/>
      <sheetName val="ROIC"/>
      <sheetName val="Cum. M&amp;A Volume"/>
      <sheetName val="DB Charts"/>
      <sheetName val="Allocations"/>
      <sheetName val="19. Shrink"/>
      <sheetName val="19_28. FY 2012 Avg. Trans"/>
      <sheetName val="35. Store Openings Summary"/>
      <sheetName val="45. Historical Financials"/>
      <sheetName val="35. Store Openings (New Ca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 IS no cap"/>
      <sheetName val="FY 2012 CF"/>
      <sheetName val="FY 2013 CF"/>
      <sheetName val="Capital Expenditures"/>
      <sheetName val="Expenses"/>
      <sheetName val="2011_BS"/>
      <sheetName val="2012_BS"/>
      <sheetName val="2013_BS"/>
      <sheetName val="Audit Income Statement"/>
      <sheetName val="Audit Balance Sheet"/>
      <sheetName val="2012_old"/>
      <sheetName val="FY 2011 CF"/>
      <sheetName val="Charts"/>
      <sheetName val="OUTPUT"/>
      <sheetName val="Provided by Company&gt;&gt;&gt;"/>
      <sheetName val="Audit Cash Flow Statement"/>
      <sheetName val="2010_IS"/>
      <sheetName val="2011_IS"/>
      <sheetName val="2012_IS"/>
      <sheetName val="2013_IS"/>
      <sheetName val="2014 Internals&gt;"/>
      <sheetName val="2014_IS"/>
      <sheetName val="2014_BS"/>
      <sheetName val="2014_CF"/>
      <sheetName val="AR Unbilled 9-30-14"/>
      <sheetName val="CAPEX&gt;"/>
      <sheetName val="2012_Capex"/>
      <sheetName val="2013_Capex"/>
      <sheetName val="2014_Capex"/>
      <sheetName val="PP Model&gt;"/>
      <sheetName val="Summary wo cap"/>
      <sheetName val="Expeditors"/>
      <sheetName val="Def. Air F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 Analysis"/>
      <sheetName val="Chart 1 Data"/>
      <sheetName val="Stock Price"/>
      <sheetName val="Stock Price (2)"/>
      <sheetName val="Summary Financials"/>
      <sheetName val="Ownership"/>
      <sheetName val="Detailed"/>
      <sheetName val="Detailed (2)"/>
      <sheetName val="AVP"/>
      <sheetName val="OUTPUT"/>
      <sheetName val="Audit Cash Flow Statement"/>
      <sheetName val="Charts"/>
      <sheetName val="Audit Income Statement"/>
      <sheetName val="Audit Balance Sheet"/>
      <sheetName val="Capital Expendit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ur Econ II"/>
      <sheetName val="Tour Econ"/>
      <sheetName val="COGS Detail"/>
      <sheetName val="Mix Shift"/>
      <sheetName val="Rate Pass-through"/>
      <sheetName val="Air to Ocean"/>
      <sheetName val="Cost Structure"/>
      <sheetName val="Ownersh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Tabs----&gt;"/>
      <sheetName val="Organic Growth Adjustments"/>
      <sheetName val="Summary Free Cash Flow"/>
      <sheetName val="Sales (Corp)"/>
      <sheetName val="EBITDA (Corp)"/>
      <sheetName val="Operating Profit (Corp)"/>
      <sheetName val="Qtrly Schedules----&gt;"/>
      <sheetName val="Financial Summary Slides"/>
      <sheetName val="YoY Walk"/>
      <sheetName val="Unique Items"/>
      <sheetName val="FYE"/>
      <sheetName val="FCF Detail"/>
      <sheetName val="Revenue Dynamics"/>
      <sheetName val="PoG"/>
      <sheetName val="Capex"/>
      <sheetName val="Projects"/>
      <sheetName val="Expense Savings"/>
      <sheetName val="2008 First Look"/>
      <sheetName val="2008 Waterfall"/>
      <sheetName val="Metrics - A&amp;G"/>
      <sheetName val="Metrics - Pharma"/>
      <sheetName val="Tour Econ 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Data from Cognos"/>
      <sheetName val="Copy of Source Data"/>
      <sheetName val="Growth &amp; Margin Assums"/>
      <sheetName val="Target_Summary"/>
      <sheetName val="Target_Recon"/>
      <sheetName val="Corp Assumptions"/>
      <sheetName val="Summary"/>
      <sheetName val="MG Summary"/>
      <sheetName val="Model_Base"/>
      <sheetName val="TLR"/>
      <sheetName val="TL"/>
      <sheetName val="TF"/>
      <sheetName val="TSH"/>
      <sheetName val="Corp"/>
      <sheetName val="Acq"/>
      <sheetName val="Overlay"/>
      <sheetName val="DiscOps"/>
      <sheetName val="Debt"/>
      <sheetName val="Interest"/>
      <sheetName val="Taxes"/>
      <sheetName val="AcqDispProceeds"/>
      <sheetName val="Acq Template1"/>
      <sheetName val="Acq Template2"/>
      <sheetName val="Acq Template3"/>
      <sheetName val="Dividend"/>
      <sheetName val="Shares"/>
      <sheetName val="NCIB"/>
      <sheetName val="Acq (2)"/>
      <sheetName val="Credit Model---&gt;"/>
      <sheetName val="Credit Ratios"/>
      <sheetName val="ratio summary"/>
      <sheetName val="inputs"/>
      <sheetName val="SP Calcs"/>
      <sheetName val="SP Charts"/>
      <sheetName val="SP Threshold Charts"/>
      <sheetName val="M Calcs Adjusted"/>
      <sheetName val="M Threshold Chart Adjusted"/>
      <sheetName val="M Charts Adjusted"/>
      <sheetName val="DB Calcs"/>
      <sheetName val="DB Charts"/>
      <sheetName val="Interco Debt Model---&gt;"/>
      <sheetName val="Inputs (2)"/>
      <sheetName val="Key Metrics"/>
      <sheetName val="Covenants Summary"/>
      <sheetName val="Cov Calcs"/>
      <sheetName val="Cash flows"/>
      <sheetName val="Prepayment"/>
      <sheetName val="Interest (2)"/>
      <sheetName val="US Figures"/>
      <sheetName val="Worldwide Figures"/>
      <sheetName val="Debt Inputs"/>
      <sheetName val="AO inputs"/>
      <sheetName val="Allocations"/>
      <sheetName val="High Growth WW"/>
      <sheetName val="Low Growth WW"/>
      <sheetName val="Corporate"/>
      <sheetName val="EV Key Metrics"/>
      <sheetName val="EV Key Metrics-Targets"/>
      <sheetName val="TLR 2006 YTD Q2 Acquisitions"/>
      <sheetName val="MGP&amp;LDetail-07FL"/>
      <sheetName val="MGP&amp;LDetail-07T"/>
      <sheetName val="ConsolP&amp;L-Targets"/>
      <sheetName val="ConsolP&amp;L"/>
      <sheetName val="TLR Analysis"/>
      <sheetName val="TL Analysis"/>
      <sheetName val="TF Analysis"/>
      <sheetName val="TSH Analysis"/>
      <sheetName val="THOMSONplus"/>
      <sheetName val="Adjusted_Earnings"/>
      <sheetName val="MGSummary"/>
      <sheetName val="Corporate costs"/>
      <sheetName val="MGP&amp;LDetail"/>
      <sheetName val="ConsolP&amp;L-Walk"/>
      <sheetName val="Margin_Expansion"/>
      <sheetName val="2007P All In"/>
      <sheetName val="Leverage Analysis"/>
      <sheetName val="2006 LE"/>
      <sheetName val="2006P Discops"/>
      <sheetName val="2006 All DiscOps"/>
      <sheetName val="Analyst Recon 2006"/>
      <sheetName val="Analyst Recon 2007"/>
      <sheetName val="Target Walk"/>
      <sheetName val="Model Check"/>
      <sheetName val="Revenue Dynamics"/>
      <sheetName val="Metrics - Pharma"/>
      <sheetName val="FCF Detail"/>
      <sheetName val="Float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cy Slide"/>
      <sheetName val="2007 Performance"/>
      <sheetName val="Slide 4"/>
      <sheetName val="2008 Performance"/>
      <sheetName val="2005-10 Performance"/>
      <sheetName val="Revenue by Segment"/>
      <sheetName val="Revenue by line item"/>
      <sheetName val="2008 Revenue Walk TS Version"/>
      <sheetName val="Book of Business"/>
      <sheetName val="New Sales"/>
      <sheetName val="Org Growth &amp; Margins"/>
      <sheetName val="Strategy"/>
      <sheetName val="Vomit Slide"/>
      <sheetName val="Projects"/>
      <sheetName val="OI Improvement by Category"/>
      <sheetName val="Margin Improvement by Segm"/>
      <sheetName val="Thomson Plus"/>
      <sheetName val="Backfile"/>
      <sheetName val="A&amp;G Segment"/>
      <sheetName val="Pharma Segment"/>
      <sheetName val="Corporate Segment"/>
      <sheetName val="Segment Specific"/>
      <sheetName val="Expense by Top 5"/>
      <sheetName val="Capex by Rationale"/>
      <sheetName val="Slide 23"/>
      <sheetName val="Slide 24"/>
      <sheetName val="ROIC post acquisition"/>
      <sheetName val="Working Capital"/>
      <sheetName val="FCF Wlaks"/>
      <sheetName val="Slide 27"/>
      <sheetName val="Slide 28"/>
      <sheetName val="Slide 29"/>
      <sheetName val="Sheet2"/>
      <sheetName val="Old Slide 26 "/>
      <sheetName val="TLR Total -OI Margin"/>
      <sheetName val="TLR Total - FCF Margin"/>
      <sheetName val="IS Out"/>
      <sheetName val="Model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3 year"/>
      <sheetName val="CIQ_ChartParameters"/>
      <sheetName val="Capitalization"/>
      <sheetName val="Trading Analysis"/>
      <sheetName val="Segment Financials"/>
      <sheetName val="Ownership"/>
      <sheetName val="2008 Revenue Walk TS Ver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Q -------&gt;"/>
      <sheetName val="IS"/>
      <sheetName val="BS"/>
      <sheetName val="Cap Table"/>
      <sheetName val="CF"/>
      <sheetName val="LBO -------&gt;"/>
      <sheetName val="2007E Analysis"/>
      <sheetName val="Historical Financials"/>
      <sheetName val="LBO Analysis"/>
      <sheetName val="3 Statements"/>
      <sheetName val="Financials Overview"/>
      <sheetName val="LBO Output"/>
      <sheetName val="Sensitivity Analysis"/>
      <sheetName val="DCF Analysis"/>
      <sheetName val="Company Financials_New1 ------&gt;"/>
      <sheetName val="Consol Inc Stmt_New1"/>
      <sheetName val="Jen-Coat_New1"/>
      <sheetName val="Tekkote_New1"/>
      <sheetName val="Bal Sheet_New1"/>
      <sheetName val="Cons Cash Flow_New1"/>
      <sheetName val="Capex_New1"/>
      <sheetName val="Valuation Matrix"/>
      <sheetName val="Football Field"/>
      <sheetName val="Company Financials_New2-------&gt;"/>
      <sheetName val="Consol Inc Stmt_New2"/>
      <sheetName val="Jen-Coat_New2"/>
      <sheetName val="Tekkote_New2"/>
      <sheetName val="Bal Sheet_New2"/>
      <sheetName val="Cons Cash Flow_New2"/>
      <sheetName val="Capex_New2"/>
      <sheetName val="Summary Financials"/>
      <sheetName val="Purchase Price Variance"/>
      <sheetName val="LBO Sum"/>
      <sheetName val="RAD Sponsor Investment"/>
      <sheetName val="RAD Cap Structure"/>
      <sheetName val="Divestiture Chart"/>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Summary"/>
      <sheetName val="VAL MATRIX"/>
      <sheetName val="S&amp;U"/>
      <sheetName val="Stock Data"/>
      <sheetName val="Shareholders"/>
      <sheetName val="1yr Sh.Act."/>
      <sheetName val="BuyersSellers"/>
      <sheetName val="Shrs Traded 1yr"/>
      <sheetName val="EVcompChart"/>
      <sheetName val="IndexChart(6M)"/>
      <sheetName val="Media Transactions"/>
      <sheetName val="EV-EBITDA"/>
      <sheetName val="Large Cap"/>
      <sheetName val="ANR"/>
      <sheetName val="History RAW"/>
      <sheetName val="In-Market"/>
      <sheetName val="Map Rider"/>
      <sheetName val="IndexChart (2Y)"/>
      <sheetName val="Valuation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500-finance cost"/>
      <sheetName val="Sheet1"/>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DATA"/>
      <sheetName val="KKKKKKKK"/>
      <sheetName val="总公司2002.12.31"/>
      <sheetName val="综合"/>
      <sheetName val="3-1-1现金"/>
      <sheetName val="选择报表"/>
      <sheetName val="B"/>
      <sheetName val="A"/>
      <sheetName val="资产负债表"/>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XL4Poppy"/>
      <sheetName val=""/>
      <sheetName val="#REF!"/>
      <sheetName val="附表6"/>
      <sheetName val="loan database"/>
      <sheetName val="关联交易-存款"/>
      <sheetName val="総合B"/>
      <sheetName val="hkg01 5e"/>
      <sheetName val="U500-finance_cost"/>
      <sheetName val="U500-finace_cost"/>
      <sheetName val="I101-_loan_to_related_co2000"/>
      <sheetName val="I101-related_co2001"/>
      <sheetName val="Detail_Loan_Move__&amp;_Listing"/>
      <sheetName val="Loan_Analysis"/>
      <sheetName val="Avg_Loan_Balance"/>
      <sheetName val="Detail_Loan_Move____Listing"/>
      <sheetName val="Entity_Data"/>
      <sheetName val="hkg01_5e"/>
      <sheetName val="153541"/>
      <sheetName val="305Raw"/>
      <sheetName val="317Raw"/>
      <sheetName val="Understand the client"/>
      <sheetName val="Bokslutsprocessen"/>
      <sheetName val="Indata"/>
      <sheetName val="CRA"/>
      <sheetName val="eqpmad2"/>
      <sheetName val="CRA-Detail"/>
      <sheetName val="M_5A"/>
      <sheetName val="M_5C"/>
      <sheetName val="____"/>
      <sheetName val="企业表一"/>
      <sheetName val="M-5C"/>
      <sheetName val="M-5A"/>
      <sheetName val="上报资产负债表"/>
      <sheetName val="上报损益表"/>
      <sheetName val="source"/>
      <sheetName val="补充表"/>
      <sheetName val="Financ. Overview"/>
      <sheetName val="Toolbox"/>
      <sheetName val="Sign Off Form"/>
      <sheetName val="master"/>
      <sheetName val="O201"/>
      <sheetName val="Collateral"/>
      <sheetName val="Disposition"/>
      <sheetName val="以前年度损益调整"/>
      <sheetName val="员工工资"/>
      <sheetName val="cs1997"/>
      <sheetName val="17应付票据明细表"/>
      <sheetName val="Parameters"/>
      <sheetName val="source-1"/>
      <sheetName val="LinkData"/>
      <sheetName val="中山低值"/>
      <sheetName val="利乐枕纯鲜牛奶1_16_250g"/>
      <sheetName val="成本计算单_汇总显示_"/>
      <sheetName val="冰淇淋物流成本分析(月度）"/>
      <sheetName val="总公司2002_12_31"/>
      <sheetName val="损益类"/>
      <sheetName val="资产类"/>
      <sheetName val="负债类"/>
      <sheetName val="Sheet3"/>
      <sheetName val="CA_new"/>
      <sheetName val="销售毛利润表"/>
      <sheetName val="J&amp;Q"/>
      <sheetName val="List"/>
      <sheetName val="Info. Request"/>
      <sheetName val="  listing  "/>
      <sheetName val="BS"/>
      <sheetName val="A430"/>
      <sheetName val="kczj0312"/>
      <sheetName val="BS-舟山"/>
      <sheetName val="Page 2"/>
      <sheetName val="Page 1"/>
      <sheetName val="Dora"/>
      <sheetName val="现金流量表（月报）"/>
      <sheetName val="汇总表"/>
      <sheetName val="申报表封面"/>
      <sheetName val="索引表"/>
      <sheetName val="_x005f_x0000__x005f_x0000__x005f_x0000__x005f_x0000__x0"/>
      <sheetName val="_x005f_x005f_x005f_x0000__x005f_x005f_x005f_x0000__x005"/>
      <sheetName val="_x005f_x0000__x005f_x0000__x005"/>
      <sheetName val="_x005f_x005f_x005f_x0000__x005f"/>
      <sheetName val="2,EIR Cat1-2"/>
      <sheetName val="HNTE app"/>
      <sheetName val="OutSum"/>
      <sheetName val="Table"/>
      <sheetName val="Sheet2"/>
      <sheetName val="E1020"/>
      <sheetName val="百利包227g_20_"/>
      <sheetName val="2171_FYbk"/>
      <sheetName val="2171_BK"/>
      <sheetName val="Final sample listing"/>
      <sheetName val="H R"/>
      <sheetName val="Workload"/>
      <sheetName val="월간"/>
      <sheetName val="42贴现"/>
      <sheetName val="N530"/>
      <sheetName val="jg"/>
      <sheetName val="40"/>
      <sheetName val="Setup"/>
      <sheetName val="Expected life"/>
      <sheetName val="业务状况表"/>
      <sheetName val="设备部房屋"/>
      <sheetName val="POWER ASSUMPTIONS"/>
      <sheetName val="银行借款询证"/>
      <sheetName val="（27）实收资本"/>
      <sheetName val="前提1-综合"/>
      <sheetName val="hide"/>
      <sheetName val="1.1牛奶--原奶和产品指标统计表"/>
      <sheetName val="_x005f_x005f_x005f_x005f_x005f_x005f_x005f_x0000__x005f"/>
      <sheetName val="pov"/>
      <sheetName val="BOX SUM"/>
      <sheetName val="FIN GOOD"/>
      <sheetName val="利润表"/>
      <sheetName val="16. Appendix - Intercompany Ref"/>
      <sheetName val="Client Data"/>
      <sheetName val="封面"/>
      <sheetName val="3-11其他流动资产"/>
      <sheetName val="说明"/>
      <sheetName val="收入"/>
      <sheetName val="固定资产折旧表"/>
      <sheetName val="勿删"/>
      <sheetName val="2014透视"/>
      <sheetName val="Gen_Assumptions"/>
      <sheetName val="Summary"/>
      <sheetName val="_x005f_x005f_x005f_x005f_x005f_x005f_x005f_x005f_x005f_x005f_"/>
      <sheetName val="Agmt to be finalized"/>
      <sheetName val="RGDP"/>
      <sheetName val="K311 A_List02"/>
      <sheetName val="TRANSACTION"/>
      <sheetName val="T  B"/>
      <sheetName val="TB"/>
      <sheetName val="9100-PO"/>
      <sheetName val="Raw materials"/>
      <sheetName val="汇总"/>
      <sheetName val="Q110"/>
      <sheetName val="Market Data"/>
      <sheetName val="J300"/>
      <sheetName val="For report"/>
      <sheetName val="legend4"/>
      <sheetName val="Factset"/>
      <sheetName val="_x005f_x0000__x005f"/>
      <sheetName val="_x005f_x005f_x005f_x005f_"/>
      <sheetName val="_x005f_x005f_"/>
      <sheetName val="_x005f_x005f_x005f_x005f_x005f_x005f_x005f_x005f_"/>
      <sheetName val="_"/>
      <sheetName val="Database UK"/>
      <sheetName val="ATC &amp; DCI"/>
      <sheetName val="1-11"/>
      <sheetName val="SFS(BUDGET)"/>
      <sheetName val="CONTENTS"/>
      <sheetName val="OTHER(FLASH)"/>
      <sheetName val="WORKING"/>
      <sheetName val="B-4_2"/>
      <sheetName val="analyse"/>
      <sheetName val="AP018"/>
      <sheetName val="AP019"/>
      <sheetName val="AP020"/>
      <sheetName val="AP021"/>
      <sheetName val="AP022"/>
      <sheetName val="AP023"/>
      <sheetName val="AP026"/>
      <sheetName val="AP001_JiFeng"/>
      <sheetName val="AP010_KeXunBaoZhuang"/>
      <sheetName val="AP011_YiLi"/>
      <sheetName val="AP012_"/>
      <sheetName val="AP013_HuaLian"/>
      <sheetName val="AP015_Jinchang"/>
      <sheetName val="AP016"/>
      <sheetName val="AP017"/>
      <sheetName val="AP002_SanJi"/>
      <sheetName val="AP027"/>
      <sheetName val="AP003_QiDianMo"/>
      <sheetName val="AP004_FengZheng"/>
      <sheetName val="AP005_HanBuo"/>
      <sheetName val="AP006_SiYin"/>
      <sheetName val="AP007_DeLiTai"/>
      <sheetName val="AP008_ZhongYa"/>
      <sheetName val="AP009_YiDa"/>
      <sheetName val="AP9990"/>
      <sheetName val="AP9999"/>
      <sheetName val="VENDORS"/>
      <sheetName val="Accrual"/>
      <sheetName val="benefits"/>
      <sheetName val="basic assumtions"/>
      <sheetName val="Chart of Account"/>
      <sheetName val="MI02"/>
      <sheetName val="dxnsjtempsheet"/>
      <sheetName val="会计科目对照表"/>
      <sheetName val="4-货币资金-现金"/>
      <sheetName val="dm"/>
      <sheetName val="0000000"/>
      <sheetName val="目录"/>
      <sheetName val="Confirmation"/>
      <sheetName val="c_data"/>
      <sheetName val="co_code"/>
      <sheetName val="Register"/>
      <sheetName val="statement 1998"/>
      <sheetName val="K31X"/>
      <sheetName val="XVIa(i) - average price (2)"/>
      <sheetName val="#REF"/>
      <sheetName val="FF-21(a)"/>
      <sheetName val="A3"/>
      <sheetName val="cov"/>
      <sheetName val="C - Cash and Bank"/>
      <sheetName val="A300"/>
      <sheetName val="损益表（按单位)01"/>
      <sheetName val="회사정보"/>
      <sheetName val="评估结论"/>
      <sheetName val="0521"/>
      <sheetName val="F18 Intangible assets"/>
      <sheetName val="F17CIP"/>
      <sheetName val="F19L-T deferred expense"/>
      <sheetName val="Index"/>
      <sheetName val="Cover"/>
      <sheetName val="Data 1"/>
      <sheetName val="F49 RPT transaction"/>
      <sheetName val="for 期货公司-按银行划分-180630&amp;17123 (2"/>
      <sheetName val="明细数据表"/>
      <sheetName val="jpy"/>
      <sheetName val="µ|²vªí"/>
      <sheetName val="kczj0401"/>
      <sheetName val="Graph total Sales"/>
      <sheetName val="36"/>
      <sheetName val="K401"/>
      <sheetName val="Prod.L Chart Daily 产线绩效-日"/>
      <sheetName val="ACUMain"/>
      <sheetName val="设置"/>
      <sheetName val="accode"/>
      <sheetName val="AN532"/>
      <sheetName val="disclosure"/>
      <sheetName val="G110"/>
      <sheetName val="Mp-team 1"/>
      <sheetName val="Info"/>
      <sheetName val="Premium Sep 03"/>
      <sheetName val="Premium Dec 03"/>
      <sheetName val="Bond_2005-6-30"/>
      <sheetName val="template"/>
      <sheetName val="Position_2005-6-30"/>
      <sheetName val="BAD_DEBT"/>
      <sheetName val="20071231 CAS 801 No2 数据"/>
      <sheetName val="APPI.4"/>
      <sheetName val="二.16"/>
      <sheetName val="附表2"/>
      <sheetName val="Investment"/>
      <sheetName val="1"/>
      <sheetName val="2"/>
      <sheetName val="3"/>
      <sheetName val="4"/>
      <sheetName val="5"/>
      <sheetName val="6"/>
      <sheetName val="7"/>
      <sheetName val="8"/>
      <sheetName val="9"/>
      <sheetName val="10"/>
      <sheetName val="11"/>
      <sheetName val="12"/>
      <sheetName val="TOTAL"/>
      <sheetName val="科目库"/>
      <sheetName val="会计科目"/>
      <sheetName val="参数表"/>
      <sheetName val="Drop Down"/>
      <sheetName val="HK tax rate table"/>
      <sheetName val="0194"/>
      <sheetName val="Table 13.1 - 3"/>
      <sheetName val="YS02-02"/>
      <sheetName val="E1"/>
      <sheetName val="PPD Schedule"/>
      <sheetName val="AR"/>
      <sheetName val="财务报表"/>
      <sheetName val="Input"/>
      <sheetName val="工具HK库龄"/>
      <sheetName val="收入_按产品类别（旧版已作废）_"/>
      <sheetName val="Orig FC Pivot Table"/>
      <sheetName val="ARP-U501"/>
      <sheetName val="分公司"/>
      <sheetName val="昆山本部"/>
      <sheetName val="面积指标"/>
      <sheetName val="PRC GAAP"/>
      <sheetName val="名称"/>
      <sheetName val="06k(2)"/>
      <sheetName val="レジン"/>
      <sheetName val="6月"/>
      <sheetName val="细节测试审计抽样"/>
      <sheetName val="披露表(国资)"/>
      <sheetName val="披露表(上市)"/>
      <sheetName val="Assumptions"/>
      <sheetName val="索赔（按车型）A4"/>
      <sheetName val="制造成本预算表A3"/>
      <sheetName val="销售收入A4"/>
      <sheetName val="销售费用预算表(A4)"/>
      <sheetName val="U500-finance_cost1"/>
      <sheetName val="U500-finace_cost1"/>
      <sheetName val="I101-_loan_to_related_co20001"/>
      <sheetName val="I101-related_co20011"/>
      <sheetName val="Detail_Loan_Move__&amp;_Listing1"/>
      <sheetName val="Loan_Analysis1"/>
      <sheetName val="Avg_Loan_Balance1"/>
      <sheetName val="Detail_Loan_Move____Listing1"/>
      <sheetName val="Entity_Data1"/>
      <sheetName val="Repayment_Summary"/>
      <sheetName val="hkg01_5e1"/>
      <sheetName val="28.1.销售收入按产品大类"/>
      <sheetName val="_x0"/>
      <sheetName val="_x005"/>
      <sheetName val="_x005f"/>
      <sheetName val="2005.06"/>
      <sheetName val="U500-finance_cost2"/>
      <sheetName val="U500-finace_cost2"/>
      <sheetName val="I101-_loan_to_related_co20002"/>
      <sheetName val="I101-related_co20012"/>
      <sheetName val="Detail_Loan_Move__&amp;_Listing2"/>
      <sheetName val="Loan_Analysis2"/>
      <sheetName val="Avg_Loan_Balance2"/>
      <sheetName val="Detail_Loan_Move____Listing2"/>
      <sheetName val="Entity_Data2"/>
      <sheetName val="Repayment_Summary1"/>
      <sheetName val="Understand_the_client"/>
      <sheetName val="BALANCE_SHEET"/>
      <sheetName val="Financ__Overview"/>
      <sheetName val="Sign_Off_Form"/>
      <sheetName val="hkg01_5e2"/>
      <sheetName val="总公司2002_12_311"/>
      <sheetName val="loan_database"/>
      <sheetName val="Page_2"/>
      <sheetName val="Page_1"/>
      <sheetName val="Info__Request"/>
      <sheetName val="2,EIR_Cat1-2"/>
      <sheetName val="HNTE_app"/>
      <sheetName val="Final_sample_listing"/>
      <sheetName val="H_R"/>
      <sheetName val="Expected_life"/>
      <sheetName val="POWER_ASSUMPTIONS"/>
      <sheetName val="1_1牛奶--原奶和产品指标统计表"/>
      <sheetName val="BOX_SUM"/>
      <sheetName val="FIN_GOOD"/>
      <sheetName val="16__Appendix_-_Intercompany_Ref"/>
      <sheetName val="Client_Data"/>
      <sheetName val="__listing__"/>
      <sheetName val="Agmt_to_be_finalized"/>
      <sheetName val="K311_A_List02"/>
      <sheetName val="T__B"/>
      <sheetName val="Raw_materials"/>
      <sheetName val="Market_Data"/>
      <sheetName val="For_report"/>
      <sheetName val="Database_UK"/>
      <sheetName val="ATC_&amp;_DCI"/>
      <sheetName val="basic_assumtions"/>
      <sheetName val="Chart_of_Account"/>
      <sheetName val="statement_1998"/>
      <sheetName val="XVIa(i)_-_average_price_(2)"/>
      <sheetName val="C_-_Cash_and_Bank"/>
      <sheetName val="F18_Intangible_assets"/>
      <sheetName val="F19L-T_deferred_expense"/>
      <sheetName val="Data_1"/>
      <sheetName val="F49_RPT_transaction"/>
      <sheetName val="for_期货公司-按银行划分-180630&amp;17123_(2"/>
      <sheetName val="Graph_total_Sales"/>
      <sheetName val="Prod_L_Chart_Daily_产线绩效-日"/>
      <sheetName val="Mp-team_1"/>
      <sheetName val="Premium_Sep_03"/>
      <sheetName val="Premium_Dec_03"/>
      <sheetName val="20071231_CAS_801_No2_数据"/>
      <sheetName val="APPI_4"/>
      <sheetName val="二_16"/>
      <sheetName val="Drop_Down"/>
      <sheetName val="PRC_GAAP"/>
      <sheetName val="HK_tax_rate_table"/>
      <sheetName val="Table_13_1_-_3"/>
      <sheetName val="PPD_Schedule"/>
      <sheetName val="Orig_FC_Pivot_Table"/>
      <sheetName val="28_1_销售收入按产品大类"/>
      <sheetName val="2006-01-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refreshError="1"/>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irect Renewals summary"/>
      <sheetName val="Renewals by contract"/>
      <sheetName val="Sheet2"/>
      <sheetName val="Direct Tab from Contract Analys"/>
      <sheetName val="List price"/>
      <sheetName val="bridge"/>
      <sheetName val="Standalone P&amp;L"/>
      <sheetName val="Adjustment Assumptions"/>
      <sheetName val="Headcount"/>
      <sheetName val="G&amp;A"/>
      <sheetName val="IT Infrastructure"/>
      <sheetName val="Facilities"/>
      <sheetName val="Employee IT"/>
      <sheetName val="Employee Office"/>
      <sheetName val="Employee T&amp;E"/>
      <sheetName val="Executive Office"/>
      <sheetName val="DM Shared Support"/>
      <sheetName val="DM Shared R&amp;D"/>
      <sheetName val="DM Shared Sales"/>
      <sheetName val="DM Shared Marketing"/>
      <sheetName val="DM Shared Admin"/>
      <sheetName val="Tech Pubs"/>
      <sheetName val="External Royalties"/>
      <sheetName val="Employees as of 12.31.14"/>
      <sheetName val="Discretionary Bonus"/>
      <sheetName val="Epsilon Non-Employees"/>
      <sheetName val="Support --&gt;"/>
      <sheetName val="P&amp;L Summary - DiscOps"/>
      <sheetName val="Hyp  - Epsilon"/>
      <sheetName val="FX"/>
      <sheetName val="Epsilon Employees Piviot"/>
      <sheetName val="G&amp;A Support per Sullivan"/>
      <sheetName val="Dis Ops tie Out Item 15"/>
      <sheetName val="Combo Summary Item 17"/>
      <sheetName val="Revenue Contra Item 20"/>
      <sheetName val="Revenue Summary Item 20"/>
      <sheetName val="Japan Rev Item 20"/>
      <sheetName val="Bookings Item 22"/>
      <sheetName val="Direct Revenue Gross Item 24"/>
      <sheetName val="Shrs Traded 1yr"/>
      <sheetName val="Stock Data"/>
      <sheetName val="VAL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ources"/>
      <sheetName val="Slide 2"/>
      <sheetName val="Total Construction Spending"/>
      <sheetName val="Private Construction Spending"/>
      <sheetName val="Res v. NonRes v. Infra"/>
      <sheetName val="TCS YoY Growth"/>
      <sheetName val="PCS YoY Growth"/>
      <sheetName val="GDP"/>
      <sheetName val="Page 3"/>
      <sheetName val="Housing Starts-Annual"/>
      <sheetName val="Single Family Delinquency"/>
      <sheetName val="Page4"/>
      <sheetName val="New Homes Data"/>
      <sheetName val="New Homes Sold"/>
      <sheetName val="Total Housing Inventory"/>
      <sheetName val="Inventory of Homes AFS"/>
      <sheetName val="Exisiting Homes Data"/>
      <sheetName val="Exisiting Home Sales"/>
      <sheetName val="Months Supply Homes AFS"/>
      <sheetName val="Combined Data"/>
      <sheetName val="New_Exisiting Sales"/>
      <sheetName val="Inventory_New_Exisiting"/>
      <sheetName val="Months Supply AFS"/>
      <sheetName val="HomeOwnership Rates"/>
      <sheetName val="Page5"/>
      <sheetName val="Foreclosure share of home sales"/>
      <sheetName val="first mortgage loan defaults"/>
      <sheetName val="Page6"/>
      <sheetName val="Median US Home Prices"/>
      <sheetName val="Affordability"/>
      <sheetName val="30 yr Mortgage rate"/>
      <sheetName val="Page 7"/>
      <sheetName val="Personal Savings Rate"/>
      <sheetName val="Unemployment rate"/>
      <sheetName val="Confidence Index"/>
      <sheetName val="Mortgage Loan tightening stds"/>
      <sheetName val="Page 10"/>
      <sheetName val="LIRA"/>
      <sheetName val="Home Eq Cash out"/>
      <sheetName val="Remodeling Market Index"/>
      <sheetName val="Page 11"/>
      <sheetName val="Private Non-resGDP"/>
      <sheetName val="Private Nonres compon"/>
      <sheetName val="Page 12"/>
      <sheetName val="ABI Non Res Correl"/>
      <sheetName val="CMBS Issuance"/>
      <sheetName val="Loan Delinquency"/>
      <sheetName val="Page 13"/>
      <sheetName val="Non Res Components"/>
      <sheetName val="StatevsFed"/>
      <sheetName val="GDP vs. Non Res"/>
      <sheetName val="Sheet2"/>
      <sheetName val="Payor Mapping.ACO"/>
      <sheetName val="Procedure Mapping.ACO"/>
      <sheetName val="Payor Mapping.AGD"/>
      <sheetName val="Payor Mapping.ALE"/>
      <sheetName val="Payor Mapping.ASA"/>
      <sheetName val="Payor Mapping.ASD"/>
      <sheetName val="Payor Mapping.ATP"/>
      <sheetName val="Payor Mapping.AVM"/>
      <sheetName val="Procedure Mapping.AVM"/>
      <sheetName val="Credit Summary HY 2"/>
      <sheetName val="DCF CHI"/>
      <sheetName val="Sheet1"/>
      <sheetName val="Cover"/>
      <sheetName val="Claims"/>
      <sheetName val="Corporate PPT"/>
      <sheetName val="WTI Coporate Eliminations PPT"/>
      <sheetName val="Pro Sales Buildup"/>
      <sheetName val="Shrs Traded 1yr"/>
      <sheetName val="Stock Data"/>
      <sheetName val="VAL MATRIX"/>
      <sheetName val="COA"/>
      <sheetName val="21"/>
      <sheetName val="27"/>
      <sheetName val="34"/>
      <sheetName val="13"/>
      <sheetName val="33"/>
      <sheetName val="18"/>
      <sheetName val="BP equity performance"/>
      <sheetName val="Family Housing Starts Breakdown"/>
      <sheetName val="Charts"/>
      <sheetName val="Housing forecasts"/>
      <sheetName val="EBITDA Graph"/>
      <sheetName val="CC Graph 3"/>
      <sheetName val="PE Graph"/>
      <sheetName val="CC Graph"/>
      <sheetName val="Top SMA Clients by Boutiques"/>
      <sheetName val="Top SMA Clients"/>
      <sheetName val="Output"/>
      <sheetName val="Raw materi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g. in-store emp. turnover"/>
      <sheetName val="Employee Daily Staffing Chart"/>
      <sheetName val="FY2012 Merchandise Gross Margin"/>
      <sheetName val="Merchandise Strategies"/>
      <sheetName val="Historical Financials"/>
      <sheetName val="Working Capital"/>
      <sheetName val="CIP Slide 42"/>
      <sheetName val="Balance Sheet"/>
      <sheetName val="Waterfall Chart (old)"/>
      <sheetName val="Employee Turnover"/>
      <sheetName val="Sales and GM by Category"/>
      <sheetName val="Quarterly Working Capital"/>
      <sheetName val="Personal Savings Rate"/>
      <sheetName val="Unemployment rate"/>
      <sheetName val="ABI Non Res Correl"/>
      <sheetName val="Mortgage Loan tightening st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sheetName val="Corporate Timeline"/>
      <sheetName val="Financials"/>
      <sheetName val="Valuation and Shareholders"/>
      <sheetName val="ANR"/>
      <sheetName val="CRO Market Segments"/>
      <sheetName val="CRO Market Share"/>
      <sheetName val="FY2012 Merchandise Gross Marg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Y08E Sum of the Parts"/>
      <sheetName val="FY08 SOTP data"/>
      <sheetName val="Dollar Store FV LTM "/>
      <sheetName val="High Yield"/>
      <sheetName val="Lag 12-month default rate"/>
      <sheetName val="Avg Bid for Selected Large Inst"/>
      <sheetName val="Ancd M&amp;A Vol"/>
      <sheetName val="US M&amp;A Vol by Year"/>
      <sheetName val="LBO Vol"/>
      <sheetName val="Fund Raising"/>
      <sheetName val="Credit Spreads"/>
      <sheetName val="Lev Levels Remain High"/>
      <sheetName val="Hist HIgh Yield"/>
      <sheetName val="Avg S&amp;P PE and EV"/>
      <sheetName val="Avg LBO"/>
      <sheetName val="Recent Large LBO"/>
      <sheetName val="Vol of in-mkt HY supply"/>
      <sheetName val="Wkly HY Mut Fund Flows"/>
      <sheetName val="Wkly HY New Issue Vol"/>
      <sheetName val="Avg All-In Yield single B"/>
      <sheetName val="Frwd Lev Loan Inst Calen"/>
      <sheetName val="BBB 10 Yr vs US Treas"/>
      <sheetName val="Hist Avg Indus BB Coupon"/>
      <sheetName val="Cross border vol vs % M&amp;A"/>
      <sheetName val="US Dol vs Various Curr"/>
      <sheetName val="Cross Bord M&amp;A"/>
      <sheetName val="Crude Oil"/>
      <sheetName val="Fed Funds Rate"/>
      <sheetName val="Monthly ARM resets"/>
      <sheetName val="Unemploy rate and real GDP grth"/>
      <sheetName val="Cons Conf &amp; S&amp;P 500"/>
      <sheetName val="US Unemploy Rate"/>
      <sheetName val="Initial Jobless Claims"/>
      <sheetName val="Summary Retail Storebase"/>
      <sheetName val="Economic and Int Rate Forecast"/>
      <sheetName val="US Mkt Dynamics"/>
      <sheetName val="Line_DATA"/>
      <sheetName val="Avg Comp Store Sales Growth"/>
      <sheetName val="Large National Discount"/>
      <sheetName val="Multi National"/>
      <sheetName val="Canadian"/>
      <sheetName val="Regional"/>
      <sheetName val="Food Inflation"/>
      <sheetName val="Comp Store Sales ex Food Infl"/>
      <sheetName val="Quarterly comp store sales"/>
      <sheetName val="Comp LTM EBITDA data"/>
      <sheetName val="Comp LTM EBITDA chart"/>
      <sheetName val="1 and 3 yr total shareholder rt"/>
      <sheetName val="10 Yr Hist FV LTM EBITDA"/>
      <sheetName val="data"/>
      <sheetName val="NA Food Retail Trans Strategic"/>
      <sheetName val="NA Food Retail Trans Fin Spon"/>
      <sheetName val="Same Store Sales Growth"/>
      <sheetName val="Fd Cons Price Indx &amp; Comp Sales"/>
      <sheetName val="Line_DATA (2)"/>
      <sheetName val="Sheet1"/>
      <sheetName val="Acquire ABS &amp; Retail"/>
      <sheetName val="Categories"/>
      <sheetName val="Cover"/>
      <sheetName val="Valuation and Sharehol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ment Sales to GP Breakdown"/>
      <sheetName val="Model Assumptions Output"/>
      <sheetName val="Sprouts DCF"/>
      <sheetName val="SQ Valuation Summary"/>
      <sheetName val="Sprouts Analysis of EV"/>
      <sheetName val="Projections Summary"/>
      <sheetName val="Consolidated Model"/>
      <sheetName val="Store Model Buildup"/>
      <sheetName val="Transaction Overview"/>
      <sheetName val="Transaction Recom Output"/>
      <sheetName val="Transaction Recommendation"/>
      <sheetName val="Transaction Ownership Return_1"/>
      <sheetName val="Transaction Ownership Return_2"/>
      <sheetName val="Pro Forma New Stores"/>
      <sheetName val="PGI Management Fee Output"/>
      <sheetName val="Management Fee Football"/>
      <sheetName val="Transaction Mgmt Fee"/>
      <sheetName val="SQ Dividend Analysis"/>
      <sheetName val="CIM_EBITDA Bridge"/>
      <sheetName val="CIM_Sales Bridge"/>
      <sheetName val="CIM_GAAP EBITDA Bridge"/>
      <sheetName val="CIM_New Store Model"/>
      <sheetName val="CIM_Merchandise Mix Charts"/>
      <sheetName val="CIM_Sales Bar Chart"/>
      <sheetName val="CIM_Store Bar Chart"/>
      <sheetName val="CIM_Financial Summary"/>
      <sheetName val="Sales_EBITDA_Peer Comparsion"/>
      <sheetName val="CIM_Comp Store Sales"/>
      <sheetName val="CIM_06-08 BS &amp; CF"/>
      <sheetName val="Model Line Item Breakdown"/>
      <sheetName val="2008 - Consolidated"/>
      <sheetName val="2008 - Stores"/>
      <sheetName val="2008 - Warehouse"/>
      <sheetName val="2008 - Corporate HQ"/>
      <sheetName val="2008 - NSD"/>
      <sheetName val="2008 - Regional Admin"/>
      <sheetName val="2008 - Beverage"/>
      <sheetName val="2008 Q1 Dept breakdown"/>
      <sheetName val="2008 Q2 Dept breakdown"/>
      <sheetName val="2008 Q3 Dept breakdown"/>
      <sheetName val="2008 Q4 Dept breakdown"/>
      <sheetName val="2009 - Consolidated"/>
      <sheetName val="2009 - Store Consolidated"/>
      <sheetName val="2009 - Warehouse"/>
      <sheetName val="2009 - Corporate"/>
      <sheetName val="2009 - NSD"/>
      <sheetName val="2009 - Regional Admin"/>
      <sheetName val="2009 Q1 Dept breakdown"/>
      <sheetName val="2009 Q2 Dept breakdown"/>
      <sheetName val="2009 Q3 Dept breakdown"/>
      <sheetName val="2009 Q4 Dept breakdown"/>
      <sheetName val="2007 Dept breakdown"/>
      <sheetName val="2008 Dept breakdown"/>
      <sheetName val="2008 Audit Breakdown - GG"/>
      <sheetName val="Company Financial Detail ---&gt;"/>
      <sheetName val="Historical Balance Sheets"/>
      <sheetName val="Historical Cash Flow Statements"/>
      <sheetName val="Consolidated Buildup"/>
      <sheetName val="Alt. Consol. Buildup"/>
      <sheetName val="Alt. Consol. Buildup w Links"/>
      <sheetName val="Store Contribution Buildup"/>
      <sheetName val="Corporate HQ Buildup"/>
      <sheetName val="Regional Admin Buildup"/>
      <sheetName val="New Store Dev Buildup"/>
      <sheetName val="Beverage Buildup"/>
      <sheetName val="Warehouse Buildup"/>
      <sheetName val="TI New Store Model"/>
      <sheetName val="BTS New Store Model"/>
      <sheetName val="Debt Breakdown----&gt;"/>
      <sheetName val="Debt and Interest Summary"/>
      <sheetName val="El Cajon Note"/>
      <sheetName val="Shopping Center Note"/>
      <sheetName val="$10mm Notes"/>
      <sheetName val="$15mm Notes"/>
      <sheetName val="EBIT Bridge"/>
      <sheetName val="Val Matrix (offer)"/>
      <sheetName val="DCF Output - EBITDA (BP)"/>
      <sheetName val="G DCF - EBITDA (BP)"/>
      <sheetName val="Giant - Detailed Historical"/>
      <sheetName val="Giant Overview"/>
      <sheetName val="Giant Standalone"/>
      <sheetName val="Research Projections"/>
      <sheetName val="DCF Output - Perpetual"/>
      <sheetName val="G DCF - EBITDA"/>
      <sheetName val="EPS Bridge"/>
      <sheetName val="DCF Projections"/>
      <sheetName val="Val Matrix"/>
      <sheetName val="Dollar Store FV LTM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2)"/>
      <sheetName val="Table 1"/>
      <sheetName val="Chart 1"/>
      <sheetName val="Pro Forma New Stores"/>
    </sheetNames>
    <sheetDataSet>
      <sheetData sheetId="0" refreshError="1"/>
      <sheetData sheetId="1" refreshError="1"/>
      <sheetData sheetId="2" refreshError="1"/>
      <sheetData sheetId="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8E Sales"/>
      <sheetName val="2008E EBITDA"/>
      <sheetName val="2008E EV-EBITDA"/>
      <sheetName val="2009E EV-EBITDA"/>
      <sheetName val="Chemicals M&amp;A volume"/>
      <sheetName val="Chemicals M&amp;A volume value"/>
      <sheetName val="Value of Transaction"/>
      <sheetName val="Value of Transaction value"/>
      <sheetName val="Largecap"/>
      <sheetName val="Midcap"/>
      <sheetName val="Commodity"/>
      <sheetName val="Commodity Ouput (pasted)"/>
      <sheetName val="Table 1"/>
      <sheetName val="Chart 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nt Overview"/>
      <sheetName val="Accretion-(Dilution)"/>
      <sheetName val="Val Matrix (offer)"/>
      <sheetName val="Val Matrix"/>
      <sheetName val="Football Field"/>
      <sheetName val="Per Share"/>
      <sheetName val="Giant"/>
      <sheetName val="Giant - Detailed Historical"/>
      <sheetName val="EBIT Bridge"/>
      <sheetName val="EPS Bridge"/>
      <sheetName val="Giant Standalone"/>
      <sheetName val="Adjusted Financials"/>
      <sheetName val="Giant Standalone (P)"/>
      <sheetName val="Giant - Detailed"/>
      <sheetName val="Research Projections"/>
      <sheetName val="Net Debt"/>
      <sheetName val="G DCF - EBITDA"/>
      <sheetName val="G DCF - EBITDA (9.30.07)"/>
      <sheetName val="G DCF - EBITDA (BP)"/>
      <sheetName val="G DCF - Perpetual"/>
      <sheetName val="G WACC"/>
      <sheetName val="DCF Output - EBITDA"/>
      <sheetName val="DCF Output - EBITDA (BP)"/>
      <sheetName val="DCF Output - Perpetual"/>
      <sheetName val="DCF Projections"/>
      <sheetName val="Detailed Historical Growth"/>
      <sheetName val="Hist. Graph Input"/>
      <sheetName val="Premium"/>
      <sheetName val="Rev. Growth"/>
      <sheetName val="EBIT Growth"/>
      <sheetName val="EBITDA Growth"/>
      <sheetName val="Net Income Growth"/>
      <sheetName val="EPS Growth"/>
      <sheetName val="Margins (BarChart)"/>
      <sheetName val="Margin Expansion"/>
      <sheetName val="Premiums Paid"/>
      <sheetName val="Kroger PV FSP"/>
      <sheetName val="Kroger PMO"/>
      <sheetName val="Transaction Output"/>
      <sheetName val="SVU SQ Football Field"/>
      <sheetName val="PF KR PV FSP"/>
      <sheetName val="KR Model Inputs"/>
      <sheetName val="SVU SQ Projections"/>
      <sheetName val="Kroger SQ and PF Proj"/>
      <sheetName val="PV VSP"/>
      <sheetName val="Transaction Analytics"/>
      <sheetName val="Acquisition Opportunities"/>
      <sheetName val="2008E EBIT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QChart4"/>
      <sheetName val="CIQChart4Data"/>
      <sheetName val="CIQ_ChartParameters"/>
      <sheetName val="CONTROL"/>
      <sheetName val="Sheet1"/>
      <sheetName val="Comps"/>
      <sheetName val="Syn"/>
      <sheetName val="TUNE FINANCIALS"/>
      <sheetName val="Contrib (TUNE)"/>
      <sheetName val="ANAD v TUNE"/>
      <sheetName val="Exch Ratio"/>
      <sheetName val="CSR Price 1yr"/>
      <sheetName val="ValComp (Transaction)"/>
      <sheetName val="Product"/>
      <sheetName val="Bench Analysis"/>
      <sheetName val="RevEBITDA"/>
      <sheetName val="Shareholdings"/>
      <sheetName val="Trans Comps"/>
      <sheetName val="Tech M&amp;A Deals"/>
      <sheetName val="ValComp (Public)"/>
      <sheetName val="Path to Profit"/>
      <sheetName val="ANAD"/>
      <sheetName val="Valuation Summ."/>
      <sheetName val="TUNE"/>
      <sheetName val="NASDAQ"/>
      <sheetName val="CSR"/>
      <sheetName val="Contrib (ANEN)"/>
      <sheetName val="ANEN"/>
      <sheetName val="ANEN Stock Pr"/>
      <sheetName val="1 yr Index"/>
      <sheetName val="3 yr Index"/>
      <sheetName val="OCLR"/>
      <sheetName val="Scratch"/>
      <sheetName val="DCF Output - Perpetual"/>
      <sheetName val="EPS Brid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IS"/>
      <sheetName val="CF"/>
      <sheetName val="BS"/>
      <sheetName val="ISNEW"/>
      <sheetName val="New Drivers"/>
      <sheetName val="Sheet1"/>
      <sheetName val="__FDSCACHE__"/>
      <sheetName val="DSht"/>
      <sheetName val="Drivers"/>
      <sheetName val="Repurchase"/>
      <sheetName val="ROI"/>
      <sheetName val="Viking"/>
      <sheetName val="Store model"/>
      <sheetName val="StoreDetl"/>
      <sheetName val="Hist"/>
      <sheetName val="Stores"/>
      <sheetName val="Graph"/>
      <sheetName val="New Graph"/>
      <sheetName val="Misc"/>
      <sheetName val="Revs"/>
      <sheetName val="new stores"/>
      <sheetName val="SSS"/>
      <sheetName val="Cnvrt"/>
      <sheetName val="Notes"/>
      <sheetName val="Module1"/>
      <sheetName val="Module2"/>
      <sheetName val="Module3"/>
      <sheetName val="Module4"/>
      <sheetName val="Module5"/>
      <sheetName val="Module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3.1"/>
      <sheetName val="Slide 3.2"/>
      <sheetName val="Slide 3.3 - Notes"/>
      <sheetName val="Slide 4, 5, 9, 13 &amp; 14"/>
      <sheetName val="Slide 6 and 11"/>
      <sheetName val="Slide 8 and 13"/>
      <sheetName val="Slide 10"/>
      <sheetName val="Slide 15"/>
      <sheetName val="Slide 16"/>
      <sheetName val="Charts"/>
      <sheetName val="Comparable Company Analysis"/>
      <sheetName val="Path to Profit"/>
      <sheetName val="Exch Rat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Debt Comparison"/>
      <sheetName val="Scenario Analysis"/>
      <sheetName val="Key Metrics"/>
      <sheetName val="Covenants Summary"/>
      <sheetName val="Cov Calcs"/>
      <sheetName val="Cash flows"/>
      <sheetName val="Interest"/>
      <sheetName val="Prepayment"/>
      <sheetName val="US Figures"/>
      <sheetName val="Worldwide Figures"/>
      <sheetName val="Debt Inputs"/>
      <sheetName val="AO inputs"/>
      <sheetName val="Allocations"/>
      <sheetName val="Timing"/>
      <sheetName val="Debt Analysis"/>
      <sheetName val="Cash Reconciliation"/>
      <sheetName val="High Growth WW"/>
      <sheetName val="Low Growth WW"/>
      <sheetName val="Slide 4, 5, 9, 13 &amp; 14"/>
      <sheetName val="NAS Multiples"/>
      <sheetName val="Gro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ight &gt;&gt;&gt;"/>
      <sheetName val="Rate Trending"/>
      <sheetName val="Freight Rate Summary"/>
      <sheetName val="Fuel Surcharge"/>
      <sheetName val="Oil"/>
      <sheetName val="Macro &gt;&gt;&gt;"/>
      <sheetName val="Consumer Wallet Share"/>
      <sheetName val="unemployment"/>
      <sheetName val="Personal Income"/>
      <sheetName val="consumer spending % of GDP"/>
      <sheetName val="Personal Savings"/>
      <sheetName val="consumer leverage"/>
      <sheetName val="Income vs Consumption"/>
      <sheetName val="Metals"/>
      <sheetName val="consumer credit outstanding"/>
      <sheetName val="CPI"/>
      <sheetName val="Other &gt;&gt;&gt;"/>
      <sheetName val="Advertising spend"/>
      <sheetName val="VVI"/>
      <sheetName val="Backup &gt;&gt;&gt;"/>
      <sheetName val="FedEx (a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s-Opps"/>
      <sheetName val="Consol view"/>
      <sheetName val="EPS Growth"/>
      <sheetName val="EPS Growth-OLD"/>
      <sheetName val="SBU Summaries"/>
      <sheetName val="Corp Waterfall"/>
      <sheetName val="Rev &amp; OI Walk"/>
      <sheetName val="Org gr-OI mgn"/>
      <sheetName val="THOMSONplus"/>
      <sheetName val="Consensus rec"/>
      <sheetName val="Consensus"/>
      <sheetName val="2006A Rec-OLD"/>
      <sheetName val="2007LE Rec-OLD"/>
      <sheetName val="2006A Rec"/>
      <sheetName val="2007LE Rec"/>
      <sheetName val="OI Mgn Walk backup"/>
      <sheetName val="NAL"/>
      <sheetName val="TLRI"/>
      <sheetName val="TTA"/>
      <sheetName val="TF"/>
      <sheetName val="TS"/>
      <sheetName val="TH"/>
      <sheetName val="Shares"/>
      <sheetName val="Org grwth-OI mgn2"/>
      <sheetName val="KentuckyMetrics"/>
      <sheetName val="VictoriaMetrics"/>
      <sheetName val="HaywardMetrics"/>
      <sheetName val="NAS Multiples"/>
      <sheetName val="Slide 8"/>
      <sheetName val="Slide 10"/>
      <sheetName val="Slide 13"/>
      <sheetName val="Slide 14"/>
      <sheetName val="Slide 12"/>
      <sheetName val="Slide 16"/>
      <sheetName val="Slide 5"/>
      <sheetName val="Slide 9"/>
      <sheetName val="Slide 11"/>
      <sheetName val="Slide 6"/>
      <sheetName val="Slide 4"/>
      <sheetName val="2008 Revenue Walk TS Version"/>
      <sheetName val="FCF Wlaks"/>
      <sheetName val="Currency Slide"/>
      <sheetName val="Freight Rate Summary"/>
      <sheetName val="Debt Comparis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w Man"/>
      <sheetName val="Capital Requirements"/>
      <sheetName val="EBITDA"/>
      <sheetName val="Current Trading Statistics"/>
      <sheetName val="Historical Multiples Output"/>
      <sheetName val="Historical Multiples Backup"/>
      <sheetName val="Price Performance Output"/>
      <sheetName val="MedSolutions Financial Data"/>
      <sheetName val="Consol view"/>
      <sheetName val="EPS Growth"/>
      <sheetName val="TTA"/>
      <sheetName val="SBU Summa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 SG&amp;A Analysis"/>
      <sheetName val="By-Product Forecasts&gt;&gt;&gt;"/>
      <sheetName val="ACR_by Product"/>
      <sheetName val="Artex_by Product"/>
      <sheetName val="Bridges&gt;&gt;&gt;"/>
      <sheetName val="Artex_Bridges"/>
      <sheetName val="ACR_Bridges"/>
      <sheetName val="Output_Revenue Bridge"/>
      <sheetName val="Output_Contribution Bridge"/>
      <sheetName val="Category"/>
      <sheetName val="Price Performance 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Bad Debt Charts"/>
      <sheetName val="Summary Financial Output"/>
      <sheetName val="LBO Output"/>
      <sheetName val="Football"/>
      <sheetName val="Model"/>
      <sheetName val="Summary"/>
      <sheetName val="IS-Consolidated"/>
      <sheetName val="IS-Merg"/>
      <sheetName val="BS-Merg"/>
      <sheetName val="CF-Merg"/>
      <sheetName val="EBITDA Bridge"/>
      <sheetName val="IS-GTL"/>
      <sheetName val="BS-GTL"/>
      <sheetName val="CF-GTL"/>
      <sheetName val="GTL PF Adj"/>
      <sheetName val="IS-MCI"/>
      <sheetName val="BS-MCI"/>
      <sheetName val="CF-MCI"/>
      <sheetName val="Debt-Merg"/>
      <sheetName val="Taxes-Merg"/>
      <sheetName val="Opening BS"/>
      <sheetName val="GTL Historicals--&gt;"/>
      <sheetName val="qtrs"/>
      <sheetName val="2004"/>
      <sheetName val="fin statement"/>
      <sheetName val="NPM Stub"/>
      <sheetName val="Pro Forma Analysis--&gt;"/>
      <sheetName val="MCI PF Adj"/>
      <sheetName val="PF Bridge"/>
      <sheetName val="FTI Analysis"/>
      <sheetName val="old"/>
      <sheetName val="M-D"/>
      <sheetName val="Output_Revenue Brid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Feeder IS"/>
      <sheetName val="Feeder BS"/>
      <sheetName val="IS"/>
      <sheetName val="BS"/>
      <sheetName val="Acq. LBO"/>
      <sheetName val="Convert"/>
      <sheetName val="WACC"/>
      <sheetName val="Sum P&amp;L"/>
      <sheetName val="SU-Cap"/>
      <sheetName val="Adj Combined IS"/>
      <sheetName val="DCF"/>
      <sheetName val="DCF II"/>
      <sheetName val="LBO"/>
      <sheetName val="PV of Future Price"/>
      <sheetName val="FF"/>
      <sheetName val="Contribution Analysis"/>
      <sheetName val="Cont (not linked)"/>
      <sheetName val="AVP"/>
      <sheetName val="Summary Financials - Charts"/>
      <sheetName val="Credit Summary"/>
      <sheetName val="Sensitivities Input"/>
      <sheetName val="Sensitivities Output"/>
      <sheetName val="Cap Table"/>
      <sheetName val="S&amp;U"/>
      <sheetName val="Coin Financials"/>
      <sheetName val="April Presentation Comps"/>
      <sheetName val="Operating Metrics ILEC Only"/>
      <sheetName val="Operating Graphs"/>
      <sheetName val="ILEC DATA Output MADRIVER"/>
      <sheetName val="Y-O-Y Graphs"/>
      <sheetName val="EQ Output"/>
      <sheetName val="ILEC DATA Output Grayrock"/>
      <sheetName val="ILEC DATA Output"/>
      <sheetName val="High Dividend Output"/>
      <sheetName val="Relative Val"/>
      <sheetName val="Valuation Graphs"/>
      <sheetName val="Charts"/>
      <sheetName val="Weekly Update Output"/>
      <sheetName val="CTCI"/>
      <sheetName val="DECC"/>
      <sheetName val="EQ"/>
      <sheetName val="FRP"/>
      <sheetName val="IWA"/>
      <sheetName val="NPSI"/>
      <sheetName val="SURW"/>
      <sheetName val="WIN.old"/>
      <sheetName val="S&amp;P500"/>
      <sheetName val="IPCM"/>
      <sheetName val="Valuation"/>
      <sheetName val="Healthcare Services"/>
      <sheetName val="Bad Debt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Q_ChartParameters"/>
      <sheetName val="Relative Stock Performance"/>
      <sheetName val="Stock Performance"/>
      <sheetName val="Shares Traded"/>
      <sheetName val="Ownership Overview"/>
      <sheetName val="Institutional Ownership"/>
      <sheetName val="Ownership Data"/>
      <sheetName val="Analyst Ratings"/>
      <sheetName val="PF Analysis"/>
      <sheetName val="Various Prices"/>
      <sheetName val="Research Targets"/>
      <sheetName val="All Ownership_New"/>
      <sheetName val="Cont (not link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Fins Output"/>
      <sheetName val="Cash Flow"/>
      <sheetName val="Model"/>
      <sheetName val="Chart 1"/>
      <sheetName val="Football Field"/>
      <sheetName val="Various Pric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估价对象为北京市房地产，为所有。根据《国有土地使用证》[]，估价对象（分摊）出让国有建设用地使用权面积为91882.52平方米，建筑面积为127615.19平方米。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估价对象为北京市房地产,属开发建设的，该项目尚在开发建设中。根据《国有土地使用证》[]，估价对象（分摊）出让国有建设用地使用权面积为91882.52平方米，规划建筑面积为127615.19平方米。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2025年4月24日（评估专业人员实地查勘之日）</v>
      </c>
    </row>
    <row r="13" spans="1:2">
      <c r="A13" s="1119" t="s">
        <v>529</v>
      </c>
      <c r="B13" s="1120" t="str">
        <f>'预评函-1'!A18</f>
        <v>本次估价的“房地产价值”是指在正常市场情况下，在价值时点2025年4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121047</v>
      </c>
    </row>
    <row r="21" spans="1:2">
      <c r="A21" s="1119" t="s">
        <v>537</v>
      </c>
      <c r="B21" s="1120">
        <f ca="1">'预评函-2'!D7</f>
        <v>9485</v>
      </c>
    </row>
    <row r="22" spans="1:2">
      <c r="A22" s="1119" t="s">
        <v>538</v>
      </c>
      <c r="B22" s="1120" t="str">
        <f ca="1">'预评函-2'!D6</f>
        <v>壹拾贰亿壹仟零肆拾柒万元整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121047</v>
      </c>
    </row>
    <row r="31" spans="1:2">
      <c r="A31" s="1119" t="s">
        <v>576</v>
      </c>
      <c r="B31" s="1120">
        <f ca="1">'预评函-2'!D15</f>
        <v>9485</v>
      </c>
    </row>
    <row r="32" spans="1:2">
      <c r="A32" s="1119" t="s">
        <v>543</v>
      </c>
      <c r="B32" s="1120" t="str">
        <f ca="1">'预评函-2'!D14</f>
        <v>壹拾贰亿壹仟零肆拾柒万元整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127615.19</v>
      </c>
    </row>
    <row r="44" spans="1:2">
      <c r="A44" s="1119" t="s">
        <v>575</v>
      </c>
      <c r="B44" s="1120" t="str">
        <f>'预评函-3'!C2</f>
        <v>(分摊)土地面积</v>
      </c>
    </row>
    <row r="45" spans="1:2">
      <c r="A45" s="1119" t="s">
        <v>547</v>
      </c>
      <c r="B45" s="1120">
        <f>'预评函-3'!C4</f>
        <v>91882.52</v>
      </c>
    </row>
    <row r="46" spans="1:2">
      <c r="A46" s="1119" t="s">
        <v>573</v>
      </c>
      <c r="B46" s="1120" t="str">
        <f>'预评函-3'!D2</f>
        <v>出让国有建设用地使用权价值</v>
      </c>
    </row>
    <row r="47" spans="1:2">
      <c r="A47" s="1119" t="s">
        <v>548</v>
      </c>
      <c r="B47" s="1120">
        <f ca="1">'预评函-3'!D4</f>
        <v>33530</v>
      </c>
    </row>
    <row r="48" spans="1:2">
      <c r="A48" s="1119" t="s">
        <v>549</v>
      </c>
      <c r="B48" s="1120">
        <f ca="1">'预评函-3'!E4</f>
        <v>2627</v>
      </c>
    </row>
    <row r="49" spans="1:2">
      <c r="A49" s="1119" t="s">
        <v>550</v>
      </c>
      <c r="B49" s="1120" t="str">
        <f ca="1">'预评函-3'!D5</f>
        <v>叁亿叁仟伍佰叁拾万元整</v>
      </c>
    </row>
    <row r="50" spans="1:2">
      <c r="A50" s="1119" t="s">
        <v>574</v>
      </c>
      <c r="B50" s="1120" t="str">
        <f>'预评函-3'!F2</f>
        <v>在建建筑物价值</v>
      </c>
    </row>
    <row r="51" spans="1:2">
      <c r="A51" s="1119" t="s">
        <v>551</v>
      </c>
      <c r="B51" s="1120">
        <f ca="1">'预评函-3'!F4</f>
        <v>87517</v>
      </c>
    </row>
    <row r="52" spans="1:2">
      <c r="A52" s="1119" t="s">
        <v>552</v>
      </c>
      <c r="B52" s="1120">
        <f ca="1">'预评函-3'!G4</f>
        <v>6858</v>
      </c>
    </row>
    <row r="53" spans="1:2">
      <c r="A53" s="1119" t="s">
        <v>580</v>
      </c>
      <c r="B53" s="1120" t="str">
        <f ca="1">'预评函-3'!F5</f>
        <v>捌亿柒仟伍佰壹拾柒万元整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M10" sqref="M10"/>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9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3"/>
      <c r="B54" s="1447" t="s">
        <v>385</v>
      </c>
      <c r="C54" s="1445" t="s">
        <v>583</v>
      </c>
    </row>
    <row r="55" spans="1:4">
      <c r="A55" s="3293"/>
      <c r="B55" s="1447" t="s">
        <v>386</v>
      </c>
      <c r="C55" s="1445" t="s">
        <v>584</v>
      </c>
    </row>
    <row r="56" spans="1:4">
      <c r="A56" s="3293"/>
      <c r="B56" s="1447" t="s">
        <v>387</v>
      </c>
      <c r="C56" s="1445" t="s">
        <v>588</v>
      </c>
    </row>
    <row r="57" spans="1:4">
      <c r="A57" s="329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94" t="s">
        <v>2571</v>
      </c>
      <c r="J2" s="3294"/>
      <c r="K2" s="3294"/>
      <c r="L2" s="3294"/>
      <c r="M2" s="3294"/>
      <c r="N2" s="3294"/>
      <c r="O2" s="3294"/>
      <c r="P2" s="3294"/>
      <c r="Q2" s="3294"/>
      <c r="R2" s="3294"/>
    </row>
    <row r="3" spans="1:18">
      <c r="A3" s="2763" t="s">
        <v>2492</v>
      </c>
      <c r="B3" s="2764">
        <f>项目基本情况!D3</f>
        <v>45771</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1.65</v>
      </c>
      <c r="D5" s="2768">
        <f>IF(ISERROR(ROUND(POWER(1+E5,A5-C5)*(POWER(1+E5,C5)-1)/(POWER(1+E5,A5)-1),3)),0,ROUND(POWER(1+E5,A5-C5)*(POWER(1+E5,C5)-1)/(POWER(1+E5,A5)-1),4))</f>
        <v>7.9200000000000007E-2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11.66</v>
      </c>
      <c r="D6" s="2768">
        <f>IF(ISERROR(ROUND(POWER(1+E6,A6-C6)*(POWER(1+E6,C6)-1)/(POWER(1+E6,A6)-1),3)),0,ROUND(POWER(1+E6,A6-C6)*(POWER(1+E6,C6)-1)/(POWER(1+E6,A6)-1),4))</f>
        <v>0.42709999999999998</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31.67</v>
      </c>
      <c r="D7" s="2768">
        <f>IF(ISERROR(ROUND(POWER(1+E7,A7-C7)*(POWER(1+E7,C7)-1)/(POWER(1+E7,A7)-1),3)),0,ROUND(POWER(1+E7,A7-C7)*(POWER(1+E7,C7)-1)/(POWER(1+E7,A7)-1),4))</f>
        <v>0.76</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5" t="s">
        <v>3379</v>
      </c>
      <c r="B50" s="3145" t="s">
        <v>3380</v>
      </c>
      <c r="C50" s="3145" t="s">
        <v>3381</v>
      </c>
      <c r="D50" s="3145" t="s">
        <v>3382</v>
      </c>
    </row>
    <row r="51" spans="1:4">
      <c r="A51" s="3145" t="s">
        <v>3383</v>
      </c>
      <c r="B51" s="2765">
        <f>B52+B53</f>
        <v>15000</v>
      </c>
      <c r="C51" s="3146">
        <f>D51/B51</f>
        <v>2666.6666666666665</v>
      </c>
      <c r="D51" s="2765">
        <f>D52+D53</f>
        <v>40000000</v>
      </c>
    </row>
    <row r="52" spans="1:4">
      <c r="A52" s="3147" t="s">
        <v>3384</v>
      </c>
      <c r="B52" s="3148">
        <v>10000</v>
      </c>
      <c r="C52" s="3148">
        <v>1500</v>
      </c>
      <c r="D52" s="3149">
        <f>C52*B52</f>
        <v>15000000</v>
      </c>
    </row>
    <row r="53" spans="1:4">
      <c r="A53" s="3147" t="s">
        <v>3385</v>
      </c>
      <c r="B53" s="3148">
        <v>5000</v>
      </c>
      <c r="C53" s="3148">
        <v>5000</v>
      </c>
      <c r="D53" s="3149">
        <f>C53*B53</f>
        <v>25000000</v>
      </c>
    </row>
    <row r="54" spans="1:4">
      <c r="A54" s="3145" t="s">
        <v>3386</v>
      </c>
      <c r="B54" s="2765">
        <f>B51</f>
        <v>15000</v>
      </c>
      <c r="C54" s="2771">
        <v>700</v>
      </c>
      <c r="D54" s="2765">
        <f t="shared" ref="D54:D55" si="5">C54*B54</f>
        <v>10500000</v>
      </c>
    </row>
    <row r="55" spans="1:4">
      <c r="A55" s="3145" t="s">
        <v>3387</v>
      </c>
      <c r="B55" s="2765">
        <f>B51</f>
        <v>15000</v>
      </c>
      <c r="C55" s="2771">
        <v>1500</v>
      </c>
      <c r="D55" s="2765">
        <f t="shared" si="5"/>
        <v>22500000</v>
      </c>
    </row>
    <row r="56" spans="1:4">
      <c r="A56" s="3145" t="s">
        <v>3388</v>
      </c>
      <c r="B56" s="2765">
        <f>B51</f>
        <v>15000</v>
      </c>
      <c r="C56" s="3150">
        <f>C51+C54+C55</f>
        <v>4866.6666666666661</v>
      </c>
      <c r="D56" s="2765">
        <f>D51+D54+D55</f>
        <v>73000000</v>
      </c>
    </row>
    <row r="58" spans="1:4">
      <c r="A58" s="3145" t="s">
        <v>3389</v>
      </c>
      <c r="B58" s="3151">
        <v>0.05</v>
      </c>
      <c r="C58" s="2765">
        <f>C56*(1+B58)</f>
        <v>5110</v>
      </c>
      <c r="D58" s="2765">
        <f>D56*B58</f>
        <v>3650000</v>
      </c>
    </row>
    <row r="60" spans="1:4">
      <c r="A60" s="3145" t="s">
        <v>3390</v>
      </c>
      <c r="B60" s="2771">
        <v>3500</v>
      </c>
      <c r="C60" s="2771">
        <f>C53</f>
        <v>5000</v>
      </c>
      <c r="D60" s="2765">
        <f>C60*B60</f>
        <v>17500000</v>
      </c>
    </row>
    <row r="62" spans="1:4">
      <c r="A62" s="3145" t="s">
        <v>3391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21" sqref="D2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95" t="str">
        <f>IF(B10="北京市","北京市",C10)&amp;F10&amp;IF(结果表!G1="在建","出让国有建设用地使用权及在建建筑物",IF(结果表!G1="土地","出让国有建设用地使用权",))&amp;B9&amp;"预评估"</f>
        <v>北京市房地产抵押价值预评估</v>
      </c>
      <c r="C1" s="3296"/>
      <c r="D1" s="3296"/>
      <c r="E1" s="3296"/>
      <c r="F1" s="3296"/>
      <c r="G1" s="3296"/>
      <c r="H1" s="3296"/>
      <c r="I1" s="329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45771</v>
      </c>
      <c r="C3" s="2186" t="s">
        <v>2171</v>
      </c>
      <c r="D3" s="2185">
        <v>45771</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3403</v>
      </c>
      <c r="C8" s="2201"/>
      <c r="D8" s="3298" t="s">
        <v>2177</v>
      </c>
      <c r="E8" s="2202" t="s">
        <v>3404</v>
      </c>
      <c r="F8" s="2203"/>
      <c r="G8" s="2442"/>
      <c r="H8" s="2442"/>
      <c r="I8" s="2442"/>
      <c r="J8" s="2245"/>
      <c r="K8" s="2400"/>
      <c r="L8" s="2399"/>
      <c r="M8" s="2399"/>
      <c r="N8" s="2245"/>
      <c r="O8" s="1670"/>
      <c r="P8" s="2245"/>
      <c r="Q8" s="2245"/>
      <c r="R8" s="2245"/>
    </row>
    <row r="9" spans="1:30" ht="13.5" thickBot="1">
      <c r="A9" s="2204" t="s">
        <v>2178</v>
      </c>
      <c r="B9" s="2205" t="s">
        <v>3404</v>
      </c>
      <c r="C9" s="2206"/>
      <c r="D9" s="3299"/>
      <c r="E9" s="2205" t="s">
        <v>43</v>
      </c>
      <c r="F9" s="2207"/>
      <c r="G9" s="2443"/>
      <c r="H9" s="2443"/>
      <c r="I9" s="2443"/>
      <c r="J9" s="2245"/>
      <c r="K9" s="2402"/>
      <c r="L9" s="2399"/>
      <c r="M9" s="2399"/>
      <c r="N9" s="2245"/>
      <c r="O9" s="1670"/>
      <c r="P9" s="2245"/>
      <c r="Q9" s="2245"/>
      <c r="R9" s="2245"/>
    </row>
    <row r="10" spans="1:30" ht="13.5" thickTop="1">
      <c r="A10" s="2208" t="s">
        <v>2179</v>
      </c>
      <c r="B10" s="2209" t="s">
        <v>3405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c r="F13" s="803"/>
      <c r="G13" s="803"/>
      <c r="H13" s="803">
        <v>57019</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30.81</v>
      </c>
      <c r="I15" s="2221" t="str">
        <f>IF(A13="出让",IF(I13="","",ROUNDDOWN(MIN((I13-$D$3)/365,I14),2)),I14)</f>
        <v/>
      </c>
      <c r="J15" s="2805"/>
      <c r="K15" s="1670"/>
      <c r="L15" s="1670"/>
      <c r="M15" s="2245"/>
      <c r="N15" s="1670"/>
      <c r="O15" s="2245"/>
      <c r="P15" s="2245"/>
      <c r="Q15" s="2245"/>
      <c r="AD15" s="1618"/>
    </row>
    <row r="16" spans="1:30">
      <c r="A16" s="2211" t="s">
        <v>2193</v>
      </c>
      <c r="B16" s="3305"/>
      <c r="C16" s="3306"/>
      <c r="D16" s="3307"/>
      <c r="E16" s="2222" t="s">
        <v>2194</v>
      </c>
      <c r="F16" s="3308"/>
      <c r="G16" s="3309"/>
      <c r="H16" s="3309"/>
      <c r="I16" s="3310"/>
      <c r="J16" s="2245"/>
      <c r="K16" s="2403"/>
      <c r="L16" s="1670"/>
      <c r="M16" s="1670"/>
      <c r="N16" s="2245"/>
      <c r="O16" s="1670"/>
      <c r="P16" s="2245"/>
      <c r="Q16" s="2245"/>
      <c r="R16" s="2245"/>
    </row>
    <row r="17" spans="1:28">
      <c r="A17" s="305" t="s">
        <v>2195</v>
      </c>
      <c r="B17" s="294" t="s">
        <v>2196</v>
      </c>
      <c r="C17" s="8">
        <f>'数据-汇总表'!E3</f>
        <v>127615.19</v>
      </c>
      <c r="D17" s="1256" t="s">
        <v>2197</v>
      </c>
      <c r="E17" s="3311" t="s">
        <v>2198</v>
      </c>
      <c r="F17" s="3312"/>
      <c r="G17" s="3312"/>
      <c r="H17" s="3312"/>
      <c r="I17" s="331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91882.52</v>
      </c>
      <c r="D18" s="1029" t="s">
        <v>2201</v>
      </c>
      <c r="E18" s="3314" t="s">
        <v>2202</v>
      </c>
      <c r="F18" s="3315"/>
      <c r="G18" s="3315"/>
      <c r="H18" s="3315"/>
      <c r="I18" s="331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301" t="s">
        <v>2206</v>
      </c>
      <c r="C20" s="3302"/>
      <c r="D20" s="3303" t="s">
        <v>2207</v>
      </c>
      <c r="E20" s="3304"/>
      <c r="F20" s="2430" t="s">
        <v>1056</v>
      </c>
      <c r="G20" s="2442"/>
      <c r="H20" s="2442"/>
      <c r="I20" s="2442"/>
      <c r="J20" s="2245"/>
      <c r="K20" s="330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30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30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31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31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31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319"/>
      <c r="B30" s="294" t="s">
        <v>2218</v>
      </c>
      <c r="C30" s="3320"/>
      <c r="D30" s="3321"/>
      <c r="E30" s="2442"/>
      <c r="F30" s="2442"/>
      <c r="G30" s="2442"/>
      <c r="H30" s="2442"/>
      <c r="I30" s="2442"/>
      <c r="J30" s="2245"/>
      <c r="K30" s="2402"/>
      <c r="L30" s="2399"/>
      <c r="M30" s="2399"/>
      <c r="N30" s="2245"/>
      <c r="O30" s="1670"/>
      <c r="P30" s="2245"/>
      <c r="Q30" s="2245"/>
      <c r="R30" s="2245"/>
      <c r="S30" s="2245"/>
      <c r="T30" s="2245"/>
      <c r="U30" s="2245"/>
      <c r="V30" s="2245"/>
    </row>
    <row r="31" spans="1:28">
      <c r="A31" s="332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32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32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317" t="s">
        <v>2228</v>
      </c>
      <c r="T34" s="315" t="str">
        <f>NUMBERSTRING(7-K34,1)&amp;"通"</f>
        <v>七通</v>
      </c>
      <c r="U34" s="2245"/>
      <c r="V34" s="2245"/>
    </row>
    <row r="35" spans="1:30">
      <c r="A35" s="2236"/>
      <c r="B35" s="3317" t="s">
        <v>2229</v>
      </c>
      <c r="C35" s="3317"/>
      <c r="D35" s="3317"/>
      <c r="E35" s="331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1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305</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3407</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2E24E-CB1C-4BFF-BD3C-35DC46BC8EA0}">
  <dimension ref="A1:H20"/>
  <sheetViews>
    <sheetView workbookViewId="0">
      <selection activeCell="J20" sqref="J20"/>
    </sheetView>
  </sheetViews>
  <sheetFormatPr defaultRowHeight="13.5"/>
  <cols>
    <col min="1" max="1" width="5.25" bestFit="1" customWidth="1"/>
    <col min="2" max="2" width="10.5" bestFit="1" customWidth="1"/>
    <col min="4" max="4" width="9" bestFit="1" customWidth="1"/>
    <col min="5" max="6" width="13" bestFit="1" customWidth="1"/>
    <col min="8" max="8" width="10.5" bestFit="1" customWidth="1"/>
  </cols>
  <sheetData>
    <row r="1" spans="1:8">
      <c r="A1" s="1405" t="s">
        <v>3408</v>
      </c>
      <c r="B1" s="1405" t="s">
        <v>3409</v>
      </c>
      <c r="C1" s="1405" t="s">
        <v>3410</v>
      </c>
      <c r="D1" s="1405" t="s">
        <v>3425</v>
      </c>
      <c r="E1" s="1405" t="s">
        <v>3423</v>
      </c>
      <c r="F1" s="1405" t="s">
        <v>3424</v>
      </c>
      <c r="G1" s="1405" t="s">
        <v>3585</v>
      </c>
    </row>
    <row r="2" spans="1:8">
      <c r="A2">
        <v>1</v>
      </c>
      <c r="B2">
        <v>3943.15</v>
      </c>
      <c r="C2" s="1405" t="s">
        <v>3411</v>
      </c>
      <c r="D2" s="1405" t="s">
        <v>3412</v>
      </c>
      <c r="E2">
        <v>3943.15</v>
      </c>
      <c r="G2">
        <v>3000</v>
      </c>
      <c r="H2">
        <f>G2*B2</f>
        <v>11829450</v>
      </c>
    </row>
    <row r="3" spans="1:8">
      <c r="A3">
        <v>2</v>
      </c>
      <c r="B3">
        <v>3943.15</v>
      </c>
      <c r="C3" s="1405" t="s">
        <v>3411</v>
      </c>
      <c r="D3" s="1405" t="s">
        <v>3412</v>
      </c>
      <c r="E3">
        <v>3943.15</v>
      </c>
      <c r="G3">
        <v>3000</v>
      </c>
      <c r="H3">
        <f t="shared" ref="H3:H18" si="0">G3*B3</f>
        <v>11829450</v>
      </c>
    </row>
    <row r="4" spans="1:8">
      <c r="A4">
        <v>3</v>
      </c>
      <c r="B4">
        <v>3943.15</v>
      </c>
      <c r="C4" s="1405" t="s">
        <v>3411</v>
      </c>
      <c r="D4" s="1405" t="s">
        <v>3412</v>
      </c>
      <c r="E4">
        <v>3943.15</v>
      </c>
      <c r="G4">
        <v>3000</v>
      </c>
      <c r="H4">
        <f t="shared" si="0"/>
        <v>11829450</v>
      </c>
    </row>
    <row r="5" spans="1:8">
      <c r="A5">
        <v>4</v>
      </c>
      <c r="B5">
        <v>5854.6</v>
      </c>
      <c r="C5" s="1405" t="s">
        <v>3413</v>
      </c>
      <c r="D5" s="1405" t="s">
        <v>3412</v>
      </c>
      <c r="E5">
        <v>5854.6</v>
      </c>
      <c r="G5">
        <v>3000</v>
      </c>
      <c r="H5">
        <f t="shared" si="0"/>
        <v>17563800</v>
      </c>
    </row>
    <row r="6" spans="1:8">
      <c r="A6">
        <v>5</v>
      </c>
      <c r="B6">
        <v>19765.52</v>
      </c>
      <c r="C6" s="3163" t="s">
        <v>3414</v>
      </c>
      <c r="D6" s="1405" t="s">
        <v>3412</v>
      </c>
      <c r="E6">
        <v>19116.82</v>
      </c>
      <c r="F6">
        <v>648.70000000000005</v>
      </c>
      <c r="G6">
        <v>5000</v>
      </c>
      <c r="H6">
        <f t="shared" si="0"/>
        <v>98827600</v>
      </c>
    </row>
    <row r="7" spans="1:8">
      <c r="A7">
        <v>6</v>
      </c>
      <c r="B7">
        <v>3523.59</v>
      </c>
      <c r="C7" s="1405" t="s">
        <v>3411</v>
      </c>
      <c r="D7" s="1405" t="s">
        <v>3412</v>
      </c>
      <c r="E7">
        <v>3523.59</v>
      </c>
      <c r="G7">
        <v>3000</v>
      </c>
      <c r="H7">
        <f t="shared" si="0"/>
        <v>10570770</v>
      </c>
    </row>
    <row r="8" spans="1:8">
      <c r="A8">
        <v>7</v>
      </c>
      <c r="B8">
        <v>3945.38</v>
      </c>
      <c r="C8" s="1405" t="s">
        <v>3411</v>
      </c>
      <c r="D8" s="1405" t="s">
        <v>3412</v>
      </c>
      <c r="E8">
        <v>3945.38</v>
      </c>
      <c r="G8">
        <v>3000</v>
      </c>
      <c r="H8">
        <f t="shared" si="0"/>
        <v>11836140</v>
      </c>
    </row>
    <row r="9" spans="1:8">
      <c r="A9">
        <v>8</v>
      </c>
      <c r="B9">
        <v>3945.38</v>
      </c>
      <c r="C9" s="1405" t="s">
        <v>3411</v>
      </c>
      <c r="D9" s="1405" t="s">
        <v>3412</v>
      </c>
      <c r="E9">
        <v>3945.38</v>
      </c>
      <c r="G9">
        <v>3000</v>
      </c>
      <c r="H9">
        <f t="shared" si="0"/>
        <v>11836140</v>
      </c>
    </row>
    <row r="10" spans="1:8">
      <c r="A10">
        <v>9</v>
      </c>
      <c r="B10">
        <v>5855.32</v>
      </c>
      <c r="C10" s="1405" t="s">
        <v>3413</v>
      </c>
      <c r="D10" s="1405" t="s">
        <v>3412</v>
      </c>
      <c r="E10">
        <v>5855.32</v>
      </c>
      <c r="G10">
        <v>3000</v>
      </c>
      <c r="H10">
        <f t="shared" si="0"/>
        <v>17565960</v>
      </c>
    </row>
    <row r="11" spans="1:8">
      <c r="A11">
        <v>10</v>
      </c>
      <c r="B11">
        <v>13155.61</v>
      </c>
      <c r="C11" s="1405" t="s">
        <v>3413</v>
      </c>
      <c r="D11" s="1405" t="s">
        <v>3412</v>
      </c>
      <c r="E11">
        <v>13155.61</v>
      </c>
      <c r="G11">
        <v>5000</v>
      </c>
      <c r="H11">
        <f t="shared" si="0"/>
        <v>65778050</v>
      </c>
    </row>
    <row r="12" spans="1:8">
      <c r="A12">
        <v>11</v>
      </c>
      <c r="B12">
        <v>6897.66</v>
      </c>
      <c r="C12" s="1405" t="s">
        <v>3415</v>
      </c>
      <c r="D12" s="1405" t="s">
        <v>3412</v>
      </c>
      <c r="E12">
        <v>6897.66</v>
      </c>
      <c r="G12">
        <v>4000</v>
      </c>
      <c r="H12">
        <f t="shared" si="0"/>
        <v>27590640</v>
      </c>
    </row>
    <row r="13" spans="1:8">
      <c r="A13">
        <v>12</v>
      </c>
      <c r="B13">
        <v>2513.34</v>
      </c>
      <c r="C13" s="1405" t="s">
        <v>3415</v>
      </c>
      <c r="D13" s="1405" t="s">
        <v>3416</v>
      </c>
      <c r="E13">
        <v>2513.34</v>
      </c>
      <c r="G13">
        <v>4000</v>
      </c>
      <c r="H13">
        <f t="shared" si="0"/>
        <v>10053360</v>
      </c>
    </row>
    <row r="14" spans="1:8">
      <c r="A14">
        <v>13</v>
      </c>
      <c r="B14">
        <v>2746.56</v>
      </c>
      <c r="C14" s="1405" t="s">
        <v>3415</v>
      </c>
      <c r="D14" s="1405" t="s">
        <v>3416</v>
      </c>
      <c r="E14">
        <v>2746.56</v>
      </c>
      <c r="G14">
        <v>4000</v>
      </c>
      <c r="H14">
        <f t="shared" si="0"/>
        <v>10986240</v>
      </c>
    </row>
    <row r="15" spans="1:8">
      <c r="A15">
        <v>14</v>
      </c>
      <c r="B15">
        <v>4114.71</v>
      </c>
      <c r="C15" s="1405" t="s">
        <v>3417</v>
      </c>
      <c r="D15" s="1405" t="s">
        <v>3416</v>
      </c>
      <c r="E15">
        <v>4114.71</v>
      </c>
      <c r="G15">
        <v>4000</v>
      </c>
      <c r="H15">
        <f t="shared" si="0"/>
        <v>16458840</v>
      </c>
    </row>
    <row r="16" spans="1:8">
      <c r="A16">
        <v>15</v>
      </c>
      <c r="B16">
        <v>9243.11</v>
      </c>
      <c r="C16" s="1405" t="s">
        <v>3415</v>
      </c>
      <c r="D16" s="1405" t="s">
        <v>3412</v>
      </c>
      <c r="E16">
        <v>9243.11</v>
      </c>
      <c r="G16">
        <v>4000</v>
      </c>
      <c r="H16">
        <f t="shared" si="0"/>
        <v>36972440</v>
      </c>
    </row>
    <row r="17" spans="1:8">
      <c r="A17">
        <v>16</v>
      </c>
      <c r="B17">
        <v>33508.22</v>
      </c>
      <c r="C17" s="3163" t="s">
        <v>3418</v>
      </c>
      <c r="D17" s="1405" t="s">
        <v>3412</v>
      </c>
      <c r="E17">
        <f>B17-F17</f>
        <v>25085.11</v>
      </c>
      <c r="F17">
        <f>4862.7+3560.41</f>
        <v>8423.11</v>
      </c>
      <c r="G17">
        <v>5000</v>
      </c>
      <c r="H17">
        <f t="shared" si="0"/>
        <v>167541100</v>
      </c>
    </row>
    <row r="18" spans="1:8">
      <c r="A18">
        <v>17</v>
      </c>
      <c r="B18">
        <v>716.74</v>
      </c>
      <c r="C18" s="1405" t="s">
        <v>3419</v>
      </c>
      <c r="D18" s="1405" t="s">
        <v>3420</v>
      </c>
      <c r="E18">
        <v>716.74</v>
      </c>
      <c r="G18">
        <v>5000</v>
      </c>
      <c r="H18">
        <f t="shared" si="0"/>
        <v>3583700</v>
      </c>
    </row>
    <row r="19" spans="1:8">
      <c r="B19">
        <f>SUM(B2:B18)</f>
        <v>127615.19000000002</v>
      </c>
      <c r="E19">
        <f>SUM(E2:E18)</f>
        <v>118543.38</v>
      </c>
      <c r="F19">
        <f>SUM(F2:F18)</f>
        <v>9071.8100000000013</v>
      </c>
      <c r="G19">
        <f>ROUND(H19/E19,0)</f>
        <v>4578</v>
      </c>
      <c r="H19">
        <f>SUM(H2:H18)</f>
        <v>542653130</v>
      </c>
    </row>
    <row r="20" spans="1:8">
      <c r="E20">
        <f>ROUND(E19*2.22/B19,2)</f>
        <v>2.06</v>
      </c>
    </row>
  </sheetData>
  <phoneticPr fontId="13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91882.52</v>
      </c>
      <c r="B3" s="11">
        <f>IF(C3="否",G5-AT5,G5)</f>
        <v>127615.19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127615.19</v>
      </c>
      <c r="H5" s="13">
        <f t="shared" ref="H5:AT5" si="0">SUM(H13:H656)</f>
        <v>127615.19</v>
      </c>
      <c r="I5" s="13">
        <f t="shared" si="0"/>
        <v>118543.38</v>
      </c>
      <c r="J5" s="13">
        <f t="shared" si="0"/>
        <v>0</v>
      </c>
      <c r="K5" s="13">
        <f t="shared" si="0"/>
        <v>9071.8100000000013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127615.19</v>
      </c>
      <c r="BA5" s="15">
        <f t="shared" si="1"/>
        <v>127615.19</v>
      </c>
      <c r="BB5" s="15">
        <f t="shared" si="1"/>
        <v>118543.38</v>
      </c>
      <c r="BC5" s="15">
        <f t="shared" si="1"/>
        <v>9071.8100000000013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91882.52</v>
      </c>
      <c r="F6" s="13" t="s">
        <v>0</v>
      </c>
      <c r="G6" s="13" t="s">
        <v>1</v>
      </c>
      <c r="H6" s="17">
        <f>SUMIF(I$12:AB$12,"总值",I6:AB6)</f>
        <v>91882.52</v>
      </c>
      <c r="I6" s="13">
        <f t="shared" ref="I6:AB6" si="2">ROUND($A$3*I5/$B$3,2)</f>
        <v>85350.85</v>
      </c>
      <c r="J6" s="13">
        <f t="shared" si="2"/>
        <v>0</v>
      </c>
      <c r="K6" s="13">
        <f t="shared" si="2"/>
        <v>6531.67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91882.52</v>
      </c>
      <c r="AZ6" s="13" t="s">
        <v>2</v>
      </c>
      <c r="BA6" s="13">
        <f>ROUND($AY$6*BA5/$AZ$5,2)</f>
        <v>91882.52</v>
      </c>
      <c r="BB6" s="13">
        <f>ROUND($AY$6*BB5/$AZ$5,2)</f>
        <v>85350.85</v>
      </c>
      <c r="BC6" s="13">
        <f t="shared" ref="BC6:BH6" si="4">ROUND($AY$6*BC5/$AZ$5,2)</f>
        <v>6531.67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3421</v>
      </c>
      <c r="J9" s="761"/>
      <c r="K9" s="1491" t="s">
        <v>3422</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251" t="s">
        <v>3569</v>
      </c>
      <c r="D13" s="1513" t="s">
        <v>3568</v>
      </c>
      <c r="E13" s="13">
        <f>IF($C$3="是",ROUND($A$3*G13/$B$3,2),ROUND($A$3*(G13-AT13)/$B$3,2))</f>
        <v>91882.52</v>
      </c>
      <c r="F13" s="29"/>
      <c r="G13" s="30">
        <f>H13+AC13+AT13</f>
        <v>127615.19</v>
      </c>
      <c r="H13" s="17">
        <f>SUMIF(I$12:AB$12,"总值",I13:AB13)</f>
        <v>127615.19</v>
      </c>
      <c r="I13" s="1514">
        <f>面积位置!E19</f>
        <v>118543.38</v>
      </c>
      <c r="J13" s="1514"/>
      <c r="K13" s="1514">
        <f>面积位置!F19</f>
        <v>9071.8100000000013</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v>
      </c>
      <c r="AY13" s="1260">
        <f>ROUND($AY$6*AZ13/$AZ$5,2)</f>
        <v>91882.52</v>
      </c>
      <c r="AZ13" s="13">
        <f>BA13+BL13</f>
        <v>127615.19</v>
      </c>
      <c r="BA13" s="13">
        <f>SUM(BB13:BK13)</f>
        <v>127615.19</v>
      </c>
      <c r="BB13" s="13">
        <f>IF($D13="是",I13-J13,0)</f>
        <v>118543.38</v>
      </c>
      <c r="BC13" s="13">
        <f>IF($D13="是",K13-L13,0)</f>
        <v>9071.8100000000013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H14" sqref="H1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33" t="s">
        <v>1131</v>
      </c>
      <c r="B2" s="3333"/>
      <c r="C2" s="3333"/>
      <c r="D2" s="748" t="s">
        <v>1107</v>
      </c>
      <c r="E2" s="1523" t="s">
        <v>1108</v>
      </c>
      <c r="F2" s="2439"/>
      <c r="G2" s="2432"/>
      <c r="H2" s="2433"/>
      <c r="I2" s="2146" t="s">
        <v>1132</v>
      </c>
      <c r="J2" s="2439"/>
      <c r="K2" s="2439"/>
      <c r="L2" s="2439"/>
      <c r="M2" s="2439"/>
      <c r="N2" s="2440"/>
      <c r="O2" s="2439"/>
      <c r="P2" s="2439"/>
    </row>
    <row r="3" spans="1:16" ht="15.75" thickBot="1">
      <c r="A3" s="3334" t="s">
        <v>1105</v>
      </c>
      <c r="B3" s="3334"/>
      <c r="C3" s="3334"/>
      <c r="D3" s="41">
        <f>'数据-基础表'!AY6</f>
        <v>91882.52</v>
      </c>
      <c r="E3" s="41">
        <f>'数据-基础表'!AZ5</f>
        <v>127615.19</v>
      </c>
      <c r="F3" s="2439"/>
      <c r="G3" s="42"/>
      <c r="H3" s="43" t="s">
        <v>1106</v>
      </c>
      <c r="I3" s="802">
        <f>ROUND('数据-基础表'!B3/'数据-基础表'!A3,2)</f>
        <v>1.39</v>
      </c>
      <c r="J3" s="2439"/>
      <c r="K3" s="2439"/>
      <c r="L3" s="2439"/>
      <c r="M3" s="2439"/>
      <c r="N3" s="2440"/>
      <c r="O3" s="2439"/>
      <c r="P3" s="2439"/>
    </row>
    <row r="4" spans="1:16" ht="15">
      <c r="A4" s="3335"/>
      <c r="B4" s="3336"/>
      <c r="C4" s="3337"/>
      <c r="D4" s="1524" t="s">
        <v>1107</v>
      </c>
      <c r="E4" s="1525" t="s">
        <v>1108</v>
      </c>
      <c r="F4" s="2439"/>
      <c r="G4" s="2434" t="s">
        <v>1133</v>
      </c>
      <c r="H4" s="43" t="s">
        <v>1113</v>
      </c>
      <c r="I4" s="802">
        <f>ROUND(SUMIF('数据-基础表'!I9:AS9,"地上",'数据-基础表'!I5:AS5)/'数据-基础表'!A3,2)</f>
        <v>1.29</v>
      </c>
      <c r="J4" s="2439"/>
      <c r="K4" s="2439"/>
      <c r="L4" s="2439"/>
      <c r="M4" s="2439"/>
      <c r="N4" s="2440"/>
      <c r="O4" s="2439"/>
      <c r="P4" s="2439"/>
    </row>
    <row r="5" spans="1:16">
      <c r="A5" s="42" t="s">
        <v>1109</v>
      </c>
      <c r="B5" s="3338" t="s">
        <v>1110</v>
      </c>
      <c r="C5" s="3338"/>
      <c r="D5" s="43">
        <f>ROUND($D$3*E5/$E$3,2)</f>
        <v>0</v>
      </c>
      <c r="E5" s="44">
        <f>SUMIF('数据-基础表'!$11:$11,"住宅",'数据-基础表'!$5:$5)</f>
        <v>0</v>
      </c>
      <c r="F5" s="2439"/>
      <c r="G5" s="42"/>
      <c r="H5" s="43" t="s">
        <v>1106</v>
      </c>
      <c r="I5" s="802">
        <f>ROUND(E31/D31,2)</f>
        <v>1.39</v>
      </c>
      <c r="J5" s="2439"/>
      <c r="K5" s="2439"/>
      <c r="L5" s="2439"/>
      <c r="M5" s="2439"/>
      <c r="N5" s="2439"/>
      <c r="O5" s="2439"/>
      <c r="P5" s="2439"/>
    </row>
    <row r="6" spans="1:16" ht="15" thickBot="1">
      <c r="A6" s="1527"/>
      <c r="B6" s="3338" t="s">
        <v>1111</v>
      </c>
      <c r="C6" s="3338"/>
      <c r="D6" s="43">
        <f>ROUND($D$3*E6/$E$3,2)</f>
        <v>91882.52</v>
      </c>
      <c r="E6" s="44">
        <f>E3-E5</f>
        <v>127615.19</v>
      </c>
      <c r="F6" s="2439"/>
      <c r="G6" s="1529" t="s">
        <v>1112</v>
      </c>
      <c r="H6" s="45" t="s">
        <v>1113</v>
      </c>
      <c r="I6" s="2435">
        <f>ROUND(F31/D31,2)</f>
        <v>1.29</v>
      </c>
      <c r="J6" s="2439"/>
      <c r="K6" s="2439"/>
      <c r="L6" s="2439"/>
      <c r="M6" s="2439"/>
      <c r="N6" s="2439"/>
      <c r="O6" s="2439"/>
      <c r="P6" s="2439"/>
    </row>
    <row r="7" spans="1:16" ht="15.75" thickBot="1">
      <c r="A7" s="3330"/>
      <c r="B7" s="3331"/>
      <c r="C7" s="3332"/>
      <c r="D7" s="1524" t="s">
        <v>1107</v>
      </c>
      <c r="E7" s="1528" t="s">
        <v>1114</v>
      </c>
      <c r="F7" s="2439"/>
      <c r="G7" s="2436" t="s">
        <v>1115</v>
      </c>
      <c r="H7" s="95"/>
      <c r="I7" s="2437">
        <v>1.35</v>
      </c>
      <c r="J7" s="2439"/>
      <c r="K7" s="2439"/>
      <c r="L7" s="2439"/>
      <c r="M7" s="2439"/>
      <c r="N7" s="2439"/>
      <c r="O7" s="2439"/>
      <c r="P7" s="2439"/>
    </row>
    <row r="8" spans="1:16">
      <c r="A8" s="42" t="s">
        <v>1116</v>
      </c>
      <c r="B8" s="45" t="s">
        <v>1117</v>
      </c>
      <c r="C8" s="43" t="s">
        <v>1118</v>
      </c>
      <c r="D8" s="43">
        <f t="shared" ref="D8:D15" si="0">ROUND($D$3*E8/$E$3,2)</f>
        <v>85350.85</v>
      </c>
      <c r="E8" s="46">
        <f>SUMIF('数据-基础表'!BB10:BK10,"地上",'数据-基础表'!BB5:BK5)</f>
        <v>118543.38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85350.85</v>
      </c>
      <c r="E16" s="48">
        <f>SUM(E8:E15)</f>
        <v>118543.38</v>
      </c>
      <c r="F16" s="2439"/>
      <c r="G16" s="2439"/>
      <c r="H16" s="1531" t="s">
        <v>1135</v>
      </c>
      <c r="I16" s="1532"/>
      <c r="J16" s="1071"/>
      <c r="K16" s="3327" t="s">
        <v>1135</v>
      </c>
      <c r="L16" s="3328"/>
      <c r="M16" s="3328"/>
      <c r="N16" s="3328"/>
      <c r="O16" s="3328"/>
      <c r="P16" s="3329"/>
    </row>
    <row r="17" spans="1:19" ht="15">
      <c r="A17" s="1533" t="s">
        <v>1136</v>
      </c>
      <c r="B17" s="1534" t="s">
        <v>1137</v>
      </c>
      <c r="C17" s="1535" t="s">
        <v>1138</v>
      </c>
      <c r="D17" s="1536" t="s">
        <v>1126</v>
      </c>
      <c r="E17" s="1537" t="s">
        <v>1127</v>
      </c>
      <c r="F17" s="1538"/>
      <c r="G17" s="1539"/>
      <c r="H17" s="1540" t="s">
        <v>1139</v>
      </c>
      <c r="I17" s="1541" t="s">
        <v>1124</v>
      </c>
      <c r="J17" s="1071"/>
      <c r="K17" s="3324" t="s">
        <v>1140</v>
      </c>
      <c r="L17" s="3325"/>
      <c r="M17" s="3326"/>
      <c r="N17" s="3324" t="s">
        <v>1141</v>
      </c>
      <c r="O17" s="3325"/>
      <c r="P17" s="332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工业</v>
      </c>
      <c r="D19" s="43">
        <f>ROUND($D$3*E19/$E$3,2)</f>
        <v>91882.52</v>
      </c>
      <c r="E19" s="51">
        <f t="shared" ref="E19:E26" si="1">SUM(F19:G19)</f>
        <v>127615.19</v>
      </c>
      <c r="F19" s="2558">
        <f>'数据-基础表'!I13</f>
        <v>118543.38</v>
      </c>
      <c r="G19" s="1243">
        <f>'数据-基础表'!K13</f>
        <v>9071.8100000000013</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91882.52</v>
      </c>
      <c r="S19" s="51">
        <f t="shared" si="5"/>
        <v>127615.19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91882.52</v>
      </c>
      <c r="E27" s="1073">
        <f>IF(SUM(E19:E26)='数据-基础表'!BA5,SUM(E19:E26),IF(F27="地上面积有误","面积有误","地下面积有误"))</f>
        <v>127615.19</v>
      </c>
      <c r="F27" s="1072">
        <f>IF(SUM(F19:F26)=E8,SUM(F19:F26),"地上面积有误")</f>
        <v>118543.38</v>
      </c>
      <c r="G27" s="1074">
        <f>SUM(G19:G26)</f>
        <v>9071.8100000000013</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91882.52</v>
      </c>
      <c r="S27" s="43">
        <f>IF(SUM(S19:S26)=$E$3,SUM(S19:S26),SUM(S19:S26)&amp;"误差"&amp;ROUND(SUM(S19:S26)-E3,2))</f>
        <v>127615.19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91882.52</v>
      </c>
      <c r="E31" s="643">
        <f>E27+E30</f>
        <v>127615.19</v>
      </c>
      <c r="F31" s="644">
        <f>F27+F30</f>
        <v>118543.38</v>
      </c>
      <c r="G31" s="645">
        <f>G27+G30</f>
        <v>9071.8100000000013</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S23" sqref="S23"/>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45771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3570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57019</v>
      </c>
      <c r="F6" s="61">
        <f>SUMIF(项目基本情况!C$12:I$12,C6,项目基本情况!C$15:I$15)</f>
        <v>30.81</v>
      </c>
      <c r="G6" s="62">
        <f>IF(ISERROR(ROUND(POWER(1+H6,D6-F6)*(POWER(1+H6,F6)-1)/(POWER(1+H6,D6)-1),3)),0,ROUND(POWER(1+H6,D6-F6)*(POWER(1+H6,F6)-1)/(POWER(1+H6,D6)-1),3))</f>
        <v>0.83499999999999996</v>
      </c>
      <c r="H6" s="691">
        <v>4.4999999999999998E-2</v>
      </c>
      <c r="I6" s="691">
        <v>0.05</v>
      </c>
      <c r="J6" s="63">
        <v>7.0000000000000007E-2</v>
      </c>
      <c r="K6" s="970">
        <f>SUMIF('数据-汇总表'!C$19:C$33,A6,'数据-汇总表'!E$19:E$33)</f>
        <v>127615.19</v>
      </c>
      <c r="L6" s="692">
        <v>4500</v>
      </c>
      <c r="M6" s="64">
        <f t="shared" ref="M6:M14" si="0">ROUND(K6*L6/10000,0)</f>
        <v>57427</v>
      </c>
      <c r="N6" s="690">
        <v>0.7</v>
      </c>
      <c r="O6" s="64" t="str">
        <f>IF($N$5="成新度","——",ROUND(M6*N6,0))</f>
        <v>——</v>
      </c>
      <c r="P6" s="65" t="str">
        <f>IF($N$5="成新度","——",M6-O6)</f>
        <v>——</v>
      </c>
      <c r="Q6" s="693">
        <v>0.08</v>
      </c>
      <c r="R6" s="66">
        <f ca="1">SUMIF('数据-汇总表'!C$19:C$33,A6,'数据-汇总表'!R$19:R$27)</f>
        <v>91882.52</v>
      </c>
      <c r="S6" s="49">
        <f>IF('数据-汇总表'!$I$17="按面积比例",SUMIF('数据-汇总表'!C$19:C$33,A6,'数据-汇总表'!K$19:K$33),SUMIF('数据-汇总表'!C$19:C$33,A6,'数据-汇总表'!N$19:N$33))</f>
        <v>0</v>
      </c>
      <c r="T6" s="1092">
        <f>ROUND($L$14*S6/10000,0)</f>
        <v>0</v>
      </c>
      <c r="U6" s="3127">
        <f>Rentroll!Y43</f>
        <v>2.215171492907102</v>
      </c>
      <c r="V6" s="67">
        <v>0.02</v>
      </c>
      <c r="W6" s="67">
        <v>0.1</v>
      </c>
      <c r="X6" s="979"/>
      <c r="Y6" s="68">
        <f>N6</f>
        <v>0.7</v>
      </c>
      <c r="Z6" s="69"/>
      <c r="AA6" s="63"/>
      <c r="AB6" s="63"/>
      <c r="AC6" s="979"/>
      <c r="AD6" s="70"/>
      <c r="AE6" s="980">
        <f ca="1">IF(AN6="",0,SUMIF(INDIRECT("'"&amp;AN6&amp;"'"&amp;"!E:E"),$AE$5,INDIRECT("'"&amp;AN6&amp;"'"&amp;"!F:F")))</f>
        <v>30.81</v>
      </c>
      <c r="AF6" s="74"/>
      <c r="AG6" s="130">
        <f>IF(AF6="",0,AE6-AF6)</f>
        <v>0</v>
      </c>
      <c r="AH6" s="71"/>
      <c r="AI6" s="73">
        <v>365</v>
      </c>
      <c r="AJ6" s="74"/>
      <c r="AK6" s="75">
        <v>2E-3</v>
      </c>
      <c r="AL6" s="76">
        <v>1E-3</v>
      </c>
      <c r="AM6" s="77">
        <v>0.01</v>
      </c>
      <c r="AN6" s="1589" t="s">
        <v>3571</v>
      </c>
      <c r="AO6" s="50">
        <f ca="1">SUMIF(INDIRECT("'"&amp;AN6&amp;"'"&amp;"!A:A"),"总价",INDIRECT("'"&amp;AN6&amp;"'"&amp;"!B:B"))</f>
        <v>149675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0.83499999999999996</v>
      </c>
      <c r="H16" s="84">
        <f>ROUND(SUMPRODUCT(H6:H13,K6:K13)/SUMPRODUCT((H6:H13&gt;0)*(K6:K13)),3)</f>
        <v>4.4999999999999998E-2</v>
      </c>
      <c r="I16" s="85"/>
      <c r="J16" s="85"/>
      <c r="K16" s="86">
        <f>SUM(K6:K15)</f>
        <v>127615.19</v>
      </c>
      <c r="L16" s="87">
        <f>ROUND(M16*10000/SUM(K6:K14),0)</f>
        <v>4500</v>
      </c>
      <c r="M16" s="87">
        <f>SUM(M6:M14)</f>
        <v>57427</v>
      </c>
      <c r="N16" s="88">
        <f>ROUND(SUMPRODUCT(M6:M14,N6:N14)/M16,3)</f>
        <v>0.7</v>
      </c>
      <c r="O16" s="87">
        <f>SUM(O6:O14)</f>
        <v>0</v>
      </c>
      <c r="P16" s="87">
        <f>SUM(P6:P14)</f>
        <v>0</v>
      </c>
      <c r="Q16" s="89">
        <f>ROUND(SUMPRODUCT(Q6:Q13,K6:K13)/SUMPRODUCT((Q6:Q13&gt;0)*(K6:K13)),2)</f>
        <v>0.08</v>
      </c>
      <c r="R16" s="974">
        <f ca="1">SUM(R6:R13)</f>
        <v>91882.52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2.5</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2552</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39" t="s">
        <v>2277</v>
      </c>
      <c r="B1" s="3340"/>
      <c r="C1" s="3340"/>
      <c r="D1" s="3340"/>
      <c r="E1" s="3340"/>
      <c r="F1" s="3340"/>
      <c r="G1" s="334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14" sqref="H1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45771</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9485</v>
      </c>
      <c r="D5" s="2300" t="e">
        <f>ROUND(B5*10000/$B$2,0)</f>
        <v>#DIV/0!</v>
      </c>
      <c r="E5" s="2462"/>
      <c r="F5" s="2463"/>
      <c r="G5" s="2463"/>
      <c r="H5" s="2463"/>
      <c r="I5" s="2463"/>
      <c r="J5" s="2463"/>
      <c r="K5" s="2463"/>
    </row>
    <row r="6" spans="1:11" ht="16.5">
      <c r="A6" s="2300" t="s">
        <v>656</v>
      </c>
      <c r="B6" s="2300">
        <f>SUM(G14:G23)</f>
        <v>0</v>
      </c>
      <c r="C6" s="2300">
        <f ca="1">IF(B6=G14,结果表!H108,ROUND(B6*10000/$B$1,0))</f>
        <v>9485</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I56" sqref="I5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3577</v>
      </c>
      <c r="H1" s="1621" t="str">
        <f>IF(G1="现房","——","估价对象范围")</f>
        <v>——</v>
      </c>
      <c r="I1" s="1622" t="s">
        <v>3578</v>
      </c>
    </row>
    <row r="2" spans="1:12" ht="21.75" customHeight="1" thickBot="1">
      <c r="A2" s="3408" t="str">
        <f>项目基本情况!S2</f>
        <v>北京市房地产</v>
      </c>
      <c r="B2" s="3409"/>
      <c r="C2" s="3409"/>
      <c r="D2" s="3409"/>
      <c r="E2" s="3409"/>
      <c r="F2" s="3409"/>
      <c r="G2" s="3409"/>
      <c r="H2" s="3409"/>
      <c r="I2" s="3410"/>
    </row>
    <row r="3" spans="1:12" ht="12.75">
      <c r="A3" s="3412" t="s">
        <v>1264</v>
      </c>
      <c r="B3" s="3413"/>
      <c r="C3" s="3413"/>
      <c r="D3" s="3413"/>
      <c r="E3" s="3413"/>
      <c r="F3" s="3413"/>
      <c r="G3" s="3413"/>
      <c r="H3" s="3413"/>
      <c r="I3" s="3413"/>
    </row>
    <row r="4" spans="1:12" ht="14.25">
      <c r="A4" s="1624" t="s">
        <v>1265</v>
      </c>
      <c r="B4" s="1625" t="s">
        <v>1266</v>
      </c>
      <c r="C4" s="1626" t="s">
        <v>3576</v>
      </c>
      <c r="D4" s="1626" t="s">
        <v>3571</v>
      </c>
      <c r="E4" s="3417" t="s">
        <v>1267</v>
      </c>
      <c r="F4" s="3418"/>
      <c r="G4" s="3418"/>
      <c r="H4" s="3418"/>
      <c r="I4" s="341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56" t="s">
        <v>1268</v>
      </c>
      <c r="B5" s="3411">
        <v>25</v>
      </c>
      <c r="C5" s="3414"/>
      <c r="D5" s="3402"/>
      <c r="E5" s="123" t="s">
        <v>1269</v>
      </c>
      <c r="F5" s="1627"/>
      <c r="G5" s="1627"/>
      <c r="H5" s="1627"/>
      <c r="I5" s="1281"/>
    </row>
    <row r="6" spans="1:12" ht="12.75">
      <c r="A6" s="3356"/>
      <c r="B6" s="3411"/>
      <c r="C6" s="3416"/>
      <c r="D6" s="3402"/>
      <c r="E6" s="123" t="s">
        <v>1270</v>
      </c>
      <c r="F6" s="1627"/>
      <c r="G6" s="1627"/>
      <c r="H6" s="1627"/>
      <c r="I6" s="1281"/>
    </row>
    <row r="7" spans="1:12" ht="12.75">
      <c r="A7" s="3356"/>
      <c r="B7" s="3411"/>
      <c r="C7" s="3415"/>
      <c r="D7" s="3402"/>
      <c r="E7" s="123" t="s">
        <v>1271</v>
      </c>
      <c r="F7" s="1627"/>
      <c r="G7" s="1627"/>
      <c r="H7" s="1627"/>
      <c r="I7" s="1281"/>
    </row>
    <row r="8" spans="1:12" ht="12.75">
      <c r="A8" s="3356" t="s">
        <v>1272</v>
      </c>
      <c r="B8" s="3411">
        <v>15</v>
      </c>
      <c r="C8" s="3414"/>
      <c r="D8" s="3402"/>
      <c r="E8" s="123" t="s">
        <v>1273</v>
      </c>
      <c r="F8" s="1627"/>
      <c r="G8" s="1627"/>
      <c r="H8" s="1627"/>
      <c r="I8" s="1281"/>
    </row>
    <row r="9" spans="1:12" ht="12.75">
      <c r="A9" s="3356"/>
      <c r="B9" s="3411"/>
      <c r="C9" s="3415"/>
      <c r="D9" s="3402"/>
      <c r="E9" s="123" t="s">
        <v>1274</v>
      </c>
      <c r="F9" s="1627"/>
      <c r="G9" s="1627"/>
      <c r="H9" s="1627"/>
      <c r="I9" s="1281"/>
    </row>
    <row r="10" spans="1:12" ht="12.75">
      <c r="A10" s="3356" t="s">
        <v>1275</v>
      </c>
      <c r="B10" s="3411">
        <v>15</v>
      </c>
      <c r="C10" s="3414"/>
      <c r="D10" s="3402"/>
      <c r="E10" s="123" t="s">
        <v>1276</v>
      </c>
      <c r="F10" s="1627"/>
      <c r="G10" s="1627"/>
      <c r="H10" s="1627"/>
      <c r="I10" s="1281"/>
    </row>
    <row r="11" spans="1:12" ht="12.75">
      <c r="A11" s="3356"/>
      <c r="B11" s="3411"/>
      <c r="C11" s="3415"/>
      <c r="D11" s="3402"/>
      <c r="E11" s="123" t="s">
        <v>1277</v>
      </c>
      <c r="F11" s="1627"/>
      <c r="G11" s="1627"/>
      <c r="H11" s="1627"/>
      <c r="I11" s="1281"/>
    </row>
    <row r="12" spans="1:12" ht="12.75">
      <c r="A12" s="3356" t="s">
        <v>1278</v>
      </c>
      <c r="B12" s="3411">
        <v>15</v>
      </c>
      <c r="C12" s="3414"/>
      <c r="D12" s="3402"/>
      <c r="E12" s="123" t="s">
        <v>1279</v>
      </c>
      <c r="F12" s="1627"/>
      <c r="G12" s="1627"/>
      <c r="H12" s="1627"/>
      <c r="I12" s="1281"/>
    </row>
    <row r="13" spans="1:12" ht="12.75">
      <c r="A13" s="3356"/>
      <c r="B13" s="3411"/>
      <c r="C13" s="3415"/>
      <c r="D13" s="3402"/>
      <c r="E13" s="123" t="s">
        <v>1280</v>
      </c>
      <c r="F13" s="1627"/>
      <c r="G13" s="1627"/>
      <c r="H13" s="1627"/>
      <c r="I13" s="1281"/>
    </row>
    <row r="14" spans="1:12" ht="12.75">
      <c r="A14" s="3356" t="s">
        <v>1281</v>
      </c>
      <c r="B14" s="3411">
        <v>30</v>
      </c>
      <c r="C14" s="3414">
        <v>4</v>
      </c>
      <c r="D14" s="3402">
        <v>6</v>
      </c>
      <c r="E14" s="123" t="s">
        <v>1282</v>
      </c>
      <c r="F14" s="1627"/>
      <c r="G14" s="1627"/>
      <c r="H14" s="1627"/>
      <c r="I14" s="1281"/>
    </row>
    <row r="15" spans="1:12" ht="12.75">
      <c r="A15" s="3356"/>
      <c r="B15" s="3411"/>
      <c r="C15" s="3416"/>
      <c r="D15" s="3402"/>
      <c r="E15" s="123" t="s">
        <v>1283</v>
      </c>
      <c r="F15" s="1627"/>
      <c r="G15" s="1627"/>
      <c r="H15" s="1627"/>
      <c r="I15" s="1281"/>
    </row>
    <row r="16" spans="1:12" ht="12.75">
      <c r="A16" s="3356"/>
      <c r="B16" s="3411"/>
      <c r="C16" s="3415"/>
      <c r="D16" s="3402"/>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26.25" customHeight="1" thickBot="1">
      <c r="A18" s="1629" t="s">
        <v>1288</v>
      </c>
      <c r="B18" s="1542"/>
      <c r="C18" s="125">
        <f>ROUND(C17/SUM(C17:D17),2)</f>
        <v>0.4</v>
      </c>
      <c r="D18" s="125">
        <f>1-C18</f>
        <v>0.6</v>
      </c>
      <c r="E18" s="3433" t="s">
        <v>2131</v>
      </c>
      <c r="F18" s="3434"/>
      <c r="G18" s="3434"/>
      <c r="H18" s="3434"/>
      <c r="I18" s="3434"/>
      <c r="K18" s="294" t="s">
        <v>1289</v>
      </c>
      <c r="L18" s="294">
        <f>IF(C1="",'数据-汇总表'!E3,SUMIF(项目类型,C1,'数据-汇总表'!E17:E26)+SUMIF(项目类型,C1,'数据-汇总表'!I17:I26))</f>
        <v>127615.19</v>
      </c>
      <c r="M18" s="294">
        <f>IF(C1="",'数据-汇总表'!E3,SUMIF(项目类型,C1,'数据-汇总表'!E17:E26))</f>
        <v>127615.19</v>
      </c>
    </row>
    <row r="19" spans="1:36" ht="15">
      <c r="A19" s="1630" t="s">
        <v>1290</v>
      </c>
      <c r="B19" s="1631" t="s">
        <v>1291</v>
      </c>
      <c r="C19" s="126">
        <f ca="1">SUMIF(INDIRECT("'"&amp;C4&amp;"'"&amp;"!A:A"),结果表!B19,INDIRECT("'"&amp;C4&amp;"'"&amp;"!B:B"))</f>
        <v>78106</v>
      </c>
      <c r="D19" s="127">
        <f ca="1">SUMIF(INDIRECT("'"&amp;D4&amp;"'"&amp;"!A:A"),结果表!B19,INDIRECT("'"&amp;D4&amp;"'"&amp;"!B:B"))</f>
        <v>149675</v>
      </c>
      <c r="E19" s="1630" t="s">
        <v>1292</v>
      </c>
      <c r="F19" s="1631" t="s">
        <v>1291</v>
      </c>
      <c r="G19" s="128">
        <f ca="1">ROUND(C19*$C$18+D19*$D$18,0)</f>
        <v>121047</v>
      </c>
      <c r="H19" s="1632" t="s">
        <v>1293</v>
      </c>
      <c r="I19" s="121">
        <v>162300</v>
      </c>
      <c r="K19" s="294" t="s">
        <v>1294</v>
      </c>
      <c r="L19" s="294">
        <f>IF(C1="",'数据-汇总表'!D3,SUMIF(项目类型,C1,'数据-汇总表'!D17:D26)+SUMIF(项目类型,C1,'数据-汇总表'!H17:H27))</f>
        <v>91882.52</v>
      </c>
      <c r="M19" s="294">
        <f>IF(C1="",'数据-汇总表'!D3,SUMIF(项目类型,C1,'数据-汇总表'!D17:D26))</f>
        <v>91882.52</v>
      </c>
    </row>
    <row r="20" spans="1:36" ht="15">
      <c r="A20" s="1633"/>
      <c r="B20" s="43" t="s">
        <v>1295</v>
      </c>
      <c r="C20" s="129">
        <f ca="1">SUMIF(INDIRECT("'"&amp;C4&amp;"'"&amp;"!A:A"),结果表!B20,INDIRECT("'"&amp;C4&amp;"'"&amp;"!B:B"))</f>
        <v>6120</v>
      </c>
      <c r="D20" s="130">
        <f ca="1">SUMIF(INDIRECT("'"&amp;D4&amp;"'"&amp;"!A:A"),结果表!B20,INDIRECT("'"&amp;D4&amp;"'"&amp;"!B:B"))</f>
        <v>11729</v>
      </c>
      <c r="E20" s="1633"/>
      <c r="F20" s="43" t="s">
        <v>1295</v>
      </c>
      <c r="G20" s="131">
        <f ca="1">ROUND(C20*$C$18+D20*$D$18,0)</f>
        <v>9485</v>
      </c>
      <c r="H20" s="760" t="s">
        <v>1296</v>
      </c>
      <c r="I20" s="121">
        <f>ROUND(I19/L18*10000,0)</f>
        <v>12718</v>
      </c>
    </row>
    <row r="21" spans="1:36" ht="15" customHeight="1" thickBot="1">
      <c r="A21" s="449"/>
      <c r="B21" s="93" t="s">
        <v>1297</v>
      </c>
      <c r="C21" s="678">
        <f ca="1">ROUND(C19*10000/L19,0)</f>
        <v>8501</v>
      </c>
      <c r="D21" s="679">
        <f ca="1">ROUND(D19*10000/L19,0)</f>
        <v>16290</v>
      </c>
      <c r="E21" s="449"/>
      <c r="F21" s="93" t="s">
        <v>1297</v>
      </c>
      <c r="G21" s="132">
        <f ca="1">ROUND(G19*10000/L19,0)</f>
        <v>13174</v>
      </c>
      <c r="H21" s="1634" t="s">
        <v>1296</v>
      </c>
      <c r="I21" s="121">
        <f>ROUND(I19/'数据-汇总表'!F31*10000,0)</f>
        <v>13691</v>
      </c>
    </row>
    <row r="22" spans="1:36" ht="15" thickBot="1">
      <c r="A22" s="1564" t="s">
        <v>1298</v>
      </c>
      <c r="B22" s="1635"/>
      <c r="C22" s="1636"/>
      <c r="D22" s="680">
        <f ca="1">IF(C19&lt;D19,D19/C19-1,C19/D19-1)</f>
        <v>0.91630604563029738</v>
      </c>
      <c r="E22" s="121"/>
      <c r="F22" s="121"/>
      <c r="G22" s="121"/>
      <c r="H22" s="121"/>
      <c r="I22" s="121"/>
    </row>
    <row r="23" spans="1:36" ht="13.5" thickBot="1">
      <c r="A23" s="646"/>
      <c r="B23" s="646"/>
      <c r="C23" s="646"/>
      <c r="D23" s="646"/>
      <c r="E23" s="121"/>
      <c r="F23" s="121"/>
      <c r="G23" s="121"/>
      <c r="H23" s="121"/>
      <c r="I23" s="121"/>
    </row>
    <row r="24" spans="1:36" ht="14.25">
      <c r="A24" s="3426" t="s">
        <v>1299</v>
      </c>
      <c r="B24" s="1631" t="s">
        <v>1291</v>
      </c>
      <c r="C24" s="128">
        <f>IF(B30=0,0,D30)</f>
        <v>0</v>
      </c>
      <c r="D24" s="1637"/>
      <c r="E24" s="121"/>
      <c r="F24" s="121"/>
      <c r="G24" s="121"/>
      <c r="H24" s="121"/>
      <c r="I24" s="121"/>
    </row>
    <row r="25" spans="1:36" ht="14.25">
      <c r="A25" s="342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121047</v>
      </c>
      <c r="D32" s="1641" t="s">
        <v>3586</v>
      </c>
      <c r="E32" s="121"/>
      <c r="F32" s="121"/>
      <c r="G32" s="121"/>
      <c r="H32" s="121"/>
      <c r="I32" s="121"/>
    </row>
    <row r="33" spans="1:15" ht="15">
      <c r="A33" s="740" t="s">
        <v>1306</v>
      </c>
      <c r="B33" s="123"/>
      <c r="C33" s="1642" t="s">
        <v>3587</v>
      </c>
      <c r="D33" s="1643" t="s">
        <v>3576</v>
      </c>
      <c r="E33" s="1644" t="s">
        <v>1307</v>
      </c>
      <c r="F33" s="1645" t="str">
        <f>IF(D32="楼面单价","取值（单价）","取值（总价）")</f>
        <v>取值（总价）</v>
      </c>
      <c r="G33" s="121"/>
      <c r="H33" s="121"/>
      <c r="I33" s="121"/>
    </row>
    <row r="34" spans="1:15" ht="15">
      <c r="A34" s="1646"/>
      <c r="B34" s="1647" t="s">
        <v>1308</v>
      </c>
      <c r="C34" s="140">
        <f ca="1">IF(C33="自定义",F34,C32-C35)</f>
        <v>33530</v>
      </c>
      <c r="D34" s="808">
        <f ca="1">IF(C33="自定义",ROUND(C34/C32,3),IF(C33="收益比率",SUMIF(INDIRECT("'"&amp;D33&amp;"'"&amp;"!b:b"),"土地收益比率",INDIRECT("'"&amp;D33&amp;"'"&amp;"!c:c")),SUMIF(INDIRECT("'"&amp;D33&amp;"'"&amp;"!b:b"),"土地成本比率",INDIRECT("'"&amp;D33&amp;"'"&amp;"!c:c"))))</f>
        <v>0.27700000000000002</v>
      </c>
      <c r="E34" s="1648" t="s">
        <v>1309</v>
      </c>
      <c r="F34" s="1243"/>
      <c r="G34" s="121"/>
      <c r="H34" s="121"/>
      <c r="I34" s="121"/>
    </row>
    <row r="35" spans="1:15" ht="15.75" thickBot="1">
      <c r="A35" s="1649"/>
      <c r="B35" s="1650" t="s">
        <v>1310</v>
      </c>
      <c r="C35" s="1090">
        <f ca="1">IF(C33="自定义",F35,ROUND(C32*D35,0))</f>
        <v>87517</v>
      </c>
      <c r="D35" s="1091">
        <f ca="1">IF(C33="自定义",ROUND(C35/C32,3),IF(C33="收益比率",SUMIF(INDIRECT("'"&amp;D33&amp;"'"&amp;"!b:b"),"建筑物收益比率",INDIRECT("'"&amp;D33&amp;"'"&amp;"!c:c")),SUMIF(INDIRECT("'"&amp;D33&amp;"'"&amp;"!b:b"),"建筑物成本比率",INDIRECT("'"&amp;D33&amp;"'"&amp;"!c:c"))))</f>
        <v>0.72299999999999998</v>
      </c>
      <c r="E35" s="1651" t="s">
        <v>1311</v>
      </c>
      <c r="F35" s="146"/>
      <c r="G35" s="121"/>
      <c r="H35" s="121"/>
      <c r="I35" s="121"/>
    </row>
    <row r="36" spans="1:15" ht="15.75" thickBot="1">
      <c r="A36" s="3403" t="s">
        <v>1312</v>
      </c>
      <c r="B36" s="1652" t="s">
        <v>1313</v>
      </c>
      <c r="C36" s="137"/>
      <c r="D36" s="1653"/>
      <c r="E36" s="1567"/>
      <c r="F36" s="1654"/>
      <c r="G36" s="121"/>
      <c r="H36" s="121"/>
      <c r="I36" s="121"/>
    </row>
    <row r="37" spans="1:15" ht="15.75" thickBot="1">
      <c r="A37" s="3404"/>
      <c r="B37" s="1555" t="s">
        <v>1314</v>
      </c>
      <c r="C37" s="139"/>
      <c r="D37" s="1071"/>
      <c r="E37" s="1071"/>
      <c r="F37" s="1654"/>
      <c r="G37" s="121"/>
      <c r="H37" s="121"/>
      <c r="I37" s="121"/>
    </row>
    <row r="38" spans="1:15" ht="15.75" thickBot="1">
      <c r="A38" s="340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23" t="s">
        <v>1326</v>
      </c>
      <c r="B45" s="3424"/>
      <c r="C45" s="3425"/>
      <c r="D45" s="147">
        <f ca="1">ROUND(H101*F45,0)</f>
        <v>121047</v>
      </c>
      <c r="E45" s="148" t="s">
        <v>1327</v>
      </c>
      <c r="F45" s="149">
        <v>1</v>
      </c>
      <c r="G45" s="150" t="s">
        <v>1328</v>
      </c>
      <c r="H45" s="121"/>
      <c r="I45" s="121"/>
      <c r="J45" s="3343" t="s">
        <v>1329</v>
      </c>
      <c r="K45" s="3343"/>
      <c r="L45" s="3343"/>
      <c r="M45" s="3343"/>
      <c r="N45" s="3343"/>
      <c r="O45" s="3343"/>
    </row>
    <row r="46" spans="1:15" ht="14.25" customHeight="1">
      <c r="A46" s="3420" t="s">
        <v>1330</v>
      </c>
      <c r="B46" s="3421"/>
      <c r="C46" s="3421"/>
      <c r="D46" s="3421"/>
      <c r="E46" s="3421"/>
      <c r="F46" s="3421"/>
      <c r="G46" s="3422"/>
      <c r="H46" s="1668"/>
      <c r="I46" s="151"/>
      <c r="J46" s="2310">
        <v>1</v>
      </c>
      <c r="K46" s="3344" t="s">
        <v>1331</v>
      </c>
      <c r="L46" s="3344"/>
      <c r="M46" s="3345"/>
      <c r="N46" s="3345"/>
      <c r="O46" s="3345"/>
    </row>
    <row r="47" spans="1:15" ht="12" customHeight="1">
      <c r="A47" s="152" t="s">
        <v>1332</v>
      </c>
      <c r="B47" s="153"/>
      <c r="C47" s="154"/>
      <c r="D47" s="1024" t="s">
        <v>1333</v>
      </c>
      <c r="E47" s="294" t="s">
        <v>1334</v>
      </c>
      <c r="F47" s="155" t="s">
        <v>1335</v>
      </c>
      <c r="G47" s="2333" t="s">
        <v>1336</v>
      </c>
      <c r="H47" s="2334"/>
      <c r="I47" s="151"/>
      <c r="J47" s="2310">
        <v>2</v>
      </c>
      <c r="K47" s="3344" t="s">
        <v>1337</v>
      </c>
      <c r="L47" s="3344"/>
      <c r="M47" s="3346">
        <f>'数据-取费表'!B2</f>
        <v>45771</v>
      </c>
      <c r="N47" s="3346"/>
      <c r="O47" s="3346"/>
    </row>
    <row r="48" spans="1:15" ht="25.5">
      <c r="A48" s="3406" t="s">
        <v>1338</v>
      </c>
      <c r="B48" s="3407"/>
      <c r="C48" s="3407"/>
      <c r="D48" s="12">
        <f ca="1">IF(H48="情况1",0,IF(H48="情况2",D52,IF(H48="情况3",D53,IF(H48="情况4",D54))))</f>
        <v>6341</v>
      </c>
      <c r="E48" s="1256" t="str">
        <f>IF(H48="情况4","(销售额-原购置价)×税（费）率","销售额×税（费）率")</f>
        <v>(销售额-原购置价)×税（费）率</v>
      </c>
      <c r="F48" s="2335">
        <f>IF(H48="情况1","免征",'数据-取费表'!B41)</f>
        <v>5.5000000000000007E-2</v>
      </c>
      <c r="G48" s="2336" t="s">
        <v>1339</v>
      </c>
      <c r="H48" s="2337" t="s">
        <v>3588</v>
      </c>
      <c r="I48" s="1668"/>
      <c r="J48" s="2310">
        <v>3</v>
      </c>
      <c r="K48" s="3344" t="s">
        <v>1340</v>
      </c>
      <c r="L48" s="3344"/>
      <c r="M48" s="3347">
        <f ca="1">H101</f>
        <v>121047</v>
      </c>
      <c r="N48" s="3347"/>
      <c r="O48" s="3347"/>
    </row>
    <row r="49" spans="1:35" ht="25.5" customHeight="1">
      <c r="A49" s="2152" t="s">
        <v>1341</v>
      </c>
      <c r="B49" s="3392" t="s">
        <v>1342</v>
      </c>
      <c r="C49" s="3392"/>
      <c r="D49" s="1478">
        <v>0</v>
      </c>
      <c r="E49" s="316" t="s">
        <v>1343</v>
      </c>
      <c r="F49" s="2233" t="s">
        <v>28</v>
      </c>
      <c r="G49" s="3375"/>
      <c r="H49" s="2134" t="s">
        <v>2134</v>
      </c>
      <c r="I49" s="2135"/>
      <c r="J49" s="2310">
        <v>4</v>
      </c>
      <c r="K49" s="3344" t="str">
        <f>IF(项目基本情况!E8="房地产抵押价值","房地产抵押价值","抵押担保权已注销时的房地产抵押价值")</f>
        <v>房地产抵押价值</v>
      </c>
      <c r="L49" s="3344"/>
      <c r="M49" s="3347">
        <f ca="1">IF(项目基本情况!E8="房地产抵押价值",H107,H109)</f>
        <v>121047</v>
      </c>
      <c r="N49" s="3347"/>
      <c r="O49" s="3347"/>
    </row>
    <row r="50" spans="1:35" ht="25.5" customHeight="1">
      <c r="A50" s="2338"/>
      <c r="B50" s="3392" t="s">
        <v>1344</v>
      </c>
      <c r="C50" s="3392"/>
      <c r="D50" s="2189"/>
      <c r="E50" s="323"/>
      <c r="F50" s="2233"/>
      <c r="G50" s="3376"/>
      <c r="H50" s="2136" t="s">
        <v>2135</v>
      </c>
      <c r="I50" s="2135"/>
      <c r="J50" s="3343" t="s">
        <v>1345</v>
      </c>
      <c r="K50" s="3343"/>
      <c r="L50" s="3343"/>
      <c r="M50" s="3343"/>
      <c r="N50" s="3343"/>
      <c r="O50" s="3343"/>
    </row>
    <row r="51" spans="1:35" ht="20.45" customHeight="1">
      <c r="A51" s="2339"/>
      <c r="B51" s="3392" t="s">
        <v>1346</v>
      </c>
      <c r="C51" s="3392"/>
      <c r="D51" s="1024"/>
      <c r="E51" s="319"/>
      <c r="F51" s="2233"/>
      <c r="G51" s="3377"/>
      <c r="H51" s="2136" t="s">
        <v>2136</v>
      </c>
      <c r="I51" s="2135"/>
      <c r="J51" s="2311" t="s">
        <v>1347</v>
      </c>
      <c r="K51" s="3344" t="s">
        <v>1348</v>
      </c>
      <c r="L51" s="3344"/>
      <c r="M51" s="2311" t="s">
        <v>1349</v>
      </c>
      <c r="N51" s="2311" t="s">
        <v>1350</v>
      </c>
      <c r="O51" s="2311" t="s">
        <v>1351</v>
      </c>
    </row>
    <row r="52" spans="1:35" ht="24" customHeight="1">
      <c r="A52" s="2153" t="s">
        <v>1352</v>
      </c>
      <c r="B52" s="3392" t="s">
        <v>1353</v>
      </c>
      <c r="C52" s="3392"/>
      <c r="D52" s="1024">
        <f ca="1">ROUND(D45*'数据-取费表'!B41/(1+'数据-取费表'!C42),0)</f>
        <v>6341</v>
      </c>
      <c r="E52" s="1256" t="s">
        <v>1354</v>
      </c>
      <c r="F52" s="2340">
        <f>'数据-取费表'!B41</f>
        <v>5.5000000000000007E-2</v>
      </c>
      <c r="G52" s="2341"/>
      <c r="H52" s="2331"/>
      <c r="I52" s="1669"/>
      <c r="J52" s="2310">
        <v>1</v>
      </c>
      <c r="K52" s="3369" t="s">
        <v>1355</v>
      </c>
      <c r="L52" s="3369"/>
      <c r="M52" s="2312">
        <f ca="1">D48</f>
        <v>6341</v>
      </c>
      <c r="N52" s="2310" t="str">
        <f>E48</f>
        <v>(销售额-原购置价)×税（费）率</v>
      </c>
      <c r="O52" s="2313">
        <f>F48</f>
        <v>5.5000000000000007E-2</v>
      </c>
    </row>
    <row r="53" spans="1:35" ht="12" customHeight="1">
      <c r="A53" s="2153" t="s">
        <v>1356</v>
      </c>
      <c r="B53" s="3393" t="s">
        <v>2282</v>
      </c>
      <c r="C53" s="3394"/>
      <c r="D53" s="1024">
        <f ca="1">ROUND(D45*'数据-取费表'!B41/(1+'数据-取费表'!C42),0)</f>
        <v>6341</v>
      </c>
      <c r="E53" s="1256" t="s">
        <v>1354</v>
      </c>
      <c r="F53" s="2340">
        <f>'数据-取费表'!B41</f>
        <v>5.5000000000000007E-2</v>
      </c>
      <c r="G53" s="2341"/>
      <c r="H53" s="2331"/>
      <c r="I53" s="1669"/>
      <c r="J53" s="2310">
        <v>2</v>
      </c>
      <c r="K53" s="3369" t="s">
        <v>1357</v>
      </c>
      <c r="L53" s="3369"/>
      <c r="M53" s="2312">
        <f t="shared" ref="M53:O54" ca="1" si="0">D55</f>
        <v>61</v>
      </c>
      <c r="N53" s="2310" t="str">
        <f t="shared" si="0"/>
        <v>销售额×税（费）率</v>
      </c>
      <c r="O53" s="2313">
        <f t="shared" si="0"/>
        <v>5.0000000000000001E-4</v>
      </c>
    </row>
    <row r="54" spans="1:35" ht="12" customHeight="1">
      <c r="A54" s="2153" t="s">
        <v>1358</v>
      </c>
      <c r="B54" s="3393" t="s">
        <v>2283</v>
      </c>
      <c r="C54" s="3394"/>
      <c r="D54" s="1024">
        <f ca="1">C68</f>
        <v>6341</v>
      </c>
      <c r="E54" s="319" t="s">
        <v>1359</v>
      </c>
      <c r="F54" s="2340">
        <f>'数据-取费表'!B41</f>
        <v>5.5000000000000007E-2</v>
      </c>
      <c r="G54" s="2341"/>
      <c r="H54" s="2342"/>
      <c r="I54" s="1669"/>
      <c r="J54" s="2310">
        <v>3</v>
      </c>
      <c r="K54" s="3369" t="s">
        <v>1360</v>
      </c>
      <c r="L54" s="3369"/>
      <c r="M54" s="2312">
        <f t="shared" ca="1" si="0"/>
        <v>68623</v>
      </c>
      <c r="N54" s="2310" t="str">
        <f t="shared" si="0"/>
        <v>增值额×税（费）率</v>
      </c>
      <c r="O54" s="2314" t="str">
        <f t="shared" si="0"/>
        <v>——</v>
      </c>
    </row>
    <row r="55" spans="1:35" ht="24" customHeight="1">
      <c r="A55" s="3429" t="s">
        <v>1361</v>
      </c>
      <c r="B55" s="3407"/>
      <c r="C55" s="3407"/>
      <c r="D55" s="12">
        <f ca="1">IF(H55="个人住宅",0,ROUND(D45*I55,0))</f>
        <v>61</v>
      </c>
      <c r="E55" s="1256" t="s">
        <v>1362</v>
      </c>
      <c r="F55" s="2340">
        <f>IF(H55="正常",I55,"免征")</f>
        <v>5.0000000000000001E-4</v>
      </c>
      <c r="G55" s="2341"/>
      <c r="H55" s="2337" t="s">
        <v>3589</v>
      </c>
      <c r="I55" s="157">
        <f>'数据-取费表'!B49</f>
        <v>5.0000000000000001E-4</v>
      </c>
      <c r="J55" s="2310" t="str">
        <f>IF(H59="非个人房产","",4)</f>
        <v/>
      </c>
      <c r="K55" s="3369" t="str">
        <f>IF(H59="非个人房产","——","个人所得税")</f>
        <v>——</v>
      </c>
      <c r="L55" s="3369"/>
      <c r="M55" s="2315" t="str">
        <f>D59</f>
        <v>——</v>
      </c>
      <c r="N55" s="1883" t="str">
        <f>E59</f>
        <v>——</v>
      </c>
      <c r="O55" s="2316" t="str">
        <f>F59</f>
        <v>——</v>
      </c>
    </row>
    <row r="56" spans="1:35" ht="24.75">
      <c r="A56" s="3429" t="s">
        <v>1363</v>
      </c>
      <c r="B56" s="3407"/>
      <c r="C56" s="3407"/>
      <c r="D56" s="12">
        <f ca="1">IF(H56="个人住宅",D57,D58)</f>
        <v>68623</v>
      </c>
      <c r="E56" s="1256" t="s">
        <v>1364</v>
      </c>
      <c r="F56" s="2340" t="str">
        <f>IF(H56="正常",F58,"免征")</f>
        <v>——</v>
      </c>
      <c r="G56" s="2343" t="s">
        <v>1365</v>
      </c>
      <c r="H56" s="2344" t="s">
        <v>3589</v>
      </c>
      <c r="I56" s="1670"/>
      <c r="J56" s="2310" t="str">
        <f>IF(项目基本情况!K6="上海银行",IF(J55="",4,J55+1),"")</f>
        <v/>
      </c>
      <c r="K56" s="3350" t="str">
        <f>IF(项目基本情况!K6="上海银行","其他处置费用","")</f>
        <v/>
      </c>
      <c r="L56" s="3351"/>
      <c r="M56" s="2312" t="str">
        <f>IF(项目基本情况!K6="上海银行",M69,"")</f>
        <v/>
      </c>
      <c r="N56" s="3350" t="str">
        <f>IF(项目基本情况!K6="上海银行","包含处置中涉及的律师、诉讼、拍卖、评估等费用","")</f>
        <v/>
      </c>
      <c r="O56" s="3353"/>
    </row>
    <row r="57" spans="1:35" ht="12.75">
      <c r="A57" s="2153" t="s">
        <v>1341</v>
      </c>
      <c r="B57" s="3393" t="s">
        <v>1366</v>
      </c>
      <c r="C57" s="3394"/>
      <c r="D57" s="1478">
        <v>0</v>
      </c>
      <c r="E57" s="316" t="s">
        <v>1343</v>
      </c>
      <c r="F57" s="294"/>
      <c r="G57" s="2341"/>
      <c r="H57" s="2345"/>
      <c r="I57" s="1670"/>
      <c r="J57" s="3369">
        <f>IF(AND(J55="",J56=""),4,IF(项目基本情况!K6="上海银行",结果表!J56+1,结果表!J55+1))</f>
        <v>4</v>
      </c>
      <c r="K57" s="3369" t="s">
        <v>1367</v>
      </c>
      <c r="L57" s="2317" t="s">
        <v>1368</v>
      </c>
      <c r="M57" s="2318"/>
      <c r="N57" s="2319">
        <f ca="1">SUMIF(M52:M56,"&lt;9e307")</f>
        <v>75025</v>
      </c>
      <c r="O57" s="2320"/>
      <c r="P57" s="2465">
        <f ca="1">N57/M49</f>
        <v>0.61980057333102023</v>
      </c>
    </row>
    <row r="58" spans="1:35" ht="24.75">
      <c r="A58" s="2153" t="s">
        <v>1352</v>
      </c>
      <c r="B58" s="3393" t="s">
        <v>1369</v>
      </c>
      <c r="C58" s="3392"/>
      <c r="D58" s="12">
        <f ca="1">IF(H58="转让取得",C81,C97)</f>
        <v>68623</v>
      </c>
      <c r="E58" s="1256" t="s">
        <v>1364</v>
      </c>
      <c r="F58" s="294" t="s">
        <v>28</v>
      </c>
      <c r="G58" s="2341"/>
      <c r="H58" s="2344" t="s">
        <v>3590</v>
      </c>
      <c r="I58" s="1670"/>
      <c r="J58" s="3369"/>
      <c r="K58" s="3369"/>
      <c r="L58" s="2317" t="s">
        <v>1370</v>
      </c>
      <c r="M58" s="2321"/>
      <c r="N58" s="2322" t="str">
        <f ca="1">NUMBERSTRING(INT(N57*10000),2)&amp;"元整"</f>
        <v>柒亿伍仟零贰拾伍万元整</v>
      </c>
      <c r="O58" s="2323"/>
    </row>
    <row r="59" spans="1:35" ht="24.75" thickBot="1">
      <c r="A59" s="3373" t="s">
        <v>1371</v>
      </c>
      <c r="B59" s="3374"/>
      <c r="C59" s="3374"/>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3591</v>
      </c>
      <c r="I59" s="2137" t="s">
        <v>2137</v>
      </c>
      <c r="J59" s="3371">
        <f>J57+1</f>
        <v>5</v>
      </c>
      <c r="K59" s="3369" t="s">
        <v>1372</v>
      </c>
      <c r="L59" s="2310" t="s">
        <v>1368</v>
      </c>
      <c r="M59" s="2324"/>
      <c r="N59" s="2325">
        <f ca="1">M49-N57</f>
        <v>46022</v>
      </c>
      <c r="O59" s="2326"/>
    </row>
    <row r="60" spans="1:35" ht="12" customHeight="1">
      <c r="A60" s="1671"/>
      <c r="B60" s="646"/>
      <c r="C60" s="646"/>
      <c r="D60" s="646"/>
      <c r="E60" s="1466"/>
      <c r="F60" s="1670"/>
      <c r="G60" s="1670"/>
      <c r="H60" s="151"/>
      <c r="I60" s="121"/>
      <c r="J60" s="3372"/>
      <c r="K60" s="3369"/>
      <c r="L60" s="2317" t="s">
        <v>1370</v>
      </c>
      <c r="M60" s="2321"/>
      <c r="N60" s="2322" t="str">
        <f ca="1">NUMBERSTRING(INT(N59*10000),2)&amp;"元整"</f>
        <v>肆亿陆仟零贰拾贰万元整</v>
      </c>
      <c r="O60" s="2323"/>
    </row>
    <row r="61" spans="1:35" ht="13.5" thickBot="1">
      <c r="A61" s="3428" t="s">
        <v>1373</v>
      </c>
      <c r="B61" s="3428"/>
      <c r="C61" s="3428"/>
      <c r="D61" s="3428"/>
      <c r="E61" s="3428"/>
      <c r="F61" s="1670"/>
      <c r="G61" s="1670"/>
      <c r="H61" s="151"/>
      <c r="I61" s="121"/>
      <c r="J61" s="2310">
        <f>J59+1</f>
        <v>6</v>
      </c>
      <c r="K61" s="3369" t="s">
        <v>1374</v>
      </c>
      <c r="L61" s="3369"/>
      <c r="M61" s="2327"/>
      <c r="N61" s="2328">
        <f ca="1">ROUND(N59*10000/'数据-汇总表'!E3,0)</f>
        <v>3606</v>
      </c>
      <c r="O61" s="2329"/>
    </row>
    <row r="62" spans="1:35" ht="12.75">
      <c r="A62" s="3388" t="s">
        <v>1375</v>
      </c>
      <c r="B62" s="3389"/>
      <c r="C62" s="1865"/>
      <c r="D62" s="1865" t="s">
        <v>1376</v>
      </c>
      <c r="E62" s="158" t="s">
        <v>1377</v>
      </c>
      <c r="F62" s="1670"/>
      <c r="G62" s="1670"/>
      <c r="H62" s="151"/>
      <c r="I62" s="121"/>
    </row>
    <row r="63" spans="1:35" ht="12.75">
      <c r="A63" s="165" t="s">
        <v>330</v>
      </c>
      <c r="B63" s="159" t="s">
        <v>1378</v>
      </c>
      <c r="C63" s="2350">
        <f ca="1">ROUND((C64+C65)/(1+'数据-取费表'!C42),0)</f>
        <v>115283</v>
      </c>
      <c r="D63" s="159"/>
      <c r="E63" s="160"/>
      <c r="F63" s="1670"/>
      <c r="G63" s="1670"/>
      <c r="H63" s="151"/>
      <c r="I63" s="121"/>
      <c r="J63" s="3352" t="s">
        <v>1379</v>
      </c>
      <c r="K63" s="1245" t="s">
        <v>1380</v>
      </c>
      <c r="L63" s="1245">
        <f ca="1">IF(M49&gt;10000,M49*0.5%,IF(AND(M49&gt;1000,M49&lt;=10000),M49*1%,IF(AND(M49&gt;100,M49&lt;=1000),M49*3%,IF(AND(M49&gt;10,M49&lt;=100),M49*5%,M49*8%))))</f>
        <v>605.23500000000001</v>
      </c>
      <c r="M63" s="294">
        <f ca="1">ROUND(L63,1)</f>
        <v>605.20000000000005</v>
      </c>
      <c r="N63" s="2330"/>
      <c r="Z63" s="1623"/>
      <c r="AI63" s="1561"/>
    </row>
    <row r="64" spans="1:35" ht="14.25" customHeight="1">
      <c r="A64" s="161" t="s">
        <v>325</v>
      </c>
      <c r="B64" s="162" t="s">
        <v>1381</v>
      </c>
      <c r="C64" s="2351">
        <f ca="1">D45</f>
        <v>121047</v>
      </c>
      <c r="D64" s="162" t="s">
        <v>26</v>
      </c>
      <c r="E64" s="164"/>
      <c r="F64" s="1670"/>
      <c r="G64" s="1670"/>
      <c r="H64" s="151"/>
      <c r="I64" s="121"/>
      <c r="J64" s="3352"/>
      <c r="K64" s="1245" t="s">
        <v>1382</v>
      </c>
      <c r="L64" s="1245">
        <f ca="1">IF(M49&gt;2000,M49*0.5%,IF(AND(M49&gt;1000,M49&lt;=2000),M49*0.6%,IF(AND(M49&gt;500,M49&lt;=1000),M49*0.7%,IF(AND(M49&gt;200,M49&lt;=500),M49*0.8%,IF(AND(M49&gt;100,M49&lt;=200),M49*0.9%,IF(AND(M49&gt;50,M49&lt;=100),M49*1%,IF(AND(M49&gt;20,M49&lt;=50),M49*1.5%,IF(AND(M49&gt;10,M49&lt;=20),M49*2%,IF(AND(M49&gt;1,M49&lt;=10),M49*2.5%)))))))))</f>
        <v>605.23500000000001</v>
      </c>
      <c r="M64" s="294">
        <f t="shared" ref="M64:M65" ca="1" si="1">ROUND(L64,1)</f>
        <v>605.20000000000005</v>
      </c>
      <c r="N64" s="2331" t="s">
        <v>1383</v>
      </c>
      <c r="Z64" s="1623"/>
      <c r="AI64" s="1561"/>
    </row>
    <row r="65" spans="1:35" ht="14.25" customHeight="1">
      <c r="A65" s="161" t="s">
        <v>326</v>
      </c>
      <c r="B65" s="162" t="s">
        <v>1384</v>
      </c>
      <c r="C65" s="2352"/>
      <c r="D65" s="162"/>
      <c r="E65" s="164"/>
      <c r="F65" s="1670"/>
      <c r="G65" s="1670"/>
      <c r="H65" s="151"/>
      <c r="I65" s="121"/>
      <c r="J65" s="3352"/>
      <c r="K65" s="1245" t="s">
        <v>1385</v>
      </c>
      <c r="L65" s="1245">
        <f ca="1">IF(M49&gt;1000,M49*0.1%,IF(AND(M49&gt;500,M49&lt;=1000),M49*0.5%,IF(AND(M49&gt;50,M49&lt;=500),M49*1%,IF(AND(M49&gt;1,M49&lt;=50),M49*1.5%))))</f>
        <v>121.047</v>
      </c>
      <c r="M65" s="294">
        <f t="shared" ca="1" si="1"/>
        <v>121</v>
      </c>
      <c r="N65" s="2331" t="s">
        <v>1383</v>
      </c>
      <c r="Z65" s="1623"/>
      <c r="AI65" s="1561"/>
    </row>
    <row r="66" spans="1:35" ht="14.25" customHeight="1">
      <c r="A66" s="165" t="s">
        <v>327</v>
      </c>
      <c r="B66" s="166" t="s">
        <v>1386</v>
      </c>
      <c r="C66" s="2353"/>
      <c r="D66" s="166" t="s">
        <v>26</v>
      </c>
      <c r="E66" s="1251" t="s">
        <v>671</v>
      </c>
      <c r="F66" s="1670"/>
      <c r="G66" s="1670"/>
      <c r="H66" s="151"/>
      <c r="I66" s="121"/>
      <c r="J66" s="3352"/>
      <c r="K66" s="1245" t="s">
        <v>1387</v>
      </c>
      <c r="L66" s="1245">
        <f ca="1">M49*0.5%</f>
        <v>605.23500000000001</v>
      </c>
      <c r="M66" s="294">
        <f ca="1">IF(L66&gt;0.5,0.5,ROUND(L66,0))</f>
        <v>0.5</v>
      </c>
      <c r="N66" s="2331" t="s">
        <v>1388</v>
      </c>
      <c r="Z66" s="1623"/>
      <c r="AI66" s="1561"/>
    </row>
    <row r="67" spans="1:35" ht="14.25" customHeight="1">
      <c r="A67" s="165" t="s">
        <v>328</v>
      </c>
      <c r="B67" s="166" t="s">
        <v>1389</v>
      </c>
      <c r="C67" s="2354">
        <f ca="1">C63-C66</f>
        <v>115283</v>
      </c>
      <c r="D67" s="162" t="s">
        <v>26</v>
      </c>
      <c r="E67" s="164"/>
      <c r="F67" s="1670"/>
      <c r="G67" s="1670"/>
      <c r="H67" s="151"/>
      <c r="I67" s="121"/>
      <c r="J67" s="3352"/>
      <c r="K67" s="1245" t="s">
        <v>1390</v>
      </c>
      <c r="L67" s="1245">
        <f ca="1">IF(M49&gt;=10000,(8.25+(M49-10000)*0.01%),IF(AND(M49&gt;=8000,M49&lt;10000),(7.85+(M49-8000)*0.02%),IF(AND(M49&gt;=5000,M49&lt;8000),(6.65+(M49-5000)*0.04%),IF(AND(M49&gt;=2000,M49&lt;5000),(4.25+(PM49-2000)*0.08%),IF(AND(M49&gt;=1000,M49&lt;2000),(2.75+(M49-1000)*0.15%),IF(AND(M49&gt;=100,M49&lt;1000),(0.5+(M49-100)*0.25%),IF(AND(M49&gt;0,M49&lt;100),M49*0.5%)))))))</f>
        <v>19.354700000000001</v>
      </c>
      <c r="M67" s="294">
        <f ca="1">ROUND(L67*0.9,1)</f>
        <v>17.399999999999999</v>
      </c>
      <c r="N67" s="2330"/>
      <c r="Z67" s="1623"/>
      <c r="AI67" s="1561"/>
    </row>
    <row r="68" spans="1:35" ht="14.25" customHeight="1" thickBot="1">
      <c r="A68" s="168" t="s">
        <v>329</v>
      </c>
      <c r="B68" s="169" t="s">
        <v>1391</v>
      </c>
      <c r="C68" s="2355">
        <f ca="1">IF(C67&lt;=0,0,ROUND(C67*D68,0))</f>
        <v>6341</v>
      </c>
      <c r="D68" s="2356">
        <f>'数据-取费表'!B41</f>
        <v>5.5000000000000007E-2</v>
      </c>
      <c r="E68" s="170"/>
      <c r="F68" s="1670"/>
      <c r="G68" s="1670"/>
      <c r="H68" s="151"/>
      <c r="I68" s="121"/>
      <c r="J68" s="3352"/>
      <c r="K68" s="1245" t="s">
        <v>1392</v>
      </c>
      <c r="L68" s="1245">
        <f ca="1">IF(M49&gt;10000,M49*0.5%,IF(AND(M49&gt;5000,M49&lt;=10000),M49*1%,IF(AND(M49&gt;1000,M49&lt;=5000),M49*2%,IF(AND(M49&gt;200,M49&lt;=1000),M49*3%,M49*5%))))</f>
        <v>605.23500000000001</v>
      </c>
      <c r="M68" s="294">
        <f ca="1">ROUND(L68,1)</f>
        <v>605.20000000000005</v>
      </c>
      <c r="N68" s="2330"/>
      <c r="Z68" s="1623"/>
      <c r="AI68" s="1561"/>
    </row>
    <row r="69" spans="1:35" ht="16.5" customHeight="1">
      <c r="A69" s="1672"/>
      <c r="B69" s="1673"/>
      <c r="C69" s="1674"/>
      <c r="D69" s="1675"/>
      <c r="E69" s="1676"/>
      <c r="F69" s="1466"/>
      <c r="G69" s="1466"/>
      <c r="H69" s="1467"/>
      <c r="I69" s="646"/>
      <c r="J69" s="3352"/>
      <c r="K69" s="1245" t="s">
        <v>1393</v>
      </c>
      <c r="L69" s="1245"/>
      <c r="M69" s="294">
        <f ca="1">ROUND(SUM(M63:M68),0)</f>
        <v>1955</v>
      </c>
      <c r="N69" s="2332">
        <f ca="1">M69/M49</f>
        <v>1.615075136104158E-2</v>
      </c>
      <c r="Z69" s="1623"/>
      <c r="AI69" s="1561"/>
    </row>
    <row r="70" spans="1:35" s="642" customFormat="1" ht="15" thickBot="1">
      <c r="A70" s="3396" t="s">
        <v>1394</v>
      </c>
      <c r="B70" s="3397"/>
      <c r="C70" s="3397"/>
      <c r="D70" s="3397"/>
      <c r="E70" s="3397"/>
      <c r="F70" s="3397"/>
      <c r="G70" s="3397"/>
      <c r="H70" s="339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88" t="s">
        <v>1375</v>
      </c>
      <c r="B71" s="33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115283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576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93" t="s">
        <v>1402</v>
      </c>
      <c r="F76" s="3392"/>
      <c r="G76" s="3392"/>
      <c r="H76" s="339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576</v>
      </c>
      <c r="D78" s="2363">
        <f>'数据-取费表'!B43</f>
        <v>5.000000000000001E-3</v>
      </c>
      <c r="E78" s="3385" t="s">
        <v>1406</v>
      </c>
      <c r="F78" s="3386"/>
      <c r="G78" s="3386"/>
      <c r="H78" s="338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114707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199.14409722222223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68623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96" t="s">
        <v>1410</v>
      </c>
      <c r="B83" s="3397"/>
      <c r="C83" s="3397"/>
      <c r="D83" s="3397"/>
      <c r="E83" s="3397"/>
      <c r="F83" s="3397"/>
      <c r="G83" s="3397"/>
      <c r="H83" s="339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88" t="s">
        <v>1375</v>
      </c>
      <c r="B84" s="33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115283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576</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4" t="s">
        <v>2129</v>
      </c>
      <c r="H90" s="3355"/>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85" t="s">
        <v>1419</v>
      </c>
      <c r="F91" s="3386"/>
      <c r="G91" s="338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85" t="s">
        <v>1422</v>
      </c>
      <c r="F92" s="3386"/>
      <c r="G92" s="3386"/>
      <c r="H92" s="3387"/>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576</v>
      </c>
      <c r="D93" s="2363">
        <f>'数据-取费表'!B43</f>
        <v>5.000000000000001E-3</v>
      </c>
      <c r="E93" s="3385" t="s">
        <v>1406</v>
      </c>
      <c r="F93" s="3386"/>
      <c r="G93" s="3386"/>
      <c r="H93" s="338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30" t="s">
        <v>1426</v>
      </c>
      <c r="F94" s="3431"/>
      <c r="G94" s="3431"/>
      <c r="H94" s="343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114707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199.14409722222223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68623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35" t="s">
        <v>1428</v>
      </c>
      <c r="B100" s="3336"/>
      <c r="C100" s="3336"/>
      <c r="D100" s="3370"/>
      <c r="E100" s="3336" t="s">
        <v>1429</v>
      </c>
      <c r="F100" s="3336"/>
      <c r="G100" s="3336"/>
      <c r="H100" s="3370"/>
      <c r="I100" s="121"/>
    </row>
    <row r="101" spans="1:35" ht="18.75" customHeight="1">
      <c r="A101" s="3378" t="s">
        <v>1430</v>
      </c>
      <c r="B101" s="3379"/>
      <c r="C101" s="2371" t="str">
        <f>C4</f>
        <v>成本法</v>
      </c>
      <c r="D101" s="2372" t="str">
        <f>D4</f>
        <v>收益法</v>
      </c>
      <c r="E101" s="3348" t="s">
        <v>1431</v>
      </c>
      <c r="F101" s="3349"/>
      <c r="G101" s="1687" t="s">
        <v>1432</v>
      </c>
      <c r="H101" s="2381">
        <f ca="1">H118</f>
        <v>121047</v>
      </c>
      <c r="I101" s="121"/>
    </row>
    <row r="102" spans="1:35" ht="18.75" customHeight="1">
      <c r="A102" s="3380" t="s">
        <v>1433</v>
      </c>
      <c r="B102" s="2370" t="s">
        <v>1432</v>
      </c>
      <c r="C102" s="2371">
        <f ca="1">IF(D32="楼面单价",ROUND(C19,0),C19)</f>
        <v>78106</v>
      </c>
      <c r="D102" s="2372">
        <f ca="1">IF(D32="楼面单价",ROUND(D19,0),D19)</f>
        <v>149675</v>
      </c>
      <c r="E102" s="3348"/>
      <c r="F102" s="3349"/>
      <c r="G102" s="1687" t="s">
        <v>1434</v>
      </c>
      <c r="H102" s="2341">
        <f ca="1">I118</f>
        <v>9485</v>
      </c>
      <c r="I102" s="121"/>
    </row>
    <row r="103" spans="1:35" ht="42.75" customHeight="1">
      <c r="A103" s="3380"/>
      <c r="B103" s="2370" t="s">
        <v>1434</v>
      </c>
      <c r="C103" s="2373">
        <f ca="1">C20</f>
        <v>6120</v>
      </c>
      <c r="D103" s="2374">
        <f ca="1">D20</f>
        <v>11729</v>
      </c>
      <c r="E103" s="3341" t="s">
        <v>1435</v>
      </c>
      <c r="F103" s="3342"/>
      <c r="G103" s="1688" t="s">
        <v>1436</v>
      </c>
      <c r="H103" s="2381">
        <f>IF(D36="正常操作",H104+H105+H106,H105+H106)</f>
        <v>0</v>
      </c>
      <c r="I103" s="121"/>
    </row>
    <row r="104" spans="1:35" ht="18.75" customHeight="1">
      <c r="A104" s="3380" t="s">
        <v>1437</v>
      </c>
      <c r="B104" s="2375" t="s">
        <v>1432</v>
      </c>
      <c r="C104" s="2376">
        <f ca="1">H118</f>
        <v>121047</v>
      </c>
      <c r="D104" s="2377"/>
      <c r="E104" s="1555" t="s">
        <v>1438</v>
      </c>
      <c r="F104" s="1548"/>
      <c r="G104" s="1688" t="s">
        <v>1436</v>
      </c>
      <c r="H104" s="2382">
        <f>IF(D36="同一抵押权人同一抵押物续贷",C36&amp;"（续贷，未扣减，详见特别提示）",C36)</f>
        <v>0</v>
      </c>
      <c r="I104" s="121"/>
    </row>
    <row r="105" spans="1:35" ht="18.75" customHeight="1" thickBot="1">
      <c r="A105" s="3390"/>
      <c r="B105" s="2378" t="s">
        <v>1434</v>
      </c>
      <c r="C105" s="2379">
        <f ca="1">I118</f>
        <v>9485</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81" t="str">
        <f>IF(项目基本情况!E8="已注销","——","3.房地产抵押价值")</f>
        <v>3.房地产抵押价值</v>
      </c>
      <c r="F107" s="3349"/>
      <c r="G107" s="1687" t="s">
        <v>1432</v>
      </c>
      <c r="H107" s="2381">
        <f ca="1">IF(E107="——","——",H101-H103)</f>
        <v>121047</v>
      </c>
      <c r="I107" s="121"/>
    </row>
    <row r="108" spans="1:35" ht="18.75" customHeight="1">
      <c r="A108" s="121"/>
      <c r="B108" s="121"/>
      <c r="C108" s="121"/>
      <c r="D108" s="121"/>
      <c r="E108" s="3381"/>
      <c r="F108" s="3349"/>
      <c r="G108" s="1687" t="s">
        <v>1434</v>
      </c>
      <c r="H108" s="2341">
        <f ca="1">IF(H107=H101,H102,ROUND(H107*10000/'数据-汇总表'!E3,0))</f>
        <v>9485</v>
      </c>
      <c r="I108" s="121"/>
    </row>
    <row r="109" spans="1:35" ht="18.75" customHeight="1">
      <c r="A109" s="121"/>
      <c r="B109" s="121"/>
      <c r="C109" s="121"/>
      <c r="D109" s="121"/>
      <c r="E109" s="3381" t="str">
        <f>IF(项目基本情况!E8="已注销及未注销","4.抵押担保权已注销时的房地产抵押价值",IF(项目基本情况!E8="已注销","3.抵押担保权已注销时的房地产抵押价值","——"))</f>
        <v>——</v>
      </c>
      <c r="F109" s="3349"/>
      <c r="G109" s="1687" t="s">
        <v>1432</v>
      </c>
      <c r="H109" s="2384" t="str">
        <f>IF(E109="——","——",H101-H105-H106)</f>
        <v>——</v>
      </c>
      <c r="I109" s="121"/>
    </row>
    <row r="110" spans="1:35" ht="18.75" customHeight="1">
      <c r="A110" s="121"/>
      <c r="B110" s="121"/>
      <c r="C110" s="121"/>
      <c r="D110" s="121"/>
      <c r="E110" s="3381"/>
      <c r="F110" s="3349"/>
      <c r="G110" s="1687" t="s">
        <v>1434</v>
      </c>
      <c r="H110" s="2341" t="str">
        <f>IF(H109="——","——",ROUND(H109*10000/'数据-汇总表'!E3,0))</f>
        <v>——</v>
      </c>
      <c r="I110" s="121"/>
    </row>
    <row r="111" spans="1:35" ht="18.75" customHeight="1">
      <c r="A111" s="121"/>
      <c r="B111" s="121"/>
      <c r="C111" s="121"/>
      <c r="D111" s="121"/>
      <c r="E111" s="3382" t="str">
        <f>IF(项目基本情况!E9="抵押净值",IF(OR(项目基本情况!E8="已注销",项目基本情况!E8="房地产抵押价值"),"4.抵押净值","5.抵押净值"),"——")</f>
        <v>——</v>
      </c>
      <c r="F111" s="3368"/>
      <c r="G111" s="1687" t="s">
        <v>1432</v>
      </c>
      <c r="H111" s="2381" t="str">
        <f>IF(E111="——","——",N59)</f>
        <v>——</v>
      </c>
      <c r="I111" s="121"/>
    </row>
    <row r="112" spans="1:35" ht="18.75" customHeight="1" thickBot="1">
      <c r="A112" s="121"/>
      <c r="B112" s="121"/>
      <c r="C112" s="121"/>
      <c r="D112" s="121"/>
      <c r="E112" s="3383"/>
      <c r="F112" s="3384"/>
      <c r="G112" s="1690" t="s">
        <v>1434</v>
      </c>
      <c r="H112" s="2385" t="str">
        <f>IF(E111="——","——",N61)</f>
        <v>——</v>
      </c>
      <c r="I112" s="121"/>
    </row>
    <row r="113" spans="1:27" ht="18.75" customHeight="1">
      <c r="A113" s="121"/>
      <c r="B113" s="121"/>
      <c r="C113" s="121"/>
      <c r="D113" s="121"/>
      <c r="E113" s="3391" t="s">
        <v>1440</v>
      </c>
      <c r="F113" s="3391"/>
      <c r="G113" s="3391"/>
      <c r="H113" s="3391"/>
      <c r="I113" s="121"/>
    </row>
    <row r="114" spans="1:27" ht="3.75" customHeight="1">
      <c r="A114" s="646"/>
      <c r="B114" s="646"/>
      <c r="C114" s="646"/>
      <c r="D114" s="646"/>
      <c r="E114" s="1671"/>
      <c r="F114" s="1671"/>
      <c r="G114" s="1671"/>
      <c r="H114" s="1671"/>
      <c r="I114" s="646"/>
    </row>
    <row r="115" spans="1:27" ht="18.75" customHeight="1">
      <c r="A115" s="3399" t="s">
        <v>1442</v>
      </c>
      <c r="B115" s="3400"/>
      <c r="C115" s="3400"/>
      <c r="D115" s="3400"/>
      <c r="E115" s="3400"/>
      <c r="F115" s="3400"/>
      <c r="G115" s="3400"/>
      <c r="H115" s="3400"/>
      <c r="I115" s="3401"/>
    </row>
    <row r="116" spans="1:27" ht="27" customHeight="1">
      <c r="A116" s="3356" t="s">
        <v>1443</v>
      </c>
      <c r="B116" s="3360" t="s">
        <v>1444</v>
      </c>
      <c r="C116" s="3360" t="s">
        <v>1445</v>
      </c>
      <c r="D116" s="3366" t="s">
        <v>1446</v>
      </c>
      <c r="E116" s="3367"/>
      <c r="F116" s="3398" t="s">
        <v>1447</v>
      </c>
      <c r="G116" s="3398"/>
      <c r="H116" s="3356" t="s">
        <v>1448</v>
      </c>
      <c r="I116" s="3356"/>
    </row>
    <row r="117" spans="1:27" ht="18.75" customHeight="1">
      <c r="A117" s="3356"/>
      <c r="B117" s="3361"/>
      <c r="C117" s="336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127615.19</v>
      </c>
      <c r="C118" s="2150">
        <f>M19</f>
        <v>91882.52</v>
      </c>
      <c r="D118" s="2150">
        <f ca="1">ROUND(IF(D32="总价",C34,E118*B118/10000),0)</f>
        <v>33530</v>
      </c>
      <c r="E118" s="2150">
        <f ca="1">ROUND(IF(C33="自定义",IF(D32="楼面单价",C34,D118*10000/B118),I118-G118),0)</f>
        <v>2627</v>
      </c>
      <c r="F118" s="2150">
        <f ca="1">ROUND(IF(D32="总价",C35,G118*B118/10000),0)</f>
        <v>87517</v>
      </c>
      <c r="G118" s="2150">
        <f ca="1">ROUND(IF(D32="楼面单价",C35,F118*10000/B118),0)</f>
        <v>6858</v>
      </c>
      <c r="H118" s="2150">
        <f ca="1">ROUND(IF(D32="总价",C32,I118*B118/10000),0)</f>
        <v>121047</v>
      </c>
      <c r="I118" s="2150">
        <f ca="1">ROUND(IF(D32="楼面单价",C32,H118*10000/B118),0)</f>
        <v>9485</v>
      </c>
    </row>
    <row r="119" spans="1:27" ht="18.75" customHeight="1">
      <c r="A119" s="3356" t="s">
        <v>1452</v>
      </c>
      <c r="B119" s="3356"/>
      <c r="C119" s="3356"/>
      <c r="D119" s="3362" t="str">
        <f ca="1">NUMBERSTRING(INT(D118*10000),2)&amp;"元整"</f>
        <v>叁亿叁仟伍佰叁拾万元整</v>
      </c>
      <c r="E119" s="3363"/>
      <c r="F119" s="3362" t="str">
        <f ca="1">NUMBERSTRING(INT(F118*10000),2)&amp;"元整"</f>
        <v>捌亿柒仟伍佰壹拾柒万元整</v>
      </c>
      <c r="G119" s="3363"/>
      <c r="H119" s="3362" t="str">
        <f ca="1">NUMBERSTRING(INT(H118*10000),2)&amp;"元整"</f>
        <v>壹拾贰亿壹仟零肆拾柒万元整</v>
      </c>
      <c r="I119" s="3363"/>
    </row>
    <row r="120" spans="1:27" ht="18.75" customHeight="1">
      <c r="A120" s="3357" t="str">
        <f>IF(项目基本情况!B9="房地产市场价值","",MID(E103,3,LEN(E103)-2))</f>
        <v>估价师知悉的法定优先受偿款</v>
      </c>
      <c r="B120" s="3358"/>
      <c r="C120" s="3359"/>
      <c r="D120" s="3357">
        <f>H103</f>
        <v>0</v>
      </c>
      <c r="E120" s="3358"/>
      <c r="F120" s="3358"/>
      <c r="G120" s="3358"/>
      <c r="H120" s="3358"/>
      <c r="I120" s="335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62" t="s">
        <v>1452</v>
      </c>
      <c r="B121" s="3364"/>
      <c r="C121" s="3363"/>
      <c r="D121" s="3362" t="str">
        <f>IF(D120=0,"零元整",NUMBERSTRING(INT(D120*10000),2)&amp;"元整")</f>
        <v>零元整</v>
      </c>
      <c r="E121" s="3364"/>
      <c r="F121" s="3364"/>
      <c r="G121" s="3364"/>
      <c r="H121" s="3364"/>
      <c r="I121" s="3363"/>
      <c r="AA121" s="684"/>
    </row>
    <row r="122" spans="1:27" ht="18.75" customHeight="1">
      <c r="A122" s="3368" t="str">
        <f>IF(项目基本情况!B9="房地产市场价值","",MID(E107,3,LEN(E107)-2))</f>
        <v>房地产抵押价值</v>
      </c>
      <c r="B122" s="3368"/>
      <c r="C122" s="3368"/>
      <c r="D122" s="3357">
        <f ca="1">H107</f>
        <v>121047</v>
      </c>
      <c r="E122" s="3358"/>
      <c r="F122" s="3358"/>
      <c r="G122" s="3358"/>
      <c r="H122" s="3358"/>
      <c r="I122" s="3359"/>
      <c r="AA122" s="684"/>
    </row>
    <row r="123" spans="1:27" ht="18.75" customHeight="1">
      <c r="A123" s="3356" t="s">
        <v>1452</v>
      </c>
      <c r="B123" s="3356"/>
      <c r="C123" s="3356"/>
      <c r="D123" s="3362" t="str">
        <f ca="1">NUMBERSTRING(INT(D122*10000),2)&amp;"元整"</f>
        <v>壹拾贰亿壹仟零肆拾柒万元整</v>
      </c>
      <c r="E123" s="3364"/>
      <c r="F123" s="3364"/>
      <c r="G123" s="3364"/>
      <c r="H123" s="3364"/>
      <c r="I123" s="3363"/>
      <c r="AA123" s="684"/>
    </row>
    <row r="124" spans="1:27" ht="18.75" customHeight="1">
      <c r="A124" s="3368" t="str">
        <f>IF(项目基本情况!B9="房地产市场价值","",MID(E109,3,LEN(E109)-2))</f>
        <v/>
      </c>
      <c r="B124" s="3368"/>
      <c r="C124" s="3368"/>
      <c r="D124" s="3357" t="str">
        <f>H109</f>
        <v>——</v>
      </c>
      <c r="E124" s="3358"/>
      <c r="F124" s="3358"/>
      <c r="G124" s="3358"/>
      <c r="H124" s="3358"/>
      <c r="I124" s="3359"/>
      <c r="AA124" s="684"/>
    </row>
    <row r="125" spans="1:27" ht="18.75" customHeight="1">
      <c r="A125" s="3356" t="s">
        <v>1452</v>
      </c>
      <c r="B125" s="3356"/>
      <c r="C125" s="3356"/>
      <c r="D125" s="3362" t="e">
        <f>NUMBERSTRING(INT(D124*10000),2)&amp;"元整"</f>
        <v>#VALUE!</v>
      </c>
      <c r="E125" s="3364"/>
      <c r="F125" s="3364"/>
      <c r="G125" s="3364"/>
      <c r="H125" s="3364"/>
      <c r="I125" s="3363"/>
      <c r="AA125" s="684"/>
    </row>
    <row r="126" spans="1:27" ht="18.75" customHeight="1">
      <c r="A126" s="3368" t="str">
        <f>IF(项目基本情况!B9="房地产市场价值","",MID(E111,3,LEN(E111)-2))</f>
        <v/>
      </c>
      <c r="B126" s="3368"/>
      <c r="C126" s="3368"/>
      <c r="D126" s="3357" t="str">
        <f>H111</f>
        <v>——</v>
      </c>
      <c r="E126" s="3358"/>
      <c r="F126" s="3358"/>
      <c r="G126" s="3358"/>
      <c r="H126" s="3358"/>
      <c r="I126" s="3359"/>
      <c r="AA126" s="684"/>
    </row>
    <row r="127" spans="1:27" ht="18.75" customHeight="1">
      <c r="A127" s="3356" t="s">
        <v>1452</v>
      </c>
      <c r="B127" s="3356"/>
      <c r="C127" s="3356"/>
      <c r="D127" s="3362" t="e">
        <f>NUMBERSTRING(INT(D126*10000),2)&amp;"元整"</f>
        <v>#VALUE!</v>
      </c>
      <c r="E127" s="3364"/>
      <c r="F127" s="3364"/>
      <c r="G127" s="3364"/>
      <c r="H127" s="3364"/>
      <c r="I127" s="3363"/>
      <c r="AA127" s="684"/>
    </row>
    <row r="128" spans="1:27" ht="21.75" customHeight="1">
      <c r="A128" s="3365" t="s">
        <v>1453</v>
      </c>
      <c r="B128" s="3365"/>
      <c r="C128" s="3365"/>
      <c r="D128" s="3365"/>
      <c r="E128" s="3365"/>
      <c r="F128" s="3365"/>
      <c r="G128" s="3365"/>
      <c r="H128" s="3365"/>
      <c r="I128" s="336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53" t="str">
        <f>项目基本情况!B1</f>
        <v>北京市房地产抵押价值预评估</v>
      </c>
      <c r="C37" s="3253"/>
      <c r="D37" s="3253"/>
      <c r="E37" s="3253"/>
      <c r="F37" s="3253"/>
      <c r="G37" s="3253"/>
      <c r="H37" s="3253"/>
      <c r="I37" s="325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H22" sqref="H2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v>
      </c>
      <c r="C1" s="190"/>
      <c r="D1" s="190"/>
      <c r="E1" s="190"/>
      <c r="F1" s="190"/>
      <c r="G1" s="1062">
        <f>MATCH(B1,'数据-取费表'!A6:A16,0)+5</f>
        <v>6</v>
      </c>
    </row>
    <row r="2" spans="1:9" s="192" customFormat="1" ht="18" customHeight="1">
      <c r="A2" s="193" t="s">
        <v>1462</v>
      </c>
      <c r="B2" s="194">
        <f ca="1">IF(D2="——",C52,C52-E2)</f>
        <v>78106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6120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16564</v>
      </c>
      <c r="D5" s="203" t="s">
        <v>1469</v>
      </c>
      <c r="E5" s="204" t="s">
        <v>1470</v>
      </c>
      <c r="F5" s="204" t="s">
        <v>1471</v>
      </c>
      <c r="G5" s="205"/>
    </row>
    <row r="6" spans="1:9" s="206" customFormat="1" ht="13.5" customHeight="1">
      <c r="A6" s="732" t="s">
        <v>1472</v>
      </c>
      <c r="B6" s="207" t="s">
        <v>1473</v>
      </c>
      <c r="C6" s="208">
        <f>基准地价修正!B2</f>
        <v>13597</v>
      </c>
      <c r="D6" s="209"/>
      <c r="E6" s="210"/>
      <c r="F6" s="210"/>
      <c r="G6" s="211"/>
    </row>
    <row r="7" spans="1:9" s="206" customFormat="1" ht="13.5" customHeight="1">
      <c r="A7" s="732" t="s">
        <v>1474</v>
      </c>
      <c r="B7" s="207" t="s">
        <v>1475</v>
      </c>
      <c r="C7" s="212">
        <f>ROUND(C6*F7,0)</f>
        <v>415</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2552</v>
      </c>
      <c r="D8" s="214"/>
      <c r="E8" s="212"/>
      <c r="F8" s="213"/>
      <c r="G8" s="1714" t="s">
        <v>3582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3583</v>
      </c>
      <c r="H9" s="1070"/>
      <c r="I9" s="1716" t="s">
        <v>1479</v>
      </c>
    </row>
    <row r="10" spans="1:9" s="206" customFormat="1" ht="13.5" customHeight="1">
      <c r="A10" s="733" t="s">
        <v>356</v>
      </c>
      <c r="B10" s="216" t="s">
        <v>1480</v>
      </c>
      <c r="C10" s="217">
        <f ca="1">ROUND(D10*E10/10000,0)</f>
        <v>2552</v>
      </c>
      <c r="D10" s="795">
        <f ca="1">IF(B1="",'数据-汇总表'!E6,IF(INDIRECT("'数据-取费表'!c"&amp;$G$1)="住宅",INDIRECT("'数据-取费表'!s"&amp;$G$1),INDIRECT("'数据-取费表'!k"&amp;$G$1)+INDIRECT("'数据-取费表'!s"&amp;$G$1)))</f>
        <v>127615.19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127615.19</v>
      </c>
      <c r="E19" s="203">
        <f>'数据-取费表'!B31</f>
        <v>200</v>
      </c>
      <c r="F19" s="223"/>
      <c r="G19" s="1714" t="s">
        <v>3584</v>
      </c>
    </row>
    <row r="20" spans="1:7" s="206" customFormat="1" ht="13.5" customHeight="1">
      <c r="A20" s="247" t="s">
        <v>1493</v>
      </c>
      <c r="B20" s="202" t="s">
        <v>1494</v>
      </c>
      <c r="C20" s="224">
        <f ca="1">ROUND((C5+C19)*F20,0)</f>
        <v>497</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1333</v>
      </c>
      <c r="D22" s="227">
        <f ca="1">C26</f>
        <v>1.1999999999999999E-3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1314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19</v>
      </c>
      <c r="D25" s="230"/>
      <c r="E25" s="233"/>
      <c r="F25" s="231"/>
      <c r="G25" s="234" t="s">
        <v>1510</v>
      </c>
    </row>
    <row r="26" spans="1:7" s="206" customFormat="1">
      <c r="A26" s="734" t="s">
        <v>350</v>
      </c>
      <c r="B26" s="207" t="s">
        <v>1511</v>
      </c>
      <c r="C26" s="230">
        <f ca="1">ROUND(IF('数据-取费表'!B22&lt;=1,F21*F22*'数据-取费表'!B23/2,F21*(POWER((1+F22),'数据-取费表'!B23/2)-1)),4)</f>
        <v>1.1999999999999999E-3</v>
      </c>
      <c r="D26" s="230"/>
      <c r="E26" s="233"/>
      <c r="F26" s="231"/>
      <c r="G26" s="235"/>
    </row>
    <row r="27" spans="1:7" s="206" customFormat="1" ht="24.75">
      <c r="A27" s="247" t="s">
        <v>1512</v>
      </c>
      <c r="B27" s="236" t="s">
        <v>1513</v>
      </c>
      <c r="C27" s="237">
        <f ca="1">C28</f>
        <v>1365</v>
      </c>
      <c r="D27" s="227">
        <f ca="1">C29</f>
        <v>2.3999999999999998E-3</v>
      </c>
      <c r="E27" s="228" t="s">
        <v>1514</v>
      </c>
      <c r="F27" s="238">
        <f ca="1">IF(B1="",'数据-取费表'!Q16,INDIRECT("'数据-取费表'!q"&amp;$G$1))</f>
        <v>0.08</v>
      </c>
      <c r="G27" s="239" t="s">
        <v>1515</v>
      </c>
    </row>
    <row r="28" spans="1:7" s="206" customFormat="1" ht="13.5" customHeight="1">
      <c r="A28" s="734" t="s">
        <v>346</v>
      </c>
      <c r="B28" s="240" t="s">
        <v>1516</v>
      </c>
      <c r="C28" s="241">
        <f ca="1">ROUND((C5+C19+C20)*F27*'数据-取费表'!B21/'数据-取费表'!B20,0)</f>
        <v>1365</v>
      </c>
      <c r="D28" s="227"/>
      <c r="E28" s="228"/>
      <c r="F28" s="238"/>
      <c r="G28" s="239"/>
    </row>
    <row r="29" spans="1:7" s="206" customFormat="1" ht="13.5" customHeight="1">
      <c r="A29" s="734" t="s">
        <v>347</v>
      </c>
      <c r="B29" s="240" t="s">
        <v>1517</v>
      </c>
      <c r="C29" s="230">
        <f ca="1">ROUND(C21*F27*'数据-取费表'!B21/'数据-取费表'!B20,4)</f>
        <v>2.3999999999999998E-3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21618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63999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57427</v>
      </c>
      <c r="D34" s="209"/>
      <c r="E34" s="212"/>
      <c r="F34" s="249">
        <f ca="1">IF('数据-取费表'!B24=0,1,IF(B1="",'数据-取费表'!N16,INDIRECT("'数据-取费表'!n"&amp;$G$1)))</f>
        <v>1</v>
      </c>
      <c r="G34" s="211" t="s">
        <v>1526</v>
      </c>
    </row>
    <row r="35" spans="1:7" ht="13.5" customHeight="1">
      <c r="A35" s="734" t="s">
        <v>351</v>
      </c>
      <c r="B35" s="207" t="s">
        <v>1527</v>
      </c>
      <c r="C35" s="212">
        <f ca="1">ROUND(C34*F35,0)</f>
        <v>2871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2552</v>
      </c>
      <c r="D37" s="209">
        <f ca="1">D19</f>
        <v>127615.19</v>
      </c>
      <c r="E37" s="241">
        <f>'数据-取费表'!B35</f>
        <v>200</v>
      </c>
      <c r="F37" s="251"/>
      <c r="G37" s="253" t="s">
        <v>1532</v>
      </c>
    </row>
    <row r="38" spans="1:7" ht="13.5" customHeight="1">
      <c r="A38" s="734" t="s">
        <v>354</v>
      </c>
      <c r="B38" s="207" t="s">
        <v>1533</v>
      </c>
      <c r="C38" s="212">
        <f ca="1">ROUND(C34*F38,0)</f>
        <v>1149</v>
      </c>
      <c r="D38" s="212"/>
      <c r="E38" s="212"/>
      <c r="F38" s="251">
        <f>'数据-取费表'!B36</f>
        <v>0.02</v>
      </c>
      <c r="G38" s="211" t="s">
        <v>1528</v>
      </c>
    </row>
    <row r="39" spans="1:7" s="206" customFormat="1" ht="13.5" customHeight="1">
      <c r="A39" s="247" t="s">
        <v>1534</v>
      </c>
      <c r="B39" s="202" t="s">
        <v>1535</v>
      </c>
      <c r="C39" s="224">
        <f ca="1">ROUND(C33*F20,0)</f>
        <v>1920</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2564</v>
      </c>
      <c r="D41" s="227">
        <f ca="1">C44</f>
        <v>1.1999999999999999E-3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2489</v>
      </c>
      <c r="D42" s="230"/>
      <c r="E42" s="230"/>
      <c r="F42" s="231"/>
      <c r="G42" s="3435" t="s">
        <v>1544</v>
      </c>
    </row>
    <row r="43" spans="1:7" ht="13.5" customHeight="1">
      <c r="A43" s="734" t="s">
        <v>347</v>
      </c>
      <c r="B43" s="207" t="s">
        <v>1545</v>
      </c>
      <c r="C43" s="230">
        <f ca="1">ROUND(IF('数据-取费表'!B22&lt;=1,C39*F22*'数据-取费表'!B21/2,C39*(POWER((1+F22),'数据-取费表'!B21/2)-1)),0)</f>
        <v>75</v>
      </c>
      <c r="D43" s="230"/>
      <c r="E43" s="230"/>
      <c r="F43" s="231"/>
      <c r="G43" s="3436"/>
    </row>
    <row r="44" spans="1:7" ht="13.5" customHeight="1">
      <c r="A44" s="734" t="s">
        <v>348</v>
      </c>
      <c r="B44" s="207" t="s">
        <v>1546</v>
      </c>
      <c r="C44" s="230">
        <f ca="1">ROUND(IF('数据-取费表'!B22&lt;=1,C40*F22*'数据-取费表'!B21/2,C40*(POWER((1+F22),'数据-取费表'!B21/2)-1)),4)</f>
        <v>1.1999999999999999E-3</v>
      </c>
      <c r="D44" s="230"/>
      <c r="E44" s="230"/>
      <c r="F44" s="231"/>
      <c r="G44" s="3437"/>
    </row>
    <row r="45" spans="1:7" s="206" customFormat="1" ht="13.5" customHeight="1">
      <c r="A45" s="247" t="s">
        <v>1547</v>
      </c>
      <c r="B45" s="236" t="s">
        <v>1513</v>
      </c>
      <c r="C45" s="237">
        <f ca="1">C46</f>
        <v>5274</v>
      </c>
      <c r="D45" s="227">
        <f ca="1">C47</f>
        <v>2.3999999999999998E-3</v>
      </c>
      <c r="E45" s="228" t="s">
        <v>1539</v>
      </c>
      <c r="F45" s="238">
        <f ca="1">F27</f>
        <v>0.08</v>
      </c>
      <c r="G45" s="239" t="s">
        <v>1548</v>
      </c>
    </row>
    <row r="46" spans="1:7" s="206" customFormat="1" ht="13.5" customHeight="1">
      <c r="A46" s="734" t="s">
        <v>346</v>
      </c>
      <c r="B46" s="240" t="s">
        <v>1549</v>
      </c>
      <c r="C46" s="241">
        <f ca="1">ROUND((C33+C39)*F27,0)</f>
        <v>5274</v>
      </c>
      <c r="D46" s="255"/>
      <c r="E46" s="228"/>
      <c r="F46" s="238"/>
      <c r="G46" s="239"/>
    </row>
    <row r="47" spans="1:7" s="206" customFormat="1" ht="13.5" customHeight="1">
      <c r="A47" s="734" t="s">
        <v>347</v>
      </c>
      <c r="B47" s="240" t="s">
        <v>1550</v>
      </c>
      <c r="C47" s="230">
        <f ca="1">ROUND(C40*F27,4)</f>
        <v>2.3999999999999998E-3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80697</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56488</v>
      </c>
      <c r="D51" s="224"/>
      <c r="E51" s="224"/>
      <c r="F51" s="256"/>
      <c r="G51" s="226" t="s">
        <v>1560</v>
      </c>
    </row>
    <row r="52" spans="1:7" s="200" customFormat="1" ht="16.5" thickBot="1">
      <c r="A52" s="257" t="s">
        <v>1561</v>
      </c>
      <c r="B52" s="258"/>
      <c r="C52" s="259">
        <f ca="1">C31+C51</f>
        <v>78106</v>
      </c>
      <c r="D52" s="258"/>
      <c r="E52" s="258"/>
      <c r="F52" s="258"/>
      <c r="G52" s="260"/>
    </row>
    <row r="55" spans="1:7" ht="15">
      <c r="B55" s="262" t="s">
        <v>1562</v>
      </c>
      <c r="C55" s="263"/>
    </row>
    <row r="56" spans="1:7">
      <c r="B56" s="265" t="s">
        <v>802</v>
      </c>
      <c r="C56" s="267">
        <f ca="1">1-C57</f>
        <v>0.27700000000000002</v>
      </c>
    </row>
    <row r="57" spans="1:7">
      <c r="B57" s="265" t="s">
        <v>803</v>
      </c>
      <c r="C57" s="266">
        <f ca="1">ROUND(C51/C52,3)</f>
        <v>0.72299999999999998</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63149.735200000003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4948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25523038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25523038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25523038</v>
      </c>
      <c r="D10" s="795">
        <f ca="1">IF(B1="",'数据-汇总表'!E6,IF(INDIRECT("'数据-取费表'!c"&amp;$G$1)="住宅",INDIRECT("'数据-取费表'!s"&amp;$G$1),INDIRECT("'数据-取费表'!k"&amp;$G$1)+INDIRECT("'数据-取费表'!s"&amp;$G$1)))</f>
        <v>127615.19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25523038</v>
      </c>
      <c r="D19" s="204">
        <f ca="1">D9+D10</f>
        <v>127615.19</v>
      </c>
      <c r="E19" s="203">
        <f>'数据-取费表'!B31</f>
        <v>200</v>
      </c>
      <c r="F19" s="223"/>
      <c r="G19" s="1714"/>
    </row>
    <row r="20" spans="1:7" s="206" customFormat="1" ht="13.5" customHeight="1">
      <c r="A20" s="247" t="s">
        <v>1574</v>
      </c>
      <c r="B20" s="202" t="s">
        <v>1575</v>
      </c>
      <c r="C20" s="224">
        <f ca="1">ROUND((C5+C19)*F20,0)</f>
        <v>1531382</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4108091</v>
      </c>
      <c r="D22" s="227">
        <f ca="1">C26</f>
        <v>1.1999999999999999E-3</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2024261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2024261</v>
      </c>
      <c r="D24" s="230"/>
      <c r="E24" s="230"/>
      <c r="F24" s="231"/>
      <c r="G24" s="232" t="s">
        <v>1586</v>
      </c>
    </row>
    <row r="25" spans="1:7" s="206" customFormat="1" ht="24">
      <c r="A25" s="734" t="s">
        <v>1476</v>
      </c>
      <c r="B25" s="207" t="s">
        <v>1587</v>
      </c>
      <c r="C25" s="230">
        <f ca="1">ROUND(IF('数据-取费表'!B22&lt;=1,C20*F22*'数据-取费表'!B22/2,C20*(POWER((1+F22),'数据-取费表'!B22/2)-1)),0)</f>
        <v>59569</v>
      </c>
      <c r="D25" s="230"/>
      <c r="E25" s="233"/>
      <c r="F25" s="231"/>
      <c r="G25" s="234" t="s">
        <v>1588</v>
      </c>
    </row>
    <row r="26" spans="1:7" s="206" customFormat="1">
      <c r="A26" s="734" t="s">
        <v>350</v>
      </c>
      <c r="B26" s="207" t="s">
        <v>1511</v>
      </c>
      <c r="C26" s="230">
        <f ca="1">ROUND(IF('数据-取费表'!B22&lt;=1,F21*F22*'数据-取费表'!B22/2,F21*(POWER((1+F22),'数据-取费表'!B22/2)-1)),4)</f>
        <v>1.1999999999999999E-3</v>
      </c>
      <c r="D26" s="230"/>
      <c r="E26" s="233"/>
      <c r="F26" s="231"/>
      <c r="G26" s="235"/>
    </row>
    <row r="27" spans="1:7" s="206" customFormat="1" ht="24.75">
      <c r="A27" s="247" t="s">
        <v>1512</v>
      </c>
      <c r="B27" s="236" t="s">
        <v>1513</v>
      </c>
      <c r="C27" s="237">
        <f ca="1">C28</f>
        <v>4206197</v>
      </c>
      <c r="D27" s="227">
        <f ca="1">C29</f>
        <v>2.3999999999999998E-3</v>
      </c>
      <c r="E27" s="228" t="s">
        <v>1514</v>
      </c>
      <c r="F27" s="238">
        <f ca="1">IF(B1="",'数据-取费表'!Q16,INDIRECT("'数据-取费表'!q"&amp;$G$1))</f>
        <v>0.08</v>
      </c>
      <c r="G27" s="239" t="s">
        <v>1515</v>
      </c>
    </row>
    <row r="28" spans="1:7" s="206" customFormat="1" ht="13.5" customHeight="1">
      <c r="A28" s="734" t="s">
        <v>346</v>
      </c>
      <c r="B28" s="240" t="s">
        <v>1516</v>
      </c>
      <c r="C28" s="241">
        <f ca="1">ROUND((C5+C19+C20)*F27,0)</f>
        <v>4206197</v>
      </c>
      <c r="D28" s="227"/>
      <c r="E28" s="228"/>
      <c r="F28" s="238"/>
      <c r="G28" s="239"/>
    </row>
    <row r="29" spans="1:7" s="206" customFormat="1" ht="13.5" customHeight="1">
      <c r="A29" s="734" t="s">
        <v>347</v>
      </c>
      <c r="B29" s="240" t="s">
        <v>1517</v>
      </c>
      <c r="C29" s="230">
        <f ca="1">ROUND(C21*F27,4)</f>
        <v>2.3999999999999998E-3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66621166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639990178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574268355</v>
      </c>
      <c r="D34" s="209"/>
      <c r="E34" s="212"/>
      <c r="F34" s="249"/>
      <c r="G34" s="211"/>
    </row>
    <row r="35" spans="1:7" ht="13.5" customHeight="1">
      <c r="A35" s="734" t="s">
        <v>351</v>
      </c>
      <c r="B35" s="207" t="s">
        <v>1527</v>
      </c>
      <c r="C35" s="212">
        <f ca="1">ROUND(C34*F35,0)</f>
        <v>28713418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25523038</v>
      </c>
      <c r="D37" s="209">
        <f ca="1">D19</f>
        <v>127615.19</v>
      </c>
      <c r="E37" s="241">
        <f>'数据-取费表'!B35</f>
        <v>200</v>
      </c>
      <c r="F37" s="251"/>
      <c r="G37" s="253"/>
    </row>
    <row r="38" spans="1:7" ht="13.5" customHeight="1">
      <c r="A38" s="734" t="s">
        <v>354</v>
      </c>
      <c r="B38" s="207" t="s">
        <v>1533</v>
      </c>
      <c r="C38" s="212">
        <f ca="1">ROUND(C34*F38,0)</f>
        <v>11485367</v>
      </c>
      <c r="D38" s="212"/>
      <c r="E38" s="212"/>
      <c r="F38" s="251">
        <f>'数据-取费表'!B36</f>
        <v>0.02</v>
      </c>
      <c r="G38" s="211" t="s">
        <v>1528</v>
      </c>
    </row>
    <row r="39" spans="1:7" s="206" customFormat="1" ht="13.5" customHeight="1">
      <c r="A39" s="247" t="s">
        <v>1534</v>
      </c>
      <c r="B39" s="202" t="s">
        <v>1535</v>
      </c>
      <c r="C39" s="224">
        <f ca="1">ROUND(C33*F20,0)</f>
        <v>19199705</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25641832</v>
      </c>
      <c r="D41" s="227">
        <f ca="1">C44</f>
        <v>1.1999999999999999E-3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24894983</v>
      </c>
      <c r="D42" s="230"/>
      <c r="E42" s="230"/>
      <c r="F42" s="231"/>
      <c r="G42" s="3435" t="s">
        <v>1591</v>
      </c>
    </row>
    <row r="43" spans="1:7" ht="13.5" customHeight="1">
      <c r="A43" s="734" t="s">
        <v>347</v>
      </c>
      <c r="B43" s="207" t="s">
        <v>1545</v>
      </c>
      <c r="C43" s="230">
        <f ca="1">ROUND(IF('数据-取费表'!B22&lt;=1,C39*F22*'数据-取费表'!B20/2,C39*(POWER((1+F22),'数据-取费表'!B20/2)-1)),0)</f>
        <v>746849</v>
      </c>
      <c r="D43" s="230"/>
      <c r="E43" s="230"/>
      <c r="F43" s="231"/>
      <c r="G43" s="3436"/>
    </row>
    <row r="44" spans="1:7" ht="13.5" customHeight="1">
      <c r="A44" s="734" t="s">
        <v>348</v>
      </c>
      <c r="B44" s="207" t="s">
        <v>1546</v>
      </c>
      <c r="C44" s="230">
        <f ca="1">ROUND(IF('数据-取费表'!B22&lt;=1,C40*F22*'数据-取费表'!B20/2,C40*(POWER((1+F22),'数据-取费表'!B20/2)-1)),4)</f>
        <v>1.1999999999999999E-3</v>
      </c>
      <c r="D44" s="230"/>
      <c r="E44" s="230"/>
      <c r="F44" s="231"/>
      <c r="G44" s="3437"/>
    </row>
    <row r="45" spans="1:7" s="206" customFormat="1" ht="13.5" customHeight="1">
      <c r="A45" s="247" t="s">
        <v>1547</v>
      </c>
      <c r="B45" s="236" t="s">
        <v>1513</v>
      </c>
      <c r="C45" s="237">
        <f ca="1">C46</f>
        <v>52735191</v>
      </c>
      <c r="D45" s="227">
        <f ca="1">C47</f>
        <v>2.3999999999999998E-3</v>
      </c>
      <c r="E45" s="228" t="s">
        <v>1539</v>
      </c>
      <c r="F45" s="238">
        <f ca="1">F27</f>
        <v>0.08</v>
      </c>
      <c r="G45" s="239" t="s">
        <v>1548</v>
      </c>
    </row>
    <row r="46" spans="1:7" s="206" customFormat="1" ht="13.5" customHeight="1">
      <c r="A46" s="734" t="s">
        <v>346</v>
      </c>
      <c r="B46" s="240" t="s">
        <v>1549</v>
      </c>
      <c r="C46" s="241">
        <f ca="1">ROUND((C33+C39)*F27,0)</f>
        <v>52735191</v>
      </c>
      <c r="D46" s="255"/>
      <c r="E46" s="228"/>
      <c r="F46" s="238"/>
      <c r="G46" s="239"/>
    </row>
    <row r="47" spans="1:7" s="206" customFormat="1" ht="13.5" customHeight="1">
      <c r="A47" s="734" t="s">
        <v>347</v>
      </c>
      <c r="B47" s="240" t="s">
        <v>1550</v>
      </c>
      <c r="C47" s="230">
        <f ca="1">ROUND(C40*F27,4)</f>
        <v>2.3999999999999998E-3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806965980</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564876186</v>
      </c>
      <c r="D51" s="224"/>
      <c r="E51" s="224"/>
      <c r="F51" s="256"/>
      <c r="G51" s="226" t="s">
        <v>1560</v>
      </c>
    </row>
    <row r="52" spans="1:7" s="200" customFormat="1" ht="16.5" thickBot="1">
      <c r="A52" s="257" t="s">
        <v>1561</v>
      </c>
      <c r="B52" s="258"/>
      <c r="C52" s="259">
        <f ca="1">C31+C51</f>
        <v>631497352</v>
      </c>
      <c r="D52" s="258"/>
      <c r="E52" s="258"/>
      <c r="F52" s="258"/>
      <c r="G52" s="260"/>
    </row>
    <row r="55" spans="1:7" ht="15">
      <c r="B55" s="262" t="s">
        <v>1562</v>
      </c>
      <c r="C55" s="263"/>
    </row>
    <row r="56" spans="1:7">
      <c r="B56" s="265" t="s">
        <v>802</v>
      </c>
      <c r="C56" s="267">
        <f ca="1">1-C57</f>
        <v>0.10499999999999998</v>
      </c>
    </row>
    <row r="57" spans="1:7">
      <c r="B57" s="265" t="s">
        <v>803</v>
      </c>
      <c r="C57" s="266">
        <f ca="1">ROUND(C51/C52,3)</f>
        <v>0.89500000000000002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127615.19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127615.19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2552</v>
      </c>
      <c r="D20" s="796">
        <f ca="1">IF(C1="",'数据-汇总表'!E6,IF(INDIRECT("'数据-取费表'!c"&amp;$K$1)="住宅",INDIRECT("'数据-取费表'!s"&amp;$K$1),INDIRECT("'数据-取费表'!k"&amp;$K$1)+INDIRECT("'数据-取费表'!s"&amp;$K$1)))</f>
        <v>127615.19</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118543.38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25.5">
      <c r="A2" s="193" t="s">
        <v>1934</v>
      </c>
      <c r="B2" s="196">
        <f>C30</f>
        <v>13597</v>
      </c>
      <c r="C2" s="1846" t="s">
        <v>1935</v>
      </c>
      <c r="D2" s="162" t="s">
        <v>1936</v>
      </c>
      <c r="E2" s="3121" t="s">
        <v>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Ⅷ-生物医药基地</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1971</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1147</v>
      </c>
      <c r="C3" s="1846" t="s">
        <v>1941</v>
      </c>
      <c r="D3" s="162" t="s">
        <v>1942</v>
      </c>
      <c r="E3" s="3119" t="s">
        <v>2470</v>
      </c>
      <c r="F3" s="1848" t="s">
        <v>3579</v>
      </c>
      <c r="G3" s="708">
        <f>IF(F3="宗地容积率",'数据-汇总表'!I4,IF(F3="估价对象容积率",'数据-汇总表'!I6,'数据-汇总表'!I7))</f>
        <v>1.35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1519</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5"/>
      <c r="B4" s="3446"/>
      <c r="C4" s="3446"/>
      <c r="D4" s="3447"/>
      <c r="E4" s="3447"/>
      <c r="F4" s="3447"/>
      <c r="G4" s="3447"/>
      <c r="H4" s="3447"/>
      <c r="I4" s="3447"/>
      <c r="J4" s="344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1239</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1380</v>
      </c>
      <c r="D5" s="1252">
        <f>ROUND(C6*C17+C20,0)</f>
        <v>1380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1052</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1380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958</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八级</v>
      </c>
      <c r="Y7" s="1131" t="s">
        <v>1956</v>
      </c>
      <c r="Z7" s="1132">
        <f>G3</f>
        <v>1.35</v>
      </c>
      <c r="AA7" s="1133"/>
      <c r="AB7" s="1133"/>
      <c r="AC7" s="1134"/>
      <c r="AD7" s="1135"/>
      <c r="AE7" s="1135"/>
      <c r="AF7" s="1135"/>
      <c r="AG7" s="1135"/>
      <c r="AH7" s="1135"/>
      <c r="AI7" s="1135"/>
      <c r="AJ7" s="1136"/>
    </row>
    <row r="8" spans="1:36" ht="25.5">
      <c r="A8" s="3010"/>
      <c r="B8" s="162" t="s">
        <v>1957</v>
      </c>
      <c r="C8" s="1870" t="s">
        <v>3580</v>
      </c>
      <c r="D8" s="712" t="s">
        <v>112</v>
      </c>
      <c r="E8" s="713" t="e">
        <f>ROUND(C11/E7,4)</f>
        <v>#DIV/0!</v>
      </c>
      <c r="F8" s="1871" t="s">
        <v>1958</v>
      </c>
      <c r="G8" s="1872"/>
      <c r="H8" s="1872"/>
      <c r="I8" s="1872"/>
      <c r="J8" s="1873"/>
      <c r="K8" s="1056"/>
      <c r="L8" s="1847" t="s">
        <v>1959</v>
      </c>
      <c r="M8" s="811">
        <f>SUMPRODUCT((区片价!B234:B276=I2)*(区片价!C3:G3=E2)*(区片价!C234:G276))</f>
        <v>1380</v>
      </c>
      <c r="N8" s="813">
        <f>SUMPRODUCT((因素修正幅度!B234:B276=I2)*(因素修正幅度!C3:G3=E2)*(因素修正幅度!C234:G276))</f>
        <v>0.05</v>
      </c>
      <c r="O8" s="1056"/>
      <c r="P8" s="1056"/>
      <c r="Q8" s="1056"/>
      <c r="R8" s="1129">
        <v>7</v>
      </c>
      <c r="S8" s="1130"/>
      <c r="T8" s="3064">
        <f t="shared" si="0"/>
        <v>0</v>
      </c>
      <c r="U8" s="1130"/>
      <c r="V8" s="3064">
        <f t="shared" si="1"/>
        <v>0</v>
      </c>
      <c r="W8" s="3442" t="s">
        <v>1960</v>
      </c>
      <c r="X8" s="344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4"/>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49" t="s">
        <v>3245</v>
      </c>
      <c r="B20" s="159" t="s">
        <v>1994</v>
      </c>
      <c r="C20" s="3032">
        <f>ROUND(IF(F21="与级别开发程度一致",0,(G21-E21)/C21),0)</f>
        <v>0</v>
      </c>
      <c r="D20" s="3047" t="s">
        <v>1998</v>
      </c>
      <c r="E20" s="3048"/>
      <c r="F20" s="3455" t="s">
        <v>1995</v>
      </c>
      <c r="G20" s="345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0"/>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3581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2002</v>
      </c>
      <c r="E23" s="717">
        <v>44197</v>
      </c>
      <c r="F23" s="1896" t="s">
        <v>2003</v>
      </c>
      <c r="G23" s="718">
        <f>'数据-取费表'!B2</f>
        <v>45771</v>
      </c>
      <c r="H23" s="3049" t="s">
        <v>3247</v>
      </c>
      <c r="I23" s="3050" t="str">
        <f>IF(H23="季度增幅（自定义）",SUMIF(N25:N28,E2,O25:O28),"")</f>
        <v/>
      </c>
      <c r="J23" s="3142" t="s">
        <v>3246</v>
      </c>
      <c r="K23" s="1061"/>
      <c r="L23" s="1897" t="s">
        <v>2004</v>
      </c>
      <c r="M23" s="1241">
        <f>ROUND(SUMIF(地价!B2:G2,E2,地价!B16:G16),0)</f>
        <v>318</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0.85189999999999999</v>
      </c>
      <c r="D24" s="1902" t="s">
        <v>2007</v>
      </c>
      <c r="E24" s="1248">
        <f>存贷款利率!E27/100</f>
        <v>4.3499999999999997E-2</v>
      </c>
      <c r="F24" s="1902" t="s">
        <v>1999</v>
      </c>
      <c r="G24" s="724">
        <f>SUMIF(M30:Q30,E2,M33:Q33)</f>
        <v>0.05</v>
      </c>
      <c r="H24" s="1902" t="s">
        <v>2008</v>
      </c>
      <c r="I24" s="725">
        <f>SUMIF('数据-取费表'!C6:C15,E2,'数据-取费表'!F6:F15)/COUNTIF('数据-取费表'!C6:C15,E2)</f>
        <v>30.81</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0.89739999999999998</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0.89739999999999998</v>
      </c>
      <c r="E26" s="708">
        <f>ROUNDDOWN(G3,1)</f>
        <v>1.3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0.91069999999999995</v>
      </c>
      <c r="G26" s="708">
        <f>ROUNDUP(G3,1)</f>
        <v>1.4000000000000001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0.8841</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13597</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1147</v>
      </c>
      <c r="D33" s="1940">
        <f>'数据-汇总表'!F19</f>
        <v>118543.38</v>
      </c>
      <c r="E33" s="727">
        <f>ROUND(C33*D33/10000,0)</f>
        <v>13597</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172</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3"/>
      <c r="B37" s="1955" t="s">
        <v>2036</v>
      </c>
      <c r="C37" s="167">
        <f>ROUND(D5*C22*C23*C24*C28*F37,0)</f>
        <v>639</v>
      </c>
      <c r="D37" s="1940"/>
      <c r="E37" s="163">
        <f>ROUND(C37*D37/10000,0)</f>
        <v>0</v>
      </c>
      <c r="F37" s="163">
        <f>SUMIF(修正!A57:A68,G2,修正!B57:B68)</f>
        <v>0.5</v>
      </c>
      <c r="G37" s="163">
        <f>ROUND(IF(E2="工业",C37*$M$42,C37*$M$41),0)</f>
        <v>96</v>
      </c>
      <c r="H37" s="163">
        <f>D37</f>
        <v>0</v>
      </c>
      <c r="I37" s="163">
        <f>ROUND(G37*H37/10000,0)</f>
        <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4"/>
      <c r="B38" s="1884" t="s">
        <v>2037</v>
      </c>
      <c r="C38" s="167">
        <f>ROUND(D5*C22*C23*C24*C28*F38,0)</f>
        <v>256</v>
      </c>
      <c r="D38" s="1940"/>
      <c r="E38" s="163">
        <f t="shared" ref="E38:E42" si="4">ROUND(C38*D38/10000,0)</f>
        <v>0</v>
      </c>
      <c r="F38" s="163">
        <f>SUMIF(修正!A57:A68,G2,修正!C57:C68)</f>
        <v>0.2</v>
      </c>
      <c r="G38" s="163">
        <f>ROUND(IF(E2="工业",C38*$M$42,C38*$M$41),0)</f>
        <v>38</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4"/>
      <c r="B39" s="1884" t="s">
        <v>3250</v>
      </c>
      <c r="C39" s="167">
        <f>ROUND(D5*C22*C23*C24*C28*F39,0)</f>
        <v>256</v>
      </c>
      <c r="D39" s="1940"/>
      <c r="E39" s="163">
        <f t="shared" si="4"/>
        <v>0</v>
      </c>
      <c r="F39" s="163">
        <f>SUMIF(修正!A57:A68,G2,修正!D57:D68)</f>
        <v>0.2</v>
      </c>
      <c r="G39" s="163">
        <f>ROUND(IF(E2="工业",C39*$M$42,C39*$M$41),0)</f>
        <v>38</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256</v>
      </c>
      <c r="D40" s="1940"/>
      <c r="E40" s="163">
        <f t="shared" si="4"/>
        <v>0</v>
      </c>
      <c r="F40" s="167">
        <f>SUMIF(修正!A57:A68,G2,修正!E57:E68)</f>
        <v>0.2</v>
      </c>
      <c r="G40" s="163">
        <f>ROUND(IF(E2="工业",C40*$M$42,C40*$M$41),0)</f>
        <v>38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f>IF(E2="工业",SUMIF(L1:L12,G2,N1:N12),"——")</f>
        <v>0.05</v>
      </c>
      <c r="G83" s="1000"/>
      <c r="H83" s="1003">
        <f t="shared" ref="H83:H90" si="23">IFERROR(ROUNDDOWN($F$83*I83/2,4),"——")</f>
        <v>6.4999999999999997E-3</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f t="shared" si="23"/>
        <v>7.4999999999999997E-3</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3261</v>
      </c>
      <c r="B85" s="1262">
        <f>估价对象房地状况!G17</f>
        <v>0</v>
      </c>
      <c r="C85" s="1887"/>
      <c r="D85" s="1002">
        <f t="shared" si="22"/>
        <v>0</v>
      </c>
      <c r="E85" s="705"/>
      <c r="F85" s="1675"/>
      <c r="G85" s="1000"/>
      <c r="H85" s="1003">
        <f t="shared" si="23"/>
        <v>2.5000000000000001E-3</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f t="shared" si="23"/>
        <v>1.1999999999999999E-3</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f t="shared" si="23"/>
        <v>1.5E-3</v>
      </c>
      <c r="I87" s="3069">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f t="shared" si="23"/>
        <v>3.0000000000000001E-3</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f t="shared" si="23"/>
        <v>1.5E-3</v>
      </c>
      <c r="I89" s="3069">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f t="shared" si="23"/>
        <v>1.1999999999999999E-3</v>
      </c>
      <c r="I90" s="3070">
        <v>0.05</v>
      </c>
      <c r="J90" s="1001">
        <f t="shared" si="24"/>
        <v>0</v>
      </c>
      <c r="K90" s="1001">
        <f t="shared" si="25"/>
        <v>0</v>
      </c>
      <c r="L90" s="1001">
        <v>0</v>
      </c>
      <c r="M90" s="1001">
        <f t="shared" si="26"/>
        <v>0</v>
      </c>
      <c r="N90" s="1001">
        <f t="shared" si="26"/>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3264</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3265</v>
      </c>
      <c r="B96" s="3087" t="s">
        <v>3276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3267</v>
      </c>
      <c r="B98" s="3088" t="s">
        <v>3277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3268</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3269</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3270</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1" t="s">
        <v>3285</v>
      </c>
      <c r="B103" s="3451"/>
      <c r="C103" s="3451"/>
      <c r="D103" s="3451"/>
      <c r="E103" s="3451"/>
      <c r="F103" s="3451"/>
      <c r="G103" s="3451"/>
      <c r="H103" s="3451"/>
      <c r="I103" s="3451"/>
      <c r="J103" s="3451"/>
      <c r="K103" s="1667"/>
      <c r="L103" s="1667"/>
      <c r="M103" s="1667"/>
      <c r="N103" s="1667"/>
    </row>
    <row r="104" spans="1:14">
      <c r="A104" s="3452" t="s">
        <v>3286</v>
      </c>
      <c r="B104" s="3452" t="s">
        <v>3287</v>
      </c>
      <c r="C104" s="3091" t="s">
        <v>3288</v>
      </c>
      <c r="D104" s="3092"/>
      <c r="E104" s="3092"/>
      <c r="F104" s="3092"/>
      <c r="G104" s="3092"/>
      <c r="H104" s="3092"/>
      <c r="I104" s="3092"/>
      <c r="J104" s="3093"/>
      <c r="K104" s="3094"/>
      <c r="L104" s="3094"/>
      <c r="M104" s="3094"/>
      <c r="N104" s="3094"/>
    </row>
    <row r="105" spans="1:14">
      <c r="A105" s="3452"/>
      <c r="B105" s="3452"/>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438"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9"/>
      <c r="B111" s="3095" t="s">
        <v>3259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1" t="s">
        <v>3302</v>
      </c>
      <c r="B113" s="3441"/>
      <c r="C113" s="3441"/>
      <c r="D113" s="3441"/>
      <c r="E113" s="3441"/>
      <c r="F113" s="3441"/>
      <c r="G113" s="3441"/>
      <c r="H113" s="3441"/>
      <c r="I113" s="3441"/>
      <c r="J113" s="344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1.35</v>
      </c>
      <c r="C116" s="3100" t="s">
        <v>3304</v>
      </c>
      <c r="D116" s="3101">
        <f>SUMPRODUCT((A118:A122=F116)*(B117:M117=H116)*B118:M122)</f>
        <v>0.56489999999999996</v>
      </c>
      <c r="E116" s="162" t="s">
        <v>3305</v>
      </c>
      <c r="F116" s="3102" t="str">
        <f>E2</f>
        <v>工业</v>
      </c>
      <c r="G116" s="162" t="s">
        <v>3306</v>
      </c>
      <c r="H116" s="3102" t="str">
        <f>G2</f>
        <v>八级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0.98199999999999998</v>
      </c>
      <c r="C118" s="3090">
        <f>B118</f>
        <v>0.98199999999999998</v>
      </c>
      <c r="D118" s="3090">
        <f>ROUND(0.949-0.014*B116,4)</f>
        <v>0.93010000000000004</v>
      </c>
      <c r="E118" s="3090">
        <f>D118</f>
        <v>0.93010000000000004</v>
      </c>
      <c r="F118" s="3090">
        <f>E118</f>
        <v>0.93010000000000004</v>
      </c>
      <c r="G118" s="3090">
        <f>F118</f>
        <v>0.93010000000000004</v>
      </c>
      <c r="H118" s="3090">
        <f>G118</f>
        <v>0.93010000000000004</v>
      </c>
      <c r="I118" s="3090">
        <f>ROUND(0.8486-0.018*B116,4)</f>
        <v>0.82430000000000003</v>
      </c>
      <c r="J118" s="3090">
        <f t="shared" ref="J118:M122" si="35">I118</f>
        <v>0.82430000000000003</v>
      </c>
      <c r="K118" s="3090">
        <f t="shared" si="35"/>
        <v>0.82430000000000003</v>
      </c>
      <c r="L118" s="3090">
        <f t="shared" si="35"/>
        <v>0.82430000000000003</v>
      </c>
      <c r="M118" s="3110">
        <f t="shared" si="35"/>
        <v>0.82430000000000003</v>
      </c>
      <c r="N118" s="3098"/>
    </row>
    <row r="119" spans="1:14">
      <c r="A119" s="3058" t="s">
        <v>3320</v>
      </c>
      <c r="B119" s="3090">
        <f>ROUND(0.993-0.0112*B116,4)</f>
        <v>0.97789999999999999</v>
      </c>
      <c r="C119" s="3090">
        <f>B119</f>
        <v>0.97789999999999999</v>
      </c>
      <c r="D119" s="3090">
        <f>ROUND(0.9415-0.0142*B116,4)</f>
        <v>0.92230000000000001</v>
      </c>
      <c r="E119" s="3090">
        <f t="shared" ref="E119:H120" si="36">D119</f>
        <v>0.92230000000000001</v>
      </c>
      <c r="F119" s="3090">
        <f t="shared" si="36"/>
        <v>0.92230000000000001</v>
      </c>
      <c r="G119" s="3090">
        <f t="shared" si="36"/>
        <v>0.92230000000000001</v>
      </c>
      <c r="H119" s="3090">
        <f t="shared" si="36"/>
        <v>0.92230000000000001</v>
      </c>
      <c r="I119" s="3090">
        <f>ROUND(0.838-0.0182*B116,4)</f>
        <v>0.81340000000000001</v>
      </c>
      <c r="J119" s="3090">
        <f t="shared" si="35"/>
        <v>0.81340000000000001</v>
      </c>
      <c r="K119" s="3090">
        <f t="shared" si="35"/>
        <v>0.81340000000000001</v>
      </c>
      <c r="L119" s="3090">
        <f t="shared" si="35"/>
        <v>0.81340000000000001</v>
      </c>
      <c r="M119" s="3110">
        <f t="shared" si="35"/>
        <v>0.81340000000000001</v>
      </c>
      <c r="N119" s="3098"/>
    </row>
    <row r="120" spans="1:14">
      <c r="A120" s="3058" t="s">
        <v>3321</v>
      </c>
      <c r="B120" s="3090">
        <f>ROUND(0.9448-0.0115*B116,4)</f>
        <v>0.92930000000000001</v>
      </c>
      <c r="C120" s="3090">
        <f>B120</f>
        <v>0.92930000000000001</v>
      </c>
      <c r="D120" s="3090">
        <f>ROUND(0.937-0.0145*B116,4)</f>
        <v>0.91739999999999999</v>
      </c>
      <c r="E120" s="3090">
        <f t="shared" si="36"/>
        <v>0.91739999999999999</v>
      </c>
      <c r="F120" s="3090">
        <f t="shared" si="36"/>
        <v>0.91739999999999999</v>
      </c>
      <c r="G120" s="3090">
        <f t="shared" si="36"/>
        <v>0.91739999999999999</v>
      </c>
      <c r="H120" s="3090">
        <f t="shared" si="36"/>
        <v>0.91739999999999999</v>
      </c>
      <c r="I120" s="3090">
        <f>ROUND(0.7965-0.0185*B116,4)</f>
        <v>0.77149999999999996</v>
      </c>
      <c r="J120" s="3090">
        <f t="shared" si="35"/>
        <v>0.77149999999999996</v>
      </c>
      <c r="K120" s="3090">
        <f t="shared" si="35"/>
        <v>0.77149999999999996</v>
      </c>
      <c r="L120" s="3090">
        <f t="shared" si="35"/>
        <v>0.77149999999999996</v>
      </c>
      <c r="M120" s="3110">
        <f t="shared" si="35"/>
        <v>0.77149999999999996</v>
      </c>
      <c r="N120" s="3098"/>
    </row>
    <row r="121" spans="1:14" ht="13.5" thickBot="1">
      <c r="A121" s="3111" t="s">
        <v>3322</v>
      </c>
      <c r="B121" s="3112">
        <f>ROUND(0.7836-0.012*B116,4)</f>
        <v>0.76739999999999997</v>
      </c>
      <c r="C121" s="3112">
        <f>B121</f>
        <v>0.76739999999999997</v>
      </c>
      <c r="D121" s="3112">
        <f>ROUND(0.753-0.015*B116,4)</f>
        <v>0.73280000000000001</v>
      </c>
      <c r="E121" s="3112">
        <f>D121</f>
        <v>0.73280000000000001</v>
      </c>
      <c r="F121" s="3112">
        <f>E121</f>
        <v>0.73280000000000001</v>
      </c>
      <c r="G121" s="3112">
        <f>ROUND(0.6612-0.018*B116,4)</f>
        <v>0.63690000000000002</v>
      </c>
      <c r="H121" s="3112">
        <f>G121</f>
        <v>0.63690000000000002</v>
      </c>
      <c r="I121" s="3112">
        <f>ROUND(0.5905-0.019*B116,4)</f>
        <v>0.56489999999999996</v>
      </c>
      <c r="J121" s="3112">
        <f t="shared" si="35"/>
        <v>0.56489999999999996</v>
      </c>
      <c r="K121" s="3112">
        <f t="shared" si="35"/>
        <v>0.56489999999999996</v>
      </c>
      <c r="L121" s="3112">
        <f t="shared" si="35"/>
        <v>0.56489999999999996</v>
      </c>
      <c r="M121" s="3113">
        <f t="shared" si="35"/>
        <v>0.56489999999999996</v>
      </c>
      <c r="N121" s="3098"/>
    </row>
    <row r="122" spans="1:14">
      <c r="A122" s="3114" t="s">
        <v>2603</v>
      </c>
      <c r="B122" s="3090">
        <f>ROUND(0.9404-0.0106*B116,4)</f>
        <v>0.92610000000000003</v>
      </c>
      <c r="C122" s="3090">
        <f>B122</f>
        <v>0.92610000000000003</v>
      </c>
      <c r="D122" s="3090">
        <f>ROUND(0.8955-0.0135*B116,4)</f>
        <v>0.87729999999999997</v>
      </c>
      <c r="E122" s="3090">
        <f t="shared" ref="E122:H122" si="37">D122</f>
        <v>0.87729999999999997</v>
      </c>
      <c r="F122" s="3090">
        <f t="shared" si="37"/>
        <v>0.87729999999999997</v>
      </c>
      <c r="G122" s="3090">
        <f t="shared" si="37"/>
        <v>0.87729999999999997</v>
      </c>
      <c r="H122" s="3090">
        <f t="shared" si="37"/>
        <v>0.87729999999999997</v>
      </c>
      <c r="I122" s="3090">
        <f>ROUND(0.7632-0.0166*B116,4)</f>
        <v>0.74080000000000001</v>
      </c>
      <c r="J122" s="3090">
        <f t="shared" si="35"/>
        <v>0.74080000000000001</v>
      </c>
      <c r="K122" s="3090">
        <f t="shared" si="35"/>
        <v>0.74080000000000001</v>
      </c>
      <c r="L122" s="3090">
        <f t="shared" si="35"/>
        <v>0.74080000000000001</v>
      </c>
      <c r="M122" s="3110">
        <f t="shared" si="35"/>
        <v>0.74080000000000001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5" zoomScaleNormal="70" zoomScaleSheetLayoutView="85" workbookViewId="0">
      <selection activeCell="D11" sqref="D11:K1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30.81</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149675</v>
      </c>
      <c r="C2" s="1289" t="s">
        <v>805</v>
      </c>
      <c r="D2" s="1289"/>
      <c r="E2" s="1295"/>
      <c r="F2" s="1296"/>
      <c r="G2" s="2479"/>
      <c r="H2" s="2469"/>
      <c r="I2" s="2469"/>
      <c r="J2" s="2469"/>
      <c r="K2" s="2470"/>
      <c r="L2" s="2469"/>
      <c r="M2" s="2469"/>
    </row>
    <row r="3" spans="1:37" ht="18" customHeight="1" thickBot="1">
      <c r="A3" s="1297" t="s">
        <v>806</v>
      </c>
      <c r="B3" s="1298">
        <f ca="1">IF(ISERROR(B2*10000/F43),0,ROUND(B2*10000/F43,0))</f>
        <v>11729</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9298</v>
      </c>
      <c r="D5" s="1273" t="s">
        <v>693</v>
      </c>
      <c r="E5" s="1008"/>
      <c r="F5" s="1009"/>
      <c r="G5" s="1292"/>
      <c r="H5" s="291">
        <v>1</v>
      </c>
      <c r="I5" s="292" t="s">
        <v>692</v>
      </c>
      <c r="J5" s="1007">
        <f ca="1">J6+J10+J12</f>
        <v>0</v>
      </c>
      <c r="K5" s="1273" t="s">
        <v>693</v>
      </c>
      <c r="L5" s="1008"/>
      <c r="M5" s="1009"/>
    </row>
    <row r="6" spans="1:37" ht="18" customHeight="1">
      <c r="A6" s="1006" t="s">
        <v>398</v>
      </c>
      <c r="B6" s="3459" t="s">
        <v>694</v>
      </c>
      <c r="C6" s="1011">
        <f ca="1">ROUND(F6*F8*F7*(1-F9)/10000,0)</f>
        <v>9286</v>
      </c>
      <c r="D6" s="147" t="s">
        <v>2109</v>
      </c>
      <c r="E6" s="294" t="s">
        <v>696</v>
      </c>
      <c r="F6" s="295">
        <f ca="1">INDIRECT("'数据-取费表'!u"&amp;$G$1)</f>
        <v>2.215171492907102</v>
      </c>
      <c r="G6" s="1292"/>
      <c r="H6" s="1006" t="s">
        <v>398</v>
      </c>
      <c r="I6" s="3459" t="s">
        <v>694</v>
      </c>
      <c r="J6" s="293">
        <f ca="1">ROUND(M6*M8*M7*(1-M9)/10000,0)</f>
        <v>0</v>
      </c>
      <c r="K6" s="147" t="s">
        <v>2108</v>
      </c>
      <c r="L6" s="294" t="s">
        <v>696</v>
      </c>
      <c r="M6" s="295">
        <f ca="1">INDIRECT("'数据-取费表'!z"&amp;$G$1)</f>
        <v>0</v>
      </c>
    </row>
    <row r="7" spans="1:37" ht="18" customHeight="1">
      <c r="A7" s="1010"/>
      <c r="B7" s="3460"/>
      <c r="C7" s="1012"/>
      <c r="D7" s="299"/>
      <c r="E7" s="1013" t="s">
        <v>697</v>
      </c>
      <c r="F7" s="295">
        <f ca="1">IF(INDIRECT("'数据-取费表'!ah"&amp;$G$1)="",INDIRECT("'数据-取费表'!k"&amp;$G$1),INDIRECT("'数据-取费表'!ah"&amp;$G$1))</f>
        <v>127615.19</v>
      </c>
      <c r="G7" s="1292"/>
      <c r="H7" s="296"/>
      <c r="I7" s="3460"/>
      <c r="J7" s="298"/>
      <c r="K7" s="299"/>
      <c r="L7" s="294" t="s">
        <v>697</v>
      </c>
      <c r="M7" s="295">
        <f ca="1">F7</f>
        <v>127615.19</v>
      </c>
    </row>
    <row r="8" spans="1:37" ht="18" customHeight="1">
      <c r="A8" s="296"/>
      <c r="B8" s="3460"/>
      <c r="C8" s="298"/>
      <c r="D8" s="299"/>
      <c r="E8" s="294" t="s">
        <v>698</v>
      </c>
      <c r="F8" s="295">
        <f ca="1">INDIRECT("'数据-取费表'!ai"&amp;$G$1)</f>
        <v>365</v>
      </c>
      <c r="G8" s="1292"/>
      <c r="H8" s="296"/>
      <c r="I8" s="3460"/>
      <c r="J8" s="298"/>
      <c r="K8" s="299"/>
      <c r="L8" s="294" t="s">
        <v>698</v>
      </c>
      <c r="M8" s="295">
        <f ca="1">INDIRECT("'数据-取费表'!ai"&amp;$G$1)</f>
        <v>365</v>
      </c>
    </row>
    <row r="9" spans="1:37" ht="18" customHeight="1">
      <c r="A9" s="296"/>
      <c r="B9" s="3461"/>
      <c r="C9" s="298"/>
      <c r="D9" s="299"/>
      <c r="E9" s="294" t="s">
        <v>699</v>
      </c>
      <c r="F9" s="304">
        <f ca="1">INDIRECT("'数据-取费表'!w"&amp;$G$1)</f>
        <v>0.1</v>
      </c>
      <c r="G9" s="1292"/>
      <c r="H9" s="296"/>
      <c r="I9" s="3461"/>
      <c r="J9" s="298"/>
      <c r="K9" s="299"/>
      <c r="L9" s="305" t="s">
        <v>699</v>
      </c>
      <c r="M9" s="306">
        <f ca="1">INDIRECT("'数据-取费表'!ab"&amp;$G$1)</f>
        <v>0</v>
      </c>
    </row>
    <row r="10" spans="1:37" ht="18" customHeight="1">
      <c r="A10" s="1006" t="s">
        <v>402</v>
      </c>
      <c r="B10" s="1274" t="s">
        <v>700</v>
      </c>
      <c r="C10" s="308">
        <f ca="1">ROUND(IF(F10="押一",C6/12*F11,IF(F10="押二",C6/12*2*F11,IF(F10="押三",C6/12*3*F11,C11*F11))),0)</f>
        <v>12</v>
      </c>
      <c r="D10" s="150" t="s">
        <v>2117</v>
      </c>
      <c r="E10" s="305" t="s">
        <v>701</v>
      </c>
      <c r="F10" s="1053" t="s">
        <v>3572</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56488</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57427</v>
      </c>
      <c r="D14" s="1257" t="s">
        <v>708</v>
      </c>
      <c r="E14" s="1255"/>
      <c r="F14" s="311"/>
      <c r="G14" s="1292"/>
      <c r="H14" s="928" t="s">
        <v>398</v>
      </c>
      <c r="I14" s="294" t="s">
        <v>709</v>
      </c>
      <c r="J14" s="21">
        <f ca="1">C29</f>
        <v>80697</v>
      </c>
      <c r="K14" s="12"/>
      <c r="L14" s="759"/>
      <c r="M14" s="760"/>
    </row>
    <row r="15" spans="1:37" s="1304" customFormat="1" ht="18" customHeight="1" thickBot="1">
      <c r="A15" s="928" t="s">
        <v>399</v>
      </c>
      <c r="B15" s="294" t="s">
        <v>710</v>
      </c>
      <c r="C15" s="21">
        <f ca="1">ROUND(C14*F15,0)</f>
        <v>2871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175</v>
      </c>
      <c r="K16" s="1024" t="s">
        <v>715</v>
      </c>
      <c r="L16" s="1025"/>
      <c r="M16" s="1009"/>
    </row>
    <row r="17" spans="1:37" s="1304" customFormat="1" ht="18" customHeight="1">
      <c r="A17" s="928" t="s">
        <v>681</v>
      </c>
      <c r="B17" s="294" t="s">
        <v>716</v>
      </c>
      <c r="C17" s="21">
        <f ca="1">ROUND(F17*(F43+INDIRECT("'数据-取费表'!S"&amp;$G$1))/10000,0)</f>
        <v>2552</v>
      </c>
      <c r="D17" s="294" t="s">
        <v>717</v>
      </c>
      <c r="E17" s="294" t="s">
        <v>718</v>
      </c>
      <c r="F17" s="23">
        <f>'数据-取费表'!B35</f>
        <v>200</v>
      </c>
      <c r="G17" s="1303"/>
      <c r="H17" s="928" t="s">
        <v>398</v>
      </c>
      <c r="I17" s="294" t="s">
        <v>719</v>
      </c>
      <c r="J17" s="2140">
        <f ca="1">ROUND(IF(AND(项目基本情况!B11="自然人",项目基本情况!B10="北京市"),J6*M17/(1+'数据-取费表'!C42),J18+J19+J20),2)</f>
        <v>13.78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1149</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63999</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1920</v>
      </c>
      <c r="D20" s="315" t="s">
        <v>729</v>
      </c>
      <c r="E20" s="294" t="s">
        <v>712</v>
      </c>
      <c r="F20" s="314">
        <f>'数据-取费表'!B37</f>
        <v>0.03</v>
      </c>
      <c r="G20" s="1303"/>
      <c r="H20" s="928" t="s">
        <v>680</v>
      </c>
      <c r="I20" s="147" t="s">
        <v>730</v>
      </c>
      <c r="J20" s="22">
        <f ca="1">ROUND(M20*M21/10000,2)</f>
        <v>13.78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91882.52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161.38999999999999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2564</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-175</v>
      </c>
      <c r="K25" s="1032" t="s">
        <v>753</v>
      </c>
      <c r="L25" s="1033"/>
      <c r="M25" s="1034"/>
    </row>
    <row r="26" spans="1:37">
      <c r="A26" s="928" t="s">
        <v>397</v>
      </c>
      <c r="B26" s="294" t="s">
        <v>754</v>
      </c>
      <c r="C26" s="21">
        <f ca="1">ROUND((C19+C20)*F26,0)</f>
        <v>5274</v>
      </c>
      <c r="D26" s="315" t="s">
        <v>755</v>
      </c>
      <c r="E26" s="305" t="s">
        <v>756</v>
      </c>
      <c r="F26" s="304">
        <f ca="1">INDIRECT("'数据-取费表'!q"&amp;$G$1)</f>
        <v>0.08</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2.3999999999999998E-3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80697</v>
      </c>
      <c r="D29" s="1029"/>
      <c r="E29" s="1027"/>
      <c r="F29" s="1030"/>
      <c r="G29" s="1303"/>
      <c r="H29" s="325" t="s">
        <v>396</v>
      </c>
      <c r="I29" s="326" t="s">
        <v>768</v>
      </c>
      <c r="J29" s="327">
        <f ca="1">ROUND(J26/(1+F40)^F41,0)</f>
        <v>0</v>
      </c>
      <c r="K29" s="328" t="s">
        <v>769</v>
      </c>
      <c r="L29" s="329"/>
      <c r="M29" s="330">
        <f ca="1">INDIRECT("'数据-取费表'!k"&amp;$G$1)</f>
        <v>127615.19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1872</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1561.45</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486.41</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1061.26</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13.78</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91882.52</v>
      </c>
      <c r="G35" s="1292"/>
      <c r="H35" s="2471"/>
      <c r="I35" s="1305"/>
      <c r="J35" s="1306"/>
      <c r="K35" s="2475"/>
      <c r="L35" s="2474"/>
      <c r="M35" s="2474"/>
    </row>
    <row r="36" spans="1:18" ht="18" customHeight="1">
      <c r="A36" s="1039" t="s">
        <v>402</v>
      </c>
      <c r="B36" s="294" t="s">
        <v>738</v>
      </c>
      <c r="C36" s="21">
        <f ca="1">ROUND(C29*F36,2)</f>
        <v>161.38999999999999</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56.49</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92.98</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7426</v>
      </c>
      <c r="D39" s="1032" t="s">
        <v>773</v>
      </c>
      <c r="E39" s="1033"/>
      <c r="F39" s="1034"/>
      <c r="G39" s="1292"/>
      <c r="H39" s="2474"/>
      <c r="I39" s="1305"/>
      <c r="J39" s="1306"/>
      <c r="K39" s="2472"/>
      <c r="L39" s="2474"/>
      <c r="M39" s="2474"/>
    </row>
    <row r="40" spans="1:18" ht="18" customHeight="1">
      <c r="A40" s="291" t="s">
        <v>395</v>
      </c>
      <c r="B40" s="292" t="s">
        <v>774</v>
      </c>
      <c r="C40" s="293">
        <f ca="1">ROUND(C39*(1-((1+F42)/(1+F40))^F41)/(F40-F42),0)</f>
        <v>146198</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30.81</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11456</v>
      </c>
      <c r="D43" s="328" t="s">
        <v>777</v>
      </c>
      <c r="E43" s="329" t="s">
        <v>778</v>
      </c>
      <c r="F43" s="330">
        <f ca="1">INDIRECT("'数据-取费表'!k"&amp;$G$1)</f>
        <v>127615.19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-149806</v>
      </c>
      <c r="D46" s="1313" t="str">
        <f>C2</f>
        <v>万元</v>
      </c>
      <c r="E46" s="1307"/>
      <c r="F46" s="1307"/>
      <c r="I46" s="1314" t="s">
        <v>810</v>
      </c>
      <c r="J46" s="1315"/>
      <c r="K46" s="1316"/>
      <c r="L46" s="1317">
        <f ca="1">IF(M47="住宅",0,IF(L48&gt;J51,L60,J60))</f>
        <v>3477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3573</v>
      </c>
      <c r="K47" s="1323" t="s">
        <v>816</v>
      </c>
      <c r="L47" s="1324">
        <f ca="1">INDIRECT("'数据-取费表'!d"&amp;$G$1)</f>
        <v>50</v>
      </c>
      <c r="M47" s="1288" t="str">
        <f>IF(ISNUMBER(FIND("住宅",C1)),"住宅","非住宅")</f>
        <v>非住宅</v>
      </c>
      <c r="O47" s="1325" t="s">
        <v>403</v>
      </c>
      <c r="P47" s="1326" t="s">
        <v>817</v>
      </c>
      <c r="Q47" s="1327">
        <f ca="1">C40+J29</f>
        <v>146198</v>
      </c>
      <c r="R47" s="1327" t="s">
        <v>818</v>
      </c>
    </row>
    <row r="48" spans="1:18" s="1292" customFormat="1" ht="28.5" thickBot="1">
      <c r="A48" s="1047" t="s">
        <v>438</v>
      </c>
      <c r="B48" s="292" t="s">
        <v>692</v>
      </c>
      <c r="C48" s="1268">
        <f ca="1">C49+C53+C55</f>
        <v>0</v>
      </c>
      <c r="D48" s="1049"/>
      <c r="E48" s="1050"/>
      <c r="F48" s="908"/>
      <c r="G48" s="681"/>
      <c r="H48" s="682"/>
      <c r="I48" s="1328" t="s">
        <v>819</v>
      </c>
      <c r="J48" s="1329" t="s">
        <v>3574</v>
      </c>
      <c r="K48" s="1330" t="s">
        <v>820</v>
      </c>
      <c r="L48" s="1331">
        <f ca="1">INDIRECT("'数据-取费表'!f"&amp;$G$1)</f>
        <v>30.81</v>
      </c>
      <c r="O48" s="1325" t="s">
        <v>404</v>
      </c>
      <c r="P48" s="1326" t="s">
        <v>821</v>
      </c>
      <c r="Q48" s="1327">
        <f ca="1">J60</f>
        <v>3477</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2007</v>
      </c>
      <c r="K49" s="1330" t="s">
        <v>824</v>
      </c>
      <c r="L49" s="1333"/>
      <c r="O49" s="1334" t="s">
        <v>405</v>
      </c>
      <c r="P49" s="1326" t="s">
        <v>825</v>
      </c>
      <c r="Q49" s="1327">
        <f ca="1">C29</f>
        <v>80697</v>
      </c>
      <c r="R49" s="1327" t="s">
        <v>818</v>
      </c>
    </row>
    <row r="50" spans="1:18" s="1292" customFormat="1" ht="13.5" thickBot="1">
      <c r="A50" s="922"/>
      <c r="B50" s="925"/>
      <c r="C50" s="1055"/>
      <c r="D50" s="899"/>
      <c r="E50" s="993" t="s">
        <v>697</v>
      </c>
      <c r="F50" s="994">
        <f ca="1">F7</f>
        <v>127615.19</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32</v>
      </c>
      <c r="K51" s="1339" t="s">
        <v>830</v>
      </c>
      <c r="L51" s="1340">
        <f ca="1">ROUND(-PV(INDIRECT("'数据-取费表'!h"&amp;$G$1),J51,(C39-C13*C76),0),0)</f>
        <v>58288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30.81</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30.81</v>
      </c>
      <c r="K53" s="3457" t="s">
        <v>837</v>
      </c>
      <c r="L53" s="3458"/>
      <c r="O53" s="1325" t="s">
        <v>409</v>
      </c>
      <c r="P53" s="1326" t="s">
        <v>838</v>
      </c>
      <c r="Q53" s="1327">
        <f ca="1">Q47+Q48</f>
        <v>149675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2.4E-2</v>
      </c>
      <c r="K55" s="1350" t="s">
        <v>841</v>
      </c>
      <c r="L55" s="1351"/>
      <c r="O55" s="1318" t="s">
        <v>811</v>
      </c>
      <c r="P55" s="1319" t="s">
        <v>812</v>
      </c>
      <c r="Q55" s="1320" t="s">
        <v>813</v>
      </c>
      <c r="R55" s="1320" t="s">
        <v>814</v>
      </c>
    </row>
    <row r="56" spans="1:18" s="1292" customFormat="1" ht="25.5" thickTop="1" thickBot="1">
      <c r="A56" s="903">
        <v>2</v>
      </c>
      <c r="B56" s="904" t="s">
        <v>704</v>
      </c>
      <c r="C56" s="224">
        <f ca="1">C13</f>
        <v>56488</v>
      </c>
      <c r="D56" s="1352"/>
      <c r="E56" s="1353"/>
      <c r="F56" s="1345"/>
      <c r="I56" s="1354" t="s">
        <v>842</v>
      </c>
      <c r="J56" s="1355" t="s">
        <v>3575</v>
      </c>
      <c r="K56" s="1328" t="s">
        <v>843</v>
      </c>
      <c r="L56" s="1331" t="str">
        <f ca="1">IF(L48&lt;J51,"——",L48-J53)</f>
        <v>——</v>
      </c>
      <c r="O56" s="1325" t="s">
        <v>403</v>
      </c>
      <c r="P56" s="1326" t="s">
        <v>817</v>
      </c>
      <c r="Q56" s="1327">
        <f ca="1">C40+J29</f>
        <v>146198</v>
      </c>
      <c r="R56" s="1327" t="s">
        <v>818</v>
      </c>
    </row>
    <row r="57" spans="1:18" s="1292" customFormat="1" ht="24.75" thickBot="1">
      <c r="A57" s="1356"/>
      <c r="B57" s="896" t="s">
        <v>767</v>
      </c>
      <c r="C57" s="230">
        <f ca="1">C29</f>
        <v>80697</v>
      </c>
      <c r="D57" s="1357"/>
      <c r="E57" s="1358"/>
      <c r="F57" s="1359"/>
      <c r="I57" s="1360" t="s">
        <v>844</v>
      </c>
      <c r="J57" s="1361">
        <f ca="1">IF(OR(M47="住宅",J51&lt;L48,J56="是"),"——",J51-L48)</f>
        <v>1.1900000000000013</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232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14</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32279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3477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13.78</v>
      </c>
      <c r="D62" s="911" t="s">
        <v>786</v>
      </c>
      <c r="E62" s="896" t="s">
        <v>787</v>
      </c>
      <c r="F62" s="317">
        <f t="shared" si="0"/>
        <v>1.5</v>
      </c>
      <c r="I62" s="1367" t="s">
        <v>858</v>
      </c>
      <c r="J62" s="610" t="s">
        <v>859</v>
      </c>
      <c r="K62" s="610" t="s">
        <v>860</v>
      </c>
      <c r="L62" s="610" t="s">
        <v>861</v>
      </c>
      <c r="M62" s="1368" t="s">
        <v>862</v>
      </c>
      <c r="O62" s="1325" t="s">
        <v>409</v>
      </c>
      <c r="P62" s="1326" t="s">
        <v>863</v>
      </c>
      <c r="Q62" s="1327">
        <f ca="1">Q56+Q57</f>
        <v>146198</v>
      </c>
      <c r="R62" s="1327" t="s">
        <v>410</v>
      </c>
    </row>
    <row r="63" spans="1:18" s="1292" customFormat="1" ht="13.5" thickBot="1">
      <c r="A63" s="318"/>
      <c r="B63" s="902"/>
      <c r="C63" s="26"/>
      <c r="D63" s="912"/>
      <c r="E63" s="896" t="s">
        <v>788</v>
      </c>
      <c r="F63" s="295">
        <f t="shared" ca="1" si="0"/>
        <v>91882.52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161.38999999999999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56.49</v>
      </c>
      <c r="D65" s="910" t="s">
        <v>743</v>
      </c>
      <c r="E65" s="896" t="s">
        <v>744</v>
      </c>
      <c r="F65" s="321">
        <f t="shared" ca="1" si="0"/>
        <v>1E-3</v>
      </c>
      <c r="I65" s="1367" t="s">
        <v>867</v>
      </c>
      <c r="J65" s="610">
        <v>40</v>
      </c>
      <c r="K65" s="610">
        <v>30</v>
      </c>
      <c r="L65" s="610">
        <v>50</v>
      </c>
      <c r="M65" s="1369">
        <v>0.02</v>
      </c>
      <c r="O65" s="1325" t="s">
        <v>403</v>
      </c>
      <c r="P65" s="1326" t="s">
        <v>868</v>
      </c>
      <c r="Q65" s="1327">
        <f ca="1">C40+J29</f>
        <v>146198</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-232</v>
      </c>
      <c r="D67" s="909" t="s">
        <v>753</v>
      </c>
      <c r="E67" s="914"/>
      <c r="F67" s="915"/>
      <c r="O67" s="1334" t="s">
        <v>405</v>
      </c>
      <c r="P67" s="1326" t="s">
        <v>850</v>
      </c>
      <c r="Q67" s="1370">
        <f ca="1">L51</f>
        <v>58288</v>
      </c>
      <c r="R67" s="1327" t="s">
        <v>870</v>
      </c>
    </row>
    <row r="68" spans="1:18" s="1292" customFormat="1" ht="16.5" thickBot="1">
      <c r="A68" s="893" t="s">
        <v>395</v>
      </c>
      <c r="B68" s="894" t="s">
        <v>774</v>
      </c>
      <c r="C68" s="293">
        <f ca="1">ROUND(C67*(1-((1+F70)/(1+F68))^F69)/(F68-F70),0)</f>
        <v>-3608</v>
      </c>
      <c r="D68" s="911" t="s">
        <v>758</v>
      </c>
      <c r="E68" s="896" t="s">
        <v>759</v>
      </c>
      <c r="F68" s="304">
        <f ca="1">F40</f>
        <v>0.05</v>
      </c>
      <c r="O68" s="1334" t="s">
        <v>406</v>
      </c>
      <c r="P68" s="1371" t="s">
        <v>871</v>
      </c>
      <c r="Q68" s="1327">
        <f ca="1">ROUND(Q69-Q70*Q71,0)</f>
        <v>3472</v>
      </c>
      <c r="R68" s="1327" t="s">
        <v>414</v>
      </c>
    </row>
    <row r="69" spans="1:18" s="1292" customFormat="1" ht="13.5" thickBot="1">
      <c r="A69" s="897"/>
      <c r="B69" s="898"/>
      <c r="C69" s="298"/>
      <c r="D69" s="916" t="s">
        <v>762</v>
      </c>
      <c r="E69" s="896" t="s">
        <v>763</v>
      </c>
      <c r="F69" s="324">
        <f ca="1">F41</f>
        <v>30.81</v>
      </c>
      <c r="O69" s="1334" t="s">
        <v>411</v>
      </c>
      <c r="P69" s="1371" t="s">
        <v>872</v>
      </c>
      <c r="Q69" s="1327">
        <f ca="1">C39</f>
        <v>7426</v>
      </c>
      <c r="R69" s="1327" t="s">
        <v>818</v>
      </c>
    </row>
    <row r="70" spans="1:18" s="1292" customFormat="1" ht="13.5" thickBot="1">
      <c r="A70" s="900"/>
      <c r="B70" s="901"/>
      <c r="C70" s="302"/>
      <c r="D70" s="912"/>
      <c r="E70" s="896" t="s">
        <v>766</v>
      </c>
      <c r="F70" s="991"/>
      <c r="O70" s="1334" t="s">
        <v>412</v>
      </c>
      <c r="P70" s="1371" t="s">
        <v>873</v>
      </c>
      <c r="Q70" s="1327">
        <f ca="1">C13</f>
        <v>56488</v>
      </c>
      <c r="R70" s="1327" t="s">
        <v>818</v>
      </c>
    </row>
    <row r="71" spans="1:18" s="1292" customFormat="1" ht="13.5" thickBot="1">
      <c r="A71" s="917" t="s">
        <v>396</v>
      </c>
      <c r="B71" s="918" t="s">
        <v>776</v>
      </c>
      <c r="C71" s="327">
        <f ca="1">ROUND(C68*10000/F71,0)</f>
        <v>-283</v>
      </c>
      <c r="D71" s="919" t="s">
        <v>777</v>
      </c>
      <c r="E71" s="920" t="s">
        <v>778</v>
      </c>
      <c r="F71" s="330">
        <f ca="1">F43</f>
        <v>127615.19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3954</v>
      </c>
      <c r="D75" s="1292"/>
      <c r="E75" s="1292"/>
      <c r="F75" s="1292"/>
      <c r="K75" s="1309"/>
      <c r="L75" s="1292"/>
      <c r="O75" s="1325" t="s">
        <v>409</v>
      </c>
      <c r="P75" s="1326" t="s">
        <v>838</v>
      </c>
      <c r="Q75" s="1327">
        <f ca="1">Q65+Q66</f>
        <v>146198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0.46799999999999997</v>
      </c>
    </row>
    <row r="80" spans="1:18">
      <c r="B80" s="331" t="s">
        <v>800</v>
      </c>
      <c r="C80" s="266">
        <f ca="1">ROUND(C75/C39,3)</f>
        <v>0.53200000000000003</v>
      </c>
    </row>
    <row r="81" spans="2:3">
      <c r="B81" s="262" t="s">
        <v>801</v>
      </c>
      <c r="C81" s="230"/>
    </row>
    <row r="82" spans="2:3">
      <c r="B82" s="265" t="s">
        <v>802</v>
      </c>
      <c r="C82" s="267">
        <f ca="1">1-C83</f>
        <v>0.61399999999999999</v>
      </c>
    </row>
    <row r="83" spans="2:3">
      <c r="B83" s="265" t="s">
        <v>803</v>
      </c>
      <c r="C83" s="266">
        <f ca="1">ROUND(C13/C40,3)</f>
        <v>0.38600000000000001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59" t="s">
        <v>694</v>
      </c>
      <c r="C6" s="1011">
        <f ca="1">ROUND(F6*F8*F7*(1-F9),0)</f>
        <v>0</v>
      </c>
      <c r="D6" s="147" t="s">
        <v>2106</v>
      </c>
      <c r="E6" s="294" t="s">
        <v>696</v>
      </c>
      <c r="F6" s="295">
        <f ca="1">INDIRECT("'数据-取费表'!u"&amp;$G$1)</f>
        <v>0</v>
      </c>
      <c r="G6" s="1292"/>
      <c r="H6" s="1006" t="s">
        <v>398</v>
      </c>
      <c r="I6" s="3459" t="s">
        <v>694</v>
      </c>
      <c r="J6" s="293">
        <f ca="1">ROUND(M6*M8*M7*(1-M9),0)</f>
        <v>0</v>
      </c>
      <c r="K6" s="1284" t="s">
        <v>2107</v>
      </c>
      <c r="L6" s="294" t="s">
        <v>696</v>
      </c>
      <c r="M6" s="295">
        <f ca="1">INDIRECT("'数据-取费表'!z"&amp;$G$1)</f>
        <v>0</v>
      </c>
    </row>
    <row r="7" spans="1:37" ht="18" customHeight="1">
      <c r="A7" s="1010"/>
      <c r="B7" s="3460"/>
      <c r="C7" s="1012"/>
      <c r="D7" s="299"/>
      <c r="E7" s="1013" t="s">
        <v>697</v>
      </c>
      <c r="F7" s="295">
        <f ca="1">IF(INDIRECT("'数据-取费表'!ah"&amp;$G$1)="",INDIRECT("'数据-取费表'!k"&amp;$G$1),INDIRECT("'数据-取费表'!ah"&amp;$G$1))</f>
        <v>0</v>
      </c>
      <c r="G7" s="1292"/>
      <c r="H7" s="296"/>
      <c r="I7" s="3460"/>
      <c r="J7" s="298"/>
      <c r="K7" s="299"/>
      <c r="L7" s="294" t="s">
        <v>697</v>
      </c>
      <c r="M7" s="295">
        <f ca="1">F7</f>
        <v>0</v>
      </c>
    </row>
    <row r="8" spans="1:37" ht="18" customHeight="1">
      <c r="A8" s="296"/>
      <c r="B8" s="3460"/>
      <c r="C8" s="298"/>
      <c r="D8" s="299"/>
      <c r="E8" s="294" t="s">
        <v>698</v>
      </c>
      <c r="F8" s="295">
        <f ca="1">INDIRECT("'数据-取费表'!ai"&amp;$G$1)</f>
        <v>0</v>
      </c>
      <c r="G8" s="1292"/>
      <c r="H8" s="296"/>
      <c r="I8" s="3460"/>
      <c r="J8" s="298"/>
      <c r="K8" s="299"/>
      <c r="L8" s="294" t="s">
        <v>698</v>
      </c>
      <c r="M8" s="295">
        <f ca="1">INDIRECT("'数据-取费表'!ai"&amp;$G$1)</f>
        <v>0</v>
      </c>
    </row>
    <row r="9" spans="1:37" ht="18" customHeight="1">
      <c r="A9" s="296"/>
      <c r="B9" s="3461"/>
      <c r="C9" s="298"/>
      <c r="D9" s="299"/>
      <c r="E9" s="294" t="s">
        <v>699</v>
      </c>
      <c r="F9" s="304">
        <f ca="1">INDIRECT("'数据-取费表'!w"&amp;$G$1)</f>
        <v>0</v>
      </c>
      <c r="G9" s="1292"/>
      <c r="H9" s="296"/>
      <c r="I9" s="34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57" t="s">
        <v>837</v>
      </c>
      <c r="L53" s="3458"/>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462" t="s">
        <v>2308</v>
      </c>
      <c r="K2" s="3463"/>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464" t="s">
        <v>2318</v>
      </c>
      <c r="K3" s="3465"/>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464" t="s">
        <v>2320</v>
      </c>
      <c r="K4" s="3465"/>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466" t="s">
        <v>2324</v>
      </c>
      <c r="B6" s="3467"/>
      <c r="C6" s="3468"/>
      <c r="D6" s="2622"/>
      <c r="E6" s="2623"/>
      <c r="F6" s="2624"/>
      <c r="G6" s="2625"/>
      <c r="H6" s="2600"/>
      <c r="I6" s="2601"/>
      <c r="J6" s="3469">
        <v>1</v>
      </c>
      <c r="K6" s="3470"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469"/>
      <c r="K7" s="3471"/>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473" t="s">
        <v>2338</v>
      </c>
      <c r="C8" s="3474"/>
      <c r="D8" s="2641" t="s">
        <v>2339</v>
      </c>
      <c r="E8" s="2642" t="s">
        <v>2340</v>
      </c>
      <c r="F8" s="2643" t="s">
        <v>2341</v>
      </c>
      <c r="G8" s="2644"/>
      <c r="H8" s="2600"/>
      <c r="I8" s="2601"/>
      <c r="J8" s="3469"/>
      <c r="K8" s="3471"/>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73" t="s">
        <v>2344</v>
      </c>
      <c r="C9" s="3474"/>
      <c r="D9" s="2641">
        <f>ROUND(D6*E9,0)</f>
        <v>0</v>
      </c>
      <c r="E9" s="2645"/>
      <c r="F9" s="2646" t="s">
        <v>2345</v>
      </c>
      <c r="G9" s="2625"/>
      <c r="H9" s="2600"/>
      <c r="I9" s="2601"/>
      <c r="J9" s="3469"/>
      <c r="K9" s="3471"/>
      <c r="L9" s="2635" t="s">
        <v>2346</v>
      </c>
      <c r="M9" s="2636"/>
      <c r="N9" s="2612"/>
      <c r="O9" s="2637"/>
      <c r="P9" s="2637"/>
      <c r="Q9" s="2638">
        <v>365</v>
      </c>
      <c r="R9" s="2639">
        <f t="shared" si="0"/>
        <v>0</v>
      </c>
      <c r="S9" s="2593"/>
      <c r="T9" s="2593"/>
      <c r="U9" s="2593"/>
      <c r="V9" s="2601"/>
    </row>
    <row r="10" spans="1:22" s="2605" customFormat="1" ht="13.15" customHeight="1">
      <c r="A10" s="2640">
        <v>2</v>
      </c>
      <c r="B10" s="3473" t="s">
        <v>2347</v>
      </c>
      <c r="C10" s="3474"/>
      <c r="D10" s="2641">
        <f>ROUND(D6*E10,0)</f>
        <v>0</v>
      </c>
      <c r="E10" s="2645"/>
      <c r="F10" s="2646" t="s">
        <v>2348</v>
      </c>
      <c r="G10" s="2625"/>
      <c r="H10" s="2600"/>
      <c r="I10" s="2601"/>
      <c r="J10" s="3469"/>
      <c r="K10" s="3471"/>
      <c r="L10" s="2635" t="s">
        <v>2349</v>
      </c>
      <c r="M10" s="2636"/>
      <c r="N10" s="2612"/>
      <c r="O10" s="2637"/>
      <c r="P10" s="2637"/>
      <c r="Q10" s="2638">
        <v>365</v>
      </c>
      <c r="R10" s="2639">
        <f t="shared" si="0"/>
        <v>0</v>
      </c>
      <c r="S10" s="2593"/>
      <c r="T10" s="2593"/>
      <c r="U10" s="2593"/>
      <c r="V10" s="2601"/>
    </row>
    <row r="11" spans="1:22" s="2605" customFormat="1" ht="13.15" customHeight="1">
      <c r="A11" s="2640">
        <v>3</v>
      </c>
      <c r="B11" s="3473" t="s">
        <v>2350</v>
      </c>
      <c r="C11" s="3474"/>
      <c r="D11" s="2641">
        <f>D12+D14+D15+D16</f>
        <v>0</v>
      </c>
      <c r="E11" s="2647" t="e">
        <f>D11/D6</f>
        <v>#DIV/0!</v>
      </c>
      <c r="F11" s="2643"/>
      <c r="G11" s="2644"/>
      <c r="H11" s="2600"/>
      <c r="I11" s="2601"/>
      <c r="J11" s="3469"/>
      <c r="K11" s="3471"/>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75" t="s">
        <v>2353</v>
      </c>
      <c r="C12" s="3476"/>
      <c r="D12" s="2649">
        <f>ROUND(D13*1.2%*(1-30%),0)</f>
        <v>0</v>
      </c>
      <c r="E12" s="2650">
        <v>1.2E-2</v>
      </c>
      <c r="F12" s="2643" t="s">
        <v>2354</v>
      </c>
      <c r="G12" s="2644"/>
      <c r="H12" s="2600"/>
      <c r="I12" s="2601"/>
      <c r="J12" s="3469"/>
      <c r="K12" s="3471"/>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469"/>
      <c r="K13" s="3471"/>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75" t="s">
        <v>2359</v>
      </c>
      <c r="C14" s="3476"/>
      <c r="D14" s="2649">
        <f>ROUND(E14*B5/10000,0)</f>
        <v>0</v>
      </c>
      <c r="E14" s="2638"/>
      <c r="F14" s="2643" t="s">
        <v>2360</v>
      </c>
      <c r="G14" s="2644"/>
      <c r="H14" s="2600"/>
      <c r="I14" s="2601"/>
      <c r="J14" s="3469"/>
      <c r="K14" s="3472"/>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75" t="s">
        <v>2363</v>
      </c>
      <c r="C15" s="3476"/>
      <c r="D15" s="2649">
        <f>ROUND(D6*E15,0)</f>
        <v>0</v>
      </c>
      <c r="E15" s="2650">
        <v>5.5E-2</v>
      </c>
      <c r="F15" s="2643" t="s">
        <v>2364</v>
      </c>
      <c r="G15" s="2625"/>
      <c r="H15" s="2600"/>
      <c r="I15" s="2601"/>
      <c r="J15" s="3469">
        <v>2</v>
      </c>
      <c r="K15" s="3470"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75" t="s">
        <v>2372</v>
      </c>
      <c r="C16" s="3476"/>
      <c r="D16" s="2660">
        <f>D6*E16</f>
        <v>0</v>
      </c>
      <c r="E16" s="2661"/>
      <c r="F16" s="2646" t="s">
        <v>2373</v>
      </c>
      <c r="G16" s="2625"/>
      <c r="H16" s="2600"/>
      <c r="I16" s="2601"/>
      <c r="J16" s="3469"/>
      <c r="K16" s="3471"/>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77" t="s">
        <v>2375</v>
      </c>
      <c r="C17" s="3478"/>
      <c r="D17" s="2663">
        <f>ROUND(D6*E17,0)</f>
        <v>0</v>
      </c>
      <c r="E17" s="2664"/>
      <c r="F17" s="2665" t="s">
        <v>2376</v>
      </c>
      <c r="G17" s="2625"/>
      <c r="H17" s="2600"/>
      <c r="I17" s="2601"/>
      <c r="J17" s="3469"/>
      <c r="K17" s="3471"/>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469"/>
      <c r="K18" s="3471"/>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469"/>
      <c r="K19" s="3472"/>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69">
        <v>3</v>
      </c>
      <c r="K20" s="3470"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469"/>
      <c r="K21" s="3471"/>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469"/>
      <c r="K22" s="3471"/>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469"/>
      <c r="K23" s="3471"/>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469"/>
      <c r="K24" s="3472"/>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479">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8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462" t="s">
        <v>2308</v>
      </c>
      <c r="K32" s="3463"/>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464" t="s">
        <v>2318</v>
      </c>
      <c r="K33" s="3465"/>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464" t="s">
        <v>2320</v>
      </c>
      <c r="K34" s="346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469">
        <v>1</v>
      </c>
      <c r="K36" s="3470"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469"/>
      <c r="K37" s="3471"/>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69"/>
      <c r="K38" s="3471"/>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469"/>
      <c r="K39" s="3471"/>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469"/>
      <c r="K40" s="3472"/>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79">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8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149675</v>
      </c>
      <c r="C2" s="1729" t="s">
        <v>1651</v>
      </c>
      <c r="D2" s="1730" t="s">
        <v>1652</v>
      </c>
      <c r="E2" s="2393">
        <f>SUM(E6:E13)</f>
        <v>127615.19</v>
      </c>
      <c r="F2" s="2480"/>
      <c r="G2" s="459"/>
      <c r="H2" s="459"/>
      <c r="I2" s="459"/>
      <c r="J2" s="459"/>
      <c r="K2" s="459"/>
      <c r="L2" s="459"/>
      <c r="M2" s="459"/>
      <c r="N2" s="459"/>
      <c r="O2" s="459"/>
      <c r="P2" s="459"/>
      <c r="Q2" s="459"/>
      <c r="R2" s="459"/>
      <c r="S2" s="459"/>
    </row>
    <row r="3" spans="1:22" ht="15.75">
      <c r="A3" s="1728" t="s">
        <v>686</v>
      </c>
      <c r="B3" s="2387">
        <f ca="1">ROUND(B2*10000/E2,0)</f>
        <v>11729</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81" t="s">
        <v>1654</v>
      </c>
      <c r="C5" s="3482"/>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149675</v>
      </c>
      <c r="C6" s="1729" t="s">
        <v>1651</v>
      </c>
      <c r="D6" s="2480"/>
      <c r="E6" s="2392">
        <f>IF(OR(A6=0,F6="否"),0,'数据-取费表'!K6+'数据-取费表'!S6)</f>
        <v>127615.19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127615.19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501" t="s">
        <v>1667</v>
      </c>
      <c r="D4" s="3502"/>
      <c r="E4" s="3503" t="s">
        <v>1668</v>
      </c>
      <c r="F4" s="3504"/>
      <c r="G4" s="3501" t="s">
        <v>1669</v>
      </c>
      <c r="H4" s="3502"/>
      <c r="I4" s="3501" t="s">
        <v>1670</v>
      </c>
      <c r="J4" s="3502"/>
      <c r="K4" s="1744" t="s">
        <v>1671</v>
      </c>
      <c r="L4" s="2487"/>
      <c r="M4" s="2488"/>
      <c r="N4" s="2488"/>
      <c r="O4" s="2488"/>
      <c r="P4" s="3505" t="s">
        <v>1672</v>
      </c>
      <c r="Q4" s="3506"/>
      <c r="R4" s="3488" t="s">
        <v>1668</v>
      </c>
      <c r="S4" s="3489"/>
      <c r="T4" s="3488" t="s">
        <v>1669</v>
      </c>
      <c r="U4" s="3489"/>
      <c r="V4" s="3513" t="s">
        <v>1670</v>
      </c>
      <c r="W4" s="3513"/>
      <c r="X4" s="1265"/>
      <c r="Y4" s="3488" t="s">
        <v>1672</v>
      </c>
      <c r="Z4" s="3489"/>
      <c r="AA4" s="3483" t="s">
        <v>1668</v>
      </c>
      <c r="AB4" s="3483" t="s">
        <v>1669</v>
      </c>
      <c r="AC4" s="3483" t="s">
        <v>1670</v>
      </c>
    </row>
    <row r="5" spans="1:29" ht="15">
      <c r="A5" s="348"/>
      <c r="B5" s="349"/>
      <c r="C5" s="3494" t="s">
        <v>1673</v>
      </c>
      <c r="D5" s="3495"/>
      <c r="E5" s="3492" t="s">
        <v>1674</v>
      </c>
      <c r="F5" s="3493"/>
      <c r="G5" s="3494" t="s">
        <v>1675</v>
      </c>
      <c r="H5" s="3495"/>
      <c r="I5" s="3494" t="s">
        <v>1676</v>
      </c>
      <c r="J5" s="3495"/>
      <c r="K5" s="1745"/>
      <c r="L5" s="2487"/>
      <c r="M5" s="2488"/>
      <c r="N5" s="2488"/>
      <c r="O5" s="2488"/>
      <c r="P5" s="3507"/>
      <c r="Q5" s="3508"/>
      <c r="R5" s="3490"/>
      <c r="S5" s="3491"/>
      <c r="T5" s="3490"/>
      <c r="U5" s="3491"/>
      <c r="V5" s="3513"/>
      <c r="W5" s="3513"/>
      <c r="X5" s="1265"/>
      <c r="Y5" s="3490"/>
      <c r="Z5" s="3491"/>
      <c r="AA5" s="3484"/>
      <c r="AB5" s="3484"/>
      <c r="AC5" s="3484"/>
    </row>
    <row r="6" spans="1:29" ht="15.75" thickBot="1">
      <c r="A6" s="350"/>
      <c r="B6" s="351"/>
      <c r="C6" s="3496" t="s">
        <v>1677</v>
      </c>
      <c r="D6" s="3497"/>
      <c r="E6" s="3498" t="s">
        <v>1677</v>
      </c>
      <c r="F6" s="3499"/>
      <c r="G6" s="3496" t="s">
        <v>1677</v>
      </c>
      <c r="H6" s="3497"/>
      <c r="I6" s="3496" t="s">
        <v>1677</v>
      </c>
      <c r="J6" s="3497"/>
      <c r="K6" s="1745" t="s">
        <v>1678</v>
      </c>
      <c r="L6" s="2487"/>
      <c r="M6" s="2488"/>
      <c r="N6" s="2488"/>
      <c r="O6" s="2488"/>
      <c r="P6" s="3509"/>
      <c r="Q6" s="3510"/>
      <c r="R6" s="3490"/>
      <c r="S6" s="3491"/>
      <c r="T6" s="3511"/>
      <c r="U6" s="3512"/>
      <c r="V6" s="3513"/>
      <c r="W6" s="3513"/>
      <c r="X6" s="1265"/>
      <c r="Y6" s="3511"/>
      <c r="Z6" s="3512"/>
      <c r="AA6" s="3485"/>
      <c r="AB6" s="3485"/>
      <c r="AC6" s="3485"/>
    </row>
    <row r="7" spans="1:29" s="102" customFormat="1" ht="15.75" thickBot="1">
      <c r="A7" s="352" t="s">
        <v>1679</v>
      </c>
      <c r="B7" s="353"/>
      <c r="C7" s="354">
        <f>'数据-取费表'!B2</f>
        <v>45771</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86" t="s">
        <v>1680</v>
      </c>
      <c r="Q7" s="3514"/>
      <c r="R7" s="664" t="s">
        <v>20</v>
      </c>
      <c r="S7" s="665">
        <f t="shared" ref="S7:S15" si="0">F7</f>
        <v>0</v>
      </c>
      <c r="T7" s="664" t="s">
        <v>20</v>
      </c>
      <c r="U7" s="665">
        <f t="shared" ref="U7:U15" si="1">H7</f>
        <v>0</v>
      </c>
      <c r="V7" s="664" t="s">
        <v>20</v>
      </c>
      <c r="W7" s="665">
        <f t="shared" ref="W7:W15" si="2">J7</f>
        <v>0</v>
      </c>
      <c r="X7" s="666"/>
      <c r="Y7" s="3486" t="s">
        <v>1680</v>
      </c>
      <c r="Z7" s="348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86" t="s">
        <v>1683</v>
      </c>
      <c r="Q8" s="3487"/>
      <c r="R8" s="664" t="s">
        <v>20</v>
      </c>
      <c r="S8" s="665">
        <f t="shared" si="0"/>
        <v>100</v>
      </c>
      <c r="T8" s="664" t="s">
        <v>20</v>
      </c>
      <c r="U8" s="665">
        <f t="shared" si="1"/>
        <v>100</v>
      </c>
      <c r="V8" s="664" t="s">
        <v>20</v>
      </c>
      <c r="W8" s="665">
        <f t="shared" si="2"/>
        <v>100</v>
      </c>
      <c r="X8" s="666"/>
      <c r="Y8" s="3486" t="s">
        <v>1683</v>
      </c>
      <c r="Z8" s="348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500" t="s">
        <v>1686</v>
      </c>
      <c r="Q9" s="530" t="str">
        <f t="shared" ref="Q9:Q15" si="6">B9</f>
        <v>用途</v>
      </c>
      <c r="R9" s="664" t="s">
        <v>14</v>
      </c>
      <c r="S9" s="665">
        <f t="shared" si="0"/>
        <v>100</v>
      </c>
      <c r="T9" s="664" t="s">
        <v>14</v>
      </c>
      <c r="U9" s="665">
        <f t="shared" si="1"/>
        <v>100</v>
      </c>
      <c r="V9" s="664" t="s">
        <v>14</v>
      </c>
      <c r="W9" s="665">
        <f t="shared" si="2"/>
        <v>100</v>
      </c>
      <c r="X9" s="666"/>
      <c r="Y9" s="341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500"/>
      <c r="Q10" s="530" t="str">
        <f t="shared" si="6"/>
        <v>土地使用年限（年）</v>
      </c>
      <c r="R10" s="664" t="s">
        <v>14</v>
      </c>
      <c r="S10" s="665">
        <f t="shared" si="0"/>
        <v>100</v>
      </c>
      <c r="T10" s="664" t="s">
        <v>14</v>
      </c>
      <c r="U10" s="665">
        <f t="shared" si="1"/>
        <v>100</v>
      </c>
      <c r="V10" s="664" t="s">
        <v>14</v>
      </c>
      <c r="W10" s="665">
        <f t="shared" si="2"/>
        <v>100</v>
      </c>
      <c r="X10" s="666"/>
      <c r="Y10" s="341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500"/>
      <c r="Q11" s="530" t="str">
        <f t="shared" si="6"/>
        <v>容积率</v>
      </c>
      <c r="R11" s="664" t="s">
        <v>18</v>
      </c>
      <c r="S11" s="665" t="e">
        <f t="shared" si="0"/>
        <v>#N/A</v>
      </c>
      <c r="T11" s="664" t="s">
        <v>18</v>
      </c>
      <c r="U11" s="665" t="e">
        <f t="shared" si="1"/>
        <v>#N/A</v>
      </c>
      <c r="V11" s="664" t="s">
        <v>18</v>
      </c>
      <c r="W11" s="665" t="e">
        <f t="shared" si="2"/>
        <v>#N/A</v>
      </c>
      <c r="X11" s="666"/>
      <c r="Y11" s="341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500"/>
      <c r="Q12" s="530">
        <f t="shared" si="6"/>
        <v>111</v>
      </c>
      <c r="R12" s="664" t="s">
        <v>18</v>
      </c>
      <c r="S12" s="665">
        <f t="shared" si="0"/>
        <v>100</v>
      </c>
      <c r="T12" s="664" t="s">
        <v>18</v>
      </c>
      <c r="U12" s="665">
        <f t="shared" si="1"/>
        <v>100</v>
      </c>
      <c r="V12" s="664" t="s">
        <v>18</v>
      </c>
      <c r="W12" s="665">
        <f t="shared" si="2"/>
        <v>100</v>
      </c>
      <c r="X12" s="666"/>
      <c r="Y12" s="341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500"/>
      <c r="Q13" s="530">
        <f t="shared" si="6"/>
        <v>111</v>
      </c>
      <c r="R13" s="664" t="s">
        <v>18</v>
      </c>
      <c r="S13" s="665">
        <f t="shared" si="0"/>
        <v>100</v>
      </c>
      <c r="T13" s="664" t="s">
        <v>18</v>
      </c>
      <c r="U13" s="665">
        <f t="shared" si="1"/>
        <v>100</v>
      </c>
      <c r="V13" s="664" t="s">
        <v>18</v>
      </c>
      <c r="W13" s="665">
        <f t="shared" si="2"/>
        <v>100</v>
      </c>
      <c r="X13" s="666"/>
      <c r="Y13" s="341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500"/>
      <c r="Q14" s="530">
        <f t="shared" si="6"/>
        <v>111</v>
      </c>
      <c r="R14" s="664" t="s">
        <v>18</v>
      </c>
      <c r="S14" s="665">
        <f t="shared" si="0"/>
        <v>100</v>
      </c>
      <c r="T14" s="664" t="s">
        <v>18</v>
      </c>
      <c r="U14" s="665">
        <f t="shared" si="1"/>
        <v>100</v>
      </c>
      <c r="V14" s="664" t="s">
        <v>18</v>
      </c>
      <c r="W14" s="665">
        <f t="shared" si="2"/>
        <v>100</v>
      </c>
      <c r="X14" s="666"/>
      <c r="Y14" s="341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526" t="s">
        <v>1691</v>
      </c>
      <c r="Q15" s="1263" t="str">
        <f t="shared" si="6"/>
        <v>居住社区成熟度</v>
      </c>
      <c r="R15" s="667" t="s">
        <v>18</v>
      </c>
      <c r="S15" s="668">
        <f t="shared" si="0"/>
        <v>100</v>
      </c>
      <c r="T15" s="667" t="s">
        <v>18</v>
      </c>
      <c r="U15" s="668">
        <f t="shared" si="1"/>
        <v>100</v>
      </c>
      <c r="V15" s="667" t="s">
        <v>18</v>
      </c>
      <c r="W15" s="668">
        <f t="shared" si="2"/>
        <v>100</v>
      </c>
      <c r="X15" s="1265"/>
      <c r="Y15" s="351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527"/>
      <c r="Q16" s="1263"/>
      <c r="R16" s="667"/>
      <c r="S16" s="668"/>
      <c r="T16" s="667"/>
      <c r="U16" s="668"/>
      <c r="V16" s="667"/>
      <c r="W16" s="668"/>
      <c r="X16" s="1265"/>
      <c r="Y16" s="3520"/>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527"/>
      <c r="Q17" s="1263" t="str">
        <f>B17</f>
        <v>交通便捷度</v>
      </c>
      <c r="R17" s="667" t="s">
        <v>18</v>
      </c>
      <c r="S17" s="668">
        <f>F17</f>
        <v>100</v>
      </c>
      <c r="T17" s="667" t="s">
        <v>18</v>
      </c>
      <c r="U17" s="668">
        <f>H17</f>
        <v>100</v>
      </c>
      <c r="V17" s="667" t="s">
        <v>18</v>
      </c>
      <c r="W17" s="668">
        <f>J17</f>
        <v>100</v>
      </c>
      <c r="X17" s="1265"/>
      <c r="Y17" s="352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527"/>
      <c r="Q18" s="1263"/>
      <c r="R18" s="667"/>
      <c r="S18" s="668"/>
      <c r="T18" s="667"/>
      <c r="U18" s="668"/>
      <c r="V18" s="667"/>
      <c r="W18" s="668"/>
      <c r="X18" s="1265"/>
      <c r="Y18" s="3520"/>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527"/>
      <c r="Q19" s="1263" t="str">
        <f>B19</f>
        <v>公共配套设施</v>
      </c>
      <c r="R19" s="667" t="s">
        <v>18</v>
      </c>
      <c r="S19" s="668">
        <f>F19</f>
        <v>100</v>
      </c>
      <c r="T19" s="667" t="s">
        <v>18</v>
      </c>
      <c r="U19" s="668">
        <f>H19</f>
        <v>100</v>
      </c>
      <c r="V19" s="667" t="s">
        <v>18</v>
      </c>
      <c r="W19" s="668">
        <f>J19</f>
        <v>100</v>
      </c>
      <c r="X19" s="1265"/>
      <c r="Y19" s="352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527"/>
      <c r="Q20" s="1263"/>
      <c r="R20" s="667"/>
      <c r="S20" s="668"/>
      <c r="T20" s="667"/>
      <c r="U20" s="668"/>
      <c r="V20" s="667"/>
      <c r="W20" s="668"/>
      <c r="X20" s="1265"/>
      <c r="Y20" s="3520"/>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527"/>
      <c r="Q21" s="1263" t="str">
        <f>B21</f>
        <v>基础设施水平</v>
      </c>
      <c r="R21" s="667" t="s">
        <v>14</v>
      </c>
      <c r="S21" s="668">
        <f>F21</f>
        <v>100</v>
      </c>
      <c r="T21" s="667" t="s">
        <v>14</v>
      </c>
      <c r="U21" s="668">
        <f>H21</f>
        <v>100</v>
      </c>
      <c r="V21" s="667" t="s">
        <v>14</v>
      </c>
      <c r="W21" s="668">
        <f>J21</f>
        <v>100</v>
      </c>
      <c r="X21" s="1265"/>
      <c r="Y21" s="35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527"/>
      <c r="Q22" s="1263"/>
      <c r="R22" s="667"/>
      <c r="S22" s="668"/>
      <c r="T22" s="667"/>
      <c r="U22" s="668"/>
      <c r="V22" s="667"/>
      <c r="W22" s="668"/>
      <c r="X22" s="1265"/>
      <c r="Y22" s="3520"/>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527"/>
      <c r="Q23" s="1263" t="str">
        <f>B23</f>
        <v>自然及人文环境</v>
      </c>
      <c r="R23" s="667" t="s">
        <v>18</v>
      </c>
      <c r="S23" s="668">
        <f>F23</f>
        <v>100</v>
      </c>
      <c r="T23" s="667" t="s">
        <v>18</v>
      </c>
      <c r="U23" s="668">
        <f>H23</f>
        <v>100</v>
      </c>
      <c r="V23" s="667" t="s">
        <v>18</v>
      </c>
      <c r="W23" s="668">
        <f>J23</f>
        <v>100</v>
      </c>
      <c r="X23" s="1265"/>
      <c r="Y23" s="352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527"/>
      <c r="Q24" s="1263"/>
      <c r="R24" s="667"/>
      <c r="S24" s="668"/>
      <c r="T24" s="667"/>
      <c r="U24" s="668"/>
      <c r="V24" s="667"/>
      <c r="W24" s="668"/>
      <c r="X24" s="1265"/>
      <c r="Y24" s="352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52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2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527"/>
      <c r="Q26" s="1263" t="str">
        <f t="shared" si="11"/>
        <v>朝向</v>
      </c>
      <c r="R26" s="667" t="s">
        <v>18</v>
      </c>
      <c r="S26" s="668">
        <f t="shared" si="12"/>
        <v>100</v>
      </c>
      <c r="T26" s="667" t="s">
        <v>18</v>
      </c>
      <c r="U26" s="668">
        <f t="shared" si="13"/>
        <v>100</v>
      </c>
      <c r="V26" s="667" t="s">
        <v>18</v>
      </c>
      <c r="W26" s="668">
        <f t="shared" si="14"/>
        <v>100</v>
      </c>
      <c r="X26" s="1265"/>
      <c r="Y26" s="352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527"/>
      <c r="Q27" s="530">
        <f t="shared" si="11"/>
        <v>111</v>
      </c>
      <c r="R27" s="664" t="s">
        <v>18</v>
      </c>
      <c r="S27" s="665">
        <f t="shared" si="12"/>
        <v>100</v>
      </c>
      <c r="T27" s="664" t="s">
        <v>18</v>
      </c>
      <c r="U27" s="665">
        <f t="shared" si="13"/>
        <v>100</v>
      </c>
      <c r="V27" s="664" t="s">
        <v>18</v>
      </c>
      <c r="W27" s="665">
        <f t="shared" si="14"/>
        <v>100</v>
      </c>
      <c r="X27" s="666"/>
      <c r="Y27" s="352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527"/>
      <c r="Q28" s="1263">
        <f t="shared" si="11"/>
        <v>111</v>
      </c>
      <c r="R28" s="667" t="s">
        <v>18</v>
      </c>
      <c r="S28" s="668">
        <f t="shared" si="12"/>
        <v>100</v>
      </c>
      <c r="T28" s="667" t="s">
        <v>18</v>
      </c>
      <c r="U28" s="668">
        <f t="shared" si="13"/>
        <v>100</v>
      </c>
      <c r="V28" s="667" t="s">
        <v>18</v>
      </c>
      <c r="W28" s="668">
        <f t="shared" si="14"/>
        <v>100</v>
      </c>
      <c r="X28" s="1265"/>
      <c r="Y28" s="352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527"/>
      <c r="Q29" s="1263">
        <f t="shared" si="11"/>
        <v>111</v>
      </c>
      <c r="R29" s="667" t="s">
        <v>18</v>
      </c>
      <c r="S29" s="668">
        <f t="shared" si="12"/>
        <v>100</v>
      </c>
      <c r="T29" s="667" t="s">
        <v>18</v>
      </c>
      <c r="U29" s="668">
        <f t="shared" si="13"/>
        <v>100</v>
      </c>
      <c r="V29" s="667" t="s">
        <v>18</v>
      </c>
      <c r="W29" s="668">
        <f t="shared" si="14"/>
        <v>100</v>
      </c>
      <c r="X29" s="1265"/>
      <c r="Y29" s="352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527"/>
      <c r="Q30" s="1263">
        <f t="shared" si="11"/>
        <v>111</v>
      </c>
      <c r="R30" s="667" t="s">
        <v>18</v>
      </c>
      <c r="S30" s="668">
        <f t="shared" si="12"/>
        <v>100</v>
      </c>
      <c r="T30" s="667" t="s">
        <v>18</v>
      </c>
      <c r="U30" s="668">
        <f t="shared" si="13"/>
        <v>100</v>
      </c>
      <c r="V30" s="667" t="s">
        <v>18</v>
      </c>
      <c r="W30" s="668">
        <f t="shared" si="14"/>
        <v>100</v>
      </c>
      <c r="X30" s="1265"/>
      <c r="Y30" s="352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527"/>
      <c r="Q31" s="1263">
        <f t="shared" si="11"/>
        <v>111</v>
      </c>
      <c r="R31" s="667" t="s">
        <v>18</v>
      </c>
      <c r="S31" s="668">
        <f t="shared" si="12"/>
        <v>100</v>
      </c>
      <c r="T31" s="667" t="s">
        <v>18</v>
      </c>
      <c r="U31" s="668">
        <f t="shared" si="13"/>
        <v>100</v>
      </c>
      <c r="V31" s="667" t="s">
        <v>18</v>
      </c>
      <c r="W31" s="668">
        <f t="shared" si="14"/>
        <v>100</v>
      </c>
      <c r="X31" s="1265"/>
      <c r="Y31" s="352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521" t="s">
        <v>1696</v>
      </c>
      <c r="Q32" s="1263" t="str">
        <f t="shared" si="11"/>
        <v>建筑类型</v>
      </c>
      <c r="R32" s="667" t="s">
        <v>18</v>
      </c>
      <c r="S32" s="668">
        <f t="shared" si="12"/>
        <v>100</v>
      </c>
      <c r="T32" s="667" t="s">
        <v>18</v>
      </c>
      <c r="U32" s="668">
        <f t="shared" si="13"/>
        <v>100</v>
      </c>
      <c r="V32" s="667" t="s">
        <v>18</v>
      </c>
      <c r="W32" s="668">
        <f t="shared" si="14"/>
        <v>100</v>
      </c>
      <c r="X32" s="1265"/>
      <c r="Y32" s="352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522"/>
      <c r="Q33" s="531" t="str">
        <f t="shared" si="11"/>
        <v>项目建筑规模</v>
      </c>
      <c r="R33" s="669" t="s">
        <v>18</v>
      </c>
      <c r="S33" s="670" t="e">
        <f t="shared" si="12"/>
        <v>#N/A</v>
      </c>
      <c r="T33" s="669" t="s">
        <v>18</v>
      </c>
      <c r="U33" s="670" t="e">
        <f t="shared" si="13"/>
        <v>#N/A</v>
      </c>
      <c r="V33" s="669" t="s">
        <v>18</v>
      </c>
      <c r="W33" s="670" t="e">
        <f t="shared" si="14"/>
        <v>#N/A</v>
      </c>
      <c r="X33" s="671"/>
      <c r="Y33" s="352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522"/>
      <c r="Q34" s="1263" t="str">
        <f t="shared" si="11"/>
        <v>建筑结构</v>
      </c>
      <c r="R34" s="667" t="s">
        <v>18</v>
      </c>
      <c r="S34" s="668">
        <f t="shared" si="12"/>
        <v>100</v>
      </c>
      <c r="T34" s="667" t="s">
        <v>18</v>
      </c>
      <c r="U34" s="668">
        <f t="shared" si="13"/>
        <v>100</v>
      </c>
      <c r="V34" s="667" t="s">
        <v>18</v>
      </c>
      <c r="W34" s="668">
        <f t="shared" si="14"/>
        <v>100</v>
      </c>
      <c r="X34" s="1265"/>
      <c r="Y34" s="352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522"/>
      <c r="Q35" s="1263" t="str">
        <f t="shared" si="11"/>
        <v>建筑品质</v>
      </c>
      <c r="R35" s="667" t="s">
        <v>18</v>
      </c>
      <c r="S35" s="668">
        <f t="shared" si="12"/>
        <v>100</v>
      </c>
      <c r="T35" s="667" t="s">
        <v>18</v>
      </c>
      <c r="U35" s="668">
        <f t="shared" si="13"/>
        <v>100</v>
      </c>
      <c r="V35" s="667" t="s">
        <v>18</v>
      </c>
      <c r="W35" s="668">
        <f t="shared" si="14"/>
        <v>100</v>
      </c>
      <c r="X35" s="1265"/>
      <c r="Y35" s="352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522"/>
      <c r="Q36" s="1263" t="str">
        <f t="shared" si="11"/>
        <v>公共部分装修</v>
      </c>
      <c r="R36" s="667" t="s">
        <v>18</v>
      </c>
      <c r="S36" s="668">
        <f t="shared" si="12"/>
        <v>100</v>
      </c>
      <c r="T36" s="667" t="s">
        <v>18</v>
      </c>
      <c r="U36" s="668">
        <f t="shared" si="13"/>
        <v>100</v>
      </c>
      <c r="V36" s="667" t="s">
        <v>18</v>
      </c>
      <c r="W36" s="668">
        <f t="shared" si="14"/>
        <v>100</v>
      </c>
      <c r="X36" s="1265"/>
      <c r="Y36" s="352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522"/>
      <c r="Q37" s="530" t="str">
        <f t="shared" si="11"/>
        <v>成新度</v>
      </c>
      <c r="R37" s="664" t="s">
        <v>18</v>
      </c>
      <c r="S37" s="665" t="e">
        <f t="shared" si="12"/>
        <v>#N/A</v>
      </c>
      <c r="T37" s="664" t="s">
        <v>18</v>
      </c>
      <c r="U37" s="665" t="e">
        <f t="shared" si="13"/>
        <v>#N/A</v>
      </c>
      <c r="V37" s="664" t="s">
        <v>18</v>
      </c>
      <c r="W37" s="665" t="e">
        <f t="shared" si="14"/>
        <v>#N/A</v>
      </c>
      <c r="X37" s="666"/>
      <c r="Y37" s="352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522" t="s">
        <v>1696</v>
      </c>
      <c r="Q38" s="1263" t="str">
        <f t="shared" si="11"/>
        <v>物业管理</v>
      </c>
      <c r="R38" s="667" t="s">
        <v>18</v>
      </c>
      <c r="S38" s="668">
        <f t="shared" si="12"/>
        <v>100</v>
      </c>
      <c r="T38" s="667" t="s">
        <v>18</v>
      </c>
      <c r="U38" s="668">
        <f t="shared" si="13"/>
        <v>100</v>
      </c>
      <c r="V38" s="667" t="s">
        <v>18</v>
      </c>
      <c r="W38" s="668">
        <f t="shared" si="14"/>
        <v>100</v>
      </c>
      <c r="X38" s="1265"/>
      <c r="Y38" s="352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522"/>
      <c r="Q39" s="1263" t="str">
        <f t="shared" si="11"/>
        <v>市政基础设施</v>
      </c>
      <c r="R39" s="667" t="s">
        <v>18</v>
      </c>
      <c r="S39" s="668">
        <f t="shared" si="12"/>
        <v>100</v>
      </c>
      <c r="T39" s="667" t="s">
        <v>18</v>
      </c>
      <c r="U39" s="668">
        <f t="shared" si="13"/>
        <v>100</v>
      </c>
      <c r="V39" s="667" t="s">
        <v>18</v>
      </c>
      <c r="W39" s="668">
        <f t="shared" si="14"/>
        <v>100</v>
      </c>
      <c r="X39" s="1265"/>
      <c r="Y39" s="352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522"/>
      <c r="Q40" s="1263" t="str">
        <f t="shared" si="11"/>
        <v>房型</v>
      </c>
      <c r="R40" s="667" t="s">
        <v>18</v>
      </c>
      <c r="S40" s="668">
        <f t="shared" si="12"/>
        <v>100</v>
      </c>
      <c r="T40" s="667" t="s">
        <v>18</v>
      </c>
      <c r="U40" s="668">
        <f t="shared" si="13"/>
        <v>100</v>
      </c>
      <c r="V40" s="667" t="s">
        <v>18</v>
      </c>
      <c r="W40" s="668">
        <f t="shared" si="14"/>
        <v>100</v>
      </c>
      <c r="X40" s="1265"/>
      <c r="Y40" s="352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522"/>
      <c r="Q41" s="531" t="str">
        <f t="shared" si="11"/>
        <v>单套/主力户型建筑面积</v>
      </c>
      <c r="R41" s="669" t="s">
        <v>18</v>
      </c>
      <c r="S41" s="670">
        <f t="shared" si="12"/>
        <v>100</v>
      </c>
      <c r="T41" s="669" t="s">
        <v>18</v>
      </c>
      <c r="U41" s="670">
        <f t="shared" si="13"/>
        <v>100</v>
      </c>
      <c r="V41" s="669" t="s">
        <v>18</v>
      </c>
      <c r="W41" s="670">
        <f t="shared" si="14"/>
        <v>100</v>
      </c>
      <c r="X41" s="671"/>
      <c r="Y41" s="352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522"/>
      <c r="Q42" s="1263" t="str">
        <f t="shared" si="11"/>
        <v>内部装修</v>
      </c>
      <c r="R42" s="667" t="s">
        <v>18</v>
      </c>
      <c r="S42" s="668">
        <f t="shared" si="12"/>
        <v>100</v>
      </c>
      <c r="T42" s="667" t="s">
        <v>18</v>
      </c>
      <c r="U42" s="668">
        <f t="shared" si="13"/>
        <v>100</v>
      </c>
      <c r="V42" s="667" t="s">
        <v>18</v>
      </c>
      <c r="W42" s="668">
        <f t="shared" si="14"/>
        <v>100</v>
      </c>
      <c r="X42" s="1265"/>
      <c r="Y42" s="352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522"/>
      <c r="Q43" s="1263" t="str">
        <f t="shared" si="11"/>
        <v>内部装修维护情况</v>
      </c>
      <c r="R43" s="667" t="s">
        <v>18</v>
      </c>
      <c r="S43" s="668">
        <f t="shared" si="12"/>
        <v>100</v>
      </c>
      <c r="T43" s="667" t="s">
        <v>18</v>
      </c>
      <c r="U43" s="668">
        <f t="shared" si="13"/>
        <v>100</v>
      </c>
      <c r="V43" s="667" t="s">
        <v>18</v>
      </c>
      <c r="W43" s="668">
        <f t="shared" si="14"/>
        <v>100</v>
      </c>
      <c r="X43" s="1265"/>
      <c r="Y43" s="352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522"/>
      <c r="Q44" s="530">
        <f t="shared" si="11"/>
        <v>111</v>
      </c>
      <c r="R44" s="664" t="s">
        <v>18</v>
      </c>
      <c r="S44" s="665">
        <f t="shared" si="12"/>
        <v>100</v>
      </c>
      <c r="T44" s="664" t="s">
        <v>18</v>
      </c>
      <c r="U44" s="665">
        <f t="shared" si="13"/>
        <v>100</v>
      </c>
      <c r="V44" s="664" t="s">
        <v>18</v>
      </c>
      <c r="W44" s="665">
        <f t="shared" si="14"/>
        <v>100</v>
      </c>
      <c r="X44" s="666"/>
      <c r="Y44" s="352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522"/>
      <c r="Q45" s="1263">
        <f t="shared" si="11"/>
        <v>111</v>
      </c>
      <c r="R45" s="667" t="s">
        <v>18</v>
      </c>
      <c r="S45" s="668">
        <f t="shared" si="12"/>
        <v>100</v>
      </c>
      <c r="T45" s="667" t="s">
        <v>18</v>
      </c>
      <c r="U45" s="668">
        <f t="shared" si="13"/>
        <v>100</v>
      </c>
      <c r="V45" s="667" t="s">
        <v>18</v>
      </c>
      <c r="W45" s="668">
        <f t="shared" si="14"/>
        <v>100</v>
      </c>
      <c r="X45" s="1265"/>
      <c r="Y45" s="352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523"/>
      <c r="Q46" s="1263">
        <f t="shared" si="11"/>
        <v>111</v>
      </c>
      <c r="R46" s="667" t="s">
        <v>17</v>
      </c>
      <c r="S46" s="668">
        <f t="shared" si="12"/>
        <v>100</v>
      </c>
      <c r="T46" s="667" t="s">
        <v>17</v>
      </c>
      <c r="U46" s="668">
        <f t="shared" si="13"/>
        <v>100</v>
      </c>
      <c r="V46" s="667" t="s">
        <v>17</v>
      </c>
      <c r="W46" s="668">
        <f t="shared" si="14"/>
        <v>100</v>
      </c>
      <c r="X46" s="1265"/>
      <c r="Y46" s="352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518" t="str">
        <f>A47</f>
        <v>成交单价（元/平方米）</v>
      </c>
      <c r="Q47" s="3518"/>
      <c r="R47" s="3513">
        <f>E47</f>
        <v>0</v>
      </c>
      <c r="S47" s="3513"/>
      <c r="T47" s="3513">
        <f>G47</f>
        <v>0</v>
      </c>
      <c r="U47" s="3513"/>
      <c r="V47" s="3513">
        <f>I47</f>
        <v>0</v>
      </c>
      <c r="W47" s="3513"/>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518" t="str">
        <f>A48</f>
        <v>比较价值（元/平方米）</v>
      </c>
      <c r="Q48" s="3518"/>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515" t="str">
        <f>A49</f>
        <v>估价对象XX用房的比较价值（楼面单价，元/平方米）</v>
      </c>
      <c r="Q49" s="3516"/>
      <c r="R49" s="3517" t="e">
        <f>IF(F1="售价",ROUND(IF(D48="简单平均",AVERAGE(R48:V48),R48*F48+T48*H48+V48*J48),0),ROUND(IF(D48="简单平均",AVERAGE(R48:V48),R48*F48+T48*H48+V48*J48),1))</f>
        <v>#DIV/0!</v>
      </c>
      <c r="S49" s="3517"/>
      <c r="T49" s="3517"/>
      <c r="U49" s="3517"/>
      <c r="V49" s="3517"/>
      <c r="W49" s="351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127615.19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501" t="s">
        <v>1770</v>
      </c>
      <c r="D4" s="3502"/>
      <c r="E4" s="3503" t="s">
        <v>1771</v>
      </c>
      <c r="F4" s="3504"/>
      <c r="G4" s="3501" t="s">
        <v>1772</v>
      </c>
      <c r="H4" s="3502"/>
      <c r="I4" s="3501" t="s">
        <v>1773</v>
      </c>
      <c r="J4" s="3502"/>
      <c r="K4" s="537" t="s">
        <v>1774</v>
      </c>
      <c r="L4" s="2487"/>
      <c r="M4" s="2488"/>
      <c r="N4" s="2488"/>
      <c r="O4" s="2488"/>
      <c r="P4" s="3505" t="s">
        <v>1775</v>
      </c>
      <c r="Q4" s="3506"/>
      <c r="R4" s="3488" t="s">
        <v>1771</v>
      </c>
      <c r="S4" s="3489"/>
      <c r="T4" s="3488" t="s">
        <v>1772</v>
      </c>
      <c r="U4" s="3489"/>
      <c r="V4" s="3513" t="s">
        <v>1773</v>
      </c>
      <c r="W4" s="3513"/>
      <c r="X4" s="1265"/>
      <c r="Y4" s="3488" t="s">
        <v>1775</v>
      </c>
      <c r="Z4" s="3489"/>
      <c r="AA4" s="3483" t="s">
        <v>1771</v>
      </c>
      <c r="AB4" s="3513" t="s">
        <v>1772</v>
      </c>
      <c r="AC4" s="3483" t="s">
        <v>1773</v>
      </c>
    </row>
    <row r="5" spans="1:29" ht="15">
      <c r="A5" s="348"/>
      <c r="B5" s="349"/>
      <c r="C5" s="3494" t="s">
        <v>1673</v>
      </c>
      <c r="D5" s="3495"/>
      <c r="E5" s="3492" t="s">
        <v>1674</v>
      </c>
      <c r="F5" s="3493"/>
      <c r="G5" s="3494" t="s">
        <v>1675</v>
      </c>
      <c r="H5" s="3495"/>
      <c r="I5" s="3494" t="s">
        <v>1676</v>
      </c>
      <c r="J5" s="3495"/>
      <c r="K5" s="537"/>
      <c r="L5" s="2487"/>
      <c r="M5" s="2488"/>
      <c r="N5" s="2488"/>
      <c r="O5" s="2488"/>
      <c r="P5" s="3507"/>
      <c r="Q5" s="3508"/>
      <c r="R5" s="3490"/>
      <c r="S5" s="3491"/>
      <c r="T5" s="3490"/>
      <c r="U5" s="3491"/>
      <c r="V5" s="3513"/>
      <c r="W5" s="3513"/>
      <c r="X5" s="1265"/>
      <c r="Y5" s="3490"/>
      <c r="Z5" s="3491"/>
      <c r="AA5" s="3484"/>
      <c r="AB5" s="3513"/>
      <c r="AC5" s="3484"/>
    </row>
    <row r="6" spans="1:29" ht="15.75" thickBot="1">
      <c r="A6" s="350"/>
      <c r="B6" s="351"/>
      <c r="C6" s="3496" t="s">
        <v>1677</v>
      </c>
      <c r="D6" s="3497"/>
      <c r="E6" s="3498" t="s">
        <v>1677</v>
      </c>
      <c r="F6" s="3499"/>
      <c r="G6" s="3496" t="s">
        <v>1677</v>
      </c>
      <c r="H6" s="3497"/>
      <c r="I6" s="3496" t="s">
        <v>1677</v>
      </c>
      <c r="J6" s="3497"/>
      <c r="K6" s="537" t="s">
        <v>1678</v>
      </c>
      <c r="L6" s="2487"/>
      <c r="M6" s="2488"/>
      <c r="N6" s="2488"/>
      <c r="O6" s="2488"/>
      <c r="P6" s="3509"/>
      <c r="Q6" s="3510"/>
      <c r="R6" s="3490"/>
      <c r="S6" s="3491"/>
      <c r="T6" s="3511"/>
      <c r="U6" s="3512"/>
      <c r="V6" s="3513"/>
      <c r="W6" s="3513"/>
      <c r="X6" s="1265"/>
      <c r="Y6" s="3511"/>
      <c r="Z6" s="3512"/>
      <c r="AA6" s="3485"/>
      <c r="AB6" s="3513"/>
      <c r="AC6" s="3485"/>
    </row>
    <row r="7" spans="1:29" s="102" customFormat="1" ht="15.75" thickBot="1">
      <c r="A7" s="352" t="s">
        <v>1679</v>
      </c>
      <c r="B7" s="353"/>
      <c r="C7" s="354">
        <f>'数据-取费表'!B2</f>
        <v>45771</v>
      </c>
      <c r="D7" s="355">
        <v>100</v>
      </c>
      <c r="E7" s="356"/>
      <c r="F7" s="357">
        <f>SUMIF(58:58,YEAR(E7)&amp;"-"&amp;MONTH(E7),59:59)</f>
        <v>0</v>
      </c>
      <c r="G7" s="356"/>
      <c r="H7" s="355">
        <f>SUMIF(58:58,YEAR(G7)&amp;"-"&amp;MONTH(G7),59:59)</f>
        <v>0</v>
      </c>
      <c r="I7" s="356"/>
      <c r="J7" s="355">
        <f>SUMIF(58:58,YEAR(I7)&amp;"-"&amp;MONTH(I7),59:59)</f>
        <v>0</v>
      </c>
      <c r="K7" s="38"/>
      <c r="L7" s="2489"/>
      <c r="M7" s="2440"/>
      <c r="N7" s="2440"/>
      <c r="O7" s="2440"/>
      <c r="P7" s="3486" t="s">
        <v>1680</v>
      </c>
      <c r="Q7" s="3514"/>
      <c r="R7" s="664" t="s">
        <v>14</v>
      </c>
      <c r="S7" s="665">
        <f t="shared" ref="S7:S15" si="0">F7</f>
        <v>0</v>
      </c>
      <c r="T7" s="664" t="s">
        <v>14</v>
      </c>
      <c r="U7" s="665">
        <f t="shared" ref="U7:U15" si="1">H7</f>
        <v>0</v>
      </c>
      <c r="V7" s="664" t="s">
        <v>14</v>
      </c>
      <c r="W7" s="665">
        <f t="shared" ref="W7:W15" si="2">J7</f>
        <v>0</v>
      </c>
      <c r="X7" s="666"/>
      <c r="Y7" s="3486" t="s">
        <v>1680</v>
      </c>
      <c r="Z7" s="348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86" t="s">
        <v>1683</v>
      </c>
      <c r="Q8" s="3487"/>
      <c r="R8" s="664" t="s">
        <v>14</v>
      </c>
      <c r="S8" s="665">
        <f t="shared" si="0"/>
        <v>100</v>
      </c>
      <c r="T8" s="664" t="s">
        <v>14</v>
      </c>
      <c r="U8" s="665">
        <f t="shared" si="1"/>
        <v>100</v>
      </c>
      <c r="V8" s="664" t="s">
        <v>14</v>
      </c>
      <c r="W8" s="665">
        <f t="shared" si="2"/>
        <v>100</v>
      </c>
      <c r="X8" s="666"/>
      <c r="Y8" s="3486" t="s">
        <v>1683</v>
      </c>
      <c r="Z8" s="348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500" t="s">
        <v>1686</v>
      </c>
      <c r="Q9" s="530" t="str">
        <f t="shared" ref="Q9:Q15" si="6">B9</f>
        <v>用途</v>
      </c>
      <c r="R9" s="664" t="s">
        <v>14</v>
      </c>
      <c r="S9" s="665">
        <f t="shared" si="0"/>
        <v>100</v>
      </c>
      <c r="T9" s="664" t="s">
        <v>14</v>
      </c>
      <c r="U9" s="665">
        <f t="shared" si="1"/>
        <v>100</v>
      </c>
      <c r="V9" s="664" t="s">
        <v>14</v>
      </c>
      <c r="W9" s="665">
        <f t="shared" si="2"/>
        <v>100</v>
      </c>
      <c r="X9" s="666"/>
      <c r="Y9" s="341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500"/>
      <c r="Q10" s="530" t="str">
        <f t="shared" si="6"/>
        <v>土地使用年限（年）</v>
      </c>
      <c r="R10" s="664" t="s">
        <v>14</v>
      </c>
      <c r="S10" s="665">
        <f t="shared" si="0"/>
        <v>100</v>
      </c>
      <c r="T10" s="664" t="s">
        <v>14</v>
      </c>
      <c r="U10" s="665">
        <f t="shared" si="1"/>
        <v>100</v>
      </c>
      <c r="V10" s="664" t="s">
        <v>14</v>
      </c>
      <c r="W10" s="665">
        <f t="shared" si="2"/>
        <v>100</v>
      </c>
      <c r="X10" s="666"/>
      <c r="Y10" s="341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500"/>
      <c r="Q11" s="530" t="str">
        <f t="shared" si="6"/>
        <v>容积率</v>
      </c>
      <c r="R11" s="664" t="s">
        <v>14</v>
      </c>
      <c r="S11" s="665" t="e">
        <f t="shared" si="0"/>
        <v>#N/A</v>
      </c>
      <c r="T11" s="664" t="s">
        <v>14</v>
      </c>
      <c r="U11" s="665" t="e">
        <f t="shared" si="1"/>
        <v>#N/A</v>
      </c>
      <c r="V11" s="664" t="s">
        <v>14</v>
      </c>
      <c r="W11" s="665" t="e">
        <f t="shared" si="2"/>
        <v>#N/A</v>
      </c>
      <c r="X11" s="666"/>
      <c r="Y11" s="341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500"/>
      <c r="Q12" s="530">
        <f t="shared" si="6"/>
        <v>111</v>
      </c>
      <c r="R12" s="664" t="s">
        <v>14</v>
      </c>
      <c r="S12" s="665">
        <f t="shared" si="0"/>
        <v>100</v>
      </c>
      <c r="T12" s="664" t="s">
        <v>14</v>
      </c>
      <c r="U12" s="665">
        <f t="shared" si="1"/>
        <v>100</v>
      </c>
      <c r="V12" s="664" t="s">
        <v>14</v>
      </c>
      <c r="W12" s="665">
        <f t="shared" si="2"/>
        <v>100</v>
      </c>
      <c r="X12" s="666"/>
      <c r="Y12" s="341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500"/>
      <c r="Q13" s="530">
        <f t="shared" si="6"/>
        <v>111</v>
      </c>
      <c r="R13" s="664" t="s">
        <v>14</v>
      </c>
      <c r="S13" s="665">
        <f t="shared" si="0"/>
        <v>100</v>
      </c>
      <c r="T13" s="664" t="s">
        <v>14</v>
      </c>
      <c r="U13" s="665">
        <f t="shared" si="1"/>
        <v>100</v>
      </c>
      <c r="V13" s="664" t="s">
        <v>14</v>
      </c>
      <c r="W13" s="665">
        <f t="shared" si="2"/>
        <v>100</v>
      </c>
      <c r="X13" s="666"/>
      <c r="Y13" s="341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500"/>
      <c r="Q14" s="530">
        <f t="shared" si="6"/>
        <v>111</v>
      </c>
      <c r="R14" s="664" t="s">
        <v>14</v>
      </c>
      <c r="S14" s="665">
        <f t="shared" si="0"/>
        <v>100</v>
      </c>
      <c r="T14" s="664" t="s">
        <v>14</v>
      </c>
      <c r="U14" s="665">
        <f t="shared" si="1"/>
        <v>100</v>
      </c>
      <c r="V14" s="664" t="s">
        <v>14</v>
      </c>
      <c r="W14" s="665">
        <f t="shared" si="2"/>
        <v>100</v>
      </c>
      <c r="X14" s="666"/>
      <c r="Y14" s="3411"/>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526" t="s">
        <v>1691</v>
      </c>
      <c r="Q15" s="1263" t="str">
        <f t="shared" si="6"/>
        <v>商业繁华度</v>
      </c>
      <c r="R15" s="667" t="s">
        <v>14</v>
      </c>
      <c r="S15" s="668">
        <f t="shared" si="0"/>
        <v>100</v>
      </c>
      <c r="T15" s="667" t="s">
        <v>14</v>
      </c>
      <c r="U15" s="668">
        <f t="shared" si="1"/>
        <v>100</v>
      </c>
      <c r="V15" s="667" t="s">
        <v>14</v>
      </c>
      <c r="W15" s="668">
        <f t="shared" si="2"/>
        <v>100</v>
      </c>
      <c r="X15" s="1265"/>
      <c r="Y15" s="351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527"/>
      <c r="Q16" s="1263"/>
      <c r="R16" s="667"/>
      <c r="S16" s="668"/>
      <c r="T16" s="667"/>
      <c r="U16" s="668"/>
      <c r="V16" s="667"/>
      <c r="W16" s="668"/>
      <c r="X16" s="1265"/>
      <c r="Y16" s="3520"/>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527"/>
      <c r="Q17" s="1263" t="str">
        <f>B17</f>
        <v>交通便捷度</v>
      </c>
      <c r="R17" s="667" t="s">
        <v>14</v>
      </c>
      <c r="S17" s="668">
        <f>F17</f>
        <v>100</v>
      </c>
      <c r="T17" s="667" t="s">
        <v>14</v>
      </c>
      <c r="U17" s="668">
        <f>H17</f>
        <v>100</v>
      </c>
      <c r="V17" s="667" t="s">
        <v>14</v>
      </c>
      <c r="W17" s="668">
        <f>J17</f>
        <v>100</v>
      </c>
      <c r="X17" s="1265"/>
      <c r="Y17" s="352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527"/>
      <c r="Q18" s="1263"/>
      <c r="R18" s="667"/>
      <c r="S18" s="668"/>
      <c r="T18" s="667"/>
      <c r="U18" s="668"/>
      <c r="V18" s="667"/>
      <c r="W18" s="668"/>
      <c r="X18" s="1265"/>
      <c r="Y18" s="3520"/>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527"/>
      <c r="Q19" s="1263" t="str">
        <f>B19</f>
        <v>公共配套设施</v>
      </c>
      <c r="R19" s="667" t="s">
        <v>14</v>
      </c>
      <c r="S19" s="668">
        <f>F19</f>
        <v>100</v>
      </c>
      <c r="T19" s="667" t="s">
        <v>14</v>
      </c>
      <c r="U19" s="668">
        <f>H19</f>
        <v>100</v>
      </c>
      <c r="V19" s="667" t="s">
        <v>14</v>
      </c>
      <c r="W19" s="668">
        <f>J19</f>
        <v>100</v>
      </c>
      <c r="X19" s="1265"/>
      <c r="Y19" s="352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527"/>
      <c r="Q20" s="1263"/>
      <c r="R20" s="667"/>
      <c r="S20" s="668"/>
      <c r="T20" s="667"/>
      <c r="U20" s="668"/>
      <c r="V20" s="667"/>
      <c r="W20" s="668"/>
      <c r="X20" s="1265"/>
      <c r="Y20" s="3520"/>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527"/>
      <c r="Q21" s="1263" t="str">
        <f>B21</f>
        <v>基础设施水平</v>
      </c>
      <c r="R21" s="667" t="s">
        <v>14</v>
      </c>
      <c r="S21" s="668">
        <f>F21</f>
        <v>100</v>
      </c>
      <c r="T21" s="667" t="s">
        <v>14</v>
      </c>
      <c r="U21" s="668">
        <f>H21</f>
        <v>100</v>
      </c>
      <c r="V21" s="667" t="s">
        <v>14</v>
      </c>
      <c r="W21" s="668">
        <f>J21</f>
        <v>100</v>
      </c>
      <c r="X21" s="1265"/>
      <c r="Y21" s="35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527"/>
      <c r="Q22" s="1263"/>
      <c r="R22" s="667"/>
      <c r="S22" s="668"/>
      <c r="T22" s="667"/>
      <c r="U22" s="668"/>
      <c r="V22" s="667"/>
      <c r="W22" s="668"/>
      <c r="X22" s="1265"/>
      <c r="Y22" s="3520"/>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527"/>
      <c r="Q23" s="1263" t="str">
        <f>B23</f>
        <v>自然及人文环境</v>
      </c>
      <c r="R23" s="667" t="s">
        <v>14</v>
      </c>
      <c r="S23" s="668">
        <f>F23</f>
        <v>100</v>
      </c>
      <c r="T23" s="667" t="s">
        <v>14</v>
      </c>
      <c r="U23" s="668">
        <f>H23</f>
        <v>100</v>
      </c>
      <c r="V23" s="667" t="s">
        <v>14</v>
      </c>
      <c r="W23" s="668">
        <f>J23</f>
        <v>100</v>
      </c>
      <c r="X23" s="1265"/>
      <c r="Y23" s="352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527"/>
      <c r="Q24" s="1263"/>
      <c r="R24" s="667"/>
      <c r="S24" s="668"/>
      <c r="T24" s="667"/>
      <c r="U24" s="668"/>
      <c r="V24" s="667"/>
      <c r="W24" s="668"/>
      <c r="X24" s="1265"/>
      <c r="Y24" s="352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527"/>
      <c r="Q25" s="1263" t="str">
        <f t="shared" ref="Q25:Q46" si="11">B25</f>
        <v>临街状况</v>
      </c>
      <c r="R25" s="667" t="s">
        <v>14</v>
      </c>
      <c r="S25" s="668">
        <f>F25</f>
        <v>100</v>
      </c>
      <c r="T25" s="667" t="s">
        <v>14</v>
      </c>
      <c r="U25" s="668">
        <f>H25</f>
        <v>100</v>
      </c>
      <c r="V25" s="667" t="s">
        <v>14</v>
      </c>
      <c r="W25" s="668">
        <f>J25</f>
        <v>100</v>
      </c>
      <c r="X25" s="1265"/>
      <c r="Y25" s="352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527"/>
      <c r="Q26" s="1263" t="str">
        <f t="shared" si="11"/>
        <v>平面位置/可视性</v>
      </c>
      <c r="R26" s="667" t="s">
        <v>14</v>
      </c>
      <c r="S26" s="668">
        <f>F26</f>
        <v>100</v>
      </c>
      <c r="T26" s="667" t="s">
        <v>14</v>
      </c>
      <c r="U26" s="668">
        <f>H26</f>
        <v>100</v>
      </c>
      <c r="V26" s="667" t="s">
        <v>14</v>
      </c>
      <c r="W26" s="668">
        <f>J26</f>
        <v>100</v>
      </c>
      <c r="X26" s="1265"/>
      <c r="Y26" s="352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527"/>
      <c r="Q27" s="530" t="str">
        <f t="shared" si="11"/>
        <v>人流量</v>
      </c>
      <c r="R27" s="664" t="s">
        <v>14</v>
      </c>
      <c r="S27" s="665">
        <f>F27</f>
        <v>100</v>
      </c>
      <c r="T27" s="664" t="s">
        <v>14</v>
      </c>
      <c r="U27" s="665">
        <f>H27</f>
        <v>100</v>
      </c>
      <c r="V27" s="664" t="s">
        <v>14</v>
      </c>
      <c r="W27" s="665">
        <f>J27</f>
        <v>100</v>
      </c>
      <c r="X27" s="666"/>
      <c r="Y27" s="352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52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2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527"/>
      <c r="Q29" s="1263">
        <f t="shared" si="11"/>
        <v>111</v>
      </c>
      <c r="R29" s="667" t="s">
        <v>14</v>
      </c>
      <c r="S29" s="668">
        <f t="shared" si="12"/>
        <v>100</v>
      </c>
      <c r="T29" s="667" t="s">
        <v>14</v>
      </c>
      <c r="U29" s="668">
        <f t="shared" si="13"/>
        <v>100</v>
      </c>
      <c r="V29" s="667" t="s">
        <v>14</v>
      </c>
      <c r="W29" s="668">
        <f t="shared" si="14"/>
        <v>100</v>
      </c>
      <c r="X29" s="1265"/>
      <c r="Y29" s="352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527"/>
      <c r="Q30" s="1263">
        <f t="shared" si="11"/>
        <v>111</v>
      </c>
      <c r="R30" s="667" t="s">
        <v>14</v>
      </c>
      <c r="S30" s="668">
        <f t="shared" si="12"/>
        <v>100</v>
      </c>
      <c r="T30" s="667" t="s">
        <v>14</v>
      </c>
      <c r="U30" s="668">
        <f t="shared" si="13"/>
        <v>100</v>
      </c>
      <c r="V30" s="667" t="s">
        <v>14</v>
      </c>
      <c r="W30" s="668">
        <f t="shared" si="14"/>
        <v>100</v>
      </c>
      <c r="X30" s="1265"/>
      <c r="Y30" s="352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527"/>
      <c r="Q31" s="1263">
        <f t="shared" si="11"/>
        <v>111</v>
      </c>
      <c r="R31" s="667" t="s">
        <v>14</v>
      </c>
      <c r="S31" s="668">
        <f t="shared" si="12"/>
        <v>100</v>
      </c>
      <c r="T31" s="667" t="s">
        <v>14</v>
      </c>
      <c r="U31" s="668">
        <f t="shared" si="13"/>
        <v>100</v>
      </c>
      <c r="V31" s="667" t="s">
        <v>14</v>
      </c>
      <c r="W31" s="668">
        <f t="shared" si="14"/>
        <v>100</v>
      </c>
      <c r="X31" s="1265"/>
      <c r="Y31" s="352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521" t="s">
        <v>1696</v>
      </c>
      <c r="Q32" s="1263" t="str">
        <f t="shared" si="11"/>
        <v>商业类型</v>
      </c>
      <c r="R32" s="667" t="s">
        <v>14</v>
      </c>
      <c r="S32" s="668">
        <f t="shared" si="12"/>
        <v>100</v>
      </c>
      <c r="T32" s="667" t="s">
        <v>14</v>
      </c>
      <c r="U32" s="668">
        <f t="shared" si="13"/>
        <v>100</v>
      </c>
      <c r="V32" s="667" t="s">
        <v>14</v>
      </c>
      <c r="W32" s="668">
        <f t="shared" si="14"/>
        <v>100</v>
      </c>
      <c r="X32" s="1265"/>
      <c r="Y32" s="352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522"/>
      <c r="Q33" s="531" t="str">
        <f t="shared" si="11"/>
        <v>项目建筑规模</v>
      </c>
      <c r="R33" s="669" t="s">
        <v>14</v>
      </c>
      <c r="S33" s="670" t="e">
        <f t="shared" si="12"/>
        <v>#N/A</v>
      </c>
      <c r="T33" s="669" t="s">
        <v>14</v>
      </c>
      <c r="U33" s="670" t="e">
        <f t="shared" si="13"/>
        <v>#N/A</v>
      </c>
      <c r="V33" s="669" t="s">
        <v>14</v>
      </c>
      <c r="W33" s="670" t="e">
        <f t="shared" si="14"/>
        <v>#N/A</v>
      </c>
      <c r="X33" s="671"/>
      <c r="Y33" s="352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522"/>
      <c r="Q34" s="1263" t="str">
        <f t="shared" si="11"/>
        <v>建筑结构</v>
      </c>
      <c r="R34" s="667" t="s">
        <v>14</v>
      </c>
      <c r="S34" s="668">
        <f t="shared" si="12"/>
        <v>100</v>
      </c>
      <c r="T34" s="667" t="s">
        <v>14</v>
      </c>
      <c r="U34" s="668">
        <f t="shared" si="13"/>
        <v>100</v>
      </c>
      <c r="V34" s="667" t="s">
        <v>14</v>
      </c>
      <c r="W34" s="668">
        <f t="shared" si="14"/>
        <v>100</v>
      </c>
      <c r="X34" s="1265"/>
      <c r="Y34" s="352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522"/>
      <c r="Q35" s="1263" t="str">
        <f t="shared" si="11"/>
        <v>公共部分装修</v>
      </c>
      <c r="R35" s="667" t="s">
        <v>14</v>
      </c>
      <c r="S35" s="668">
        <f t="shared" si="12"/>
        <v>100</v>
      </c>
      <c r="T35" s="667" t="s">
        <v>14</v>
      </c>
      <c r="U35" s="668">
        <f t="shared" si="13"/>
        <v>100</v>
      </c>
      <c r="V35" s="667" t="s">
        <v>14</v>
      </c>
      <c r="W35" s="668">
        <f t="shared" si="14"/>
        <v>100</v>
      </c>
      <c r="X35" s="1265"/>
      <c r="Y35" s="352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522"/>
      <c r="Q36" s="1263" t="str">
        <f t="shared" si="11"/>
        <v>成新度</v>
      </c>
      <c r="R36" s="667" t="s">
        <v>14</v>
      </c>
      <c r="S36" s="668" t="e">
        <f t="shared" si="12"/>
        <v>#N/A</v>
      </c>
      <c r="T36" s="667" t="s">
        <v>14</v>
      </c>
      <c r="U36" s="668" t="e">
        <f t="shared" si="13"/>
        <v>#N/A</v>
      </c>
      <c r="V36" s="667" t="s">
        <v>14</v>
      </c>
      <c r="W36" s="668" t="e">
        <f t="shared" si="14"/>
        <v>#N/A</v>
      </c>
      <c r="X36" s="1265"/>
      <c r="Y36" s="352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522"/>
      <c r="Q37" s="530" t="str">
        <f t="shared" si="11"/>
        <v>市政基础设施</v>
      </c>
      <c r="R37" s="664" t="s">
        <v>14</v>
      </c>
      <c r="S37" s="665">
        <f t="shared" si="12"/>
        <v>100</v>
      </c>
      <c r="T37" s="664" t="s">
        <v>14</v>
      </c>
      <c r="U37" s="665">
        <f t="shared" si="13"/>
        <v>100</v>
      </c>
      <c r="V37" s="664" t="s">
        <v>14</v>
      </c>
      <c r="W37" s="665">
        <f t="shared" si="14"/>
        <v>100</v>
      </c>
      <c r="X37" s="666"/>
      <c r="Y37" s="352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522" t="s">
        <v>1696</v>
      </c>
      <c r="Q38" s="1263" t="str">
        <f t="shared" si="11"/>
        <v>业态</v>
      </c>
      <c r="R38" s="667" t="s">
        <v>14</v>
      </c>
      <c r="S38" s="668">
        <f t="shared" si="12"/>
        <v>100</v>
      </c>
      <c r="T38" s="667" t="s">
        <v>14</v>
      </c>
      <c r="U38" s="668">
        <f t="shared" si="13"/>
        <v>100</v>
      </c>
      <c r="V38" s="667" t="s">
        <v>14</v>
      </c>
      <c r="W38" s="668">
        <f t="shared" si="14"/>
        <v>100</v>
      </c>
      <c r="X38" s="1265"/>
      <c r="Y38" s="352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522"/>
      <c r="Q39" s="1263" t="str">
        <f t="shared" si="11"/>
        <v>层高</v>
      </c>
      <c r="R39" s="667" t="s">
        <v>14</v>
      </c>
      <c r="S39" s="668">
        <f t="shared" si="12"/>
        <v>100</v>
      </c>
      <c r="T39" s="667" t="s">
        <v>14</v>
      </c>
      <c r="U39" s="668">
        <f t="shared" si="13"/>
        <v>100</v>
      </c>
      <c r="V39" s="667" t="s">
        <v>14</v>
      </c>
      <c r="W39" s="668">
        <f t="shared" si="14"/>
        <v>100</v>
      </c>
      <c r="X39" s="1265"/>
      <c r="Y39" s="352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522"/>
      <c r="Q40" s="1263" t="str">
        <f t="shared" si="11"/>
        <v>单套建筑面积</v>
      </c>
      <c r="R40" s="667" t="s">
        <v>14</v>
      </c>
      <c r="S40" s="668">
        <f t="shared" si="12"/>
        <v>100</v>
      </c>
      <c r="T40" s="667" t="s">
        <v>14</v>
      </c>
      <c r="U40" s="668">
        <f t="shared" si="13"/>
        <v>100</v>
      </c>
      <c r="V40" s="667" t="s">
        <v>14</v>
      </c>
      <c r="W40" s="668">
        <f t="shared" si="14"/>
        <v>100</v>
      </c>
      <c r="X40" s="1265"/>
      <c r="Y40" s="352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522"/>
      <c r="Q41" s="531" t="str">
        <f t="shared" si="11"/>
        <v>进深比</v>
      </c>
      <c r="R41" s="669" t="s">
        <v>14</v>
      </c>
      <c r="S41" s="670">
        <f t="shared" si="12"/>
        <v>100</v>
      </c>
      <c r="T41" s="669" t="s">
        <v>14</v>
      </c>
      <c r="U41" s="670">
        <f t="shared" si="13"/>
        <v>100</v>
      </c>
      <c r="V41" s="669" t="s">
        <v>14</v>
      </c>
      <c r="W41" s="670">
        <f t="shared" si="14"/>
        <v>100</v>
      </c>
      <c r="X41" s="671"/>
      <c r="Y41" s="352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522"/>
      <c r="Q42" s="1263" t="str">
        <f t="shared" si="11"/>
        <v>内部装修</v>
      </c>
      <c r="R42" s="667" t="s">
        <v>14</v>
      </c>
      <c r="S42" s="668">
        <f t="shared" si="12"/>
        <v>100</v>
      </c>
      <c r="T42" s="667" t="s">
        <v>14</v>
      </c>
      <c r="U42" s="668">
        <f t="shared" si="13"/>
        <v>100</v>
      </c>
      <c r="V42" s="667" t="s">
        <v>14</v>
      </c>
      <c r="W42" s="668">
        <f t="shared" si="14"/>
        <v>100</v>
      </c>
      <c r="X42" s="1265"/>
      <c r="Y42" s="352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522"/>
      <c r="Q43" s="1263" t="str">
        <f t="shared" si="11"/>
        <v>内部装修维护情况</v>
      </c>
      <c r="R43" s="667" t="s">
        <v>14</v>
      </c>
      <c r="S43" s="668">
        <f t="shared" si="12"/>
        <v>100</v>
      </c>
      <c r="T43" s="667" t="s">
        <v>14</v>
      </c>
      <c r="U43" s="668">
        <f t="shared" si="13"/>
        <v>100</v>
      </c>
      <c r="V43" s="667" t="s">
        <v>14</v>
      </c>
      <c r="W43" s="668">
        <f t="shared" si="14"/>
        <v>100</v>
      </c>
      <c r="X43" s="1265"/>
      <c r="Y43" s="352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522"/>
      <c r="Q44" s="530">
        <f t="shared" si="11"/>
        <v>111</v>
      </c>
      <c r="R44" s="664" t="s">
        <v>14</v>
      </c>
      <c r="S44" s="665">
        <f t="shared" si="12"/>
        <v>100</v>
      </c>
      <c r="T44" s="664" t="s">
        <v>14</v>
      </c>
      <c r="U44" s="665">
        <f t="shared" si="13"/>
        <v>100</v>
      </c>
      <c r="V44" s="664" t="s">
        <v>14</v>
      </c>
      <c r="W44" s="665">
        <f t="shared" si="14"/>
        <v>100</v>
      </c>
      <c r="X44" s="666"/>
      <c r="Y44" s="352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522"/>
      <c r="Q45" s="1263">
        <f t="shared" si="11"/>
        <v>111</v>
      </c>
      <c r="R45" s="667" t="s">
        <v>14</v>
      </c>
      <c r="S45" s="668">
        <f t="shared" si="12"/>
        <v>100</v>
      </c>
      <c r="T45" s="667" t="s">
        <v>14</v>
      </c>
      <c r="U45" s="668">
        <f t="shared" si="13"/>
        <v>100</v>
      </c>
      <c r="V45" s="667" t="s">
        <v>14</v>
      </c>
      <c r="W45" s="668">
        <f t="shared" si="14"/>
        <v>100</v>
      </c>
      <c r="X45" s="1265"/>
      <c r="Y45" s="352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523"/>
      <c r="Q46" s="1263">
        <f t="shared" si="11"/>
        <v>111</v>
      </c>
      <c r="R46" s="667" t="s">
        <v>14</v>
      </c>
      <c r="S46" s="668">
        <f t="shared" si="12"/>
        <v>100</v>
      </c>
      <c r="T46" s="667" t="s">
        <v>14</v>
      </c>
      <c r="U46" s="668">
        <f t="shared" si="13"/>
        <v>100</v>
      </c>
      <c r="V46" s="667" t="s">
        <v>14</v>
      </c>
      <c r="W46" s="668">
        <f t="shared" si="14"/>
        <v>100</v>
      </c>
      <c r="X46" s="1265"/>
      <c r="Y46" s="352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518" t="str">
        <f>A47</f>
        <v>成交单价（元/平方米）</v>
      </c>
      <c r="Q47" s="3518"/>
      <c r="R47" s="3513">
        <f>E47</f>
        <v>0</v>
      </c>
      <c r="S47" s="3513"/>
      <c r="T47" s="3513">
        <f>G47</f>
        <v>0</v>
      </c>
      <c r="U47" s="3513"/>
      <c r="V47" s="3513">
        <f>I47</f>
        <v>0</v>
      </c>
      <c r="W47" s="3513"/>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518" t="str">
        <f>A48</f>
        <v>比较价值（元/平方米）</v>
      </c>
      <c r="Q48" s="3518"/>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515" t="str">
        <f>A49</f>
        <v>估价对象XX用房的比较价值（楼面单价，元/平方米）</v>
      </c>
      <c r="Q49" s="3516"/>
      <c r="R49" s="3517" t="e">
        <f>IF(F1="售价",ROUND(IF(D48="简单平均",AVERAGE(R48:V48),R48*F48+T48*H48+V48*J48),0),ROUND(IF(D48="简单平均",AVERAGE(R48:V48),R48*F48+T48*H48+V48*J48),1))</f>
        <v>#DIV/0!</v>
      </c>
      <c r="S49" s="3517"/>
      <c r="T49" s="3517"/>
      <c r="U49" s="3517"/>
      <c r="V49" s="3517"/>
      <c r="W49" s="351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估价对象为北京市房地产，为所有。根据《国有土地使用证》[]，估价对象（分摊）出让国有建设用地使用权面积为91882.52平方米，建筑面积为127615.19平方米。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估价对象为北京市房地产,属开发建设的，该项目尚在开发建设中。根据《国有土地使用证》[]，估价对象（分摊）出让国有建设用地使用权面积为91882.52平方米，规划建筑面积为127615.19平方米。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2025年4月24日（评估专业人员实地查勘之日）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127615.19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501" t="s">
        <v>1770</v>
      </c>
      <c r="D4" s="3502"/>
      <c r="E4" s="3503" t="s">
        <v>1771</v>
      </c>
      <c r="F4" s="3504"/>
      <c r="G4" s="3501" t="s">
        <v>1772</v>
      </c>
      <c r="H4" s="3502"/>
      <c r="I4" s="3501" t="s">
        <v>1773</v>
      </c>
      <c r="J4" s="3502"/>
      <c r="K4" s="537" t="s">
        <v>1774</v>
      </c>
      <c r="L4" s="2487"/>
      <c r="M4" s="2488"/>
      <c r="N4" s="2488"/>
      <c r="O4" s="2488"/>
      <c r="P4" s="3534" t="s">
        <v>1775</v>
      </c>
      <c r="Q4" s="3535"/>
      <c r="R4" s="3529" t="s">
        <v>1771</v>
      </c>
      <c r="S4" s="3530"/>
      <c r="T4" s="3529" t="s">
        <v>1772</v>
      </c>
      <c r="U4" s="3530"/>
      <c r="V4" s="3538" t="s">
        <v>1773</v>
      </c>
      <c r="W4" s="3538"/>
      <c r="X4" s="1809"/>
      <c r="Y4" s="3529" t="s">
        <v>1775</v>
      </c>
      <c r="Z4" s="3530"/>
      <c r="AA4" s="3528" t="s">
        <v>1771</v>
      </c>
      <c r="AB4" s="3528" t="s">
        <v>1772</v>
      </c>
      <c r="AC4" s="3531" t="s">
        <v>1773</v>
      </c>
    </row>
    <row r="5" spans="1:29" ht="15">
      <c r="A5" s="348"/>
      <c r="B5" s="349"/>
      <c r="C5" s="3494" t="s">
        <v>1673</v>
      </c>
      <c r="D5" s="3495"/>
      <c r="E5" s="3492" t="s">
        <v>1674</v>
      </c>
      <c r="F5" s="3493"/>
      <c r="G5" s="3494" t="s">
        <v>1675</v>
      </c>
      <c r="H5" s="3495"/>
      <c r="I5" s="3494" t="s">
        <v>1676</v>
      </c>
      <c r="J5" s="3495"/>
      <c r="K5" s="537"/>
      <c r="L5" s="2487"/>
      <c r="M5" s="2488"/>
      <c r="N5" s="2488"/>
      <c r="O5" s="2488"/>
      <c r="P5" s="3536"/>
      <c r="Q5" s="3508"/>
      <c r="R5" s="3490"/>
      <c r="S5" s="3491"/>
      <c r="T5" s="3490"/>
      <c r="U5" s="3491"/>
      <c r="V5" s="3513"/>
      <c r="W5" s="3513"/>
      <c r="X5" s="1265"/>
      <c r="Y5" s="3490"/>
      <c r="Z5" s="3491"/>
      <c r="AA5" s="3484"/>
      <c r="AB5" s="3484"/>
      <c r="AC5" s="3532"/>
    </row>
    <row r="6" spans="1:29" ht="15.75" thickBot="1">
      <c r="A6" s="350"/>
      <c r="B6" s="351"/>
      <c r="C6" s="3496" t="s">
        <v>1677</v>
      </c>
      <c r="D6" s="3497"/>
      <c r="E6" s="3498" t="s">
        <v>1677</v>
      </c>
      <c r="F6" s="3499"/>
      <c r="G6" s="3496" t="s">
        <v>1677</v>
      </c>
      <c r="H6" s="3497"/>
      <c r="I6" s="3496" t="s">
        <v>1677</v>
      </c>
      <c r="J6" s="3497"/>
      <c r="K6" s="537" t="s">
        <v>1678</v>
      </c>
      <c r="L6" s="2487"/>
      <c r="M6" s="2488"/>
      <c r="N6" s="2488"/>
      <c r="O6" s="2488"/>
      <c r="P6" s="3537"/>
      <c r="Q6" s="3510"/>
      <c r="R6" s="3490"/>
      <c r="S6" s="3491"/>
      <c r="T6" s="3511"/>
      <c r="U6" s="3512"/>
      <c r="V6" s="3513"/>
      <c r="W6" s="3513"/>
      <c r="X6" s="1265"/>
      <c r="Y6" s="3511"/>
      <c r="Z6" s="3512"/>
      <c r="AA6" s="3485"/>
      <c r="AB6" s="3485"/>
      <c r="AC6" s="3533"/>
    </row>
    <row r="7" spans="1:29" s="102" customFormat="1" ht="15.75" thickBot="1">
      <c r="A7" s="352" t="s">
        <v>1679</v>
      </c>
      <c r="B7" s="353"/>
      <c r="C7" s="354">
        <f>'数据-取费表'!B2</f>
        <v>45771</v>
      </c>
      <c r="D7" s="355">
        <v>100</v>
      </c>
      <c r="E7" s="356"/>
      <c r="F7" s="357">
        <f>SUMIF(59:59,YEAR(E7)&amp;"-"&amp;MONTH(E7),60:60)</f>
        <v>0</v>
      </c>
      <c r="G7" s="356"/>
      <c r="H7" s="355">
        <f>SUMIF(59:59,YEAR(G7)&amp;"-"&amp;MONTH(G7),60:60)</f>
        <v>0</v>
      </c>
      <c r="I7" s="356"/>
      <c r="J7" s="355">
        <f>SUMIF(59:59,YEAR(I7)&amp;"-"&amp;MONTH(I7),60:60)</f>
        <v>0</v>
      </c>
      <c r="K7" s="38"/>
      <c r="L7" s="2489"/>
      <c r="M7" s="2440"/>
      <c r="N7" s="2440"/>
      <c r="O7" s="2440"/>
      <c r="P7" s="3539" t="s">
        <v>1680</v>
      </c>
      <c r="Q7" s="3514"/>
      <c r="R7" s="664" t="s">
        <v>14</v>
      </c>
      <c r="S7" s="665">
        <f t="shared" ref="S7:S15" si="0">F7</f>
        <v>0</v>
      </c>
      <c r="T7" s="664" t="s">
        <v>14</v>
      </c>
      <c r="U7" s="665">
        <f t="shared" ref="U7:U15" si="1">H7</f>
        <v>0</v>
      </c>
      <c r="V7" s="664" t="s">
        <v>14</v>
      </c>
      <c r="W7" s="665">
        <f t="shared" ref="W7:W15" si="2">J7</f>
        <v>0</v>
      </c>
      <c r="X7" s="666"/>
      <c r="Y7" s="3486" t="s">
        <v>1680</v>
      </c>
      <c r="Z7" s="348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539" t="s">
        <v>1683</v>
      </c>
      <c r="Q8" s="3487"/>
      <c r="R8" s="664" t="s">
        <v>14</v>
      </c>
      <c r="S8" s="665">
        <f t="shared" si="0"/>
        <v>100</v>
      </c>
      <c r="T8" s="664" t="s">
        <v>14</v>
      </c>
      <c r="U8" s="665">
        <f t="shared" si="1"/>
        <v>100</v>
      </c>
      <c r="V8" s="664" t="s">
        <v>14</v>
      </c>
      <c r="W8" s="665">
        <f t="shared" si="2"/>
        <v>100</v>
      </c>
      <c r="X8" s="666"/>
      <c r="Y8" s="3486" t="s">
        <v>1683</v>
      </c>
      <c r="Z8" s="348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500" t="s">
        <v>1686</v>
      </c>
      <c r="Q9" s="530" t="str">
        <f t="shared" ref="Q9:Q15" si="6">B9</f>
        <v>用途</v>
      </c>
      <c r="R9" s="664" t="s">
        <v>14</v>
      </c>
      <c r="S9" s="665">
        <f t="shared" si="0"/>
        <v>100</v>
      </c>
      <c r="T9" s="664" t="s">
        <v>14</v>
      </c>
      <c r="U9" s="665">
        <f t="shared" si="1"/>
        <v>100</v>
      </c>
      <c r="V9" s="664" t="s">
        <v>14</v>
      </c>
      <c r="W9" s="665">
        <f t="shared" si="2"/>
        <v>100</v>
      </c>
      <c r="X9" s="666"/>
      <c r="Y9" s="341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500"/>
      <c r="Q10" s="530" t="str">
        <f t="shared" si="6"/>
        <v>土地使用年限（年）</v>
      </c>
      <c r="R10" s="664" t="s">
        <v>14</v>
      </c>
      <c r="S10" s="665">
        <f t="shared" si="0"/>
        <v>100</v>
      </c>
      <c r="T10" s="664" t="s">
        <v>14</v>
      </c>
      <c r="U10" s="665">
        <f t="shared" si="1"/>
        <v>100</v>
      </c>
      <c r="V10" s="664" t="s">
        <v>14</v>
      </c>
      <c r="W10" s="665">
        <f t="shared" si="2"/>
        <v>100</v>
      </c>
      <c r="X10" s="666"/>
      <c r="Y10" s="341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500"/>
      <c r="Q11" s="530" t="str">
        <f t="shared" si="6"/>
        <v>容积率</v>
      </c>
      <c r="R11" s="664" t="s">
        <v>14</v>
      </c>
      <c r="S11" s="665">
        <f t="shared" si="0"/>
        <v>100</v>
      </c>
      <c r="T11" s="664" t="s">
        <v>14</v>
      </c>
      <c r="U11" s="665">
        <f t="shared" si="1"/>
        <v>100</v>
      </c>
      <c r="V11" s="664" t="s">
        <v>14</v>
      </c>
      <c r="W11" s="665">
        <f t="shared" si="2"/>
        <v>100</v>
      </c>
      <c r="X11" s="666"/>
      <c r="Y11" s="341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500"/>
      <c r="Q12" s="530">
        <f t="shared" si="6"/>
        <v>111</v>
      </c>
      <c r="R12" s="664" t="s">
        <v>14</v>
      </c>
      <c r="S12" s="665">
        <f t="shared" si="0"/>
        <v>100</v>
      </c>
      <c r="T12" s="664" t="s">
        <v>14</v>
      </c>
      <c r="U12" s="665">
        <f t="shared" si="1"/>
        <v>100</v>
      </c>
      <c r="V12" s="664" t="s">
        <v>14</v>
      </c>
      <c r="W12" s="665">
        <f t="shared" si="2"/>
        <v>100</v>
      </c>
      <c r="X12" s="666"/>
      <c r="Y12" s="341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500"/>
      <c r="Q13" s="530">
        <f t="shared" si="6"/>
        <v>111</v>
      </c>
      <c r="R13" s="664" t="s">
        <v>14</v>
      </c>
      <c r="S13" s="665">
        <f t="shared" si="0"/>
        <v>100</v>
      </c>
      <c r="T13" s="664" t="s">
        <v>14</v>
      </c>
      <c r="U13" s="665">
        <f t="shared" si="1"/>
        <v>100</v>
      </c>
      <c r="V13" s="664" t="s">
        <v>14</v>
      </c>
      <c r="W13" s="665">
        <f t="shared" si="2"/>
        <v>100</v>
      </c>
      <c r="X13" s="666"/>
      <c r="Y13" s="341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500"/>
      <c r="Q14" s="530">
        <f t="shared" si="6"/>
        <v>111</v>
      </c>
      <c r="R14" s="664" t="s">
        <v>14</v>
      </c>
      <c r="S14" s="665">
        <f t="shared" si="0"/>
        <v>100</v>
      </c>
      <c r="T14" s="664" t="s">
        <v>14</v>
      </c>
      <c r="U14" s="665">
        <f t="shared" si="1"/>
        <v>100</v>
      </c>
      <c r="V14" s="664" t="s">
        <v>14</v>
      </c>
      <c r="W14" s="665">
        <f t="shared" si="2"/>
        <v>100</v>
      </c>
      <c r="X14" s="666"/>
      <c r="Y14" s="3411"/>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526" t="s">
        <v>1691</v>
      </c>
      <c r="Q15" s="1263" t="str">
        <f t="shared" si="6"/>
        <v>办公集聚程度</v>
      </c>
      <c r="R15" s="667" t="s">
        <v>14</v>
      </c>
      <c r="S15" s="668">
        <f t="shared" si="0"/>
        <v>100</v>
      </c>
      <c r="T15" s="667" t="s">
        <v>14</v>
      </c>
      <c r="U15" s="668">
        <f t="shared" si="1"/>
        <v>100</v>
      </c>
      <c r="V15" s="667" t="s">
        <v>14</v>
      </c>
      <c r="W15" s="668">
        <f t="shared" si="2"/>
        <v>100</v>
      </c>
      <c r="X15" s="1265"/>
      <c r="Y15" s="351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527"/>
      <c r="Q16" s="1263"/>
      <c r="R16" s="667"/>
      <c r="S16" s="668"/>
      <c r="T16" s="667"/>
      <c r="U16" s="668"/>
      <c r="V16" s="667"/>
      <c r="W16" s="668"/>
      <c r="X16" s="1265"/>
      <c r="Y16" s="3520"/>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527"/>
      <c r="Q17" s="1263" t="str">
        <f>B17</f>
        <v>交通便捷度</v>
      </c>
      <c r="R17" s="667" t="s">
        <v>14</v>
      </c>
      <c r="S17" s="668">
        <f>F17</f>
        <v>100</v>
      </c>
      <c r="T17" s="667" t="s">
        <v>14</v>
      </c>
      <c r="U17" s="668">
        <f>H17</f>
        <v>100</v>
      </c>
      <c r="V17" s="667" t="s">
        <v>14</v>
      </c>
      <c r="W17" s="668">
        <f>J17</f>
        <v>100</v>
      </c>
      <c r="X17" s="1265"/>
      <c r="Y17" s="352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527"/>
      <c r="Q18" s="1263"/>
      <c r="R18" s="667"/>
      <c r="S18" s="668"/>
      <c r="T18" s="667"/>
      <c r="U18" s="668"/>
      <c r="V18" s="667"/>
      <c r="W18" s="668"/>
      <c r="X18" s="1265"/>
      <c r="Y18" s="3520"/>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527"/>
      <c r="Q19" s="1263" t="str">
        <f>B19</f>
        <v>公共配套设施</v>
      </c>
      <c r="R19" s="667" t="s">
        <v>14</v>
      </c>
      <c r="S19" s="668">
        <f>F19</f>
        <v>100</v>
      </c>
      <c r="T19" s="667" t="s">
        <v>14</v>
      </c>
      <c r="U19" s="668">
        <f>H19</f>
        <v>100</v>
      </c>
      <c r="V19" s="667" t="s">
        <v>14</v>
      </c>
      <c r="W19" s="668">
        <f>J19</f>
        <v>100</v>
      </c>
      <c r="X19" s="1265"/>
      <c r="Y19" s="352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527"/>
      <c r="Q20" s="1263"/>
      <c r="R20" s="667"/>
      <c r="S20" s="668"/>
      <c r="T20" s="667"/>
      <c r="U20" s="668"/>
      <c r="V20" s="667"/>
      <c r="W20" s="668"/>
      <c r="X20" s="1265"/>
      <c r="Y20" s="3520"/>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527"/>
      <c r="Q21" s="1263" t="str">
        <f>B21</f>
        <v>基础设施水平</v>
      </c>
      <c r="R21" s="667" t="s">
        <v>14</v>
      </c>
      <c r="S21" s="668">
        <f>F21</f>
        <v>100</v>
      </c>
      <c r="T21" s="667" t="s">
        <v>14</v>
      </c>
      <c r="U21" s="668">
        <f>H21</f>
        <v>100</v>
      </c>
      <c r="V21" s="667" t="s">
        <v>14</v>
      </c>
      <c r="W21" s="668">
        <f>J21</f>
        <v>100</v>
      </c>
      <c r="X21" s="1265"/>
      <c r="Y21" s="352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527"/>
      <c r="Q22" s="1263"/>
      <c r="R22" s="667"/>
      <c r="S22" s="668"/>
      <c r="T22" s="667"/>
      <c r="U22" s="668"/>
      <c r="V22" s="667"/>
      <c r="W22" s="668"/>
      <c r="X22" s="1265"/>
      <c r="Y22" s="3520"/>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527"/>
      <c r="Q23" s="1263" t="str">
        <f>B23</f>
        <v>环境质量</v>
      </c>
      <c r="R23" s="667" t="s">
        <v>14</v>
      </c>
      <c r="S23" s="668">
        <f>F23</f>
        <v>100</v>
      </c>
      <c r="T23" s="667" t="s">
        <v>14</v>
      </c>
      <c r="U23" s="668">
        <f>H23</f>
        <v>100</v>
      </c>
      <c r="V23" s="667" t="s">
        <v>14</v>
      </c>
      <c r="W23" s="668">
        <f>J23</f>
        <v>100</v>
      </c>
      <c r="X23" s="1265"/>
      <c r="Y23" s="352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527"/>
      <c r="Q24" s="1263"/>
      <c r="R24" s="667"/>
      <c r="S24" s="668"/>
      <c r="T24" s="667"/>
      <c r="U24" s="668"/>
      <c r="V24" s="667"/>
      <c r="W24" s="668"/>
      <c r="X24" s="1265"/>
      <c r="Y24" s="352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527"/>
      <c r="Q25" s="1263" t="str">
        <f>B25</f>
        <v>毗邻道路的类型与等级</v>
      </c>
      <c r="R25" s="667" t="s">
        <v>14</v>
      </c>
      <c r="S25" s="668">
        <f>F25</f>
        <v>100</v>
      </c>
      <c r="T25" s="667" t="s">
        <v>14</v>
      </c>
      <c r="U25" s="668">
        <f>H25</f>
        <v>100</v>
      </c>
      <c r="V25" s="667" t="s">
        <v>14</v>
      </c>
      <c r="W25" s="668">
        <f>J25</f>
        <v>100</v>
      </c>
      <c r="X25" s="1265"/>
      <c r="Y25" s="352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527"/>
      <c r="Q26" s="1263"/>
      <c r="R26" s="667"/>
      <c r="S26" s="668"/>
      <c r="T26" s="667"/>
      <c r="U26" s="668"/>
      <c r="V26" s="667"/>
      <c r="W26" s="668"/>
      <c r="X26" s="1265"/>
      <c r="Y26" s="352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527"/>
      <c r="Q27" s="1263" t="str">
        <f t="shared" ref="Q27:Q47" si="11">B27</f>
        <v>楼层</v>
      </c>
      <c r="R27" s="667" t="s">
        <v>14</v>
      </c>
      <c r="S27" s="668">
        <f>F27</f>
        <v>100</v>
      </c>
      <c r="T27" s="667" t="s">
        <v>14</v>
      </c>
      <c r="U27" s="668">
        <f>H27</f>
        <v>100</v>
      </c>
      <c r="V27" s="667" t="s">
        <v>14</v>
      </c>
      <c r="W27" s="668">
        <f>J27</f>
        <v>100</v>
      </c>
      <c r="X27" s="1265"/>
      <c r="Y27" s="352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527"/>
      <c r="Q28" s="530" t="str">
        <f t="shared" si="11"/>
        <v>朝向</v>
      </c>
      <c r="R28" s="664" t="s">
        <v>14</v>
      </c>
      <c r="S28" s="665">
        <f>F28</f>
        <v>100</v>
      </c>
      <c r="T28" s="664" t="s">
        <v>14</v>
      </c>
      <c r="U28" s="665">
        <f>H28</f>
        <v>100</v>
      </c>
      <c r="V28" s="664" t="s">
        <v>14</v>
      </c>
      <c r="W28" s="665">
        <f>J28</f>
        <v>100</v>
      </c>
      <c r="X28" s="666"/>
      <c r="Y28" s="352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527"/>
      <c r="Q29" s="1263">
        <f t="shared" si="11"/>
        <v>111</v>
      </c>
      <c r="R29" s="667" t="s">
        <v>14</v>
      </c>
      <c r="S29" s="668">
        <f t="shared" ref="S29:S47" si="12">F29</f>
        <v>100</v>
      </c>
      <c r="T29" s="667" t="s">
        <v>14</v>
      </c>
      <c r="U29" s="668">
        <f t="shared" ref="U29:U47" si="13">H29</f>
        <v>100</v>
      </c>
      <c r="V29" s="667" t="s">
        <v>14</v>
      </c>
      <c r="W29" s="668">
        <f t="shared" ref="W29:W47" si="14">J29</f>
        <v>100</v>
      </c>
      <c r="X29" s="1265"/>
      <c r="Y29" s="352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527"/>
      <c r="Q30" s="1263">
        <f t="shared" si="11"/>
        <v>111</v>
      </c>
      <c r="R30" s="667" t="s">
        <v>14</v>
      </c>
      <c r="S30" s="668">
        <f t="shared" si="12"/>
        <v>100</v>
      </c>
      <c r="T30" s="667" t="s">
        <v>14</v>
      </c>
      <c r="U30" s="668">
        <f t="shared" si="13"/>
        <v>100</v>
      </c>
      <c r="V30" s="667" t="s">
        <v>14</v>
      </c>
      <c r="W30" s="668">
        <f t="shared" si="14"/>
        <v>100</v>
      </c>
      <c r="X30" s="1265"/>
      <c r="Y30" s="352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527"/>
      <c r="Q31" s="1263">
        <f t="shared" si="11"/>
        <v>111</v>
      </c>
      <c r="R31" s="667" t="s">
        <v>14</v>
      </c>
      <c r="S31" s="668">
        <f t="shared" si="12"/>
        <v>100</v>
      </c>
      <c r="T31" s="667" t="s">
        <v>14</v>
      </c>
      <c r="U31" s="668">
        <f t="shared" si="13"/>
        <v>100</v>
      </c>
      <c r="V31" s="667" t="s">
        <v>14</v>
      </c>
      <c r="W31" s="668">
        <f t="shared" si="14"/>
        <v>100</v>
      </c>
      <c r="X31" s="1265"/>
      <c r="Y31" s="352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527"/>
      <c r="Q32" s="1263">
        <f t="shared" si="11"/>
        <v>111</v>
      </c>
      <c r="R32" s="667" t="s">
        <v>14</v>
      </c>
      <c r="S32" s="668">
        <f t="shared" si="12"/>
        <v>100</v>
      </c>
      <c r="T32" s="667" t="s">
        <v>14</v>
      </c>
      <c r="U32" s="668">
        <f t="shared" si="13"/>
        <v>100</v>
      </c>
      <c r="V32" s="667" t="s">
        <v>14</v>
      </c>
      <c r="W32" s="668">
        <f t="shared" si="14"/>
        <v>100</v>
      </c>
      <c r="X32" s="1265"/>
      <c r="Y32" s="352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521" t="s">
        <v>1696</v>
      </c>
      <c r="Q33" s="1263" t="str">
        <f t="shared" si="11"/>
        <v>建筑类型</v>
      </c>
      <c r="R33" s="667" t="s">
        <v>14</v>
      </c>
      <c r="S33" s="668">
        <f t="shared" si="12"/>
        <v>100</v>
      </c>
      <c r="T33" s="667" t="s">
        <v>14</v>
      </c>
      <c r="U33" s="668">
        <f t="shared" si="13"/>
        <v>100</v>
      </c>
      <c r="V33" s="667" t="s">
        <v>14</v>
      </c>
      <c r="W33" s="668">
        <f t="shared" si="14"/>
        <v>100</v>
      </c>
      <c r="X33" s="1265"/>
      <c r="Y33" s="352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522"/>
      <c r="Q34" s="531" t="str">
        <f t="shared" si="11"/>
        <v>项目建筑规模</v>
      </c>
      <c r="R34" s="669" t="s">
        <v>14</v>
      </c>
      <c r="S34" s="670" t="e">
        <f t="shared" si="12"/>
        <v>#N/A</v>
      </c>
      <c r="T34" s="669" t="s">
        <v>14</v>
      </c>
      <c r="U34" s="670" t="e">
        <f t="shared" si="13"/>
        <v>#N/A</v>
      </c>
      <c r="V34" s="669" t="s">
        <v>14</v>
      </c>
      <c r="W34" s="670" t="e">
        <f t="shared" si="14"/>
        <v>#N/A</v>
      </c>
      <c r="X34" s="671"/>
      <c r="Y34" s="352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522"/>
      <c r="Q35" s="1263" t="str">
        <f t="shared" si="11"/>
        <v>建筑结构</v>
      </c>
      <c r="R35" s="667" t="s">
        <v>14</v>
      </c>
      <c r="S35" s="668">
        <f t="shared" si="12"/>
        <v>100</v>
      </c>
      <c r="T35" s="667" t="s">
        <v>14</v>
      </c>
      <c r="U35" s="668">
        <f t="shared" si="13"/>
        <v>100</v>
      </c>
      <c r="V35" s="667" t="s">
        <v>14</v>
      </c>
      <c r="W35" s="668">
        <f t="shared" si="14"/>
        <v>100</v>
      </c>
      <c r="X35" s="1265"/>
      <c r="Y35" s="352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522"/>
      <c r="Q36" s="1263" t="str">
        <f t="shared" si="11"/>
        <v>公共部分装修</v>
      </c>
      <c r="R36" s="667" t="s">
        <v>14</v>
      </c>
      <c r="S36" s="668">
        <f t="shared" si="12"/>
        <v>100</v>
      </c>
      <c r="T36" s="667" t="s">
        <v>14</v>
      </c>
      <c r="U36" s="668">
        <f t="shared" si="13"/>
        <v>100</v>
      </c>
      <c r="V36" s="667" t="s">
        <v>14</v>
      </c>
      <c r="W36" s="668">
        <f t="shared" si="14"/>
        <v>100</v>
      </c>
      <c r="X36" s="1265"/>
      <c r="Y36" s="352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522"/>
      <c r="Q37" s="1263" t="str">
        <f t="shared" si="11"/>
        <v>成新度</v>
      </c>
      <c r="R37" s="667" t="s">
        <v>14</v>
      </c>
      <c r="S37" s="668" t="e">
        <f t="shared" si="12"/>
        <v>#N/A</v>
      </c>
      <c r="T37" s="667" t="s">
        <v>14</v>
      </c>
      <c r="U37" s="668" t="e">
        <f t="shared" si="13"/>
        <v>#N/A</v>
      </c>
      <c r="V37" s="667" t="s">
        <v>14</v>
      </c>
      <c r="W37" s="668" t="e">
        <f t="shared" si="14"/>
        <v>#N/A</v>
      </c>
      <c r="X37" s="1265"/>
      <c r="Y37" s="352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522"/>
      <c r="Q38" s="530" t="str">
        <f t="shared" si="11"/>
        <v>写字楼等级</v>
      </c>
      <c r="R38" s="664" t="s">
        <v>14</v>
      </c>
      <c r="S38" s="665">
        <f t="shared" si="12"/>
        <v>100</v>
      </c>
      <c r="T38" s="664" t="s">
        <v>14</v>
      </c>
      <c r="U38" s="665">
        <f t="shared" si="13"/>
        <v>100</v>
      </c>
      <c r="V38" s="664" t="s">
        <v>14</v>
      </c>
      <c r="W38" s="665">
        <f t="shared" si="14"/>
        <v>100</v>
      </c>
      <c r="X38" s="666"/>
      <c r="Y38" s="352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522" t="s">
        <v>1696</v>
      </c>
      <c r="Q39" s="1263" t="str">
        <f t="shared" si="11"/>
        <v>物业管理</v>
      </c>
      <c r="R39" s="667" t="s">
        <v>14</v>
      </c>
      <c r="S39" s="668">
        <f t="shared" si="12"/>
        <v>100</v>
      </c>
      <c r="T39" s="667" t="s">
        <v>14</v>
      </c>
      <c r="U39" s="668">
        <f t="shared" si="13"/>
        <v>100</v>
      </c>
      <c r="V39" s="667" t="s">
        <v>14</v>
      </c>
      <c r="W39" s="668">
        <f t="shared" si="14"/>
        <v>100</v>
      </c>
      <c r="X39" s="1265"/>
      <c r="Y39" s="352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522"/>
      <c r="Q40" s="1263" t="str">
        <f t="shared" si="11"/>
        <v>市政基础设施</v>
      </c>
      <c r="R40" s="667" t="s">
        <v>14</v>
      </c>
      <c r="S40" s="668">
        <f t="shared" si="12"/>
        <v>100</v>
      </c>
      <c r="T40" s="667" t="s">
        <v>14</v>
      </c>
      <c r="U40" s="668">
        <f t="shared" si="13"/>
        <v>100</v>
      </c>
      <c r="V40" s="667" t="s">
        <v>14</v>
      </c>
      <c r="W40" s="668">
        <f t="shared" si="14"/>
        <v>100</v>
      </c>
      <c r="X40" s="1265"/>
      <c r="Y40" s="352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522"/>
      <c r="Q41" s="1263" t="str">
        <f t="shared" si="11"/>
        <v>层高</v>
      </c>
      <c r="R41" s="667" t="s">
        <v>14</v>
      </c>
      <c r="S41" s="668">
        <f t="shared" si="12"/>
        <v>100</v>
      </c>
      <c r="T41" s="667" t="s">
        <v>14</v>
      </c>
      <c r="U41" s="668">
        <f t="shared" si="13"/>
        <v>100</v>
      </c>
      <c r="V41" s="667" t="s">
        <v>14</v>
      </c>
      <c r="W41" s="668">
        <f t="shared" si="14"/>
        <v>100</v>
      </c>
      <c r="X41" s="1265"/>
      <c r="Y41" s="352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522"/>
      <c r="Q42" s="531" t="str">
        <f t="shared" si="11"/>
        <v>单套建筑面积</v>
      </c>
      <c r="R42" s="669" t="s">
        <v>14</v>
      </c>
      <c r="S42" s="670">
        <f t="shared" si="12"/>
        <v>100</v>
      </c>
      <c r="T42" s="669" t="s">
        <v>14</v>
      </c>
      <c r="U42" s="670">
        <f t="shared" si="13"/>
        <v>100</v>
      </c>
      <c r="V42" s="669" t="s">
        <v>14</v>
      </c>
      <c r="W42" s="670">
        <f t="shared" si="14"/>
        <v>100</v>
      </c>
      <c r="X42" s="671"/>
      <c r="Y42" s="352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522"/>
      <c r="Q43" s="1263" t="str">
        <f t="shared" si="11"/>
        <v>内部装修</v>
      </c>
      <c r="R43" s="667" t="s">
        <v>14</v>
      </c>
      <c r="S43" s="668">
        <f t="shared" si="12"/>
        <v>100</v>
      </c>
      <c r="T43" s="667" t="s">
        <v>14</v>
      </c>
      <c r="U43" s="668">
        <f t="shared" si="13"/>
        <v>100</v>
      </c>
      <c r="V43" s="667" t="s">
        <v>14</v>
      </c>
      <c r="W43" s="668">
        <f t="shared" si="14"/>
        <v>100</v>
      </c>
      <c r="X43" s="1265"/>
      <c r="Y43" s="352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522"/>
      <c r="Q44" s="1263" t="str">
        <f t="shared" si="11"/>
        <v>内部装修维护情况</v>
      </c>
      <c r="R44" s="667" t="s">
        <v>14</v>
      </c>
      <c r="S44" s="668">
        <f t="shared" si="12"/>
        <v>100</v>
      </c>
      <c r="T44" s="667" t="s">
        <v>14</v>
      </c>
      <c r="U44" s="668">
        <f t="shared" si="13"/>
        <v>100</v>
      </c>
      <c r="V44" s="667" t="s">
        <v>14</v>
      </c>
      <c r="W44" s="668">
        <f t="shared" si="14"/>
        <v>100</v>
      </c>
      <c r="X44" s="1265"/>
      <c r="Y44" s="352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522"/>
      <c r="Q45" s="530">
        <f t="shared" si="11"/>
        <v>111</v>
      </c>
      <c r="R45" s="664" t="s">
        <v>14</v>
      </c>
      <c r="S45" s="665">
        <f t="shared" si="12"/>
        <v>100</v>
      </c>
      <c r="T45" s="664" t="s">
        <v>14</v>
      </c>
      <c r="U45" s="665">
        <f t="shared" si="13"/>
        <v>100</v>
      </c>
      <c r="V45" s="664" t="s">
        <v>14</v>
      </c>
      <c r="W45" s="665">
        <f t="shared" si="14"/>
        <v>100</v>
      </c>
      <c r="X45" s="666"/>
      <c r="Y45" s="352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522"/>
      <c r="Q46" s="1263">
        <f t="shared" si="11"/>
        <v>111</v>
      </c>
      <c r="R46" s="667" t="s">
        <v>14</v>
      </c>
      <c r="S46" s="668">
        <f t="shared" si="12"/>
        <v>100</v>
      </c>
      <c r="T46" s="667" t="s">
        <v>14</v>
      </c>
      <c r="U46" s="668">
        <f t="shared" si="13"/>
        <v>100</v>
      </c>
      <c r="V46" s="667" t="s">
        <v>14</v>
      </c>
      <c r="W46" s="668">
        <f t="shared" si="14"/>
        <v>100</v>
      </c>
      <c r="X46" s="1265"/>
      <c r="Y46" s="352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523"/>
      <c r="Q47" s="1263">
        <f t="shared" si="11"/>
        <v>111</v>
      </c>
      <c r="R47" s="667" t="s">
        <v>14</v>
      </c>
      <c r="S47" s="668">
        <f t="shared" si="12"/>
        <v>100</v>
      </c>
      <c r="T47" s="667" t="s">
        <v>14</v>
      </c>
      <c r="U47" s="668">
        <f t="shared" si="13"/>
        <v>100</v>
      </c>
      <c r="V47" s="667" t="s">
        <v>14</v>
      </c>
      <c r="W47" s="668">
        <f t="shared" si="14"/>
        <v>100</v>
      </c>
      <c r="X47" s="1265"/>
      <c r="Y47" s="352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500" t="str">
        <f>A48</f>
        <v>成交单价（元/平方米）</v>
      </c>
      <c r="Q48" s="3518"/>
      <c r="R48" s="3513">
        <f>E48</f>
        <v>0</v>
      </c>
      <c r="S48" s="3513"/>
      <c r="T48" s="3513">
        <f>G48</f>
        <v>0</v>
      </c>
      <c r="U48" s="3513"/>
      <c r="V48" s="3513">
        <f>I48</f>
        <v>0</v>
      </c>
      <c r="W48" s="3513"/>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500" t="str">
        <f>A49</f>
        <v>比较价值（元/平方米）</v>
      </c>
      <c r="Q49" s="3518"/>
      <c r="R49" s="3513" t="e">
        <f>IF(F1="售价",ROUND(PRODUCT(R48,AA7:AA47),0),ROUND(PRODUCT(R48,AA7:AA47),1))</f>
        <v>#DIV/0!</v>
      </c>
      <c r="S49" s="3513"/>
      <c r="T49" s="3513" t="e">
        <f>IF(F1="售价",ROUND(PRODUCT(T48,AB7:AB47),0),ROUND(PRODUCT(T48,AB7:AB47),1))</f>
        <v>#DIV/0!</v>
      </c>
      <c r="U49" s="3513"/>
      <c r="V49" s="3513" t="e">
        <f>IF(F1="售价",ROUND(PRODUCT(V48,AC7:AC47),0),ROUND(PRODUCT(V48,AC7:AC47),1))</f>
        <v>#DIV/0!</v>
      </c>
      <c r="W49" s="351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540" t="str">
        <f>A50</f>
        <v>估价对象XX用房的比较价值（楼面单价，元/平方米）</v>
      </c>
      <c r="Q50" s="3541"/>
      <c r="R50" s="3542" t="e">
        <f>IF(F1="售价",ROUND(IF(D49="简单平均",AVERAGE(R49:V49),R49*F49+T49*H49+V49*J49),0),ROUND(IF(D49="简单平均",AVERAGE(R49:V49),R49*F49+T49*H49+V49*J49),1))</f>
        <v>#DIV/0!</v>
      </c>
      <c r="S50" s="3542"/>
      <c r="T50" s="3542"/>
      <c r="U50" s="3542"/>
      <c r="V50" s="3542"/>
      <c r="W50" s="354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B21F9-E187-42C4-B8EA-B8DC366221F9}">
  <sheetPr>
    <pageSetUpPr fitToPage="1"/>
  </sheetPr>
  <dimension ref="A1:Z637"/>
  <sheetViews>
    <sheetView showGridLines="0" zoomScale="81" zoomScaleNormal="81" workbookViewId="0">
      <pane xSplit="2" ySplit="5" topLeftCell="U24" activePane="bottomRight" state="frozen"/>
      <selection pane="topRight"/>
      <selection pane="bottomLeft"/>
      <selection pane="bottomRight" activeCell="Y43" sqref="Y43"/>
    </sheetView>
  </sheetViews>
  <sheetFormatPr defaultColWidth="9" defaultRowHeight="13.5" outlineLevelRow="1"/>
  <cols>
    <col min="1" max="1" width="1.625" style="3164" customWidth="1"/>
    <col min="2" max="2" width="46.25" style="3165" customWidth="1"/>
    <col min="3" max="9" width="15.625" style="3165" customWidth="1"/>
    <col min="10" max="10" width="15.625" style="3166" customWidth="1"/>
    <col min="11" max="11" width="15.625" style="3165" customWidth="1"/>
    <col min="12" max="12" width="15.625" style="3167" customWidth="1"/>
    <col min="13" max="13" width="15.625" style="3250" customWidth="1"/>
    <col min="14" max="14" width="15.625" style="3168" customWidth="1"/>
    <col min="15" max="16" width="15.625" style="3167" customWidth="1"/>
    <col min="17" max="17" width="33.25" style="3169" customWidth="1"/>
    <col min="18" max="18" width="19.125" style="3167" customWidth="1"/>
    <col min="19" max="19" width="32.875" style="3170" customWidth="1"/>
    <col min="20" max="20" width="33.25" style="3171" customWidth="1"/>
    <col min="21" max="21" width="30.625" style="3172" customWidth="1"/>
    <col min="22" max="22" width="30.625" style="3173" customWidth="1"/>
    <col min="23" max="23" width="17.875" style="3165" customWidth="1"/>
    <col min="24" max="24" width="18.125" style="3174" customWidth="1"/>
    <col min="25" max="25" width="30.875" style="3174" customWidth="1"/>
    <col min="26" max="26" width="13.875" style="3165" bestFit="1" customWidth="1"/>
    <col min="27" max="16384" width="9" style="3165"/>
  </cols>
  <sheetData>
    <row r="1" spans="1:26" ht="5.0999999999999996" customHeight="1">
      <c r="M1" s="3167"/>
    </row>
    <row r="2" spans="1:26" ht="18.75">
      <c r="B2" s="3175" t="s">
        <v>3426</v>
      </c>
      <c r="M2" s="3167"/>
    </row>
    <row r="3" spans="1:26">
      <c r="A3" s="3176"/>
      <c r="B3" s="3177">
        <v>45743</v>
      </c>
      <c r="M3" s="3167"/>
      <c r="S3" s="3178">
        <v>2.4</v>
      </c>
    </row>
    <row r="4" spans="1:26" ht="5.0999999999999996" customHeight="1">
      <c r="J4" s="3179"/>
      <c r="M4" s="3167"/>
      <c r="S4" s="3180"/>
      <c r="T4" s="3181"/>
      <c r="V4" s="3182"/>
    </row>
    <row r="5" spans="1:26" s="3189" customFormat="1" ht="67.5">
      <c r="A5" s="3183"/>
      <c r="B5" s="3184" t="s">
        <v>3427</v>
      </c>
      <c r="C5" s="3184" t="s">
        <v>3428</v>
      </c>
      <c r="D5" s="3184" t="s">
        <v>3429</v>
      </c>
      <c r="E5" s="3184" t="s">
        <v>3430</v>
      </c>
      <c r="F5" s="3184" t="s">
        <v>3431</v>
      </c>
      <c r="G5" s="3184" t="s">
        <v>3432</v>
      </c>
      <c r="H5" s="3184" t="s">
        <v>3433</v>
      </c>
      <c r="I5" s="3184" t="s">
        <v>3434</v>
      </c>
      <c r="J5" s="3184" t="s">
        <v>3435</v>
      </c>
      <c r="K5" s="3184" t="s">
        <v>3436</v>
      </c>
      <c r="L5" s="3184" t="s">
        <v>3437</v>
      </c>
      <c r="M5" s="3184" t="s">
        <v>3438</v>
      </c>
      <c r="N5" s="3185" t="s">
        <v>3439</v>
      </c>
      <c r="O5" s="3184" t="s">
        <v>3440</v>
      </c>
      <c r="P5" s="3184" t="s">
        <v>3441</v>
      </c>
      <c r="Q5" s="3186" t="s">
        <v>3442</v>
      </c>
      <c r="R5" s="3184" t="s">
        <v>3443</v>
      </c>
      <c r="S5" s="3186" t="s">
        <v>3444</v>
      </c>
      <c r="T5" s="3184" t="s">
        <v>3445</v>
      </c>
      <c r="U5" s="3184" t="s">
        <v>3446</v>
      </c>
      <c r="V5" s="3187" t="s">
        <v>3447</v>
      </c>
      <c r="W5" s="3187" t="s">
        <v>3448</v>
      </c>
      <c r="X5" s="3187" t="s">
        <v>3449</v>
      </c>
      <c r="Y5" s="3188" t="s">
        <v>3450</v>
      </c>
    </row>
    <row r="6" spans="1:26" ht="20.100000000000001" customHeight="1">
      <c r="B6" s="3190" t="s">
        <v>3451</v>
      </c>
      <c r="C6" s="3191" t="s">
        <v>3452</v>
      </c>
      <c r="D6" s="3192" t="s">
        <v>3430</v>
      </c>
      <c r="E6" s="3192">
        <f t="shared" ref="E6:E29" si="0">--(D6=$E$5)</f>
        <v>1</v>
      </c>
      <c r="F6" s="3192">
        <f t="shared" ref="F6:F29" si="1">--(D6=$F$5)</f>
        <v>0</v>
      </c>
      <c r="G6" s="3192">
        <f t="shared" ref="G6:G29" si="2">--(D6=$G$5)</f>
        <v>0</v>
      </c>
      <c r="H6" s="3191" t="s">
        <v>3453</v>
      </c>
      <c r="I6" s="3191" t="s">
        <v>3454</v>
      </c>
      <c r="J6" s="3193">
        <v>1272.6400000000001</v>
      </c>
      <c r="K6" s="3194">
        <v>45726</v>
      </c>
      <c r="L6" s="3194">
        <v>46455</v>
      </c>
      <c r="M6" s="3195">
        <f t="shared" ref="M6:M36" si="3">YEAR(L6)</f>
        <v>2027</v>
      </c>
      <c r="N6" s="3196">
        <f t="shared" ref="N6:N17" si="4">L6-K6+1</f>
        <v>730</v>
      </c>
      <c r="O6" s="3193">
        <f t="shared" ref="O6:O36" si="5">(L6-$B$3)/(365/12)</f>
        <v>23.408219178082192</v>
      </c>
      <c r="P6" s="3193">
        <f t="shared" ref="P6:P36" si="6">(L6-$B$3)/365</f>
        <v>1.9506849315068493</v>
      </c>
      <c r="Q6" s="3197">
        <v>2.6</v>
      </c>
      <c r="R6" s="3194">
        <v>45361</v>
      </c>
      <c r="S6" s="3198">
        <v>2.4</v>
      </c>
      <c r="T6" s="3193">
        <v>2.4</v>
      </c>
      <c r="U6" s="3199" t="s">
        <v>3455</v>
      </c>
      <c r="V6" s="3200">
        <v>0</v>
      </c>
      <c r="W6" s="3201" t="s">
        <v>3456</v>
      </c>
      <c r="X6" s="3202">
        <v>1869253.64</v>
      </c>
      <c r="Y6" s="3203">
        <f t="shared" ref="Y6:Y31" si="7">X6/N6/J6</f>
        <v>2.0120548031317056</v>
      </c>
      <c r="Z6" s="3165">
        <f>Y6*J6</f>
        <v>2560.6214246575341</v>
      </c>
    </row>
    <row r="7" spans="1:26" ht="20.100000000000001" customHeight="1">
      <c r="B7" s="3190" t="s">
        <v>3457</v>
      </c>
      <c r="C7" s="3191" t="s">
        <v>3458</v>
      </c>
      <c r="D7" s="3192" t="s">
        <v>3430</v>
      </c>
      <c r="E7" s="3192">
        <f t="shared" si="0"/>
        <v>1</v>
      </c>
      <c r="F7" s="3192">
        <f t="shared" si="1"/>
        <v>0</v>
      </c>
      <c r="G7" s="3192">
        <f t="shared" si="2"/>
        <v>0</v>
      </c>
      <c r="H7" s="3191" t="s">
        <v>3459</v>
      </c>
      <c r="I7" s="3191" t="s">
        <v>3460</v>
      </c>
      <c r="J7" s="3193">
        <v>1864.2</v>
      </c>
      <c r="K7" s="3194">
        <v>43922</v>
      </c>
      <c r="L7" s="3194">
        <v>45838</v>
      </c>
      <c r="M7" s="3195">
        <f t="shared" si="3"/>
        <v>2025</v>
      </c>
      <c r="N7" s="3196">
        <f t="shared" si="4"/>
        <v>1917</v>
      </c>
      <c r="O7" s="3193">
        <f t="shared" si="5"/>
        <v>3.1232876712328768</v>
      </c>
      <c r="P7" s="3193">
        <f t="shared" si="6"/>
        <v>0.26027397260273971</v>
      </c>
      <c r="Q7" s="3197">
        <v>2.1</v>
      </c>
      <c r="R7" s="3194">
        <v>45474</v>
      </c>
      <c r="S7" s="3198">
        <v>2.36</v>
      </c>
      <c r="T7" s="3193">
        <f t="shared" ref="T7:T13" si="8">S7*(1+V7)^ROUNDDOWN((L7-R7)/(365*W7),0)</f>
        <v>2.36</v>
      </c>
      <c r="U7" s="3199" t="s">
        <v>3461</v>
      </c>
      <c r="V7" s="3200">
        <v>0.03</v>
      </c>
      <c r="W7" s="3201">
        <v>1</v>
      </c>
      <c r="X7" s="3202">
        <v>7586273.5199999996</v>
      </c>
      <c r="Y7" s="3203">
        <f t="shared" si="7"/>
        <v>2.1228234694437771</v>
      </c>
      <c r="Z7" s="3165">
        <f t="shared" ref="Z7:Z36" si="9">Y7*J7</f>
        <v>3957.3675117370894</v>
      </c>
    </row>
    <row r="8" spans="1:26" ht="20.100000000000001" customHeight="1">
      <c r="B8" s="3204" t="s">
        <v>3462</v>
      </c>
      <c r="C8" s="3191" t="s">
        <v>3463</v>
      </c>
      <c r="D8" s="3192" t="s">
        <v>3430</v>
      </c>
      <c r="E8" s="3192">
        <f t="shared" si="0"/>
        <v>1</v>
      </c>
      <c r="F8" s="3192">
        <f t="shared" si="1"/>
        <v>0</v>
      </c>
      <c r="G8" s="3192">
        <f t="shared" si="2"/>
        <v>0</v>
      </c>
      <c r="H8" s="3191" t="s">
        <v>3464</v>
      </c>
      <c r="I8" s="3191" t="s">
        <v>3460</v>
      </c>
      <c r="J8" s="3193">
        <v>2930.4</v>
      </c>
      <c r="K8" s="3194">
        <v>43996</v>
      </c>
      <c r="L8" s="3194">
        <v>45913</v>
      </c>
      <c r="M8" s="3195">
        <f t="shared" si="3"/>
        <v>2025</v>
      </c>
      <c r="N8" s="3196">
        <f t="shared" si="4"/>
        <v>1918</v>
      </c>
      <c r="O8" s="3193">
        <f t="shared" si="5"/>
        <v>5.5890410958904111</v>
      </c>
      <c r="P8" s="3193">
        <f t="shared" si="6"/>
        <v>0.46575342465753422</v>
      </c>
      <c r="Q8" s="3197">
        <v>2.2999999999999998</v>
      </c>
      <c r="R8" s="3194">
        <v>45549</v>
      </c>
      <c r="S8" s="3198">
        <v>2.59</v>
      </c>
      <c r="T8" s="3193">
        <f t="shared" si="8"/>
        <v>2.59</v>
      </c>
      <c r="U8" s="3199" t="s">
        <v>3465</v>
      </c>
      <c r="V8" s="3200">
        <v>0.03</v>
      </c>
      <c r="W8" s="3201">
        <v>1</v>
      </c>
      <c r="X8" s="3202">
        <v>13353991.02</v>
      </c>
      <c r="Y8" s="3203">
        <f t="shared" si="7"/>
        <v>2.375940559243479</v>
      </c>
      <c r="Z8" s="3165">
        <f t="shared" si="9"/>
        <v>6962.4562148070909</v>
      </c>
    </row>
    <row r="9" spans="1:26" ht="20.100000000000001" customHeight="1">
      <c r="B9" s="3190" t="s">
        <v>3466</v>
      </c>
      <c r="C9" s="3191" t="s">
        <v>3467</v>
      </c>
      <c r="D9" s="3192" t="s">
        <v>3430</v>
      </c>
      <c r="E9" s="3192">
        <f t="shared" si="0"/>
        <v>1</v>
      </c>
      <c r="F9" s="3192">
        <f t="shared" si="1"/>
        <v>0</v>
      </c>
      <c r="G9" s="3192">
        <f t="shared" si="2"/>
        <v>0</v>
      </c>
      <c r="H9" s="3191" t="s">
        <v>3468</v>
      </c>
      <c r="I9" s="3191" t="s">
        <v>3469</v>
      </c>
      <c r="J9" s="3193">
        <v>1971.58</v>
      </c>
      <c r="K9" s="3194">
        <v>44089</v>
      </c>
      <c r="L9" s="3194">
        <v>45914</v>
      </c>
      <c r="M9" s="3195">
        <f t="shared" si="3"/>
        <v>2025</v>
      </c>
      <c r="N9" s="3196">
        <f t="shared" si="4"/>
        <v>1826</v>
      </c>
      <c r="O9" s="3193">
        <f t="shared" si="5"/>
        <v>5.6219178082191776</v>
      </c>
      <c r="P9" s="3193">
        <f t="shared" si="6"/>
        <v>0.46849315068493153</v>
      </c>
      <c r="Q9" s="3197">
        <v>2.2999999999999998</v>
      </c>
      <c r="R9" s="3194">
        <v>45366</v>
      </c>
      <c r="S9" s="3198">
        <v>2.5099999999999998</v>
      </c>
      <c r="T9" s="3193">
        <f t="shared" si="8"/>
        <v>2.5852999999999997</v>
      </c>
      <c r="U9" s="3205" t="s">
        <v>3470</v>
      </c>
      <c r="V9" s="3206">
        <v>0.03</v>
      </c>
      <c r="W9" s="3201">
        <v>1</v>
      </c>
      <c r="X9" s="3202">
        <v>8703893.8399999999</v>
      </c>
      <c r="Y9" s="3203">
        <f t="shared" si="7"/>
        <v>2.4176777195625632</v>
      </c>
      <c r="Z9" s="3165">
        <f t="shared" si="9"/>
        <v>4766.6450383351585</v>
      </c>
    </row>
    <row r="10" spans="1:26" ht="20.100000000000001" customHeight="1">
      <c r="B10" s="3190" t="s">
        <v>3471</v>
      </c>
      <c r="C10" s="3191" t="s">
        <v>3472</v>
      </c>
      <c r="D10" s="3192" t="s">
        <v>3430</v>
      </c>
      <c r="E10" s="3192">
        <f t="shared" si="0"/>
        <v>1</v>
      </c>
      <c r="F10" s="3192">
        <f t="shared" si="1"/>
        <v>0</v>
      </c>
      <c r="G10" s="3192">
        <f t="shared" si="2"/>
        <v>0</v>
      </c>
      <c r="H10" s="3191" t="s">
        <v>3473</v>
      </c>
      <c r="I10" s="3191" t="s">
        <v>3474</v>
      </c>
      <c r="J10" s="3193">
        <v>3945.38</v>
      </c>
      <c r="K10" s="3194">
        <v>43344</v>
      </c>
      <c r="L10" s="3194">
        <v>46996</v>
      </c>
      <c r="M10" s="3195">
        <f t="shared" si="3"/>
        <v>2028</v>
      </c>
      <c r="N10" s="3196">
        <f t="shared" si="4"/>
        <v>3653</v>
      </c>
      <c r="O10" s="3193">
        <f t="shared" si="5"/>
        <v>41.194520547945203</v>
      </c>
      <c r="P10" s="3193">
        <f t="shared" si="6"/>
        <v>3.4328767123287673</v>
      </c>
      <c r="Q10" s="3197">
        <v>2.4</v>
      </c>
      <c r="R10" s="3194">
        <v>45611</v>
      </c>
      <c r="S10" s="3198">
        <v>2.69</v>
      </c>
      <c r="T10" s="3193">
        <f t="shared" si="8"/>
        <v>2.9394356299999997</v>
      </c>
      <c r="U10" s="3199" t="s">
        <v>3475</v>
      </c>
      <c r="V10" s="3200">
        <v>0.03</v>
      </c>
      <c r="W10" s="3201">
        <v>1</v>
      </c>
      <c r="X10" s="3202">
        <v>34922588.979999997</v>
      </c>
      <c r="Y10" s="3203">
        <f t="shared" si="7"/>
        <v>2.4230809411243071</v>
      </c>
      <c r="Z10" s="3165">
        <f t="shared" si="9"/>
        <v>9559.9750834930182</v>
      </c>
    </row>
    <row r="11" spans="1:26" ht="20.100000000000001" customHeight="1">
      <c r="B11" s="3207" t="s">
        <v>3476</v>
      </c>
      <c r="C11" s="3199" t="s">
        <v>3477</v>
      </c>
      <c r="D11" s="3192" t="s">
        <v>3432</v>
      </c>
      <c r="E11" s="3192">
        <f t="shared" si="0"/>
        <v>0</v>
      </c>
      <c r="F11" s="3192">
        <f t="shared" si="1"/>
        <v>0</v>
      </c>
      <c r="G11" s="3192">
        <f t="shared" si="2"/>
        <v>1</v>
      </c>
      <c r="H11" s="3191" t="s">
        <v>3478</v>
      </c>
      <c r="I11" s="3191" t="s">
        <v>3479</v>
      </c>
      <c r="J11" s="3193">
        <v>279</v>
      </c>
      <c r="K11" s="3194">
        <v>44287</v>
      </c>
      <c r="L11" s="3194">
        <v>47938</v>
      </c>
      <c r="M11" s="3195">
        <f t="shared" si="3"/>
        <v>2031</v>
      </c>
      <c r="N11" s="3196">
        <f t="shared" si="4"/>
        <v>3652</v>
      </c>
      <c r="O11" s="3193">
        <f t="shared" si="5"/>
        <v>72.164383561643831</v>
      </c>
      <c r="P11" s="3193">
        <f t="shared" si="6"/>
        <v>6.0136986301369859</v>
      </c>
      <c r="Q11" s="3197">
        <v>2</v>
      </c>
      <c r="R11" s="3194">
        <v>45658</v>
      </c>
      <c r="S11" s="3198">
        <v>2.1800000000000002</v>
      </c>
      <c r="T11" s="3193">
        <f t="shared" si="8"/>
        <v>2.5900580000000004</v>
      </c>
      <c r="U11" s="3199" t="s">
        <v>3480</v>
      </c>
      <c r="V11" s="3200">
        <v>0.09</v>
      </c>
      <c r="W11" s="3201">
        <v>3</v>
      </c>
      <c r="X11" s="3202">
        <v>2230815</v>
      </c>
      <c r="Y11" s="3203">
        <f t="shared" si="7"/>
        <v>2.1894174940230129</v>
      </c>
      <c r="Z11" s="3165">
        <f t="shared" si="9"/>
        <v>610.84748083242062</v>
      </c>
    </row>
    <row r="12" spans="1:26" ht="20.100000000000001" customHeight="1">
      <c r="B12" s="3207" t="s">
        <v>3476</v>
      </c>
      <c r="C12" s="3199" t="s">
        <v>3477</v>
      </c>
      <c r="D12" s="3192" t="s">
        <v>3432</v>
      </c>
      <c r="E12" s="3192">
        <f t="shared" si="0"/>
        <v>0</v>
      </c>
      <c r="F12" s="3192">
        <f t="shared" si="1"/>
        <v>0</v>
      </c>
      <c r="G12" s="3192">
        <f t="shared" si="2"/>
        <v>1</v>
      </c>
      <c r="H12" s="3191" t="s">
        <v>3481</v>
      </c>
      <c r="I12" s="3191" t="s">
        <v>3479</v>
      </c>
      <c r="J12" s="3193">
        <v>235</v>
      </c>
      <c r="K12" s="3194">
        <v>44287</v>
      </c>
      <c r="L12" s="3194">
        <v>47938</v>
      </c>
      <c r="M12" s="3195">
        <f t="shared" si="3"/>
        <v>2031</v>
      </c>
      <c r="N12" s="3196">
        <f t="shared" si="4"/>
        <v>3652</v>
      </c>
      <c r="O12" s="3193">
        <f t="shared" si="5"/>
        <v>72.164383561643831</v>
      </c>
      <c r="P12" s="3193">
        <f t="shared" si="6"/>
        <v>6.0136986301369859</v>
      </c>
      <c r="Q12" s="3197">
        <v>2.5</v>
      </c>
      <c r="R12" s="3194">
        <v>45658</v>
      </c>
      <c r="S12" s="3198">
        <v>2.73</v>
      </c>
      <c r="T12" s="3193">
        <f t="shared" si="8"/>
        <v>3.2435130000000005</v>
      </c>
      <c r="U12" s="3199" t="s">
        <v>3480</v>
      </c>
      <c r="V12" s="3200">
        <v>0.09</v>
      </c>
      <c r="W12" s="3201">
        <v>3</v>
      </c>
      <c r="X12" s="3202">
        <v>2348752.54</v>
      </c>
      <c r="Y12" s="3203">
        <f t="shared" si="7"/>
        <v>2.7367720864114098</v>
      </c>
      <c r="Z12" s="3165">
        <f t="shared" si="9"/>
        <v>643.14144030668126</v>
      </c>
    </row>
    <row r="13" spans="1:26" ht="20.100000000000001" customHeight="1">
      <c r="B13" s="3207" t="s">
        <v>3476</v>
      </c>
      <c r="C13" s="3199" t="s">
        <v>3477</v>
      </c>
      <c r="D13" s="3192" t="s">
        <v>3432</v>
      </c>
      <c r="E13" s="3192">
        <f t="shared" si="0"/>
        <v>0</v>
      </c>
      <c r="F13" s="3192">
        <f t="shared" si="1"/>
        <v>0</v>
      </c>
      <c r="G13" s="3192">
        <f t="shared" si="2"/>
        <v>1</v>
      </c>
      <c r="H13" s="3191" t="s">
        <v>3481</v>
      </c>
      <c r="I13" s="3191" t="s">
        <v>3479</v>
      </c>
      <c r="J13" s="3193">
        <v>53</v>
      </c>
      <c r="K13" s="3194">
        <v>44287</v>
      </c>
      <c r="L13" s="3194">
        <v>47938</v>
      </c>
      <c r="M13" s="3195">
        <f t="shared" si="3"/>
        <v>2031</v>
      </c>
      <c r="N13" s="3196">
        <f t="shared" si="4"/>
        <v>3652</v>
      </c>
      <c r="O13" s="3193">
        <f t="shared" si="5"/>
        <v>72.164383561643831</v>
      </c>
      <c r="P13" s="3193">
        <f t="shared" si="6"/>
        <v>6.0136986301369859</v>
      </c>
      <c r="Q13" s="3197">
        <v>2</v>
      </c>
      <c r="R13" s="3194">
        <v>45658</v>
      </c>
      <c r="S13" s="3198">
        <v>2.1800000000000002</v>
      </c>
      <c r="T13" s="3193">
        <f t="shared" si="8"/>
        <v>2.5900580000000004</v>
      </c>
      <c r="U13" s="3199" t="s">
        <v>3480</v>
      </c>
      <c r="V13" s="3200">
        <v>0.09</v>
      </c>
      <c r="W13" s="3201">
        <v>3</v>
      </c>
      <c r="X13" s="3202">
        <v>423775.01</v>
      </c>
      <c r="Y13" s="3203">
        <f t="shared" si="7"/>
        <v>2.1894181012213521</v>
      </c>
      <c r="Z13" s="3165">
        <f t="shared" si="9"/>
        <v>116.03915936473166</v>
      </c>
    </row>
    <row r="14" spans="1:26" ht="20.100000000000001" customHeight="1">
      <c r="B14" s="3190" t="s">
        <v>3482</v>
      </c>
      <c r="C14" s="3191" t="s">
        <v>3483</v>
      </c>
      <c r="D14" s="3192" t="s">
        <v>3432</v>
      </c>
      <c r="E14" s="3192">
        <f t="shared" si="0"/>
        <v>0</v>
      </c>
      <c r="F14" s="3192">
        <f t="shared" si="1"/>
        <v>0</v>
      </c>
      <c r="G14" s="3192">
        <f t="shared" si="2"/>
        <v>1</v>
      </c>
      <c r="H14" s="3191" t="s">
        <v>3484</v>
      </c>
      <c r="I14" s="3191" t="s">
        <v>3485</v>
      </c>
      <c r="J14" s="3193">
        <v>23028.13</v>
      </c>
      <c r="K14" s="3194">
        <v>44136</v>
      </c>
      <c r="L14" s="3194">
        <v>50344</v>
      </c>
      <c r="M14" s="3195">
        <f t="shared" si="3"/>
        <v>2037</v>
      </c>
      <c r="N14" s="3196">
        <f t="shared" si="4"/>
        <v>6209</v>
      </c>
      <c r="O14" s="3193">
        <f t="shared" si="5"/>
        <v>151.26575342465753</v>
      </c>
      <c r="P14" s="3193">
        <f t="shared" si="6"/>
        <v>12.605479452054794</v>
      </c>
      <c r="Q14" s="3197">
        <v>1.75</v>
      </c>
      <c r="R14" s="3194">
        <v>44136</v>
      </c>
      <c r="S14" s="3198">
        <v>1.76</v>
      </c>
      <c r="T14" s="3193">
        <f>S14*(1+15%)^ROUNDDOWN((L14-R14)/(365*W14),0)</f>
        <v>2.6767399999999992</v>
      </c>
      <c r="U14" s="3199" t="s">
        <v>3486</v>
      </c>
      <c r="V14" s="3200" t="s">
        <v>3487</v>
      </c>
      <c r="W14" s="3201">
        <v>5</v>
      </c>
      <c r="X14" s="3208">
        <v>300277934.42000002</v>
      </c>
      <c r="Y14" s="3203">
        <f t="shared" si="7"/>
        <v>2.1001150508610369</v>
      </c>
      <c r="Z14" s="3165">
        <f t="shared" si="9"/>
        <v>48361.72240618457</v>
      </c>
    </row>
    <row r="15" spans="1:26" ht="20.100000000000001" customHeight="1">
      <c r="B15" s="3207" t="s">
        <v>3476</v>
      </c>
      <c r="C15" s="3199" t="s">
        <v>3477</v>
      </c>
      <c r="D15" s="3192" t="s">
        <v>3432</v>
      </c>
      <c r="E15" s="3192">
        <f t="shared" si="0"/>
        <v>0</v>
      </c>
      <c r="F15" s="3192">
        <f t="shared" si="1"/>
        <v>0</v>
      </c>
      <c r="G15" s="3192">
        <f t="shared" si="2"/>
        <v>1</v>
      </c>
      <c r="H15" s="3191" t="s">
        <v>3488</v>
      </c>
      <c r="I15" s="3191" t="s">
        <v>3489</v>
      </c>
      <c r="J15" s="3193">
        <v>236.92</v>
      </c>
      <c r="K15" s="3194">
        <v>44470</v>
      </c>
      <c r="L15" s="3194">
        <v>48213</v>
      </c>
      <c r="M15" s="3195">
        <f t="shared" si="3"/>
        <v>2031</v>
      </c>
      <c r="N15" s="3196">
        <f t="shared" si="4"/>
        <v>3744</v>
      </c>
      <c r="O15" s="3193">
        <f t="shared" si="5"/>
        <v>81.205479452054789</v>
      </c>
      <c r="P15" s="3193">
        <f t="shared" si="6"/>
        <v>6.7671232876712333</v>
      </c>
      <c r="Q15" s="3197">
        <v>2.5</v>
      </c>
      <c r="R15" s="3194">
        <v>45658</v>
      </c>
      <c r="S15" s="3198">
        <v>2.65</v>
      </c>
      <c r="T15" s="3193">
        <f t="shared" ref="T15:T21" si="10">S15*(1+V15)^ROUNDDOWN((L15-R15)/365,0)</f>
        <v>3.2591657433759051</v>
      </c>
      <c r="U15" s="3199" t="s">
        <v>3490</v>
      </c>
      <c r="V15" s="3200">
        <v>0.03</v>
      </c>
      <c r="W15" s="3201">
        <v>1</v>
      </c>
      <c r="X15" s="3202">
        <v>2478370.4</v>
      </c>
      <c r="Y15" s="3203">
        <f t="shared" si="7"/>
        <v>2.794014460505259</v>
      </c>
      <c r="Z15" s="3165">
        <f t="shared" si="9"/>
        <v>661.95790598290591</v>
      </c>
    </row>
    <row r="16" spans="1:26" ht="20.100000000000001" customHeight="1">
      <c r="B16" s="3190" t="s">
        <v>3491</v>
      </c>
      <c r="C16" s="3191" t="s">
        <v>3492</v>
      </c>
      <c r="D16" s="3192" t="s">
        <v>3432</v>
      </c>
      <c r="E16" s="3192">
        <f t="shared" si="0"/>
        <v>0</v>
      </c>
      <c r="F16" s="3192">
        <f t="shared" si="1"/>
        <v>0</v>
      </c>
      <c r="G16" s="3192">
        <f t="shared" si="2"/>
        <v>1</v>
      </c>
      <c r="H16" s="3191" t="s">
        <v>3493</v>
      </c>
      <c r="I16" s="3191" t="s">
        <v>3489</v>
      </c>
      <c r="J16" s="3193">
        <v>190.49</v>
      </c>
      <c r="K16" s="3194">
        <v>43678</v>
      </c>
      <c r="L16" s="3194">
        <v>47330</v>
      </c>
      <c r="M16" s="3195">
        <f t="shared" si="3"/>
        <v>2029</v>
      </c>
      <c r="N16" s="3196">
        <f t="shared" si="4"/>
        <v>3653</v>
      </c>
      <c r="O16" s="3193">
        <f t="shared" si="5"/>
        <v>52.175342465753424</v>
      </c>
      <c r="P16" s="3193">
        <f t="shared" si="6"/>
        <v>4.3479452054794523</v>
      </c>
      <c r="Q16" s="3197">
        <v>3.5</v>
      </c>
      <c r="R16" s="3194">
        <v>45505</v>
      </c>
      <c r="S16" s="3198">
        <v>4.0599999999999996</v>
      </c>
      <c r="T16" s="3193">
        <f t="shared" si="10"/>
        <v>4.7066527416579991</v>
      </c>
      <c r="U16" s="3199" t="s">
        <v>3494</v>
      </c>
      <c r="V16" s="3200">
        <v>0.03</v>
      </c>
      <c r="W16" s="3201">
        <v>1</v>
      </c>
      <c r="X16" s="3202">
        <v>2790192.76</v>
      </c>
      <c r="Y16" s="3203">
        <f t="shared" si="7"/>
        <v>4.0097043662390863</v>
      </c>
      <c r="Z16" s="3165">
        <f t="shared" si="9"/>
        <v>763.80858472488364</v>
      </c>
    </row>
    <row r="17" spans="2:26" ht="20.100000000000001" customHeight="1">
      <c r="B17" s="3190" t="s">
        <v>3495</v>
      </c>
      <c r="C17" s="3191" t="s">
        <v>3496</v>
      </c>
      <c r="D17" s="3192" t="s">
        <v>3432</v>
      </c>
      <c r="E17" s="3192">
        <f t="shared" si="0"/>
        <v>0</v>
      </c>
      <c r="F17" s="3192">
        <f t="shared" si="1"/>
        <v>0</v>
      </c>
      <c r="G17" s="3192">
        <f t="shared" si="2"/>
        <v>1</v>
      </c>
      <c r="H17" s="3191" t="s">
        <v>3497</v>
      </c>
      <c r="I17" s="3191" t="s">
        <v>3498</v>
      </c>
      <c r="J17" s="3193">
        <v>1405.33</v>
      </c>
      <c r="K17" s="3194">
        <v>43678</v>
      </c>
      <c r="L17" s="3194">
        <v>47330</v>
      </c>
      <c r="M17" s="3195">
        <f t="shared" si="3"/>
        <v>2029</v>
      </c>
      <c r="N17" s="3196">
        <f t="shared" si="4"/>
        <v>3653</v>
      </c>
      <c r="O17" s="3193">
        <f t="shared" si="5"/>
        <v>52.175342465753424</v>
      </c>
      <c r="P17" s="3193">
        <f t="shared" si="6"/>
        <v>4.3479452054794523</v>
      </c>
      <c r="Q17" s="3197">
        <v>1.1000000000000001</v>
      </c>
      <c r="R17" s="3194">
        <v>45505</v>
      </c>
      <c r="S17" s="3198">
        <v>1.38</v>
      </c>
      <c r="T17" s="3193">
        <f t="shared" si="10"/>
        <v>1.5997982225339997</v>
      </c>
      <c r="U17" s="3199" t="s">
        <v>3499</v>
      </c>
      <c r="V17" s="3200">
        <v>0.03</v>
      </c>
      <c r="W17" s="3201">
        <v>1</v>
      </c>
      <c r="X17" s="3202">
        <v>6600684.5899999999</v>
      </c>
      <c r="Y17" s="3203">
        <f t="shared" si="7"/>
        <v>1.285763198642693</v>
      </c>
      <c r="Z17" s="3165">
        <f t="shared" si="9"/>
        <v>1806.9215959485357</v>
      </c>
    </row>
    <row r="18" spans="2:26" ht="20.100000000000001" customHeight="1">
      <c r="B18" s="3190" t="s">
        <v>3462</v>
      </c>
      <c r="C18" s="3191" t="s">
        <v>3463</v>
      </c>
      <c r="D18" s="3192" t="s">
        <v>3431</v>
      </c>
      <c r="E18" s="3192">
        <f t="shared" si="0"/>
        <v>0</v>
      </c>
      <c r="F18" s="3192">
        <f t="shared" si="1"/>
        <v>1</v>
      </c>
      <c r="G18" s="3192">
        <f t="shared" si="2"/>
        <v>0</v>
      </c>
      <c r="H18" s="3191" t="s">
        <v>3500</v>
      </c>
      <c r="I18" s="3191" t="s">
        <v>3501</v>
      </c>
      <c r="J18" s="3193">
        <v>716.74</v>
      </c>
      <c r="K18" s="3194">
        <v>44392</v>
      </c>
      <c r="L18" s="3194">
        <v>48104</v>
      </c>
      <c r="M18" s="3195">
        <f t="shared" si="3"/>
        <v>2031</v>
      </c>
      <c r="N18" s="3196">
        <v>1887</v>
      </c>
      <c r="O18" s="3193">
        <f t="shared" si="5"/>
        <v>77.62191780821918</v>
      </c>
      <c r="P18" s="3193">
        <f t="shared" si="6"/>
        <v>6.4684931506849317</v>
      </c>
      <c r="Q18" s="3197">
        <v>3.04</v>
      </c>
      <c r="R18" s="3194">
        <v>45549</v>
      </c>
      <c r="S18" s="3198">
        <v>3.32</v>
      </c>
      <c r="T18" s="3193">
        <f t="shared" si="10"/>
        <v>4.0831812332105679</v>
      </c>
      <c r="U18" s="3199" t="s">
        <v>3502</v>
      </c>
      <c r="V18" s="3200">
        <v>0.03</v>
      </c>
      <c r="W18" s="3201">
        <v>1</v>
      </c>
      <c r="X18" s="3202">
        <v>4187419.37</v>
      </c>
      <c r="Y18" s="3203">
        <f t="shared" si="7"/>
        <v>3.096085283926802</v>
      </c>
      <c r="Z18" s="3165">
        <f t="shared" si="9"/>
        <v>2219.0881664016961</v>
      </c>
    </row>
    <row r="19" spans="2:26" ht="20.100000000000001" customHeight="1">
      <c r="B19" s="3190" t="s">
        <v>3503</v>
      </c>
      <c r="C19" s="3191" t="s">
        <v>3504</v>
      </c>
      <c r="D19" s="3192" t="s">
        <v>3431</v>
      </c>
      <c r="E19" s="3192">
        <f t="shared" si="0"/>
        <v>0</v>
      </c>
      <c r="F19" s="3192">
        <f t="shared" si="1"/>
        <v>1</v>
      </c>
      <c r="G19" s="3192">
        <f t="shared" si="2"/>
        <v>0</v>
      </c>
      <c r="H19" s="3191" t="s">
        <v>3505</v>
      </c>
      <c r="I19" s="3191" t="s">
        <v>3506</v>
      </c>
      <c r="J19" s="3193">
        <v>1243.5999999999999</v>
      </c>
      <c r="K19" s="3194">
        <v>45408</v>
      </c>
      <c r="L19" s="3194">
        <v>45772</v>
      </c>
      <c r="M19" s="3195">
        <f t="shared" si="3"/>
        <v>2025</v>
      </c>
      <c r="N19" s="3196">
        <f t="shared" ref="N19:N36" si="11">L19-K19+1</f>
        <v>365</v>
      </c>
      <c r="O19" s="3193">
        <f t="shared" si="5"/>
        <v>0.95342465753424654</v>
      </c>
      <c r="P19" s="3193">
        <f t="shared" si="6"/>
        <v>7.9452054794520555E-2</v>
      </c>
      <c r="Q19" s="3197">
        <v>3.7</v>
      </c>
      <c r="R19" s="3194">
        <v>45408</v>
      </c>
      <c r="S19" s="3198">
        <v>3.7</v>
      </c>
      <c r="T19" s="3193">
        <f t="shared" si="10"/>
        <v>3.7</v>
      </c>
      <c r="U19" s="3205" t="s">
        <v>3494</v>
      </c>
      <c r="V19" s="3200">
        <v>0</v>
      </c>
      <c r="W19" s="3201">
        <v>1</v>
      </c>
      <c r="X19" s="3202">
        <v>1684083.12</v>
      </c>
      <c r="Y19" s="3203">
        <f t="shared" si="7"/>
        <v>3.7101369863013702</v>
      </c>
      <c r="Z19" s="3165">
        <f t="shared" si="9"/>
        <v>4613.9263561643838</v>
      </c>
    </row>
    <row r="20" spans="2:26" ht="20.100000000000001" customHeight="1">
      <c r="B20" s="3190" t="s">
        <v>3507</v>
      </c>
      <c r="C20" s="3191" t="s">
        <v>3508</v>
      </c>
      <c r="D20" s="3192" t="s">
        <v>3431</v>
      </c>
      <c r="E20" s="3192">
        <f t="shared" si="0"/>
        <v>0</v>
      </c>
      <c r="F20" s="3192">
        <f t="shared" si="1"/>
        <v>1</v>
      </c>
      <c r="G20" s="3192">
        <f t="shared" si="2"/>
        <v>0</v>
      </c>
      <c r="H20" s="3191" t="s">
        <v>3509</v>
      </c>
      <c r="I20" s="3191" t="s">
        <v>3506</v>
      </c>
      <c r="J20" s="3193">
        <v>440.95</v>
      </c>
      <c r="K20" s="3194">
        <v>44562</v>
      </c>
      <c r="L20" s="3194">
        <v>48213</v>
      </c>
      <c r="M20" s="3195">
        <f t="shared" si="3"/>
        <v>2031</v>
      </c>
      <c r="N20" s="3196">
        <f t="shared" si="11"/>
        <v>3652</v>
      </c>
      <c r="O20" s="3193">
        <f t="shared" si="5"/>
        <v>81.205479452054789</v>
      </c>
      <c r="P20" s="3193">
        <f t="shared" si="6"/>
        <v>6.7671232876712333</v>
      </c>
      <c r="Q20" s="3197">
        <v>5.2</v>
      </c>
      <c r="R20" s="3194">
        <v>45658</v>
      </c>
      <c r="S20" s="3198">
        <v>5.68</v>
      </c>
      <c r="T20" s="3193">
        <f t="shared" si="10"/>
        <v>6.985683555613261</v>
      </c>
      <c r="U20" s="3205" t="s">
        <v>3494</v>
      </c>
      <c r="V20" s="3206">
        <v>0.03</v>
      </c>
      <c r="W20" s="3201">
        <v>1</v>
      </c>
      <c r="X20" s="3202">
        <v>9595645.2599999998</v>
      </c>
      <c r="Y20" s="3203">
        <f t="shared" si="7"/>
        <v>5.9587349552836173</v>
      </c>
      <c r="Z20" s="3165">
        <f t="shared" si="9"/>
        <v>2627.504178532311</v>
      </c>
    </row>
    <row r="21" spans="2:26" ht="20.100000000000001" customHeight="1">
      <c r="B21" s="3190" t="s">
        <v>3510</v>
      </c>
      <c r="C21" s="3191" t="s">
        <v>3511</v>
      </c>
      <c r="D21" s="3192" t="s">
        <v>3431</v>
      </c>
      <c r="E21" s="3192">
        <f t="shared" si="0"/>
        <v>0</v>
      </c>
      <c r="F21" s="3192">
        <f t="shared" si="1"/>
        <v>1</v>
      </c>
      <c r="G21" s="3192">
        <f t="shared" si="2"/>
        <v>0</v>
      </c>
      <c r="H21" s="3191" t="s">
        <v>3512</v>
      </c>
      <c r="I21" s="3191" t="s">
        <v>3506</v>
      </c>
      <c r="J21" s="3193">
        <v>379.86</v>
      </c>
      <c r="K21" s="3194">
        <v>45009</v>
      </c>
      <c r="L21" s="3194">
        <v>46104</v>
      </c>
      <c r="M21" s="3195">
        <f t="shared" si="3"/>
        <v>2026</v>
      </c>
      <c r="N21" s="3196">
        <f t="shared" si="11"/>
        <v>1096</v>
      </c>
      <c r="O21" s="3193">
        <f t="shared" si="5"/>
        <v>11.86849315068493</v>
      </c>
      <c r="P21" s="3193">
        <f t="shared" si="6"/>
        <v>0.989041095890411</v>
      </c>
      <c r="Q21" s="3197">
        <v>3.24</v>
      </c>
      <c r="R21" s="3194">
        <v>45375</v>
      </c>
      <c r="S21" s="3198">
        <v>3.4</v>
      </c>
      <c r="T21" s="3193">
        <f t="shared" si="10"/>
        <v>3.57</v>
      </c>
      <c r="U21" s="3205" t="s">
        <v>3494</v>
      </c>
      <c r="V21" s="3206">
        <v>0.05</v>
      </c>
      <c r="W21" s="3201">
        <v>1</v>
      </c>
      <c r="X21" s="3202">
        <v>1417404.48</v>
      </c>
      <c r="Y21" s="3203">
        <f t="shared" si="7"/>
        <v>3.4045497361494301</v>
      </c>
      <c r="Z21" s="3165">
        <f t="shared" si="9"/>
        <v>1293.2522627737226</v>
      </c>
    </row>
    <row r="22" spans="2:26" ht="20.100000000000001" customHeight="1">
      <c r="B22" s="3190" t="s">
        <v>3513</v>
      </c>
      <c r="C22" s="3191" t="s">
        <v>3514</v>
      </c>
      <c r="D22" s="3192" t="s">
        <v>3431</v>
      </c>
      <c r="E22" s="3192">
        <f t="shared" si="0"/>
        <v>0</v>
      </c>
      <c r="F22" s="3192">
        <f t="shared" si="1"/>
        <v>1</v>
      </c>
      <c r="G22" s="3192">
        <f t="shared" si="2"/>
        <v>0</v>
      </c>
      <c r="H22" s="3191" t="s">
        <v>3515</v>
      </c>
      <c r="I22" s="3191" t="s">
        <v>3506</v>
      </c>
      <c r="J22" s="3193">
        <f>1121.61-177.08</f>
        <v>944.52999999999986</v>
      </c>
      <c r="K22" s="3194">
        <v>45536</v>
      </c>
      <c r="L22" s="3194">
        <v>46630</v>
      </c>
      <c r="M22" s="3195">
        <f t="shared" si="3"/>
        <v>2027</v>
      </c>
      <c r="N22" s="3196">
        <f t="shared" si="11"/>
        <v>1095</v>
      </c>
      <c r="O22" s="3193">
        <f t="shared" si="5"/>
        <v>29.161643835616438</v>
      </c>
      <c r="P22" s="3193">
        <f t="shared" si="6"/>
        <v>2.43013698630137</v>
      </c>
      <c r="Q22" s="3197">
        <v>2.8</v>
      </c>
      <c r="R22" s="3194">
        <v>45536</v>
      </c>
      <c r="S22" s="3198">
        <v>2.88</v>
      </c>
      <c r="T22" s="3193">
        <v>2.4</v>
      </c>
      <c r="U22" s="3205" t="s">
        <v>3516</v>
      </c>
      <c r="V22" s="3206" t="s">
        <v>3517</v>
      </c>
      <c r="W22" s="3201">
        <v>1</v>
      </c>
      <c r="X22" s="3202">
        <v>2637930.61</v>
      </c>
      <c r="Y22" s="3203">
        <f t="shared" si="7"/>
        <v>2.5505479447220427</v>
      </c>
      <c r="Z22" s="3165">
        <f t="shared" si="9"/>
        <v>2409.0690502283105</v>
      </c>
    </row>
    <row r="23" spans="2:26" ht="20.100000000000001" customHeight="1">
      <c r="B23" s="3190" t="s">
        <v>3518</v>
      </c>
      <c r="C23" s="3191" t="s">
        <v>3519</v>
      </c>
      <c r="D23" s="3192" t="s">
        <v>3431</v>
      </c>
      <c r="E23" s="3192">
        <f t="shared" si="0"/>
        <v>0</v>
      </c>
      <c r="F23" s="3192">
        <f t="shared" si="1"/>
        <v>1</v>
      </c>
      <c r="G23" s="3192">
        <f t="shared" si="2"/>
        <v>0</v>
      </c>
      <c r="H23" s="3191" t="s">
        <v>3520</v>
      </c>
      <c r="I23" s="3191" t="s">
        <v>3506</v>
      </c>
      <c r="J23" s="3193">
        <v>178.71</v>
      </c>
      <c r="K23" s="3194">
        <v>45413</v>
      </c>
      <c r="L23" s="3194">
        <v>46507</v>
      </c>
      <c r="M23" s="3195">
        <f t="shared" si="3"/>
        <v>2027</v>
      </c>
      <c r="N23" s="3196">
        <f t="shared" si="11"/>
        <v>1095</v>
      </c>
      <c r="O23" s="3193">
        <f t="shared" si="5"/>
        <v>25.11780821917808</v>
      </c>
      <c r="P23" s="3193">
        <f t="shared" si="6"/>
        <v>2.0931506849315067</v>
      </c>
      <c r="Q23" s="3197">
        <v>3.4</v>
      </c>
      <c r="R23" s="3194">
        <v>45413</v>
      </c>
      <c r="S23" s="3198">
        <v>3.4</v>
      </c>
      <c r="T23" s="3193">
        <f>S23*(1+V23)^ROUNDDOWN((L23-R23)/365,0)</f>
        <v>3.6774400000000003</v>
      </c>
      <c r="U23" s="3205" t="s">
        <v>3521</v>
      </c>
      <c r="V23" s="3206">
        <v>0.04</v>
      </c>
      <c r="W23" s="3201">
        <v>1</v>
      </c>
      <c r="X23" s="3202">
        <v>633898.68000000005</v>
      </c>
      <c r="Y23" s="3203">
        <f t="shared" si="7"/>
        <v>3.2393425332079295</v>
      </c>
      <c r="Z23" s="3165">
        <f t="shared" si="9"/>
        <v>578.90290410958914</v>
      </c>
    </row>
    <row r="24" spans="2:26" ht="20.100000000000001" customHeight="1">
      <c r="B24" s="3190" t="s">
        <v>3522</v>
      </c>
      <c r="C24" s="3191" t="s">
        <v>3523</v>
      </c>
      <c r="D24" s="3192" t="s">
        <v>3431</v>
      </c>
      <c r="E24" s="3192">
        <f t="shared" si="0"/>
        <v>0</v>
      </c>
      <c r="F24" s="3192">
        <f t="shared" si="1"/>
        <v>1</v>
      </c>
      <c r="G24" s="3192">
        <f t="shared" si="2"/>
        <v>0</v>
      </c>
      <c r="H24" s="3191" t="s">
        <v>3524</v>
      </c>
      <c r="I24" s="3191" t="s">
        <v>3506</v>
      </c>
      <c r="J24" s="3193">
        <v>171.63</v>
      </c>
      <c r="K24" s="3194">
        <v>44197</v>
      </c>
      <c r="L24" s="3194">
        <v>46081</v>
      </c>
      <c r="M24" s="3195">
        <f t="shared" si="3"/>
        <v>2026</v>
      </c>
      <c r="N24" s="3196">
        <f t="shared" si="11"/>
        <v>1885</v>
      </c>
      <c r="O24" s="3193">
        <f t="shared" si="5"/>
        <v>11.112328767123287</v>
      </c>
      <c r="P24" s="3193">
        <f t="shared" si="6"/>
        <v>0.92602739726027394</v>
      </c>
      <c r="Q24" s="3197">
        <v>2.4</v>
      </c>
      <c r="R24" s="3194">
        <v>45352</v>
      </c>
      <c r="S24" s="3198">
        <v>2.62</v>
      </c>
      <c r="T24" s="3193">
        <f>S24*(1+V24)^ROUNDDOWN((L24-R24)/365,0)</f>
        <v>2.6986000000000003</v>
      </c>
      <c r="U24" s="3205" t="s">
        <v>3525</v>
      </c>
      <c r="V24" s="3206">
        <v>0.03</v>
      </c>
      <c r="W24" s="3201">
        <v>1</v>
      </c>
      <c r="X24" s="3202">
        <v>798217.3</v>
      </c>
      <c r="Y24" s="3203">
        <f t="shared" si="7"/>
        <v>2.4672694376327091</v>
      </c>
      <c r="Z24" s="3165">
        <f t="shared" si="9"/>
        <v>423.45745358090187</v>
      </c>
    </row>
    <row r="25" spans="2:26" ht="20.100000000000001" customHeight="1">
      <c r="B25" s="3190" t="s">
        <v>3526</v>
      </c>
      <c r="C25" s="3191" t="s">
        <v>3527</v>
      </c>
      <c r="D25" s="3192" t="s">
        <v>3431</v>
      </c>
      <c r="E25" s="3192">
        <f t="shared" si="0"/>
        <v>0</v>
      </c>
      <c r="F25" s="3192">
        <f t="shared" si="1"/>
        <v>1</v>
      </c>
      <c r="G25" s="3192">
        <f t="shared" si="2"/>
        <v>0</v>
      </c>
      <c r="H25" s="3191" t="s">
        <v>3528</v>
      </c>
      <c r="I25" s="3191" t="s">
        <v>3506</v>
      </c>
      <c r="J25" s="3193">
        <v>171.58</v>
      </c>
      <c r="K25" s="3194">
        <v>45597</v>
      </c>
      <c r="L25" s="3194">
        <v>46326</v>
      </c>
      <c r="M25" s="3195">
        <f t="shared" si="3"/>
        <v>2026</v>
      </c>
      <c r="N25" s="3196">
        <f t="shared" si="11"/>
        <v>730</v>
      </c>
      <c r="O25" s="3193">
        <f t="shared" si="5"/>
        <v>19.167123287671231</v>
      </c>
      <c r="P25" s="3193">
        <f t="shared" si="6"/>
        <v>1.5972602739726027</v>
      </c>
      <c r="Q25" s="3197">
        <v>2.6</v>
      </c>
      <c r="R25" s="3194">
        <v>45597</v>
      </c>
      <c r="S25" s="3198">
        <v>2.6</v>
      </c>
      <c r="T25" s="3193">
        <v>2.7</v>
      </c>
      <c r="U25" s="3205" t="s">
        <v>3494</v>
      </c>
      <c r="V25" s="3206">
        <v>0.04</v>
      </c>
      <c r="W25" s="3201">
        <v>1</v>
      </c>
      <c r="X25" s="3202">
        <v>290810.94</v>
      </c>
      <c r="Y25" s="3203">
        <f t="shared" si="7"/>
        <v>2.3217808059501777</v>
      </c>
      <c r="Z25" s="3165">
        <f t="shared" si="9"/>
        <v>398.37115068493154</v>
      </c>
    </row>
    <row r="26" spans="2:26" ht="20.100000000000001" customHeight="1">
      <c r="B26" s="3190" t="s">
        <v>3529</v>
      </c>
      <c r="C26" s="3191" t="s">
        <v>3530</v>
      </c>
      <c r="D26" s="3192" t="s">
        <v>3431</v>
      </c>
      <c r="E26" s="3192">
        <f t="shared" si="0"/>
        <v>0</v>
      </c>
      <c r="F26" s="3192">
        <f t="shared" si="1"/>
        <v>1</v>
      </c>
      <c r="G26" s="3192">
        <f t="shared" si="2"/>
        <v>0</v>
      </c>
      <c r="H26" s="3191" t="s">
        <v>3531</v>
      </c>
      <c r="I26" s="3191" t="s">
        <v>3532</v>
      </c>
      <c r="J26" s="3193">
        <v>25085.11</v>
      </c>
      <c r="K26" s="3194">
        <v>44652</v>
      </c>
      <c r="L26" s="3194">
        <v>46477</v>
      </c>
      <c r="M26" s="3195">
        <f t="shared" si="3"/>
        <v>2027</v>
      </c>
      <c r="N26" s="3196">
        <f t="shared" si="11"/>
        <v>1826</v>
      </c>
      <c r="O26" s="3193">
        <f t="shared" si="5"/>
        <v>24.131506849315066</v>
      </c>
      <c r="P26" s="3193">
        <f t="shared" si="6"/>
        <v>2.010958904109589</v>
      </c>
      <c r="Q26" s="3209">
        <f>(2.3*25058.11+1*3000)/25058.11</f>
        <v>2.4197217188367359</v>
      </c>
      <c r="R26" s="3194">
        <v>45689</v>
      </c>
      <c r="S26" s="3198">
        <v>2.57</v>
      </c>
      <c r="T26" s="3193">
        <f>S26*(1+V26)^ROUNDDOWN((L26-R26)/365,0)</f>
        <v>2.7265129999999997</v>
      </c>
      <c r="U26" s="3205" t="s">
        <v>3533</v>
      </c>
      <c r="V26" s="3206">
        <v>0.03</v>
      </c>
      <c r="W26" s="3201">
        <v>1</v>
      </c>
      <c r="X26" s="3202">
        <v>96714365.400000006</v>
      </c>
      <c r="Y26" s="3203">
        <f t="shared" si="7"/>
        <v>2.1114179216861193</v>
      </c>
      <c r="Z26" s="3165">
        <f t="shared" si="9"/>
        <v>52965.150821467687</v>
      </c>
    </row>
    <row r="27" spans="2:26" ht="20.100000000000001" customHeight="1">
      <c r="B27" s="3190" t="s">
        <v>3534</v>
      </c>
      <c r="C27" s="3191" t="s">
        <v>3535</v>
      </c>
      <c r="D27" s="3192" t="s">
        <v>3431</v>
      </c>
      <c r="E27" s="3192">
        <f t="shared" si="0"/>
        <v>0</v>
      </c>
      <c r="F27" s="3192">
        <f t="shared" si="1"/>
        <v>1</v>
      </c>
      <c r="G27" s="3192">
        <f t="shared" si="2"/>
        <v>0</v>
      </c>
      <c r="H27" s="3191" t="s">
        <v>3536</v>
      </c>
      <c r="I27" s="3191" t="s">
        <v>3537</v>
      </c>
      <c r="J27" s="3193">
        <v>8381.35</v>
      </c>
      <c r="K27" s="3194">
        <v>44657</v>
      </c>
      <c r="L27" s="3194">
        <v>48553</v>
      </c>
      <c r="M27" s="3195">
        <f t="shared" si="3"/>
        <v>2032</v>
      </c>
      <c r="N27" s="3196">
        <f t="shared" si="11"/>
        <v>3897</v>
      </c>
      <c r="O27" s="3193">
        <f t="shared" si="5"/>
        <v>92.38356164383562</v>
      </c>
      <c r="P27" s="3193">
        <f t="shared" si="6"/>
        <v>7.6986301369863011</v>
      </c>
      <c r="Q27" s="3197">
        <v>2.4</v>
      </c>
      <c r="R27" s="3194">
        <v>45663</v>
      </c>
      <c r="S27" s="3198">
        <v>2.6</v>
      </c>
      <c r="T27" s="3193">
        <v>3.06</v>
      </c>
      <c r="U27" s="3205" t="s">
        <v>3538</v>
      </c>
      <c r="V27" s="3206">
        <v>0.04</v>
      </c>
      <c r="W27" s="3201">
        <v>1</v>
      </c>
      <c r="X27" s="3202">
        <v>78717974.453999996</v>
      </c>
      <c r="Y27" s="3203">
        <f t="shared" si="7"/>
        <v>2.4100692840646651</v>
      </c>
      <c r="Z27" s="3165">
        <f t="shared" si="9"/>
        <v>20199.634193995382</v>
      </c>
    </row>
    <row r="28" spans="2:26" ht="20.100000000000001" customHeight="1">
      <c r="B28" s="3190" t="s">
        <v>3539</v>
      </c>
      <c r="C28" s="3191" t="s">
        <v>3540</v>
      </c>
      <c r="D28" s="3192" t="s">
        <v>3430</v>
      </c>
      <c r="E28" s="3192">
        <f t="shared" si="0"/>
        <v>1</v>
      </c>
      <c r="F28" s="3192">
        <f t="shared" si="1"/>
        <v>0</v>
      </c>
      <c r="G28" s="3192">
        <f t="shared" si="2"/>
        <v>0</v>
      </c>
      <c r="H28" s="3191" t="s">
        <v>3541</v>
      </c>
      <c r="I28" s="3191" t="s">
        <v>3469</v>
      </c>
      <c r="J28" s="3193">
        <v>1548.33</v>
      </c>
      <c r="K28" s="3194">
        <v>45200</v>
      </c>
      <c r="L28" s="3194">
        <v>47026</v>
      </c>
      <c r="M28" s="3195">
        <f t="shared" si="3"/>
        <v>2028</v>
      </c>
      <c r="N28" s="3196">
        <f t="shared" si="11"/>
        <v>1827</v>
      </c>
      <c r="O28" s="3193">
        <f t="shared" si="5"/>
        <v>42.180821917808217</v>
      </c>
      <c r="P28" s="3193">
        <f t="shared" si="6"/>
        <v>3.515068493150685</v>
      </c>
      <c r="Q28" s="3197">
        <v>2.75</v>
      </c>
      <c r="R28" s="3194">
        <v>45566</v>
      </c>
      <c r="S28" s="3198">
        <v>2.86</v>
      </c>
      <c r="T28" s="3193">
        <f>S28*(1+V28)^ROUNDDOWN((L28-R28)/365,0)</f>
        <v>3.3457954816000006</v>
      </c>
      <c r="U28" s="3205" t="s">
        <v>3542</v>
      </c>
      <c r="V28" s="3206">
        <v>0.04</v>
      </c>
      <c r="W28" s="3201">
        <v>1</v>
      </c>
      <c r="X28" s="3210">
        <v>7576567.0599999996</v>
      </c>
      <c r="Y28" s="3203">
        <f t="shared" si="7"/>
        <v>2.6783689124088359</v>
      </c>
      <c r="Z28" s="3165">
        <f t="shared" si="9"/>
        <v>4146.9989381499727</v>
      </c>
    </row>
    <row r="29" spans="2:26" ht="20.100000000000001" customHeight="1">
      <c r="B29" s="3190" t="s">
        <v>3518</v>
      </c>
      <c r="C29" s="3191" t="s">
        <v>3519</v>
      </c>
      <c r="D29" s="3192" t="s">
        <v>3431</v>
      </c>
      <c r="E29" s="3192">
        <f t="shared" si="0"/>
        <v>0</v>
      </c>
      <c r="F29" s="3192">
        <f t="shared" si="1"/>
        <v>1</v>
      </c>
      <c r="G29" s="3192">
        <f t="shared" si="2"/>
        <v>0</v>
      </c>
      <c r="H29" s="3191" t="s">
        <v>3543</v>
      </c>
      <c r="I29" s="3191" t="s">
        <v>3506</v>
      </c>
      <c r="J29" s="3193">
        <v>224.04</v>
      </c>
      <c r="K29" s="3194">
        <v>45413</v>
      </c>
      <c r="L29" s="3194">
        <v>46507</v>
      </c>
      <c r="M29" s="3195">
        <f t="shared" si="3"/>
        <v>2027</v>
      </c>
      <c r="N29" s="3196">
        <f t="shared" si="11"/>
        <v>1095</v>
      </c>
      <c r="O29" s="3193">
        <f t="shared" si="5"/>
        <v>25.11780821917808</v>
      </c>
      <c r="P29" s="3193">
        <f t="shared" si="6"/>
        <v>2.0931506849315067</v>
      </c>
      <c r="Q29" s="3197">
        <v>2.8</v>
      </c>
      <c r="R29" s="3194">
        <v>45413</v>
      </c>
      <c r="S29" s="3198">
        <v>2.8</v>
      </c>
      <c r="T29" s="3193">
        <f>S29*(1+V29)^ROUNDDOWN((L29-R29)/365,0)</f>
        <v>3.0284800000000001</v>
      </c>
      <c r="U29" s="3205" t="s">
        <v>3521</v>
      </c>
      <c r="V29" s="3206">
        <v>0.04</v>
      </c>
      <c r="W29" s="3201">
        <v>1</v>
      </c>
      <c r="X29" s="3202">
        <v>654008.61</v>
      </c>
      <c r="Y29" s="3203">
        <f t="shared" si="7"/>
        <v>2.6658995580534786</v>
      </c>
      <c r="Z29" s="3165">
        <f t="shared" si="9"/>
        <v>597.26813698630133</v>
      </c>
    </row>
    <row r="30" spans="2:26" ht="20.100000000000001" customHeight="1">
      <c r="B30" s="3190" t="s">
        <v>3544</v>
      </c>
      <c r="C30" s="3191" t="s">
        <v>3545</v>
      </c>
      <c r="D30" s="3192" t="s">
        <v>3431</v>
      </c>
      <c r="E30" s="3192">
        <v>0</v>
      </c>
      <c r="F30" s="3192">
        <v>1</v>
      </c>
      <c r="G30" s="3192">
        <v>0</v>
      </c>
      <c r="H30" s="3191" t="s">
        <v>3546</v>
      </c>
      <c r="I30" s="3191" t="s">
        <v>3506</v>
      </c>
      <c r="J30" s="3193">
        <v>706.85</v>
      </c>
      <c r="K30" s="3194">
        <v>45413</v>
      </c>
      <c r="L30" s="3194">
        <v>46752</v>
      </c>
      <c r="M30" s="3195">
        <f t="shared" si="3"/>
        <v>2027</v>
      </c>
      <c r="N30" s="3196">
        <f t="shared" si="11"/>
        <v>1340</v>
      </c>
      <c r="O30" s="3193">
        <f t="shared" si="5"/>
        <v>33.172602739726024</v>
      </c>
      <c r="P30" s="3193">
        <f t="shared" si="6"/>
        <v>2.7643835616438355</v>
      </c>
      <c r="Q30" s="3197">
        <v>2.31</v>
      </c>
      <c r="R30" s="3194">
        <v>45413</v>
      </c>
      <c r="S30" s="3198">
        <v>2.31</v>
      </c>
      <c r="T30" s="3193">
        <f>S30*(1+V30)^ROUNDDOWN((L30-R30)/365,0)</f>
        <v>2.31</v>
      </c>
      <c r="U30" s="3205" t="s">
        <v>3456</v>
      </c>
      <c r="V30" s="3206">
        <v>0</v>
      </c>
      <c r="W30" s="3201">
        <v>1</v>
      </c>
      <c r="X30" s="3210">
        <v>3250000</v>
      </c>
      <c r="Y30" s="3203">
        <f t="shared" si="7"/>
        <v>3.4312416132536718</v>
      </c>
      <c r="Z30" s="3165">
        <f t="shared" si="9"/>
        <v>2425.373134328358</v>
      </c>
    </row>
    <row r="31" spans="2:26" ht="20.100000000000001" customHeight="1">
      <c r="B31" s="3190" t="s">
        <v>3547</v>
      </c>
      <c r="C31" s="3191" t="s">
        <v>3548</v>
      </c>
      <c r="D31" s="3192" t="s">
        <v>3430</v>
      </c>
      <c r="E31" s="3192">
        <f>--(D31=$E$5)</f>
        <v>1</v>
      </c>
      <c r="F31" s="3192">
        <f>--(D31=$F$5)</f>
        <v>0</v>
      </c>
      <c r="G31" s="3192">
        <f>--(D31=$G$5)</f>
        <v>0</v>
      </c>
      <c r="H31" s="3191" t="s">
        <v>3549</v>
      </c>
      <c r="I31" s="3191" t="s">
        <v>3550</v>
      </c>
      <c r="J31" s="3193">
        <v>5855.32</v>
      </c>
      <c r="K31" s="3194">
        <v>45444</v>
      </c>
      <c r="L31" s="3194">
        <v>47269</v>
      </c>
      <c r="M31" s="3195">
        <f t="shared" si="3"/>
        <v>2029</v>
      </c>
      <c r="N31" s="3196">
        <f t="shared" si="11"/>
        <v>1826</v>
      </c>
      <c r="O31" s="3193">
        <f t="shared" si="5"/>
        <v>50.169863013698631</v>
      </c>
      <c r="P31" s="3193">
        <f t="shared" si="6"/>
        <v>4.1808219178082195</v>
      </c>
      <c r="Q31" s="3197">
        <v>2.4</v>
      </c>
      <c r="R31" s="3194">
        <v>45444</v>
      </c>
      <c r="S31" s="3198">
        <v>2.4</v>
      </c>
      <c r="T31" s="3193">
        <v>2.4700000000000002</v>
      </c>
      <c r="U31" s="3205" t="s">
        <v>3551</v>
      </c>
      <c r="V31" s="3206" t="s">
        <v>3552</v>
      </c>
      <c r="W31" s="3201">
        <v>1</v>
      </c>
      <c r="X31" s="3210">
        <v>21085534.289999999</v>
      </c>
      <c r="Y31" s="3203">
        <f t="shared" si="7"/>
        <v>1.9721193858143995</v>
      </c>
      <c r="Z31" s="3165">
        <f t="shared" si="9"/>
        <v>11547.390082146769</v>
      </c>
    </row>
    <row r="32" spans="2:26" ht="20.100000000000001" customHeight="1">
      <c r="B32" s="3190" t="s">
        <v>3553</v>
      </c>
      <c r="C32" s="3199" t="s">
        <v>3554</v>
      </c>
      <c r="D32" s="3192" t="s">
        <v>3431</v>
      </c>
      <c r="E32" s="3192">
        <f>--(D32=$E$5)</f>
        <v>0</v>
      </c>
      <c r="F32" s="3192">
        <f>--(D32=$F$5)</f>
        <v>1</v>
      </c>
      <c r="G32" s="3192">
        <f>--(D32=$G$5)</f>
        <v>0</v>
      </c>
      <c r="H32" s="3191" t="s">
        <v>3555</v>
      </c>
      <c r="I32" s="3191" t="s">
        <v>3537</v>
      </c>
      <c r="J32" s="3193">
        <v>5769.64</v>
      </c>
      <c r="K32" s="3194">
        <v>45536</v>
      </c>
      <c r="L32" s="3194">
        <v>46630</v>
      </c>
      <c r="M32" s="3195">
        <f t="shared" si="3"/>
        <v>2027</v>
      </c>
      <c r="N32" s="3196">
        <f t="shared" si="11"/>
        <v>1095</v>
      </c>
      <c r="O32" s="3193">
        <f t="shared" si="5"/>
        <v>29.161643835616438</v>
      </c>
      <c r="P32" s="3193">
        <f t="shared" si="6"/>
        <v>2.43013698630137</v>
      </c>
      <c r="Q32" s="3197">
        <v>2.4500000000000002</v>
      </c>
      <c r="R32" s="3194">
        <v>45536</v>
      </c>
      <c r="S32" s="3198">
        <v>2.4500000000000002</v>
      </c>
      <c r="T32" s="3193">
        <f>S32*(1+V32)^ROUNDDOWN((L32-R32)/365,0)</f>
        <v>2.4500000000000002</v>
      </c>
      <c r="U32" s="3205" t="s">
        <v>3556</v>
      </c>
      <c r="V32" s="3206">
        <v>0</v>
      </c>
      <c r="W32" s="3201">
        <v>1</v>
      </c>
      <c r="X32" s="3210">
        <v>12453479.48</v>
      </c>
      <c r="Y32" s="3203">
        <f>X32/J32/N32</f>
        <v>1.9711872180941212</v>
      </c>
      <c r="Z32" s="3165">
        <f t="shared" si="9"/>
        <v>11373.040621004566</v>
      </c>
    </row>
    <row r="33" spans="1:26" ht="20.100000000000001" customHeight="1">
      <c r="A33" s="3211"/>
      <c r="B33" s="3190" t="s">
        <v>3557</v>
      </c>
      <c r="C33" s="3199" t="s">
        <v>3558</v>
      </c>
      <c r="D33" s="3192" t="s">
        <v>3430</v>
      </c>
      <c r="E33" s="3192">
        <f>--(D33=$E$5)</f>
        <v>1</v>
      </c>
      <c r="F33" s="3192">
        <f>--(D33=$F$5)</f>
        <v>0</v>
      </c>
      <c r="G33" s="3192">
        <f>--(D33=$G$5)</f>
        <v>0</v>
      </c>
      <c r="H33" s="3191" t="s">
        <v>3559</v>
      </c>
      <c r="I33" s="3191" t="s">
        <v>3537</v>
      </c>
      <c r="J33" s="3193">
        <v>7886.3</v>
      </c>
      <c r="K33" s="3194">
        <v>45658</v>
      </c>
      <c r="L33" s="3194">
        <v>47573</v>
      </c>
      <c r="M33" s="3195">
        <f t="shared" si="3"/>
        <v>2030</v>
      </c>
      <c r="N33" s="3196">
        <f t="shared" si="11"/>
        <v>1916</v>
      </c>
      <c r="O33" s="3193">
        <f t="shared" si="5"/>
        <v>60.164383561643831</v>
      </c>
      <c r="P33" s="3193">
        <f t="shared" si="6"/>
        <v>5.0136986301369859</v>
      </c>
      <c r="Q33" s="3197">
        <v>2.2000000000000002</v>
      </c>
      <c r="R33" s="3194">
        <v>45748</v>
      </c>
      <c r="S33" s="3198">
        <v>2.2000000000000002</v>
      </c>
      <c r="T33" s="3193">
        <v>2.25</v>
      </c>
      <c r="U33" s="3205" t="s">
        <v>3494</v>
      </c>
      <c r="V33" s="3206">
        <v>0</v>
      </c>
      <c r="W33" s="3212" t="s">
        <v>3456</v>
      </c>
      <c r="X33" s="3210">
        <v>30224244.899999999</v>
      </c>
      <c r="Y33" s="3203">
        <f>X33/J33/N33</f>
        <v>2.0002609702611305</v>
      </c>
      <c r="Z33" s="3165">
        <f t="shared" si="9"/>
        <v>15774.658089770353</v>
      </c>
    </row>
    <row r="34" spans="1:26" ht="20.100000000000001" customHeight="1">
      <c r="A34" s="3211"/>
      <c r="B34" s="3190" t="s">
        <v>3560</v>
      </c>
      <c r="C34" s="3199" t="s">
        <v>3558</v>
      </c>
      <c r="D34" s="3192" t="s">
        <v>3432</v>
      </c>
      <c r="E34" s="3192">
        <f>--(D34=$E$5)</f>
        <v>0</v>
      </c>
      <c r="F34" s="3192">
        <f>--(D34=$F$5)</f>
        <v>0</v>
      </c>
      <c r="G34" s="3192">
        <f>--(D34=$G$5)</f>
        <v>1</v>
      </c>
      <c r="H34" s="3191" t="s">
        <v>3559</v>
      </c>
      <c r="I34" s="3191" t="s">
        <v>3537</v>
      </c>
      <c r="J34" s="3193">
        <v>62.1</v>
      </c>
      <c r="K34" s="3194">
        <v>45658</v>
      </c>
      <c r="L34" s="3194">
        <v>46022</v>
      </c>
      <c r="M34" s="3195">
        <f t="shared" si="3"/>
        <v>2025</v>
      </c>
      <c r="N34" s="3196">
        <f t="shared" si="11"/>
        <v>365</v>
      </c>
      <c r="O34" s="3193">
        <f t="shared" si="5"/>
        <v>9.1726027397260275</v>
      </c>
      <c r="P34" s="3193">
        <f t="shared" si="6"/>
        <v>0.76438356164383559</v>
      </c>
      <c r="Q34" s="3197">
        <v>3</v>
      </c>
      <c r="R34" s="3194">
        <v>45658</v>
      </c>
      <c r="S34" s="3198">
        <v>3</v>
      </c>
      <c r="T34" s="3193">
        <f>S34*(1+V34)^ROUNDDOWN((L34-R34)/365,0)</f>
        <v>3</v>
      </c>
      <c r="U34" s="3205" t="s">
        <v>3494</v>
      </c>
      <c r="V34" s="3206">
        <v>0</v>
      </c>
      <c r="W34" s="3201" t="s">
        <v>3456</v>
      </c>
      <c r="X34" s="3210">
        <v>67995.5</v>
      </c>
      <c r="Y34" s="3203">
        <f>X34/J34/N34</f>
        <v>2.9998235281141774</v>
      </c>
      <c r="Z34" s="3165">
        <f t="shared" si="9"/>
        <v>186.28904109589041</v>
      </c>
    </row>
    <row r="35" spans="1:26" ht="20.100000000000001" customHeight="1">
      <c r="A35" s="3211"/>
      <c r="B35" s="3190" t="s">
        <v>3561</v>
      </c>
      <c r="C35" s="3199"/>
      <c r="D35" s="3192" t="s">
        <v>3431</v>
      </c>
      <c r="E35" s="3192">
        <v>0</v>
      </c>
      <c r="F35" s="3192">
        <v>1</v>
      </c>
      <c r="G35" s="3192">
        <v>0</v>
      </c>
      <c r="H35" s="3191" t="s">
        <v>3562</v>
      </c>
      <c r="I35" s="3191" t="s">
        <v>3506</v>
      </c>
      <c r="J35" s="3193">
        <v>3051.98</v>
      </c>
      <c r="K35" s="3194">
        <v>45763</v>
      </c>
      <c r="L35" s="3194">
        <v>47618</v>
      </c>
      <c r="M35" s="3195">
        <f t="shared" si="3"/>
        <v>2030</v>
      </c>
      <c r="N35" s="3196">
        <f t="shared" si="11"/>
        <v>1856</v>
      </c>
      <c r="O35" s="3193">
        <f t="shared" si="5"/>
        <v>61.643835616438352</v>
      </c>
      <c r="P35" s="3193">
        <f t="shared" si="6"/>
        <v>5.1369863013698627</v>
      </c>
      <c r="Q35" s="3197">
        <v>2.4</v>
      </c>
      <c r="R35" s="3194">
        <v>45792</v>
      </c>
      <c r="S35" s="3198">
        <v>2.5</v>
      </c>
      <c r="T35" s="3193">
        <v>2.84</v>
      </c>
      <c r="U35" s="3205" t="s">
        <v>3494</v>
      </c>
      <c r="V35" s="3206">
        <v>0.03</v>
      </c>
      <c r="W35" s="3201">
        <v>1</v>
      </c>
      <c r="X35" s="3213">
        <v>14811195.27</v>
      </c>
      <c r="Y35" s="3203">
        <v>2.66</v>
      </c>
      <c r="Z35" s="3165">
        <f t="shared" si="9"/>
        <v>8118.2668000000003</v>
      </c>
    </row>
    <row r="36" spans="1:26" s="3215" customFormat="1" ht="20.100000000000001" customHeight="1">
      <c r="A36" s="3214"/>
      <c r="B36" s="3190" t="s">
        <v>3563</v>
      </c>
      <c r="C36" s="3199"/>
      <c r="D36" s="3192" t="s">
        <v>3430</v>
      </c>
      <c r="E36" s="3192">
        <v>1</v>
      </c>
      <c r="F36" s="3192">
        <v>0</v>
      </c>
      <c r="G36" s="3192">
        <v>0</v>
      </c>
      <c r="H36" s="3191" t="s">
        <v>3564</v>
      </c>
      <c r="I36" s="3191" t="s">
        <v>3565</v>
      </c>
      <c r="J36" s="3193">
        <v>3945.38</v>
      </c>
      <c r="K36" s="3194">
        <v>45748</v>
      </c>
      <c r="L36" s="3194">
        <v>47573</v>
      </c>
      <c r="M36" s="3195">
        <f t="shared" si="3"/>
        <v>2030</v>
      </c>
      <c r="N36" s="3196">
        <f t="shared" si="11"/>
        <v>1826</v>
      </c>
      <c r="O36" s="3193">
        <f t="shared" si="5"/>
        <v>60.164383561643831</v>
      </c>
      <c r="P36" s="3193">
        <f t="shared" si="6"/>
        <v>5.0136986301369859</v>
      </c>
      <c r="Q36" s="3197">
        <v>2.25</v>
      </c>
      <c r="R36" s="3194">
        <v>45748</v>
      </c>
      <c r="S36" s="3198">
        <v>2.25</v>
      </c>
      <c r="T36" s="3193">
        <v>2.54</v>
      </c>
      <c r="U36" s="3205" t="s">
        <v>3566</v>
      </c>
      <c r="V36" s="3206">
        <v>0.03</v>
      </c>
      <c r="W36" s="3201">
        <v>1</v>
      </c>
      <c r="X36" s="3213">
        <v>14788254.1</v>
      </c>
      <c r="Y36" s="3203">
        <f>X36/J36/N36</f>
        <v>2.0527085551452617</v>
      </c>
      <c r="Z36" s="3165">
        <f t="shared" si="9"/>
        <v>8098.7152792990128</v>
      </c>
    </row>
    <row r="37" spans="1:26" s="3215" customFormat="1" ht="20.100000000000001" hidden="1" customHeight="1" outlineLevel="1">
      <c r="A37" s="3214"/>
      <c r="B37" s="3190"/>
      <c r="C37" s="3199"/>
      <c r="D37" s="3192"/>
      <c r="E37" s="3192"/>
      <c r="F37" s="3192"/>
      <c r="G37" s="3192"/>
      <c r="H37" s="3191"/>
      <c r="I37" s="3191"/>
      <c r="J37" s="3193"/>
      <c r="K37" s="3216"/>
      <c r="L37" s="3217"/>
      <c r="M37" s="3218"/>
      <c r="N37" s="3196"/>
      <c r="O37" s="3193"/>
      <c r="P37" s="3193"/>
      <c r="Q37" s="3197"/>
      <c r="R37" s="3219"/>
      <c r="S37" s="3198"/>
      <c r="T37" s="3220"/>
      <c r="U37" s="3221"/>
      <c r="V37" s="3222"/>
      <c r="W37" s="3223"/>
      <c r="X37" s="3213"/>
      <c r="Y37" s="3203"/>
    </row>
    <row r="38" spans="1:26" s="3215" customFormat="1" ht="20.100000000000001" hidden="1" customHeight="1" outlineLevel="1">
      <c r="A38" s="3214"/>
      <c r="B38" s="3190"/>
      <c r="C38" s="3199"/>
      <c r="D38" s="3192"/>
      <c r="E38" s="3192"/>
      <c r="F38" s="3192"/>
      <c r="G38" s="3192"/>
      <c r="H38" s="3191"/>
      <c r="I38" s="3191"/>
      <c r="J38" s="3193"/>
      <c r="K38" s="3216"/>
      <c r="L38" s="3217"/>
      <c r="M38" s="3218"/>
      <c r="N38" s="3196"/>
      <c r="O38" s="3193"/>
      <c r="P38" s="3193"/>
      <c r="Q38" s="3197"/>
      <c r="R38" s="3219"/>
      <c r="S38" s="3198"/>
      <c r="T38" s="3220"/>
      <c r="U38" s="3221"/>
      <c r="V38" s="3222"/>
      <c r="W38" s="3223"/>
      <c r="X38" s="3213"/>
      <c r="Y38" s="3203"/>
    </row>
    <row r="39" spans="1:26" s="3215" customFormat="1" ht="20.100000000000001" hidden="1" customHeight="1" outlineLevel="1">
      <c r="A39" s="3214"/>
      <c r="B39" s="3190"/>
      <c r="C39" s="3199"/>
      <c r="D39" s="3192"/>
      <c r="E39" s="3192"/>
      <c r="F39" s="3192"/>
      <c r="G39" s="3192"/>
      <c r="H39" s="3191"/>
      <c r="I39" s="3191"/>
      <c r="J39" s="3193"/>
      <c r="K39" s="3216"/>
      <c r="L39" s="3217"/>
      <c r="M39" s="3218"/>
      <c r="N39" s="3196"/>
      <c r="O39" s="3193"/>
      <c r="P39" s="3193"/>
      <c r="Q39" s="3197"/>
      <c r="R39" s="3219"/>
      <c r="S39" s="3198"/>
      <c r="T39" s="3220"/>
      <c r="U39" s="3221"/>
      <c r="V39" s="3222"/>
      <c r="W39" s="3223"/>
      <c r="X39" s="3213"/>
      <c r="Y39" s="3203"/>
    </row>
    <row r="40" spans="1:26" s="3215" customFormat="1" ht="20.100000000000001" hidden="1" customHeight="1" outlineLevel="1">
      <c r="A40" s="3214"/>
      <c r="B40" s="3190"/>
      <c r="C40" s="3199"/>
      <c r="D40" s="3192"/>
      <c r="E40" s="3192"/>
      <c r="F40" s="3192"/>
      <c r="G40" s="3192"/>
      <c r="H40" s="3191"/>
      <c r="I40" s="3191"/>
      <c r="J40" s="3193"/>
      <c r="K40" s="3216"/>
      <c r="L40" s="3217"/>
      <c r="M40" s="3218"/>
      <c r="N40" s="3196"/>
      <c r="O40" s="3193"/>
      <c r="P40" s="3193"/>
      <c r="Q40" s="3197"/>
      <c r="R40" s="3219"/>
      <c r="S40" s="3198"/>
      <c r="T40" s="3220"/>
      <c r="U40" s="3221"/>
      <c r="V40" s="3222"/>
      <c r="W40" s="3223"/>
      <c r="X40" s="3213"/>
      <c r="Y40" s="3203"/>
    </row>
    <row r="41" spans="1:26" s="3215" customFormat="1" ht="20.100000000000001" hidden="1" customHeight="1" outlineLevel="1">
      <c r="A41" s="3164"/>
      <c r="B41" s="3190"/>
      <c r="C41" s="3199"/>
      <c r="D41" s="3192"/>
      <c r="E41" s="3192"/>
      <c r="F41" s="3192"/>
      <c r="G41" s="3192"/>
      <c r="H41" s="3191"/>
      <c r="I41" s="3191"/>
      <c r="J41" s="3193"/>
      <c r="K41" s="3216"/>
      <c r="L41" s="3217"/>
      <c r="M41" s="3218"/>
      <c r="N41" s="3196"/>
      <c r="O41" s="3193"/>
      <c r="P41" s="3193"/>
      <c r="Q41" s="3197"/>
      <c r="R41" s="3219"/>
      <c r="S41" s="3198"/>
      <c r="T41" s="3220"/>
      <c r="U41" s="3221"/>
      <c r="V41" s="3222"/>
      <c r="W41" s="3223"/>
      <c r="X41" s="3213"/>
      <c r="Y41" s="3203"/>
    </row>
    <row r="42" spans="1:26" s="3215" customFormat="1" ht="20.100000000000001" customHeight="1" collapsed="1">
      <c r="A42" s="3164"/>
      <c r="B42" s="3224" t="s">
        <v>3567</v>
      </c>
      <c r="C42" s="3165"/>
      <c r="D42" s="3165"/>
      <c r="E42" s="3225">
        <f>SUM(E6:E41)</f>
        <v>9</v>
      </c>
      <c r="F42" s="3225">
        <f>SUM(F6:F41)</f>
        <v>14</v>
      </c>
      <c r="G42" s="3225">
        <f>SUM(G6:G41)</f>
        <v>8</v>
      </c>
      <c r="H42" s="3226"/>
      <c r="I42" s="3226"/>
      <c r="J42" s="3227">
        <f>SUM(J6:J41)</f>
        <v>104176.07000000002</v>
      </c>
      <c r="K42" s="3226"/>
      <c r="L42" s="3228"/>
      <c r="M42" s="3229"/>
      <c r="N42" s="3230">
        <f>SUMPRODUCT(N6:N41,J6:J41)/J42</f>
        <v>3003.7267476110396</v>
      </c>
      <c r="O42" s="3231">
        <f>SUMPRODUCT(O6:O41,J6:J41)/J42</f>
        <v>65.498189002627555</v>
      </c>
      <c r="P42" s="3231">
        <f>SUMPRODUCT(P6:P41,J6:J41)/J42</f>
        <v>5.4581824168856281</v>
      </c>
      <c r="Q42" s="3232">
        <f>SUMPRODUCT(Q6:Q41,J6:J41)/J42</f>
        <v>2.2653536554643359</v>
      </c>
      <c r="R42" s="3228"/>
      <c r="S42" s="3233">
        <f t="array" ref="S42">SUMPRODUCT(S6:S41,J6:J41)/J42</f>
        <v>2.3615940052259603</v>
      </c>
      <c r="T42" s="3234"/>
      <c r="U42" s="3235"/>
      <c r="V42" s="3236"/>
      <c r="W42" s="3237"/>
      <c r="X42" s="3238"/>
      <c r="Y42" s="3239">
        <f>SUMPRODUCT(Y6:Y41,J6:J41)/J42</f>
        <v>2.215171492907102</v>
      </c>
      <c r="Z42" s="3215">
        <f>SUM(Z6:Z36)</f>
        <v>230767.8605070948</v>
      </c>
    </row>
    <row r="43" spans="1:26" s="3215" customFormat="1">
      <c r="A43" s="3164"/>
      <c r="B43" s="3165"/>
      <c r="C43" s="3165"/>
      <c r="D43" s="3165"/>
      <c r="E43" s="3171"/>
      <c r="F43" s="3171"/>
      <c r="G43" s="3171"/>
      <c r="H43" s="3171"/>
      <c r="I43" s="3171"/>
      <c r="J43" s="3171"/>
      <c r="K43" s="3171"/>
      <c r="L43" s="3240"/>
      <c r="M43" s="3241"/>
      <c r="N43" s="3168"/>
      <c r="O43" s="3240"/>
      <c r="P43" s="3240"/>
      <c r="Q43" s="3169"/>
      <c r="R43" s="3240"/>
      <c r="S43" s="3170"/>
      <c r="T43" s="3171"/>
      <c r="U43" s="3172"/>
      <c r="V43" s="3173"/>
      <c r="W43" s="3171"/>
      <c r="X43" s="3242"/>
      <c r="Y43" s="3252">
        <f>Z42/J42</f>
        <v>2.215171492907102</v>
      </c>
    </row>
    <row r="44" spans="1:26" s="3215" customFormat="1">
      <c r="A44" s="3164"/>
      <c r="B44" s="3165"/>
      <c r="C44" s="3165"/>
      <c r="E44" s="3171"/>
      <c r="F44" s="3171"/>
      <c r="G44" s="3171"/>
      <c r="H44" s="3171"/>
      <c r="I44" s="3171"/>
      <c r="J44" s="3171"/>
      <c r="K44" s="3171"/>
      <c r="L44" s="3240"/>
      <c r="M44" s="3241"/>
      <c r="N44" s="3168"/>
      <c r="O44" s="3240"/>
      <c r="P44" s="3240"/>
      <c r="Q44" s="3169"/>
      <c r="R44" s="3240"/>
      <c r="S44" s="3170"/>
      <c r="T44" s="3171"/>
      <c r="U44" s="3172"/>
      <c r="V44" s="3173"/>
      <c r="W44" s="3171"/>
      <c r="X44" s="3242"/>
      <c r="Y44" s="3242"/>
    </row>
    <row r="45" spans="1:26" s="3215" customFormat="1">
      <c r="A45" s="3164"/>
      <c r="B45" s="3165"/>
      <c r="C45" s="3165"/>
      <c r="D45" s="3165"/>
      <c r="E45" s="3171"/>
      <c r="F45" s="3171"/>
      <c r="G45" s="3171"/>
      <c r="H45" s="3171"/>
      <c r="I45" s="3171"/>
      <c r="J45" s="3171"/>
      <c r="K45" s="3171"/>
      <c r="L45" s="3240"/>
      <c r="M45" s="3241"/>
      <c r="N45" s="3168"/>
      <c r="O45" s="3240"/>
      <c r="P45" s="3240"/>
      <c r="Q45" s="3169"/>
      <c r="R45" s="3240"/>
      <c r="S45" s="3170"/>
      <c r="T45" s="3171"/>
      <c r="U45" s="3172"/>
      <c r="V45" s="3173"/>
      <c r="W45" s="3171"/>
      <c r="X45" s="3242"/>
      <c r="Y45" s="3242"/>
    </row>
    <row r="46" spans="1:26" s="3215" customFormat="1">
      <c r="A46" s="3164"/>
      <c r="B46" s="3165"/>
      <c r="C46" s="3165"/>
      <c r="D46" s="3165"/>
      <c r="E46" s="3171"/>
      <c r="F46" s="3171"/>
      <c r="G46" s="3171"/>
      <c r="H46" s="3171"/>
      <c r="I46" s="3171"/>
      <c r="J46" s="3171"/>
      <c r="K46" s="3171"/>
      <c r="L46" s="3243"/>
      <c r="M46" s="3241"/>
      <c r="N46" s="3168"/>
      <c r="O46" s="3240"/>
      <c r="P46" s="3240"/>
      <c r="Q46" s="3169"/>
      <c r="R46" s="3240"/>
      <c r="S46" s="3170"/>
      <c r="T46" s="3171"/>
      <c r="U46" s="3172"/>
      <c r="V46" s="3173"/>
      <c r="W46" s="3171"/>
      <c r="X46" s="3242"/>
      <c r="Y46" s="3242"/>
    </row>
    <row r="47" spans="1:26" s="3215" customFormat="1">
      <c r="A47" s="3164"/>
      <c r="B47" s="3165"/>
      <c r="C47" s="3165"/>
      <c r="D47" s="3165"/>
      <c r="E47" s="3171"/>
      <c r="F47" s="3171"/>
      <c r="G47" s="3171"/>
      <c r="H47" s="3171"/>
      <c r="I47" s="3171"/>
      <c r="J47" s="3171"/>
      <c r="K47" s="3171"/>
      <c r="L47" s="3243"/>
      <c r="M47" s="3241"/>
      <c r="N47" s="3168"/>
      <c r="O47" s="3240"/>
      <c r="P47" s="3240"/>
      <c r="Q47" s="3169"/>
      <c r="R47" s="3240"/>
      <c r="S47" s="3170"/>
      <c r="T47" s="3171"/>
      <c r="U47" s="3172"/>
      <c r="V47" s="3173"/>
      <c r="W47" s="3171"/>
      <c r="X47" s="3242"/>
      <c r="Y47" s="3242"/>
    </row>
    <row r="48" spans="1:26" s="3215" customFormat="1">
      <c r="A48" s="3164"/>
      <c r="B48" s="3165"/>
      <c r="C48" s="3165"/>
      <c r="D48" s="3165"/>
      <c r="E48" s="3171"/>
      <c r="F48" s="3171"/>
      <c r="G48" s="3171"/>
      <c r="H48" s="3171"/>
      <c r="I48" s="3171"/>
      <c r="J48" s="3171"/>
      <c r="K48" s="3171"/>
      <c r="L48" s="3243"/>
      <c r="M48" s="3241"/>
      <c r="N48" s="3168"/>
      <c r="O48" s="3240"/>
      <c r="P48" s="3240"/>
      <c r="Q48" s="3169"/>
      <c r="R48" s="3240"/>
      <c r="S48" s="3170"/>
      <c r="T48" s="3171"/>
      <c r="U48" s="3172"/>
      <c r="V48" s="3173"/>
      <c r="W48" s="3171"/>
      <c r="X48" s="3242"/>
      <c r="Y48" s="3242"/>
    </row>
    <row r="49" spans="1:25" s="3215" customFormat="1">
      <c r="A49" s="3164"/>
      <c r="B49" s="3165"/>
      <c r="C49" s="3165"/>
      <c r="D49" s="3165"/>
      <c r="E49" s="3171"/>
      <c r="F49" s="3171"/>
      <c r="G49" s="3171"/>
      <c r="H49" s="3171"/>
      <c r="I49" s="3171"/>
      <c r="J49" s="3171"/>
      <c r="K49" s="3171"/>
      <c r="L49" s="3240"/>
      <c r="M49" s="3241"/>
      <c r="N49" s="3168"/>
      <c r="O49" s="3240"/>
      <c r="P49" s="3240"/>
      <c r="Q49" s="3169"/>
      <c r="R49" s="3240"/>
      <c r="S49" s="3170"/>
      <c r="T49" s="3171"/>
      <c r="U49" s="3172"/>
      <c r="V49" s="3173"/>
      <c r="W49" s="3171"/>
      <c r="X49" s="3242"/>
      <c r="Y49" s="3242"/>
    </row>
    <row r="50" spans="1:25" s="3215" customFormat="1">
      <c r="A50" s="3164"/>
      <c r="B50" s="3165"/>
      <c r="C50" s="3165"/>
      <c r="D50" s="3165"/>
      <c r="E50" s="3171"/>
      <c r="F50" s="3171"/>
      <c r="G50" s="3171"/>
      <c r="H50" s="3171"/>
      <c r="I50" s="3171"/>
      <c r="J50" s="3171"/>
      <c r="K50" s="3171"/>
      <c r="L50" s="3240"/>
      <c r="M50" s="3241"/>
      <c r="N50" s="3168"/>
      <c r="O50" s="3240"/>
      <c r="P50" s="3240"/>
      <c r="Q50" s="3169"/>
      <c r="R50" s="3240"/>
      <c r="S50" s="3170"/>
      <c r="T50" s="3171"/>
      <c r="U50" s="3172"/>
      <c r="V50" s="3173"/>
      <c r="W50" s="3171"/>
      <c r="X50" s="3242"/>
      <c r="Y50" s="3242"/>
    </row>
    <row r="51" spans="1:25" s="3215" customFormat="1">
      <c r="A51" s="3164"/>
      <c r="B51" s="3165"/>
      <c r="C51" s="3165"/>
      <c r="D51" s="3167"/>
      <c r="E51" s="3171"/>
      <c r="F51" s="3171"/>
      <c r="G51" s="3171"/>
      <c r="H51" s="3171"/>
      <c r="I51" s="3171"/>
      <c r="J51" s="3171"/>
      <c r="K51" s="3171"/>
      <c r="L51" s="3240"/>
      <c r="M51" s="3241"/>
      <c r="N51" s="3168"/>
      <c r="O51" s="3240"/>
      <c r="P51" s="3240"/>
      <c r="Q51" s="3169"/>
      <c r="R51" s="3240"/>
      <c r="S51" s="3170"/>
      <c r="T51" s="3171"/>
      <c r="U51" s="3172"/>
      <c r="V51" s="3173"/>
      <c r="W51" s="3171"/>
      <c r="X51" s="3242"/>
      <c r="Y51" s="3242"/>
    </row>
    <row r="52" spans="1:25" s="3215" customFormat="1">
      <c r="A52" s="3164"/>
      <c r="B52" s="3165"/>
      <c r="C52" s="3165"/>
      <c r="D52" s="3244"/>
      <c r="E52" s="3171"/>
      <c r="F52" s="3171"/>
      <c r="G52" s="3171"/>
      <c r="H52" s="3171"/>
      <c r="I52" s="3171"/>
      <c r="J52" s="3171"/>
      <c r="K52" s="3171"/>
      <c r="L52" s="3240"/>
      <c r="M52" s="3241"/>
      <c r="N52" s="3168"/>
      <c r="O52" s="3240"/>
      <c r="P52" s="3240"/>
      <c r="Q52" s="3169"/>
      <c r="R52" s="3240"/>
      <c r="S52" s="3170"/>
      <c r="T52" s="3171"/>
      <c r="U52" s="3172"/>
      <c r="V52" s="3173"/>
      <c r="W52" s="3171"/>
      <c r="X52" s="3242"/>
      <c r="Y52" s="3242"/>
    </row>
    <row r="53" spans="1:25" s="3215" customFormat="1">
      <c r="A53" s="3164"/>
      <c r="B53" s="3165"/>
      <c r="C53" s="3165"/>
      <c r="D53" s="3244"/>
      <c r="E53" s="3171"/>
      <c r="F53" s="3171"/>
      <c r="G53" s="3171"/>
      <c r="H53" s="3171"/>
      <c r="I53" s="3171"/>
      <c r="J53" s="3171"/>
      <c r="K53" s="3171"/>
      <c r="L53" s="3240"/>
      <c r="M53" s="3241"/>
      <c r="N53" s="3168"/>
      <c r="O53" s="3240"/>
      <c r="P53" s="3240"/>
      <c r="Q53" s="3169"/>
      <c r="R53" s="3240"/>
      <c r="S53" s="3170"/>
      <c r="T53" s="3171"/>
      <c r="U53" s="3172"/>
      <c r="V53" s="3173"/>
      <c r="W53" s="3171"/>
      <c r="X53" s="3242"/>
      <c r="Y53" s="3242"/>
    </row>
    <row r="54" spans="1:25" s="3215" customFormat="1">
      <c r="A54" s="3164"/>
      <c r="B54" s="3165"/>
      <c r="C54" s="3165"/>
      <c r="D54" s="3244"/>
      <c r="E54" s="3171"/>
      <c r="F54" s="3171"/>
      <c r="G54" s="3171"/>
      <c r="H54" s="3171"/>
      <c r="I54" s="3171"/>
      <c r="J54" s="3171"/>
      <c r="K54" s="3171"/>
      <c r="L54" s="3240"/>
      <c r="M54" s="3241"/>
      <c r="N54" s="3168"/>
      <c r="O54" s="3240"/>
      <c r="P54" s="3240"/>
      <c r="Q54" s="3169"/>
      <c r="R54" s="3240"/>
      <c r="S54" s="3170"/>
      <c r="T54" s="3171"/>
      <c r="U54" s="3172"/>
      <c r="V54" s="3173"/>
      <c r="W54" s="3171"/>
      <c r="X54" s="3242"/>
      <c r="Y54" s="3242"/>
    </row>
    <row r="55" spans="1:25" s="3215" customFormat="1">
      <c r="A55" s="3164"/>
      <c r="B55" s="3165"/>
      <c r="C55" s="3165"/>
      <c r="D55" s="3244"/>
      <c r="E55" s="3171"/>
      <c r="F55" s="3171"/>
      <c r="G55" s="3171"/>
      <c r="H55" s="3171"/>
      <c r="I55" s="3171"/>
      <c r="J55" s="3171"/>
      <c r="K55" s="3171"/>
      <c r="L55" s="3240"/>
      <c r="M55" s="3241"/>
      <c r="N55" s="3168"/>
      <c r="O55" s="3240"/>
      <c r="P55" s="3240"/>
      <c r="Q55" s="3169"/>
      <c r="R55" s="3240"/>
      <c r="S55" s="3170"/>
      <c r="T55" s="3171"/>
      <c r="U55" s="3172"/>
      <c r="V55" s="3173"/>
      <c r="W55" s="3171"/>
      <c r="X55" s="3242"/>
      <c r="Y55" s="3242"/>
    </row>
    <row r="56" spans="1:25" s="3215" customFormat="1">
      <c r="A56" s="3164"/>
      <c r="B56" s="3165"/>
      <c r="C56" s="3165"/>
      <c r="D56" s="3244"/>
      <c r="E56" s="3171"/>
      <c r="F56" s="3171"/>
      <c r="G56" s="3171"/>
      <c r="H56" s="3171"/>
      <c r="I56" s="3171"/>
      <c r="J56" s="3171"/>
      <c r="K56" s="3171"/>
      <c r="L56" s="3240"/>
      <c r="M56" s="3241"/>
      <c r="N56" s="3168"/>
      <c r="O56" s="3240"/>
      <c r="P56" s="3240"/>
      <c r="Q56" s="3169"/>
      <c r="R56" s="3240"/>
      <c r="S56" s="3170"/>
      <c r="T56" s="3171"/>
      <c r="U56" s="3172"/>
      <c r="V56" s="3173"/>
      <c r="W56" s="3171"/>
      <c r="X56" s="3242"/>
      <c r="Y56" s="3242"/>
    </row>
    <row r="57" spans="1:25" s="3215" customFormat="1">
      <c r="A57" s="3164"/>
      <c r="B57" s="3165"/>
      <c r="C57" s="3165"/>
      <c r="D57" s="3244"/>
      <c r="E57" s="3171"/>
      <c r="F57" s="3171"/>
      <c r="G57" s="3171"/>
      <c r="H57" s="3171"/>
      <c r="I57" s="3171"/>
      <c r="J57" s="3171"/>
      <c r="K57" s="3171"/>
      <c r="L57" s="3240"/>
      <c r="M57" s="3241"/>
      <c r="N57" s="3168"/>
      <c r="O57" s="3240"/>
      <c r="P57" s="3240"/>
      <c r="Q57" s="3169"/>
      <c r="R57" s="3240"/>
      <c r="S57" s="3170"/>
      <c r="T57" s="3171"/>
      <c r="U57" s="3172"/>
      <c r="V57" s="3173"/>
      <c r="W57" s="3171"/>
      <c r="X57" s="3242"/>
      <c r="Y57" s="3242"/>
    </row>
    <row r="58" spans="1:25" s="3215" customFormat="1">
      <c r="A58" s="3164"/>
      <c r="B58" s="3165"/>
      <c r="C58" s="3165"/>
      <c r="D58" s="3244"/>
      <c r="E58" s="3171"/>
      <c r="F58" s="3171"/>
      <c r="G58" s="3171"/>
      <c r="H58" s="3171"/>
      <c r="I58" s="3171"/>
      <c r="J58" s="3171"/>
      <c r="K58" s="3171"/>
      <c r="L58" s="3240"/>
      <c r="M58" s="3241"/>
      <c r="N58" s="3168"/>
      <c r="O58" s="3240"/>
      <c r="P58" s="3240"/>
      <c r="Q58" s="3169"/>
      <c r="R58" s="3240"/>
      <c r="S58" s="3170"/>
      <c r="T58" s="3171"/>
      <c r="U58" s="3172"/>
      <c r="V58" s="3173"/>
      <c r="W58" s="3171"/>
      <c r="X58" s="3242"/>
      <c r="Y58" s="3242"/>
    </row>
    <row r="59" spans="1:25" s="3215" customFormat="1">
      <c r="A59" s="3164"/>
      <c r="B59" s="3165"/>
      <c r="C59" s="3165"/>
      <c r="D59" s="3244"/>
      <c r="E59" s="3171"/>
      <c r="F59" s="3171"/>
      <c r="G59" s="3171"/>
      <c r="H59" s="3171"/>
      <c r="I59" s="3171"/>
      <c r="J59" s="3171"/>
      <c r="K59" s="3171"/>
      <c r="L59" s="3240"/>
      <c r="M59" s="3241"/>
      <c r="N59" s="3168"/>
      <c r="O59" s="3240"/>
      <c r="P59" s="3240"/>
      <c r="Q59" s="3169"/>
      <c r="R59" s="3240"/>
      <c r="S59" s="3170"/>
      <c r="T59" s="3171"/>
      <c r="U59" s="3172"/>
      <c r="V59" s="3173"/>
      <c r="W59" s="3171"/>
      <c r="X59" s="3242"/>
      <c r="Y59" s="3242"/>
    </row>
    <row r="60" spans="1:25" s="3215" customFormat="1">
      <c r="A60" s="3164"/>
      <c r="B60" s="3165"/>
      <c r="C60" s="3165"/>
      <c r="D60" s="3244"/>
      <c r="E60" s="3171"/>
      <c r="F60" s="3171"/>
      <c r="G60" s="3171"/>
      <c r="H60" s="3171"/>
      <c r="I60" s="3171"/>
      <c r="J60" s="3171"/>
      <c r="K60" s="3171"/>
      <c r="L60" s="3240"/>
      <c r="M60" s="3241"/>
      <c r="N60" s="3168"/>
      <c r="O60" s="3240"/>
      <c r="P60" s="3240"/>
      <c r="Q60" s="3169"/>
      <c r="R60" s="3240"/>
      <c r="S60" s="3170"/>
      <c r="T60" s="3171"/>
      <c r="U60" s="3172"/>
      <c r="V60" s="3173"/>
      <c r="W60" s="3171"/>
      <c r="X60" s="3242"/>
      <c r="Y60" s="3242"/>
    </row>
    <row r="61" spans="1:25" s="3215" customFormat="1">
      <c r="A61" s="3164"/>
      <c r="B61" s="3165"/>
      <c r="C61" s="3165"/>
      <c r="D61" s="3244"/>
      <c r="E61" s="3171"/>
      <c r="F61" s="3171"/>
      <c r="G61" s="3171"/>
      <c r="H61" s="3171"/>
      <c r="I61" s="3171"/>
      <c r="J61" s="3171"/>
      <c r="K61" s="3171"/>
      <c r="L61" s="3240"/>
      <c r="M61" s="3241"/>
      <c r="N61" s="3168"/>
      <c r="O61" s="3240"/>
      <c r="P61" s="3240"/>
      <c r="Q61" s="3169"/>
      <c r="R61" s="3240"/>
      <c r="S61" s="3170"/>
      <c r="T61" s="3171"/>
      <c r="U61" s="3172"/>
      <c r="V61" s="3173"/>
      <c r="W61" s="3171"/>
      <c r="X61" s="3242"/>
      <c r="Y61" s="3242"/>
    </row>
    <row r="62" spans="1:25" s="3215" customFormat="1">
      <c r="A62" s="3164"/>
      <c r="B62" s="3165"/>
      <c r="C62" s="3165"/>
      <c r="D62" s="3244"/>
      <c r="E62" s="3171"/>
      <c r="F62" s="3171"/>
      <c r="G62" s="3171"/>
      <c r="H62" s="3171"/>
      <c r="I62" s="3171"/>
      <c r="J62" s="3171"/>
      <c r="K62" s="3171"/>
      <c r="L62" s="3240"/>
      <c r="M62" s="3241"/>
      <c r="N62" s="3168"/>
      <c r="O62" s="3240"/>
      <c r="P62" s="3240"/>
      <c r="Q62" s="3169"/>
      <c r="R62" s="3240"/>
      <c r="S62" s="3170"/>
      <c r="T62" s="3171"/>
      <c r="U62" s="3172"/>
      <c r="V62" s="3173"/>
      <c r="W62" s="3171"/>
      <c r="X62" s="3242"/>
      <c r="Y62" s="3242"/>
    </row>
    <row r="63" spans="1:25" s="3215" customFormat="1">
      <c r="A63" s="3164"/>
      <c r="B63" s="3165"/>
      <c r="C63" s="3165"/>
      <c r="D63" s="3244"/>
      <c r="E63" s="3171"/>
      <c r="F63" s="3171"/>
      <c r="G63" s="3171"/>
      <c r="H63" s="3171"/>
      <c r="I63" s="3171"/>
      <c r="J63" s="3171"/>
      <c r="K63" s="3171"/>
      <c r="L63" s="3240"/>
      <c r="M63" s="3241"/>
      <c r="N63" s="3168"/>
      <c r="O63" s="3240"/>
      <c r="P63" s="3240"/>
      <c r="Q63" s="3169"/>
      <c r="R63" s="3240"/>
      <c r="S63" s="3170"/>
      <c r="T63" s="3171"/>
      <c r="U63" s="3172"/>
      <c r="V63" s="3173"/>
      <c r="W63" s="3171"/>
      <c r="X63" s="3242"/>
      <c r="Y63" s="3242"/>
    </row>
    <row r="64" spans="1:25" s="3215" customFormat="1">
      <c r="A64" s="3164"/>
      <c r="B64" s="3165"/>
      <c r="C64" s="3165"/>
      <c r="D64" s="3244"/>
      <c r="E64" s="3245"/>
      <c r="F64" s="3246"/>
      <c r="G64" s="3247"/>
      <c r="H64" s="3181"/>
      <c r="I64" s="3171"/>
      <c r="J64" s="3166"/>
      <c r="K64" s="3248"/>
      <c r="L64" s="3240"/>
      <c r="M64" s="3241"/>
      <c r="N64" s="3168"/>
      <c r="O64" s="3240"/>
      <c r="P64" s="3240"/>
      <c r="Q64" s="3169"/>
      <c r="R64" s="3240"/>
      <c r="S64" s="3170"/>
      <c r="T64" s="3171"/>
      <c r="U64" s="3172"/>
      <c r="V64" s="3173"/>
      <c r="W64" s="3171"/>
      <c r="X64" s="3242"/>
      <c r="Y64" s="3242"/>
    </row>
    <row r="65" spans="1:25" s="3215" customFormat="1">
      <c r="A65" s="3164"/>
      <c r="B65" s="3165"/>
      <c r="C65" s="3165"/>
      <c r="D65" s="3244"/>
      <c r="E65" s="3245"/>
      <c r="F65" s="3246"/>
      <c r="G65" s="3247"/>
      <c r="H65" s="3181"/>
      <c r="I65" s="3171"/>
      <c r="J65" s="3166"/>
      <c r="K65" s="3248"/>
      <c r="L65" s="3240"/>
      <c r="M65" s="3241"/>
      <c r="N65" s="3168"/>
      <c r="O65" s="3240"/>
      <c r="P65" s="3240"/>
      <c r="Q65" s="3169"/>
      <c r="R65" s="3240"/>
      <c r="S65" s="3170"/>
      <c r="T65" s="3171"/>
      <c r="U65" s="3172"/>
      <c r="V65" s="3173"/>
      <c r="W65" s="3171"/>
      <c r="X65" s="3242"/>
      <c r="Y65" s="3242"/>
    </row>
    <row r="66" spans="1:25" s="3215" customFormat="1">
      <c r="A66" s="3164"/>
      <c r="B66" s="3165"/>
      <c r="C66" s="3165"/>
      <c r="D66" s="3244"/>
      <c r="E66" s="3245"/>
      <c r="F66" s="3246"/>
      <c r="G66" s="3247"/>
      <c r="H66" s="3181"/>
      <c r="I66" s="3171"/>
      <c r="J66" s="3166"/>
      <c r="K66" s="3248"/>
      <c r="L66" s="3240"/>
      <c r="M66" s="3241"/>
      <c r="N66" s="3168"/>
      <c r="O66" s="3240"/>
      <c r="P66" s="3240"/>
      <c r="Q66" s="3169"/>
      <c r="R66" s="3240"/>
      <c r="S66" s="3170"/>
      <c r="T66" s="3171"/>
      <c r="U66" s="3172"/>
      <c r="V66" s="3173"/>
      <c r="W66" s="3171"/>
      <c r="X66" s="3242"/>
      <c r="Y66" s="3242"/>
    </row>
    <row r="67" spans="1:25" s="3215" customFormat="1">
      <c r="A67" s="3164"/>
      <c r="B67" s="3165"/>
      <c r="C67" s="3165"/>
      <c r="D67" s="3244"/>
      <c r="E67" s="3245"/>
      <c r="F67" s="3246"/>
      <c r="G67" s="3247"/>
      <c r="H67" s="3181"/>
      <c r="I67" s="3171"/>
      <c r="J67" s="3166"/>
      <c r="K67" s="3248"/>
      <c r="L67" s="3240"/>
      <c r="M67" s="3241"/>
      <c r="N67" s="3168"/>
      <c r="O67" s="3240"/>
      <c r="P67" s="3240"/>
      <c r="Q67" s="3169"/>
      <c r="R67" s="3240"/>
      <c r="S67" s="3170"/>
      <c r="T67" s="3171"/>
      <c r="U67" s="3172"/>
      <c r="V67" s="3173"/>
      <c r="W67" s="3171"/>
      <c r="X67" s="3242"/>
      <c r="Y67" s="3242"/>
    </row>
    <row r="68" spans="1:25" s="3215" customFormat="1">
      <c r="A68" s="3164"/>
      <c r="B68" s="3165"/>
      <c r="C68" s="3165"/>
      <c r="D68" s="3244"/>
      <c r="E68" s="3245"/>
      <c r="F68" s="3246"/>
      <c r="G68" s="3247"/>
      <c r="H68" s="3181"/>
      <c r="I68" s="3171"/>
      <c r="J68" s="3166"/>
      <c r="K68" s="3248"/>
      <c r="L68" s="3240"/>
      <c r="M68" s="3241"/>
      <c r="N68" s="3168"/>
      <c r="O68" s="3240"/>
      <c r="P68" s="3240"/>
      <c r="Q68" s="3169"/>
      <c r="R68" s="3240"/>
      <c r="S68" s="3170"/>
      <c r="T68" s="3171"/>
      <c r="U68" s="3172"/>
      <c r="V68" s="3173"/>
      <c r="W68" s="3171"/>
      <c r="X68" s="3242"/>
      <c r="Y68" s="3242"/>
    </row>
    <row r="69" spans="1:25" s="3215" customFormat="1">
      <c r="A69" s="3164"/>
      <c r="B69" s="3165"/>
      <c r="C69" s="3165"/>
      <c r="D69" s="3244"/>
      <c r="E69" s="3245"/>
      <c r="F69" s="3246"/>
      <c r="G69" s="3247"/>
      <c r="H69" s="3181"/>
      <c r="I69" s="3171"/>
      <c r="J69" s="3166"/>
      <c r="K69" s="3248"/>
      <c r="L69" s="3240"/>
      <c r="M69" s="3241"/>
      <c r="N69" s="3168"/>
      <c r="O69" s="3240"/>
      <c r="P69" s="3240"/>
      <c r="Q69" s="3169"/>
      <c r="R69" s="3240"/>
      <c r="S69" s="3170"/>
      <c r="T69" s="3171"/>
      <c r="U69" s="3172"/>
      <c r="V69" s="3173"/>
      <c r="W69" s="3171"/>
      <c r="X69" s="3242"/>
      <c r="Y69" s="3242"/>
    </row>
    <row r="70" spans="1:25" s="3215" customFormat="1">
      <c r="A70" s="3164"/>
      <c r="B70" s="3165"/>
      <c r="C70" s="3165"/>
      <c r="D70" s="3244"/>
      <c r="E70" s="3245"/>
      <c r="F70" s="3246"/>
      <c r="G70" s="3247"/>
      <c r="H70" s="3181"/>
      <c r="I70" s="3171"/>
      <c r="J70" s="3166"/>
      <c r="K70" s="3248"/>
      <c r="L70" s="3240"/>
      <c r="M70" s="3241"/>
      <c r="N70" s="3168"/>
      <c r="O70" s="3240"/>
      <c r="P70" s="3240"/>
      <c r="Q70" s="3169"/>
      <c r="R70" s="3240"/>
      <c r="S70" s="3170"/>
      <c r="T70" s="3171"/>
      <c r="U70" s="3172"/>
      <c r="V70" s="3173"/>
      <c r="W70" s="3171"/>
      <c r="X70" s="3242"/>
      <c r="Y70" s="3242"/>
    </row>
    <row r="71" spans="1:25" s="3215" customFormat="1">
      <c r="A71" s="3164"/>
      <c r="B71" s="3165"/>
      <c r="C71" s="3165"/>
      <c r="D71" s="3244"/>
      <c r="E71" s="3245"/>
      <c r="F71" s="3246"/>
      <c r="G71" s="3247"/>
      <c r="H71" s="3181"/>
      <c r="I71" s="3171"/>
      <c r="J71" s="3166"/>
      <c r="K71" s="3248"/>
      <c r="L71" s="3240"/>
      <c r="M71" s="3241"/>
      <c r="N71" s="3168"/>
      <c r="O71" s="3240"/>
      <c r="P71" s="3240"/>
      <c r="Q71" s="3169"/>
      <c r="R71" s="3240"/>
      <c r="S71" s="3170"/>
      <c r="T71" s="3171"/>
      <c r="U71" s="3172"/>
      <c r="V71" s="3173"/>
      <c r="W71" s="3171"/>
      <c r="X71" s="3242"/>
      <c r="Y71" s="3242"/>
    </row>
    <row r="72" spans="1:25" s="3215" customFormat="1">
      <c r="A72" s="3164"/>
      <c r="B72" s="3165"/>
      <c r="C72" s="3165"/>
      <c r="D72" s="3244"/>
      <c r="E72" s="3245"/>
      <c r="F72" s="3246"/>
      <c r="G72" s="3247"/>
      <c r="H72" s="3181"/>
      <c r="I72" s="3171"/>
      <c r="J72" s="3166"/>
      <c r="K72" s="3248"/>
      <c r="L72" s="3240"/>
      <c r="M72" s="3241"/>
      <c r="N72" s="3168"/>
      <c r="O72" s="3240"/>
      <c r="P72" s="3240"/>
      <c r="Q72" s="3169"/>
      <c r="R72" s="3240"/>
      <c r="S72" s="3170"/>
      <c r="T72" s="3171"/>
      <c r="U72" s="3172"/>
      <c r="V72" s="3173"/>
      <c r="W72" s="3171"/>
      <c r="X72" s="3242"/>
      <c r="Y72" s="3242"/>
    </row>
    <row r="73" spans="1:25" s="3215" customFormat="1">
      <c r="A73" s="3164"/>
      <c r="B73" s="3165"/>
      <c r="C73" s="3165"/>
      <c r="D73" s="3244"/>
      <c r="E73" s="3245"/>
      <c r="F73" s="3246"/>
      <c r="G73" s="3247"/>
      <c r="H73" s="3181"/>
      <c r="I73" s="3171"/>
      <c r="J73" s="3166"/>
      <c r="K73" s="3248"/>
      <c r="L73" s="3240"/>
      <c r="M73" s="3241"/>
      <c r="N73" s="3168"/>
      <c r="O73" s="3240"/>
      <c r="P73" s="3240"/>
      <c r="Q73" s="3169"/>
      <c r="R73" s="3240"/>
      <c r="S73" s="3170"/>
      <c r="T73" s="3171"/>
      <c r="U73" s="3172"/>
      <c r="V73" s="3173"/>
      <c r="W73" s="3171"/>
      <c r="X73" s="3242"/>
      <c r="Y73" s="3242"/>
    </row>
    <row r="74" spans="1:25" s="3215" customFormat="1">
      <c r="A74" s="3164"/>
      <c r="B74" s="3165"/>
      <c r="C74" s="3165"/>
      <c r="D74" s="3244"/>
      <c r="E74" s="3245"/>
      <c r="F74" s="3246"/>
      <c r="G74" s="3247"/>
      <c r="H74" s="3181"/>
      <c r="I74" s="3171"/>
      <c r="J74" s="3166"/>
      <c r="K74" s="3248"/>
      <c r="L74" s="3240"/>
      <c r="M74" s="3241"/>
      <c r="N74" s="3168"/>
      <c r="O74" s="3240"/>
      <c r="P74" s="3240"/>
      <c r="Q74" s="3169"/>
      <c r="R74" s="3240"/>
      <c r="S74" s="3170"/>
      <c r="T74" s="3171"/>
      <c r="U74" s="3172"/>
      <c r="V74" s="3173"/>
      <c r="W74" s="3171"/>
      <c r="X74" s="3242"/>
      <c r="Y74" s="3242"/>
    </row>
    <row r="75" spans="1:25" s="3215" customFormat="1">
      <c r="A75" s="3164"/>
      <c r="B75" s="3165"/>
      <c r="C75" s="3165"/>
      <c r="D75" s="3244"/>
      <c r="E75" s="3245"/>
      <c r="F75" s="3246"/>
      <c r="G75" s="3247"/>
      <c r="H75" s="3181"/>
      <c r="I75" s="3171"/>
      <c r="J75" s="3166"/>
      <c r="K75" s="3248"/>
      <c r="L75" s="3240"/>
      <c r="M75" s="3241"/>
      <c r="N75" s="3168"/>
      <c r="O75" s="3240"/>
      <c r="P75" s="3240"/>
      <c r="Q75" s="3169"/>
      <c r="R75" s="3240"/>
      <c r="S75" s="3170"/>
      <c r="T75" s="3171"/>
      <c r="U75" s="3172"/>
      <c r="V75" s="3173"/>
      <c r="W75" s="3171"/>
      <c r="X75" s="3242"/>
      <c r="Y75" s="3242"/>
    </row>
    <row r="76" spans="1:25" s="3215" customFormat="1">
      <c r="A76" s="3164"/>
      <c r="B76" s="3165"/>
      <c r="C76" s="3165"/>
      <c r="D76" s="3244"/>
      <c r="E76" s="3245"/>
      <c r="F76" s="3246"/>
      <c r="G76" s="3247"/>
      <c r="H76" s="3181"/>
      <c r="I76" s="3171"/>
      <c r="J76" s="3166"/>
      <c r="K76" s="3248"/>
      <c r="L76" s="3240"/>
      <c r="M76" s="3241"/>
      <c r="N76" s="3168"/>
      <c r="O76" s="3240"/>
      <c r="P76" s="3240"/>
      <c r="Q76" s="3169"/>
      <c r="R76" s="3240"/>
      <c r="S76" s="3170"/>
      <c r="T76" s="3171"/>
      <c r="U76" s="3172"/>
      <c r="V76" s="3173"/>
      <c r="W76" s="3171"/>
      <c r="X76" s="3242"/>
      <c r="Y76" s="3242"/>
    </row>
    <row r="77" spans="1:25" s="3215" customFormat="1">
      <c r="A77" s="3164"/>
      <c r="B77" s="3165"/>
      <c r="C77" s="3165"/>
      <c r="D77" s="3244"/>
      <c r="E77" s="3245"/>
      <c r="F77" s="3246"/>
      <c r="G77" s="3247"/>
      <c r="H77" s="3181"/>
      <c r="I77" s="3171"/>
      <c r="J77" s="3166"/>
      <c r="K77" s="3248"/>
      <c r="L77" s="3240"/>
      <c r="M77" s="3241"/>
      <c r="N77" s="3168"/>
      <c r="O77" s="3240"/>
      <c r="P77" s="3240"/>
      <c r="Q77" s="3169"/>
      <c r="R77" s="3240"/>
      <c r="S77" s="3170"/>
      <c r="T77" s="3171"/>
      <c r="U77" s="3172"/>
      <c r="V77" s="3173"/>
      <c r="W77" s="3171"/>
      <c r="X77" s="3242"/>
      <c r="Y77" s="3242"/>
    </row>
    <row r="78" spans="1:25" s="3215" customFormat="1">
      <c r="A78" s="3164"/>
      <c r="B78" s="3165"/>
      <c r="C78" s="3165"/>
      <c r="D78" s="3244"/>
      <c r="E78" s="3245"/>
      <c r="F78" s="3246"/>
      <c r="G78" s="3247"/>
      <c r="H78" s="3181"/>
      <c r="I78" s="3171"/>
      <c r="J78" s="3166"/>
      <c r="K78" s="3248"/>
      <c r="L78" s="3240"/>
      <c r="M78" s="3241"/>
      <c r="N78" s="3168"/>
      <c r="O78" s="3240"/>
      <c r="P78" s="3240"/>
      <c r="Q78" s="3169"/>
      <c r="R78" s="3240"/>
      <c r="S78" s="3170"/>
      <c r="T78" s="3171"/>
      <c r="U78" s="3172"/>
      <c r="V78" s="3173"/>
      <c r="W78" s="3171"/>
      <c r="X78" s="3242"/>
      <c r="Y78" s="3242"/>
    </row>
    <row r="79" spans="1:25" s="3215" customFormat="1">
      <c r="A79" s="3164"/>
      <c r="B79" s="3165"/>
      <c r="C79" s="3165"/>
      <c r="D79" s="3244"/>
      <c r="E79" s="3245"/>
      <c r="F79" s="3246"/>
      <c r="G79" s="3247"/>
      <c r="H79" s="3181"/>
      <c r="I79" s="3171"/>
      <c r="J79" s="3166"/>
      <c r="K79" s="3248"/>
      <c r="L79" s="3240"/>
      <c r="M79" s="3241"/>
      <c r="N79" s="3168"/>
      <c r="O79" s="3240"/>
      <c r="P79" s="3240"/>
      <c r="Q79" s="3169"/>
      <c r="R79" s="3240"/>
      <c r="S79" s="3170"/>
      <c r="T79" s="3171"/>
      <c r="U79" s="3172"/>
      <c r="V79" s="3173"/>
      <c r="W79" s="3171"/>
      <c r="X79" s="3242"/>
      <c r="Y79" s="3242"/>
    </row>
    <row r="80" spans="1:25" s="3215" customFormat="1">
      <c r="A80" s="3164"/>
      <c r="B80" s="3165"/>
      <c r="C80" s="3165"/>
      <c r="D80" s="3165"/>
      <c r="E80" s="3247"/>
      <c r="F80" s="3249"/>
      <c r="G80" s="3181"/>
      <c r="H80" s="3181"/>
      <c r="I80" s="3171"/>
      <c r="J80" s="3166"/>
      <c r="K80" s="3248"/>
      <c r="L80" s="3240"/>
      <c r="M80" s="3241"/>
      <c r="N80" s="3168"/>
      <c r="O80" s="3240"/>
      <c r="P80" s="3240"/>
      <c r="Q80" s="3169"/>
      <c r="R80" s="3240"/>
      <c r="S80" s="3170"/>
      <c r="T80" s="3171"/>
      <c r="U80" s="3172"/>
      <c r="V80" s="3173"/>
      <c r="W80" s="3171"/>
      <c r="X80" s="3242"/>
      <c r="Y80" s="3242"/>
    </row>
    <row r="81" spans="1:25" s="3215" customFormat="1">
      <c r="A81" s="3164"/>
      <c r="B81" s="3165"/>
      <c r="C81" s="3165"/>
      <c r="D81" s="3165"/>
      <c r="E81" s="3171"/>
      <c r="F81" s="3171"/>
      <c r="G81" s="3171"/>
      <c r="H81" s="3171"/>
      <c r="I81" s="3165"/>
      <c r="J81" s="3166"/>
      <c r="K81" s="3248"/>
      <c r="L81" s="3240"/>
      <c r="M81" s="3241"/>
      <c r="N81" s="3168"/>
      <c r="O81" s="3240"/>
      <c r="P81" s="3240"/>
      <c r="Q81" s="3169"/>
      <c r="R81" s="3240"/>
      <c r="S81" s="3170"/>
      <c r="T81" s="3171"/>
      <c r="U81" s="3172"/>
      <c r="V81" s="3173"/>
      <c r="W81" s="3171"/>
      <c r="X81" s="3242"/>
      <c r="Y81" s="3242"/>
    </row>
    <row r="82" spans="1:25" s="3215" customFormat="1">
      <c r="A82" s="3164"/>
      <c r="B82" s="3165"/>
      <c r="C82" s="3165"/>
      <c r="D82" s="3165"/>
      <c r="E82" s="3171"/>
      <c r="F82" s="3171"/>
      <c r="G82" s="3171"/>
      <c r="H82" s="3171"/>
      <c r="I82" s="3165"/>
      <c r="J82" s="3166"/>
      <c r="K82" s="3248"/>
      <c r="L82" s="3240"/>
      <c r="M82" s="3241"/>
      <c r="N82" s="3168"/>
      <c r="O82" s="3240"/>
      <c r="P82" s="3240"/>
      <c r="Q82" s="3169"/>
      <c r="R82" s="3240"/>
      <c r="S82" s="3170"/>
      <c r="T82" s="3171"/>
      <c r="U82" s="3172"/>
      <c r="V82" s="3173"/>
      <c r="W82" s="3171"/>
      <c r="X82" s="3242"/>
      <c r="Y82" s="3242"/>
    </row>
    <row r="83" spans="1:25" s="3215" customFormat="1">
      <c r="A83" s="3164"/>
      <c r="B83" s="3165"/>
      <c r="C83" s="3165"/>
      <c r="D83" s="3165"/>
      <c r="E83" s="3171"/>
      <c r="F83" s="3171"/>
      <c r="G83" s="3171"/>
      <c r="H83" s="3171"/>
      <c r="I83" s="3165"/>
      <c r="J83" s="3166"/>
      <c r="K83" s="3248"/>
      <c r="L83" s="3240"/>
      <c r="M83" s="3241"/>
      <c r="N83" s="3168"/>
      <c r="O83" s="3240"/>
      <c r="P83" s="3240"/>
      <c r="Q83" s="3169"/>
      <c r="R83" s="3240"/>
      <c r="S83" s="3170"/>
      <c r="T83" s="3171"/>
      <c r="U83" s="3172"/>
      <c r="V83" s="3173"/>
      <c r="W83" s="3171"/>
      <c r="X83" s="3242"/>
      <c r="Y83" s="3242"/>
    </row>
    <row r="84" spans="1:25" s="3215" customFormat="1">
      <c r="A84" s="3164"/>
      <c r="B84" s="3165"/>
      <c r="C84" s="3165"/>
      <c r="D84" s="3165"/>
      <c r="E84" s="3171"/>
      <c r="F84" s="3171"/>
      <c r="G84" s="3171"/>
      <c r="H84" s="3165"/>
      <c r="I84" s="3165"/>
      <c r="J84" s="3166"/>
      <c r="K84" s="3248"/>
      <c r="L84" s="3240"/>
      <c r="M84" s="3241"/>
      <c r="N84" s="3168"/>
      <c r="O84" s="3240"/>
      <c r="P84" s="3240"/>
      <c r="Q84" s="3169"/>
      <c r="R84" s="3240"/>
      <c r="S84" s="3170"/>
      <c r="T84" s="3171"/>
      <c r="U84" s="3172"/>
      <c r="V84" s="3173"/>
      <c r="W84" s="3171"/>
      <c r="X84" s="3242"/>
      <c r="Y84" s="3242"/>
    </row>
    <row r="85" spans="1:25" s="3215" customFormat="1">
      <c r="A85" s="3164"/>
      <c r="B85" s="3165"/>
      <c r="C85" s="3165"/>
      <c r="D85" s="3165"/>
      <c r="E85" s="3171"/>
      <c r="F85" s="3171"/>
      <c r="G85" s="3171"/>
      <c r="H85" s="3165"/>
      <c r="I85" s="3165"/>
      <c r="J85" s="3166"/>
      <c r="K85" s="3248"/>
      <c r="L85" s="3240"/>
      <c r="M85" s="3241"/>
      <c r="N85" s="3168"/>
      <c r="O85" s="3240"/>
      <c r="P85" s="3240"/>
      <c r="Q85" s="3169"/>
      <c r="R85" s="3240"/>
      <c r="S85" s="3170"/>
      <c r="T85" s="3171"/>
      <c r="U85" s="3172"/>
      <c r="V85" s="3173"/>
      <c r="W85" s="3171"/>
      <c r="X85" s="3242"/>
      <c r="Y85" s="3242"/>
    </row>
    <row r="86" spans="1:25" s="3215" customFormat="1">
      <c r="A86" s="3164"/>
      <c r="B86" s="3165"/>
      <c r="C86" s="3165"/>
      <c r="D86" s="3165"/>
      <c r="E86" s="3165"/>
      <c r="F86" s="3165"/>
      <c r="G86" s="3165"/>
      <c r="H86" s="3165"/>
      <c r="I86" s="3165"/>
      <c r="J86" s="3166"/>
      <c r="K86" s="3248"/>
      <c r="L86" s="3240"/>
      <c r="M86" s="3241"/>
      <c r="N86" s="3168"/>
      <c r="O86" s="3240"/>
      <c r="P86" s="3240"/>
      <c r="Q86" s="3169"/>
      <c r="R86" s="3240"/>
      <c r="S86" s="3170"/>
      <c r="T86" s="3171"/>
      <c r="U86" s="3172"/>
      <c r="V86" s="3173"/>
      <c r="W86" s="3171"/>
      <c r="X86" s="3242"/>
      <c r="Y86" s="3242"/>
    </row>
    <row r="87" spans="1:25" s="3215" customFormat="1">
      <c r="A87" s="3164"/>
      <c r="B87" s="3165"/>
      <c r="C87" s="3165"/>
      <c r="D87" s="3165"/>
      <c r="E87" s="3165"/>
      <c r="F87" s="3165"/>
      <c r="G87" s="3165"/>
      <c r="H87" s="3165"/>
      <c r="I87" s="3165"/>
      <c r="J87" s="3166"/>
      <c r="K87" s="3248"/>
      <c r="L87" s="3240"/>
      <c r="M87" s="3241"/>
      <c r="N87" s="3168"/>
      <c r="O87" s="3240"/>
      <c r="P87" s="3240"/>
      <c r="Q87" s="3169"/>
      <c r="R87" s="3240"/>
      <c r="S87" s="3170"/>
      <c r="T87" s="3171"/>
      <c r="U87" s="3172"/>
      <c r="V87" s="3173"/>
      <c r="W87" s="3171"/>
      <c r="X87" s="3242"/>
      <c r="Y87" s="3242"/>
    </row>
    <row r="88" spans="1:25" s="3215" customFormat="1">
      <c r="A88" s="3164"/>
      <c r="B88" s="3165"/>
      <c r="C88" s="3165"/>
      <c r="D88" s="3165"/>
      <c r="E88" s="3165"/>
      <c r="F88" s="3165"/>
      <c r="G88" s="3165"/>
      <c r="H88" s="3165"/>
      <c r="I88" s="3165"/>
      <c r="J88" s="3166"/>
      <c r="K88" s="3248"/>
      <c r="L88" s="3240"/>
      <c r="M88" s="3241"/>
      <c r="N88" s="3168"/>
      <c r="O88" s="3240"/>
      <c r="P88" s="3240"/>
      <c r="Q88" s="3169"/>
      <c r="R88" s="3240"/>
      <c r="S88" s="3170"/>
      <c r="T88" s="3171"/>
      <c r="U88" s="3172"/>
      <c r="V88" s="3173"/>
      <c r="W88" s="3171"/>
      <c r="X88" s="3242"/>
      <c r="Y88" s="3242"/>
    </row>
    <row r="89" spans="1:25" s="3215" customFormat="1">
      <c r="A89" s="3164"/>
      <c r="B89" s="3165"/>
      <c r="C89" s="3165"/>
      <c r="D89" s="3165"/>
      <c r="E89" s="3165"/>
      <c r="F89" s="3165"/>
      <c r="G89" s="3165"/>
      <c r="H89" s="3165"/>
      <c r="I89" s="3165"/>
      <c r="J89" s="3166"/>
      <c r="K89" s="3248"/>
      <c r="L89" s="3240"/>
      <c r="M89" s="3241"/>
      <c r="N89" s="3168"/>
      <c r="O89" s="3240"/>
      <c r="P89" s="3240"/>
      <c r="Q89" s="3169"/>
      <c r="R89" s="3240"/>
      <c r="S89" s="3170"/>
      <c r="T89" s="3171"/>
      <c r="U89" s="3172"/>
      <c r="V89" s="3173"/>
      <c r="W89" s="3171"/>
      <c r="X89" s="3242"/>
      <c r="Y89" s="3242"/>
    </row>
    <row r="90" spans="1:25" s="3215" customFormat="1">
      <c r="A90" s="3164"/>
      <c r="B90" s="3165"/>
      <c r="C90" s="3165"/>
      <c r="D90" s="3165"/>
      <c r="E90" s="3165"/>
      <c r="F90" s="3165"/>
      <c r="G90" s="3165"/>
      <c r="H90" s="3165"/>
      <c r="I90" s="3165"/>
      <c r="J90" s="3166"/>
      <c r="K90" s="3248"/>
      <c r="L90" s="3240"/>
      <c r="M90" s="3241"/>
      <c r="N90" s="3168"/>
      <c r="O90" s="3240"/>
      <c r="P90" s="3240"/>
      <c r="Q90" s="3169"/>
      <c r="R90" s="3240"/>
      <c r="S90" s="3170"/>
      <c r="T90" s="3171"/>
      <c r="U90" s="3172"/>
      <c r="V90" s="3173"/>
      <c r="W90" s="3171"/>
      <c r="X90" s="3242"/>
      <c r="Y90" s="3242"/>
    </row>
    <row r="91" spans="1:25" s="3215" customFormat="1">
      <c r="A91" s="3164"/>
      <c r="B91" s="3165"/>
      <c r="C91" s="3165"/>
      <c r="D91" s="3165"/>
      <c r="E91" s="3165"/>
      <c r="F91" s="3165"/>
      <c r="G91" s="3165"/>
      <c r="H91" s="3165"/>
      <c r="I91" s="3165"/>
      <c r="J91" s="3166"/>
      <c r="K91" s="3248"/>
      <c r="L91" s="3240"/>
      <c r="M91" s="3241"/>
      <c r="N91" s="3168"/>
      <c r="O91" s="3240"/>
      <c r="P91" s="3240"/>
      <c r="Q91" s="3169"/>
      <c r="R91" s="3240"/>
      <c r="S91" s="3170"/>
      <c r="T91" s="3171"/>
      <c r="U91" s="3172"/>
      <c r="V91" s="3173"/>
      <c r="W91" s="3171"/>
      <c r="X91" s="3242"/>
      <c r="Y91" s="3242"/>
    </row>
    <row r="92" spans="1:25" s="3215" customFormat="1">
      <c r="A92" s="3164"/>
      <c r="B92" s="3165"/>
      <c r="C92" s="3165"/>
      <c r="D92" s="3165"/>
      <c r="E92" s="3165"/>
      <c r="F92" s="3165"/>
      <c r="G92" s="3165"/>
      <c r="H92" s="3165"/>
      <c r="I92" s="3165"/>
      <c r="J92" s="3166"/>
      <c r="K92" s="3248"/>
      <c r="L92" s="3240"/>
      <c r="M92" s="3241"/>
      <c r="N92" s="3168"/>
      <c r="O92" s="3240"/>
      <c r="P92" s="3240"/>
      <c r="Q92" s="3169"/>
      <c r="R92" s="3240"/>
      <c r="S92" s="3170"/>
      <c r="T92" s="3171"/>
      <c r="U92" s="3172"/>
      <c r="V92" s="3173"/>
      <c r="W92" s="3171"/>
      <c r="X92" s="3242"/>
      <c r="Y92" s="3242"/>
    </row>
    <row r="93" spans="1:25" s="3215" customFormat="1">
      <c r="A93" s="3164"/>
      <c r="B93" s="3165"/>
      <c r="C93" s="3165"/>
      <c r="D93" s="3165"/>
      <c r="E93" s="3165"/>
      <c r="F93" s="3165"/>
      <c r="G93" s="3165"/>
      <c r="H93" s="3165"/>
      <c r="I93" s="3165"/>
      <c r="J93" s="3166"/>
      <c r="K93" s="3248"/>
      <c r="L93" s="3240"/>
      <c r="M93" s="3241"/>
      <c r="N93" s="3168"/>
      <c r="O93" s="3240"/>
      <c r="P93" s="3240"/>
      <c r="Q93" s="3169"/>
      <c r="R93" s="3240"/>
      <c r="S93" s="3170"/>
      <c r="T93" s="3171"/>
      <c r="U93" s="3172"/>
      <c r="V93" s="3173"/>
      <c r="W93" s="3171"/>
      <c r="X93" s="3242"/>
      <c r="Y93" s="3242"/>
    </row>
    <row r="94" spans="1:25" s="3215" customFormat="1">
      <c r="A94" s="3164"/>
      <c r="B94" s="3165"/>
      <c r="C94" s="3165"/>
      <c r="D94" s="3165"/>
      <c r="E94" s="3165"/>
      <c r="F94" s="3165"/>
      <c r="G94" s="3165"/>
      <c r="H94" s="3165"/>
      <c r="I94" s="3165"/>
      <c r="J94" s="3166"/>
      <c r="K94" s="3248"/>
      <c r="L94" s="3240"/>
      <c r="M94" s="3241"/>
      <c r="N94" s="3168"/>
      <c r="O94" s="3240"/>
      <c r="P94" s="3240"/>
      <c r="Q94" s="3169"/>
      <c r="R94" s="3240"/>
      <c r="S94" s="3170"/>
      <c r="T94" s="3171"/>
      <c r="U94" s="3172"/>
      <c r="V94" s="3173"/>
      <c r="W94" s="3171"/>
      <c r="X94" s="3242"/>
      <c r="Y94" s="3242"/>
    </row>
    <row r="95" spans="1:25" s="3215" customFormat="1">
      <c r="A95" s="3164"/>
      <c r="B95" s="3165"/>
      <c r="C95" s="3165"/>
      <c r="D95" s="3165"/>
      <c r="E95" s="3165"/>
      <c r="F95" s="3165"/>
      <c r="G95" s="3165"/>
      <c r="H95" s="3165"/>
      <c r="I95" s="3165"/>
      <c r="J95" s="3166"/>
      <c r="K95" s="3248"/>
      <c r="L95" s="3240"/>
      <c r="M95" s="3241"/>
      <c r="N95" s="3168"/>
      <c r="O95" s="3240"/>
      <c r="P95" s="3240"/>
      <c r="Q95" s="3169"/>
      <c r="R95" s="3240"/>
      <c r="S95" s="3170"/>
      <c r="T95" s="3171"/>
      <c r="U95" s="3172"/>
      <c r="V95" s="3173"/>
      <c r="W95" s="3171"/>
      <c r="X95" s="3242"/>
      <c r="Y95" s="3242"/>
    </row>
    <row r="96" spans="1:25" s="3215" customFormat="1">
      <c r="A96" s="3164"/>
      <c r="B96" s="3165"/>
      <c r="C96" s="3165"/>
      <c r="D96" s="3165"/>
      <c r="E96" s="3165"/>
      <c r="F96" s="3165"/>
      <c r="G96" s="3165"/>
      <c r="H96" s="3165"/>
      <c r="I96" s="3165"/>
      <c r="J96" s="3166"/>
      <c r="K96" s="3248"/>
      <c r="L96" s="3240"/>
      <c r="M96" s="3241"/>
      <c r="N96" s="3168"/>
      <c r="O96" s="3240"/>
      <c r="P96" s="3240"/>
      <c r="Q96" s="3169"/>
      <c r="R96" s="3240"/>
      <c r="S96" s="3170"/>
      <c r="T96" s="3171"/>
      <c r="U96" s="3172"/>
      <c r="V96" s="3173"/>
      <c r="W96" s="3171"/>
      <c r="X96" s="3242"/>
      <c r="Y96" s="3242"/>
    </row>
    <row r="97" spans="1:25" s="3215" customFormat="1">
      <c r="A97" s="3164"/>
      <c r="B97" s="3165"/>
      <c r="C97" s="3165"/>
      <c r="D97" s="3165"/>
      <c r="E97" s="3165"/>
      <c r="F97" s="3165"/>
      <c r="G97" s="3165"/>
      <c r="H97" s="3165"/>
      <c r="I97" s="3165"/>
      <c r="J97" s="3166"/>
      <c r="K97" s="3248"/>
      <c r="L97" s="3240"/>
      <c r="M97" s="3241"/>
      <c r="N97" s="3168"/>
      <c r="O97" s="3240"/>
      <c r="P97" s="3240"/>
      <c r="Q97" s="3169"/>
      <c r="R97" s="3240"/>
      <c r="S97" s="3170"/>
      <c r="T97" s="3171"/>
      <c r="U97" s="3172"/>
      <c r="V97" s="3173"/>
      <c r="W97" s="3171"/>
      <c r="X97" s="3242"/>
      <c r="Y97" s="3242"/>
    </row>
    <row r="98" spans="1:25" s="3215" customFormat="1">
      <c r="A98" s="3164"/>
      <c r="B98" s="3165"/>
      <c r="C98" s="3165"/>
      <c r="D98" s="3165"/>
      <c r="E98" s="3165"/>
      <c r="F98" s="3165"/>
      <c r="G98" s="3165"/>
      <c r="H98" s="3165"/>
      <c r="I98" s="3165"/>
      <c r="J98" s="3166"/>
      <c r="K98" s="3248"/>
      <c r="L98" s="3240"/>
      <c r="M98" s="3241"/>
      <c r="N98" s="3168"/>
      <c r="O98" s="3240"/>
      <c r="P98" s="3240"/>
      <c r="Q98" s="3169"/>
      <c r="R98" s="3240"/>
      <c r="S98" s="3170"/>
      <c r="T98" s="3171"/>
      <c r="U98" s="3172"/>
      <c r="V98" s="3173"/>
      <c r="W98" s="3171"/>
      <c r="X98" s="3242"/>
      <c r="Y98" s="3242"/>
    </row>
    <row r="99" spans="1:25" s="3215" customFormat="1">
      <c r="A99" s="3164"/>
      <c r="B99" s="3165"/>
      <c r="C99" s="3165"/>
      <c r="D99" s="3165"/>
      <c r="E99" s="3165"/>
      <c r="F99" s="3165"/>
      <c r="G99" s="3165"/>
      <c r="H99" s="3165"/>
      <c r="I99" s="3165"/>
      <c r="J99" s="3166"/>
      <c r="K99" s="3248"/>
      <c r="L99" s="3240"/>
      <c r="M99" s="3241"/>
      <c r="N99" s="3168"/>
      <c r="O99" s="3240"/>
      <c r="P99" s="3240"/>
      <c r="Q99" s="3169"/>
      <c r="R99" s="3240"/>
      <c r="S99" s="3170"/>
      <c r="T99" s="3171"/>
      <c r="U99" s="3172"/>
      <c r="V99" s="3173"/>
      <c r="W99" s="3171"/>
      <c r="X99" s="3242"/>
      <c r="Y99" s="3242"/>
    </row>
    <row r="100" spans="1:25" s="3215" customFormat="1">
      <c r="A100" s="3164"/>
      <c r="B100" s="3165"/>
      <c r="C100" s="3165"/>
      <c r="D100" s="3165"/>
      <c r="E100" s="3165"/>
      <c r="F100" s="3165"/>
      <c r="G100" s="3165"/>
      <c r="H100" s="3165"/>
      <c r="I100" s="3165"/>
      <c r="J100" s="3166"/>
      <c r="K100" s="3248"/>
      <c r="L100" s="3240"/>
      <c r="M100" s="3241"/>
      <c r="N100" s="3168"/>
      <c r="O100" s="3240"/>
      <c r="P100" s="3240"/>
      <c r="Q100" s="3169"/>
      <c r="R100" s="3240"/>
      <c r="S100" s="3170"/>
      <c r="T100" s="3171"/>
      <c r="U100" s="3172"/>
      <c r="V100" s="3173"/>
      <c r="W100" s="3171"/>
      <c r="X100" s="3242"/>
      <c r="Y100" s="3242"/>
    </row>
    <row r="101" spans="1:25" s="3215" customFormat="1">
      <c r="A101" s="3164"/>
      <c r="B101" s="3165"/>
      <c r="C101" s="3165"/>
      <c r="D101" s="3165"/>
      <c r="E101" s="3165"/>
      <c r="F101" s="3165"/>
      <c r="G101" s="3165"/>
      <c r="H101" s="3165"/>
      <c r="I101" s="3165"/>
      <c r="J101" s="3166"/>
      <c r="K101" s="3248"/>
      <c r="L101" s="3240"/>
      <c r="M101" s="3241"/>
      <c r="N101" s="3168"/>
      <c r="O101" s="3240"/>
      <c r="P101" s="3240"/>
      <c r="Q101" s="3169"/>
      <c r="R101" s="3240"/>
      <c r="S101" s="3170"/>
      <c r="T101" s="3171"/>
      <c r="U101" s="3172"/>
      <c r="V101" s="3173"/>
      <c r="W101" s="3171"/>
      <c r="X101" s="3242"/>
      <c r="Y101" s="3242"/>
    </row>
    <row r="102" spans="1:25" s="3215" customFormat="1">
      <c r="A102" s="3164"/>
      <c r="B102" s="3165"/>
      <c r="C102" s="3165"/>
      <c r="D102" s="3165"/>
      <c r="E102" s="3165"/>
      <c r="F102" s="3165"/>
      <c r="G102" s="3165"/>
      <c r="H102" s="3165"/>
      <c r="I102" s="3165"/>
      <c r="J102" s="3166"/>
      <c r="K102" s="3248"/>
      <c r="L102" s="3240"/>
      <c r="M102" s="3241"/>
      <c r="N102" s="3168"/>
      <c r="O102" s="3240"/>
      <c r="P102" s="3240"/>
      <c r="Q102" s="3169"/>
      <c r="R102" s="3240"/>
      <c r="S102" s="3170"/>
      <c r="T102" s="3171"/>
      <c r="U102" s="3172"/>
      <c r="V102" s="3173"/>
      <c r="W102" s="3171"/>
      <c r="X102" s="3242"/>
      <c r="Y102" s="3242"/>
    </row>
    <row r="103" spans="1:25" s="3215" customFormat="1">
      <c r="A103" s="3164"/>
      <c r="B103" s="3165"/>
      <c r="C103" s="3165"/>
      <c r="D103" s="3165"/>
      <c r="E103" s="3165"/>
      <c r="F103" s="3165"/>
      <c r="G103" s="3165"/>
      <c r="H103" s="3165"/>
      <c r="I103" s="3165"/>
      <c r="J103" s="3166"/>
      <c r="K103" s="3248"/>
      <c r="L103" s="3240"/>
      <c r="M103" s="3241"/>
      <c r="N103" s="3168"/>
      <c r="O103" s="3240"/>
      <c r="P103" s="3240"/>
      <c r="Q103" s="3169"/>
      <c r="R103" s="3240"/>
      <c r="S103" s="3170"/>
      <c r="T103" s="3171"/>
      <c r="U103" s="3172"/>
      <c r="V103" s="3173"/>
      <c r="W103" s="3171"/>
      <c r="X103" s="3242"/>
      <c r="Y103" s="3242"/>
    </row>
    <row r="104" spans="1:25" s="3215" customFormat="1">
      <c r="A104" s="3164"/>
      <c r="B104" s="3165"/>
      <c r="C104" s="3165"/>
      <c r="D104" s="3165"/>
      <c r="E104" s="3165"/>
      <c r="F104" s="3165"/>
      <c r="G104" s="3165"/>
      <c r="H104" s="3165"/>
      <c r="I104" s="3165"/>
      <c r="J104" s="3166"/>
      <c r="K104" s="3248"/>
      <c r="L104" s="3240"/>
      <c r="M104" s="3241"/>
      <c r="N104" s="3168"/>
      <c r="O104" s="3240"/>
      <c r="P104" s="3240"/>
      <c r="Q104" s="3169"/>
      <c r="R104" s="3240"/>
      <c r="S104" s="3170"/>
      <c r="T104" s="3171"/>
      <c r="U104" s="3172"/>
      <c r="V104" s="3173"/>
      <c r="W104" s="3171"/>
      <c r="X104" s="3242"/>
      <c r="Y104" s="3242"/>
    </row>
    <row r="105" spans="1:25" s="3215" customFormat="1">
      <c r="A105" s="3164"/>
      <c r="B105" s="3165"/>
      <c r="C105" s="3165"/>
      <c r="D105" s="3165"/>
      <c r="E105" s="3165"/>
      <c r="F105" s="3165"/>
      <c r="G105" s="3165"/>
      <c r="H105" s="3165"/>
      <c r="I105" s="3165"/>
      <c r="J105" s="3166"/>
      <c r="K105" s="3248"/>
      <c r="L105" s="3240"/>
      <c r="M105" s="3241"/>
      <c r="N105" s="3168"/>
      <c r="O105" s="3240"/>
      <c r="P105" s="3240"/>
      <c r="Q105" s="3169"/>
      <c r="R105" s="3240"/>
      <c r="S105" s="3170"/>
      <c r="T105" s="3171"/>
      <c r="U105" s="3172"/>
      <c r="V105" s="3173"/>
      <c r="W105" s="3171"/>
      <c r="X105" s="3242"/>
      <c r="Y105" s="3242"/>
    </row>
    <row r="106" spans="1:25" s="3215" customFormat="1">
      <c r="A106" s="3164"/>
      <c r="B106" s="3165"/>
      <c r="C106" s="3165"/>
      <c r="D106" s="3165"/>
      <c r="E106" s="3165"/>
      <c r="F106" s="3165"/>
      <c r="G106" s="3165"/>
      <c r="H106" s="3165"/>
      <c r="I106" s="3165"/>
      <c r="J106" s="3166"/>
      <c r="K106" s="3248"/>
      <c r="L106" s="3240"/>
      <c r="M106" s="3241"/>
      <c r="N106" s="3168"/>
      <c r="O106" s="3240"/>
      <c r="P106" s="3240"/>
      <c r="Q106" s="3169"/>
      <c r="R106" s="3240"/>
      <c r="S106" s="3170"/>
      <c r="T106" s="3171"/>
      <c r="U106" s="3172"/>
      <c r="V106" s="3173"/>
      <c r="W106" s="3171"/>
      <c r="X106" s="3242"/>
      <c r="Y106" s="3242"/>
    </row>
    <row r="107" spans="1:25" s="3215" customFormat="1">
      <c r="A107" s="3164"/>
      <c r="B107" s="3165"/>
      <c r="C107" s="3165"/>
      <c r="D107" s="3165"/>
      <c r="E107" s="3165"/>
      <c r="F107" s="3165"/>
      <c r="G107" s="3165"/>
      <c r="H107" s="3165"/>
      <c r="I107" s="3165"/>
      <c r="J107" s="3166"/>
      <c r="K107" s="3248"/>
      <c r="L107" s="3240"/>
      <c r="M107" s="3241"/>
      <c r="N107" s="3168"/>
      <c r="O107" s="3240"/>
      <c r="P107" s="3240"/>
      <c r="Q107" s="3169"/>
      <c r="R107" s="3240"/>
      <c r="S107" s="3170"/>
      <c r="T107" s="3171"/>
      <c r="U107" s="3172"/>
      <c r="V107" s="3173"/>
      <c r="W107" s="3171"/>
      <c r="X107" s="3242"/>
      <c r="Y107" s="3242"/>
    </row>
    <row r="108" spans="1:25" s="3215" customFormat="1">
      <c r="A108" s="3164"/>
      <c r="B108" s="3165"/>
      <c r="C108" s="3165"/>
      <c r="D108" s="3165"/>
      <c r="E108" s="3165"/>
      <c r="F108" s="3165"/>
      <c r="G108" s="3165"/>
      <c r="H108" s="3165"/>
      <c r="I108" s="3165"/>
      <c r="J108" s="3166"/>
      <c r="K108" s="3248"/>
      <c r="L108" s="3240"/>
      <c r="M108" s="3241"/>
      <c r="N108" s="3168"/>
      <c r="O108" s="3240"/>
      <c r="P108" s="3240"/>
      <c r="Q108" s="3169"/>
      <c r="R108" s="3240"/>
      <c r="S108" s="3170"/>
      <c r="T108" s="3171"/>
      <c r="U108" s="3172"/>
      <c r="V108" s="3173"/>
      <c r="W108" s="3171"/>
      <c r="X108" s="3242"/>
      <c r="Y108" s="3242"/>
    </row>
    <row r="109" spans="1:25" s="3215" customFormat="1">
      <c r="A109" s="3164"/>
      <c r="B109" s="3165"/>
      <c r="C109" s="3165"/>
      <c r="D109" s="3165"/>
      <c r="E109" s="3165"/>
      <c r="F109" s="3165"/>
      <c r="G109" s="3165"/>
      <c r="H109" s="3165"/>
      <c r="I109" s="3165"/>
      <c r="J109" s="3166"/>
      <c r="K109" s="3248"/>
      <c r="L109" s="3240"/>
      <c r="M109" s="3241"/>
      <c r="N109" s="3168"/>
      <c r="O109" s="3240"/>
      <c r="P109" s="3240"/>
      <c r="Q109" s="3169"/>
      <c r="R109" s="3240"/>
      <c r="S109" s="3170"/>
      <c r="T109" s="3171"/>
      <c r="U109" s="3172"/>
      <c r="V109" s="3173"/>
      <c r="W109" s="3171"/>
      <c r="X109" s="3242"/>
      <c r="Y109" s="3242"/>
    </row>
    <row r="110" spans="1:25" s="3215" customFormat="1">
      <c r="A110" s="3164"/>
      <c r="B110" s="3165"/>
      <c r="C110" s="3165"/>
      <c r="D110" s="3165"/>
      <c r="E110" s="3165"/>
      <c r="F110" s="3165"/>
      <c r="G110" s="3165"/>
      <c r="H110" s="3165"/>
      <c r="I110" s="3165"/>
      <c r="J110" s="3166"/>
      <c r="K110" s="3248"/>
      <c r="L110" s="3240"/>
      <c r="M110" s="3241"/>
      <c r="N110" s="3168"/>
      <c r="O110" s="3240"/>
      <c r="P110" s="3240"/>
      <c r="Q110" s="3169"/>
      <c r="R110" s="3240"/>
      <c r="S110" s="3170"/>
      <c r="T110" s="3171"/>
      <c r="U110" s="3172"/>
      <c r="V110" s="3173"/>
      <c r="W110" s="3171"/>
      <c r="X110" s="3242"/>
      <c r="Y110" s="3242"/>
    </row>
    <row r="111" spans="1:25" s="3215" customFormat="1">
      <c r="A111" s="3164"/>
      <c r="B111" s="3165"/>
      <c r="C111" s="3165"/>
      <c r="D111" s="3165"/>
      <c r="E111" s="3165"/>
      <c r="F111" s="3165"/>
      <c r="G111" s="3165"/>
      <c r="H111" s="3165"/>
      <c r="I111" s="3165"/>
      <c r="J111" s="3166"/>
      <c r="K111" s="3248"/>
      <c r="L111" s="3240"/>
      <c r="M111" s="3241"/>
      <c r="N111" s="3168"/>
      <c r="O111" s="3240"/>
      <c r="P111" s="3240"/>
      <c r="Q111" s="3169"/>
      <c r="R111" s="3240"/>
      <c r="S111" s="3170"/>
      <c r="T111" s="3171"/>
      <c r="U111" s="3172"/>
      <c r="V111" s="3173"/>
      <c r="W111" s="3171"/>
      <c r="X111" s="3242"/>
      <c r="Y111" s="3242"/>
    </row>
    <row r="112" spans="1:25" s="3215" customFormat="1">
      <c r="A112" s="3164"/>
      <c r="B112" s="3165"/>
      <c r="C112" s="3165"/>
      <c r="D112" s="3165"/>
      <c r="E112" s="3165"/>
      <c r="F112" s="3165"/>
      <c r="G112" s="3165"/>
      <c r="H112" s="3165"/>
      <c r="I112" s="3165"/>
      <c r="J112" s="3166"/>
      <c r="K112" s="3248"/>
      <c r="L112" s="3240"/>
      <c r="M112" s="3241"/>
      <c r="N112" s="3168"/>
      <c r="O112" s="3240"/>
      <c r="P112" s="3240"/>
      <c r="Q112" s="3169"/>
      <c r="R112" s="3240"/>
      <c r="S112" s="3170"/>
      <c r="T112" s="3171"/>
      <c r="U112" s="3172"/>
      <c r="V112" s="3173"/>
      <c r="W112" s="3171"/>
      <c r="X112" s="3242"/>
      <c r="Y112" s="3242"/>
    </row>
    <row r="113" spans="1:25" s="3215" customFormat="1">
      <c r="A113" s="3164"/>
      <c r="B113" s="3165"/>
      <c r="C113" s="3165"/>
      <c r="D113" s="3165"/>
      <c r="E113" s="3165"/>
      <c r="F113" s="3165"/>
      <c r="G113" s="3165"/>
      <c r="H113" s="3165"/>
      <c r="I113" s="3165"/>
      <c r="J113" s="3166"/>
      <c r="K113" s="3248"/>
      <c r="L113" s="3240"/>
      <c r="M113" s="3241"/>
      <c r="N113" s="3168"/>
      <c r="O113" s="3240"/>
      <c r="P113" s="3240"/>
      <c r="Q113" s="3169"/>
      <c r="R113" s="3240"/>
      <c r="S113" s="3170"/>
      <c r="T113" s="3171"/>
      <c r="U113" s="3172"/>
      <c r="V113" s="3173"/>
      <c r="W113" s="3171"/>
      <c r="X113" s="3242"/>
      <c r="Y113" s="3242"/>
    </row>
    <row r="114" spans="1:25" s="3215" customFormat="1">
      <c r="A114" s="3164"/>
      <c r="B114" s="3165"/>
      <c r="C114" s="3165"/>
      <c r="D114" s="3165"/>
      <c r="E114" s="3165"/>
      <c r="F114" s="3165"/>
      <c r="G114" s="3165"/>
      <c r="H114" s="3165"/>
      <c r="I114" s="3165"/>
      <c r="J114" s="3166"/>
      <c r="K114" s="3248"/>
      <c r="L114" s="3240"/>
      <c r="M114" s="3241"/>
      <c r="N114" s="3168"/>
      <c r="O114" s="3240"/>
      <c r="P114" s="3240"/>
      <c r="Q114" s="3169"/>
      <c r="R114" s="3240"/>
      <c r="S114" s="3170"/>
      <c r="T114" s="3171"/>
      <c r="U114" s="3172"/>
      <c r="V114" s="3173"/>
      <c r="W114" s="3171"/>
      <c r="X114" s="3242"/>
      <c r="Y114" s="3242"/>
    </row>
    <row r="115" spans="1:25" s="3215" customFormat="1">
      <c r="A115" s="3164"/>
      <c r="B115" s="3165"/>
      <c r="C115" s="3165"/>
      <c r="D115" s="3165"/>
      <c r="E115" s="3165"/>
      <c r="F115" s="3165"/>
      <c r="G115" s="3165"/>
      <c r="H115" s="3165"/>
      <c r="I115" s="3165"/>
      <c r="J115" s="3166"/>
      <c r="K115" s="3248"/>
      <c r="L115" s="3240"/>
      <c r="M115" s="3241"/>
      <c r="N115" s="3168"/>
      <c r="O115" s="3240"/>
      <c r="P115" s="3240"/>
      <c r="Q115" s="3169"/>
      <c r="R115" s="3240"/>
      <c r="S115" s="3170"/>
      <c r="T115" s="3171"/>
      <c r="U115" s="3172"/>
      <c r="V115" s="3173"/>
      <c r="W115" s="3171"/>
      <c r="X115" s="3242"/>
      <c r="Y115" s="3242"/>
    </row>
    <row r="116" spans="1:25" s="3215" customFormat="1">
      <c r="A116" s="3164"/>
      <c r="B116" s="3165"/>
      <c r="C116" s="3165"/>
      <c r="D116" s="3165"/>
      <c r="E116" s="3165"/>
      <c r="F116" s="3165"/>
      <c r="G116" s="3165"/>
      <c r="H116" s="3165"/>
      <c r="I116" s="3165"/>
      <c r="J116" s="3166"/>
      <c r="K116" s="3248"/>
      <c r="L116" s="3240"/>
      <c r="M116" s="3241"/>
      <c r="N116" s="3168"/>
      <c r="O116" s="3240"/>
      <c r="P116" s="3240"/>
      <c r="Q116" s="3169"/>
      <c r="R116" s="3240"/>
      <c r="S116" s="3170"/>
      <c r="T116" s="3171"/>
      <c r="U116" s="3172"/>
      <c r="V116" s="3173"/>
      <c r="W116" s="3171"/>
      <c r="X116" s="3242"/>
      <c r="Y116" s="3242"/>
    </row>
    <row r="117" spans="1:25" s="3215" customFormat="1">
      <c r="A117" s="3164"/>
      <c r="B117" s="3165"/>
      <c r="C117" s="3165"/>
      <c r="D117" s="3165"/>
      <c r="E117" s="3165"/>
      <c r="F117" s="3165"/>
      <c r="G117" s="3165"/>
      <c r="H117" s="3165"/>
      <c r="I117" s="3165"/>
      <c r="J117" s="3166"/>
      <c r="K117" s="3248"/>
      <c r="L117" s="3240"/>
      <c r="M117" s="3241"/>
      <c r="N117" s="3168"/>
      <c r="O117" s="3240"/>
      <c r="P117" s="3240"/>
      <c r="Q117" s="3169"/>
      <c r="R117" s="3240"/>
      <c r="S117" s="3170"/>
      <c r="T117" s="3171"/>
      <c r="U117" s="3172"/>
      <c r="V117" s="3173"/>
      <c r="W117" s="3171"/>
      <c r="X117" s="3242"/>
      <c r="Y117" s="3242"/>
    </row>
    <row r="118" spans="1:25" s="3215" customFormat="1">
      <c r="A118" s="3164"/>
      <c r="B118" s="3165"/>
      <c r="C118" s="3165"/>
      <c r="D118" s="3165"/>
      <c r="E118" s="3165"/>
      <c r="F118" s="3165"/>
      <c r="G118" s="3165"/>
      <c r="H118" s="3165"/>
      <c r="I118" s="3165"/>
      <c r="J118" s="3166"/>
      <c r="K118" s="3248"/>
      <c r="L118" s="3240"/>
      <c r="M118" s="3241"/>
      <c r="N118" s="3168"/>
      <c r="O118" s="3240"/>
      <c r="P118" s="3240"/>
      <c r="Q118" s="3169"/>
      <c r="R118" s="3240"/>
      <c r="S118" s="3170"/>
      <c r="T118" s="3171"/>
      <c r="U118" s="3172"/>
      <c r="V118" s="3173"/>
      <c r="W118" s="3171"/>
      <c r="X118" s="3242"/>
      <c r="Y118" s="3242"/>
    </row>
    <row r="119" spans="1:25" s="3215" customFormat="1">
      <c r="A119" s="3164"/>
      <c r="B119" s="3165"/>
      <c r="C119" s="3165"/>
      <c r="D119" s="3165"/>
      <c r="E119" s="3165"/>
      <c r="F119" s="3165"/>
      <c r="G119" s="3165"/>
      <c r="H119" s="3165"/>
      <c r="I119" s="3165"/>
      <c r="J119" s="3166"/>
      <c r="K119" s="3248"/>
      <c r="L119" s="3240"/>
      <c r="M119" s="3241"/>
      <c r="N119" s="3168"/>
      <c r="O119" s="3240"/>
      <c r="P119" s="3240"/>
      <c r="Q119" s="3169"/>
      <c r="R119" s="3240"/>
      <c r="S119" s="3170"/>
      <c r="T119" s="3171"/>
      <c r="U119" s="3172"/>
      <c r="V119" s="3173"/>
      <c r="W119" s="3171"/>
      <c r="X119" s="3242"/>
      <c r="Y119" s="3242"/>
    </row>
    <row r="120" spans="1:25" s="3215" customFormat="1">
      <c r="A120" s="3164"/>
      <c r="B120" s="3165"/>
      <c r="C120" s="3165"/>
      <c r="D120" s="3165"/>
      <c r="E120" s="3165"/>
      <c r="F120" s="3165"/>
      <c r="G120" s="3165"/>
      <c r="H120" s="3165"/>
      <c r="I120" s="3165"/>
      <c r="J120" s="3166"/>
      <c r="K120" s="3248"/>
      <c r="L120" s="3240"/>
      <c r="M120" s="3241"/>
      <c r="N120" s="3168"/>
      <c r="O120" s="3240"/>
      <c r="P120" s="3240"/>
      <c r="Q120" s="3169"/>
      <c r="R120" s="3240"/>
      <c r="S120" s="3170"/>
      <c r="T120" s="3171"/>
      <c r="U120" s="3172"/>
      <c r="V120" s="3173"/>
      <c r="W120" s="3171"/>
      <c r="X120" s="3242"/>
      <c r="Y120" s="3242"/>
    </row>
    <row r="121" spans="1:25" s="3215" customFormat="1">
      <c r="A121" s="3164"/>
      <c r="B121" s="3165"/>
      <c r="C121" s="3165"/>
      <c r="D121" s="3165"/>
      <c r="E121" s="3165"/>
      <c r="F121" s="3165"/>
      <c r="G121" s="3165"/>
      <c r="H121" s="3165"/>
      <c r="I121" s="3165"/>
      <c r="J121" s="3166"/>
      <c r="K121" s="3248"/>
      <c r="L121" s="3240"/>
      <c r="M121" s="3241"/>
      <c r="N121" s="3168"/>
      <c r="O121" s="3240"/>
      <c r="P121" s="3240"/>
      <c r="Q121" s="3169"/>
      <c r="R121" s="3240"/>
      <c r="S121" s="3170"/>
      <c r="T121" s="3171"/>
      <c r="U121" s="3172"/>
      <c r="V121" s="3173"/>
      <c r="W121" s="3171"/>
      <c r="X121" s="3242"/>
      <c r="Y121" s="3242"/>
    </row>
    <row r="122" spans="1:25" s="3215" customFormat="1">
      <c r="A122" s="3164"/>
      <c r="B122" s="3165"/>
      <c r="C122" s="3165"/>
      <c r="D122" s="3165"/>
      <c r="E122" s="3165"/>
      <c r="F122" s="3165"/>
      <c r="G122" s="3165"/>
      <c r="H122" s="3165"/>
      <c r="I122" s="3165"/>
      <c r="J122" s="3166"/>
      <c r="K122" s="3248"/>
      <c r="L122" s="3240"/>
      <c r="M122" s="3241"/>
      <c r="N122" s="3168"/>
      <c r="O122" s="3240"/>
      <c r="P122" s="3240"/>
      <c r="Q122" s="3169"/>
      <c r="R122" s="3240"/>
      <c r="S122" s="3170"/>
      <c r="T122" s="3171"/>
      <c r="U122" s="3172"/>
      <c r="V122" s="3173"/>
      <c r="W122" s="3171"/>
      <c r="X122" s="3242"/>
      <c r="Y122" s="3242"/>
    </row>
    <row r="123" spans="1:25" s="3215" customFormat="1">
      <c r="A123" s="3164"/>
      <c r="B123" s="3165"/>
      <c r="C123" s="3165"/>
      <c r="D123" s="3165"/>
      <c r="E123" s="3165"/>
      <c r="F123" s="3165"/>
      <c r="G123" s="3165"/>
      <c r="H123" s="3165"/>
      <c r="I123" s="3165"/>
      <c r="J123" s="3166"/>
      <c r="K123" s="3248"/>
      <c r="L123" s="3240"/>
      <c r="M123" s="3241"/>
      <c r="N123" s="3168"/>
      <c r="O123" s="3240"/>
      <c r="P123" s="3240"/>
      <c r="Q123" s="3169"/>
      <c r="R123" s="3240"/>
      <c r="S123" s="3170"/>
      <c r="T123" s="3171"/>
      <c r="U123" s="3172"/>
      <c r="V123" s="3173"/>
      <c r="W123" s="3171"/>
      <c r="X123" s="3242"/>
      <c r="Y123" s="3242"/>
    </row>
    <row r="124" spans="1:25" s="3215" customFormat="1">
      <c r="A124" s="3164"/>
      <c r="B124" s="3165"/>
      <c r="C124" s="3165"/>
      <c r="D124" s="3165"/>
      <c r="E124" s="3165"/>
      <c r="F124" s="3165"/>
      <c r="G124" s="3165"/>
      <c r="H124" s="3165"/>
      <c r="I124" s="3165"/>
      <c r="J124" s="3166"/>
      <c r="K124" s="3248"/>
      <c r="L124" s="3240"/>
      <c r="M124" s="3241"/>
      <c r="N124" s="3168"/>
      <c r="O124" s="3240"/>
      <c r="P124" s="3240"/>
      <c r="Q124" s="3169"/>
      <c r="R124" s="3240"/>
      <c r="S124" s="3170"/>
      <c r="T124" s="3171"/>
      <c r="U124" s="3172"/>
      <c r="V124" s="3173"/>
      <c r="W124" s="3171"/>
      <c r="X124" s="3242"/>
      <c r="Y124" s="3242"/>
    </row>
    <row r="125" spans="1:25" s="3215" customFormat="1">
      <c r="A125" s="3164"/>
      <c r="B125" s="3165"/>
      <c r="C125" s="3165"/>
      <c r="D125" s="3165"/>
      <c r="E125" s="3165"/>
      <c r="F125" s="3165"/>
      <c r="G125" s="3165"/>
      <c r="H125" s="3165"/>
      <c r="I125" s="3165"/>
      <c r="J125" s="3166"/>
      <c r="K125" s="3248"/>
      <c r="L125" s="3240"/>
      <c r="M125" s="3241"/>
      <c r="N125" s="3168"/>
      <c r="O125" s="3240"/>
      <c r="P125" s="3240"/>
      <c r="Q125" s="3169"/>
      <c r="R125" s="3240"/>
      <c r="S125" s="3170"/>
      <c r="T125" s="3171"/>
      <c r="U125" s="3172"/>
      <c r="V125" s="3173"/>
      <c r="W125" s="3171"/>
      <c r="X125" s="3242"/>
      <c r="Y125" s="3242"/>
    </row>
    <row r="126" spans="1:25" s="3215" customFormat="1">
      <c r="A126" s="3164"/>
      <c r="B126" s="3165"/>
      <c r="C126" s="3165"/>
      <c r="D126" s="3165"/>
      <c r="E126" s="3165"/>
      <c r="F126" s="3165"/>
      <c r="G126" s="3165"/>
      <c r="H126" s="3165"/>
      <c r="I126" s="3165"/>
      <c r="J126" s="3166"/>
      <c r="K126" s="3248"/>
      <c r="L126" s="3240"/>
      <c r="M126" s="3241"/>
      <c r="N126" s="3168"/>
      <c r="O126" s="3240"/>
      <c r="P126" s="3240"/>
      <c r="Q126" s="3169"/>
      <c r="R126" s="3240"/>
      <c r="S126" s="3170"/>
      <c r="T126" s="3171"/>
      <c r="U126" s="3172"/>
      <c r="V126" s="3173"/>
      <c r="W126" s="3171"/>
      <c r="X126" s="3242"/>
      <c r="Y126" s="3242"/>
    </row>
    <row r="127" spans="1:25" s="3215" customFormat="1">
      <c r="A127" s="3164"/>
      <c r="B127" s="3165"/>
      <c r="C127" s="3165"/>
      <c r="D127" s="3165"/>
      <c r="E127" s="3165"/>
      <c r="F127" s="3165"/>
      <c r="G127" s="3165"/>
      <c r="H127" s="3165"/>
      <c r="I127" s="3165"/>
      <c r="J127" s="3166"/>
      <c r="K127" s="3248"/>
      <c r="L127" s="3240"/>
      <c r="M127" s="3241"/>
      <c r="N127" s="3168"/>
      <c r="O127" s="3240"/>
      <c r="P127" s="3240"/>
      <c r="Q127" s="3169"/>
      <c r="R127" s="3240"/>
      <c r="S127" s="3170"/>
      <c r="T127" s="3171"/>
      <c r="U127" s="3172"/>
      <c r="V127" s="3173"/>
      <c r="W127" s="3171"/>
      <c r="X127" s="3242"/>
      <c r="Y127" s="3242"/>
    </row>
    <row r="128" spans="1:25" s="3215" customFormat="1">
      <c r="A128" s="3164"/>
      <c r="B128" s="3165"/>
      <c r="C128" s="3165"/>
      <c r="D128" s="3165"/>
      <c r="E128" s="3165"/>
      <c r="F128" s="3165"/>
      <c r="G128" s="3165"/>
      <c r="H128" s="3165"/>
      <c r="I128" s="3165"/>
      <c r="J128" s="3166"/>
      <c r="K128" s="3248"/>
      <c r="L128" s="3240"/>
      <c r="M128" s="3241"/>
      <c r="N128" s="3168"/>
      <c r="O128" s="3240"/>
      <c r="P128" s="3240"/>
      <c r="Q128" s="3169"/>
      <c r="R128" s="3240"/>
      <c r="S128" s="3170"/>
      <c r="T128" s="3171"/>
      <c r="U128" s="3172"/>
      <c r="V128" s="3173"/>
      <c r="W128" s="3171"/>
      <c r="X128" s="3242"/>
      <c r="Y128" s="3242"/>
    </row>
    <row r="129" spans="1:25" s="3215" customFormat="1">
      <c r="A129" s="3164"/>
      <c r="B129" s="3165"/>
      <c r="C129" s="3165"/>
      <c r="D129" s="3165"/>
      <c r="E129" s="3165"/>
      <c r="F129" s="3165"/>
      <c r="G129" s="3165"/>
      <c r="H129" s="3165"/>
      <c r="I129" s="3165"/>
      <c r="J129" s="3166"/>
      <c r="K129" s="3248"/>
      <c r="L129" s="3240"/>
      <c r="M129" s="3241"/>
      <c r="N129" s="3168"/>
      <c r="O129" s="3240"/>
      <c r="P129" s="3240"/>
      <c r="Q129" s="3169"/>
      <c r="R129" s="3240"/>
      <c r="S129" s="3170"/>
      <c r="T129" s="3171"/>
      <c r="U129" s="3172"/>
      <c r="V129" s="3173"/>
      <c r="W129" s="3171"/>
      <c r="X129" s="3242"/>
      <c r="Y129" s="3242"/>
    </row>
    <row r="130" spans="1:25" s="3215" customFormat="1">
      <c r="A130" s="3164"/>
      <c r="B130" s="3165"/>
      <c r="C130" s="3165"/>
      <c r="D130" s="3165"/>
      <c r="E130" s="3165"/>
      <c r="F130" s="3165"/>
      <c r="G130" s="3165"/>
      <c r="H130" s="3165"/>
      <c r="I130" s="3165"/>
      <c r="J130" s="3166"/>
      <c r="K130" s="3248"/>
      <c r="L130" s="3240"/>
      <c r="M130" s="3241"/>
      <c r="N130" s="3168"/>
      <c r="O130" s="3240"/>
      <c r="P130" s="3240"/>
      <c r="Q130" s="3169"/>
      <c r="R130" s="3240"/>
      <c r="S130" s="3170"/>
      <c r="T130" s="3171"/>
      <c r="U130" s="3172"/>
      <c r="V130" s="3173"/>
      <c r="W130" s="3171"/>
      <c r="X130" s="3242"/>
      <c r="Y130" s="3242"/>
    </row>
    <row r="131" spans="1:25" s="3215" customFormat="1">
      <c r="A131" s="3164"/>
      <c r="B131" s="3165"/>
      <c r="C131" s="3165"/>
      <c r="D131" s="3165"/>
      <c r="E131" s="3165"/>
      <c r="F131" s="3165"/>
      <c r="G131" s="3165"/>
      <c r="H131" s="3165"/>
      <c r="I131" s="3165"/>
      <c r="J131" s="3166"/>
      <c r="K131" s="3248"/>
      <c r="L131" s="3240"/>
      <c r="M131" s="3241"/>
      <c r="N131" s="3168"/>
      <c r="O131" s="3240"/>
      <c r="P131" s="3240"/>
      <c r="Q131" s="3169"/>
      <c r="R131" s="3240"/>
      <c r="S131" s="3170"/>
      <c r="T131" s="3171"/>
      <c r="U131" s="3172"/>
      <c r="V131" s="3173"/>
      <c r="W131" s="3171"/>
      <c r="X131" s="3242"/>
      <c r="Y131" s="3242"/>
    </row>
    <row r="132" spans="1:25" s="3215" customFormat="1">
      <c r="A132" s="3164"/>
      <c r="B132" s="3165"/>
      <c r="C132" s="3165"/>
      <c r="D132" s="3165"/>
      <c r="E132" s="3165"/>
      <c r="F132" s="3165"/>
      <c r="G132" s="3165"/>
      <c r="H132" s="3165"/>
      <c r="I132" s="3165"/>
      <c r="J132" s="3166"/>
      <c r="K132" s="3248"/>
      <c r="L132" s="3240"/>
      <c r="M132" s="3241"/>
      <c r="N132" s="3168"/>
      <c r="O132" s="3240"/>
      <c r="P132" s="3240"/>
      <c r="Q132" s="3169"/>
      <c r="R132" s="3240"/>
      <c r="S132" s="3170"/>
      <c r="T132" s="3171"/>
      <c r="U132" s="3172"/>
      <c r="V132" s="3173"/>
      <c r="W132" s="3171"/>
      <c r="X132" s="3242"/>
      <c r="Y132" s="3242"/>
    </row>
    <row r="133" spans="1:25" s="3215" customFormat="1">
      <c r="A133" s="3164"/>
      <c r="B133" s="3165"/>
      <c r="C133" s="3165"/>
      <c r="D133" s="3165"/>
      <c r="E133" s="3165"/>
      <c r="F133" s="3165"/>
      <c r="G133" s="3165"/>
      <c r="H133" s="3165"/>
      <c r="I133" s="3165"/>
      <c r="J133" s="3166"/>
      <c r="K133" s="3248"/>
      <c r="L133" s="3240"/>
      <c r="M133" s="3241"/>
      <c r="N133" s="3168"/>
      <c r="O133" s="3240"/>
      <c r="P133" s="3240"/>
      <c r="Q133" s="3169"/>
      <c r="R133" s="3240"/>
      <c r="S133" s="3170"/>
      <c r="T133" s="3171"/>
      <c r="U133" s="3172"/>
      <c r="V133" s="3173"/>
      <c r="W133" s="3171"/>
      <c r="X133" s="3242"/>
      <c r="Y133" s="3242"/>
    </row>
    <row r="134" spans="1:25" s="3215" customFormat="1">
      <c r="A134" s="3164"/>
      <c r="B134" s="3165"/>
      <c r="C134" s="3165"/>
      <c r="D134" s="3165"/>
      <c r="E134" s="3165"/>
      <c r="F134" s="3165"/>
      <c r="G134" s="3165"/>
      <c r="H134" s="3165"/>
      <c r="I134" s="3165"/>
      <c r="J134" s="3166"/>
      <c r="K134" s="3248"/>
      <c r="L134" s="3240"/>
      <c r="M134" s="3241"/>
      <c r="N134" s="3168"/>
      <c r="O134" s="3240"/>
      <c r="P134" s="3240"/>
      <c r="Q134" s="3169"/>
      <c r="R134" s="3240"/>
      <c r="S134" s="3170"/>
      <c r="T134" s="3171"/>
      <c r="U134" s="3172"/>
      <c r="V134" s="3173"/>
      <c r="W134" s="3171"/>
      <c r="X134" s="3242"/>
      <c r="Y134" s="3242"/>
    </row>
    <row r="135" spans="1:25" s="3215" customFormat="1">
      <c r="A135" s="3164"/>
      <c r="B135" s="3165"/>
      <c r="C135" s="3165"/>
      <c r="D135" s="3165"/>
      <c r="E135" s="3165"/>
      <c r="F135" s="3165"/>
      <c r="G135" s="3165"/>
      <c r="H135" s="3165"/>
      <c r="I135" s="3165"/>
      <c r="J135" s="3166"/>
      <c r="K135" s="3248"/>
      <c r="L135" s="3240"/>
      <c r="M135" s="3241"/>
      <c r="N135" s="3168"/>
      <c r="O135" s="3240"/>
      <c r="P135" s="3240"/>
      <c r="Q135" s="3169"/>
      <c r="R135" s="3240"/>
      <c r="S135" s="3170"/>
      <c r="T135" s="3171"/>
      <c r="U135" s="3172"/>
      <c r="V135" s="3173"/>
      <c r="W135" s="3171"/>
      <c r="X135" s="3242"/>
      <c r="Y135" s="3242"/>
    </row>
    <row r="136" spans="1:25" s="3215" customFormat="1">
      <c r="A136" s="3164"/>
      <c r="B136" s="3165"/>
      <c r="C136" s="3165"/>
      <c r="D136" s="3165"/>
      <c r="E136" s="3165"/>
      <c r="F136" s="3165"/>
      <c r="G136" s="3165"/>
      <c r="H136" s="3165"/>
      <c r="I136" s="3165"/>
      <c r="J136" s="3166"/>
      <c r="K136" s="3248"/>
      <c r="L136" s="3240"/>
      <c r="M136" s="3241"/>
      <c r="N136" s="3168"/>
      <c r="O136" s="3240"/>
      <c r="P136" s="3240"/>
      <c r="Q136" s="3169"/>
      <c r="R136" s="3240"/>
      <c r="S136" s="3170"/>
      <c r="T136" s="3171"/>
      <c r="U136" s="3172"/>
      <c r="V136" s="3173"/>
      <c r="W136" s="3171"/>
      <c r="X136" s="3242"/>
      <c r="Y136" s="3242"/>
    </row>
    <row r="137" spans="1:25" s="3215" customFormat="1">
      <c r="A137" s="3164"/>
      <c r="B137" s="3165"/>
      <c r="C137" s="3165"/>
      <c r="D137" s="3165"/>
      <c r="E137" s="3165"/>
      <c r="F137" s="3165"/>
      <c r="G137" s="3165"/>
      <c r="H137" s="3165"/>
      <c r="I137" s="3165"/>
      <c r="J137" s="3166"/>
      <c r="K137" s="3248"/>
      <c r="L137" s="3240"/>
      <c r="M137" s="3241"/>
      <c r="N137" s="3168"/>
      <c r="O137" s="3240"/>
      <c r="P137" s="3240"/>
      <c r="Q137" s="3169"/>
      <c r="R137" s="3240"/>
      <c r="S137" s="3170"/>
      <c r="T137" s="3171"/>
      <c r="U137" s="3172"/>
      <c r="V137" s="3173"/>
      <c r="W137" s="3171"/>
      <c r="X137" s="3242"/>
      <c r="Y137" s="3242"/>
    </row>
    <row r="138" spans="1:25" s="3215" customFormat="1">
      <c r="A138" s="3164"/>
      <c r="B138" s="3165"/>
      <c r="C138" s="3165"/>
      <c r="D138" s="3165"/>
      <c r="E138" s="3165"/>
      <c r="F138" s="3165"/>
      <c r="G138" s="3165"/>
      <c r="H138" s="3165"/>
      <c r="I138" s="3165"/>
      <c r="J138" s="3166"/>
      <c r="K138" s="3248"/>
      <c r="L138" s="3240"/>
      <c r="M138" s="3241"/>
      <c r="N138" s="3168"/>
      <c r="O138" s="3240"/>
      <c r="P138" s="3240"/>
      <c r="Q138" s="3169"/>
      <c r="R138" s="3240"/>
      <c r="S138" s="3170"/>
      <c r="T138" s="3171"/>
      <c r="U138" s="3172"/>
      <c r="V138" s="3173"/>
      <c r="W138" s="3171"/>
      <c r="X138" s="3242"/>
      <c r="Y138" s="3242"/>
    </row>
    <row r="139" spans="1:25" s="3215" customFormat="1">
      <c r="A139" s="3164"/>
      <c r="B139" s="3165"/>
      <c r="C139" s="3165"/>
      <c r="D139" s="3165"/>
      <c r="E139" s="3165"/>
      <c r="F139" s="3165"/>
      <c r="G139" s="3165"/>
      <c r="H139" s="3165"/>
      <c r="I139" s="3165"/>
      <c r="J139" s="3166"/>
      <c r="K139" s="3248"/>
      <c r="L139" s="3240"/>
      <c r="M139" s="3241"/>
      <c r="N139" s="3168"/>
      <c r="O139" s="3240"/>
      <c r="P139" s="3240"/>
      <c r="Q139" s="3169"/>
      <c r="R139" s="3240"/>
      <c r="S139" s="3170"/>
      <c r="T139" s="3171"/>
      <c r="U139" s="3172"/>
      <c r="V139" s="3173"/>
      <c r="W139" s="3171"/>
      <c r="X139" s="3242"/>
      <c r="Y139" s="3242"/>
    </row>
    <row r="140" spans="1:25" s="3215" customFormat="1">
      <c r="A140" s="3164"/>
      <c r="B140" s="3165"/>
      <c r="C140" s="3165"/>
      <c r="D140" s="3165"/>
      <c r="E140" s="3165"/>
      <c r="F140" s="3165"/>
      <c r="G140" s="3165"/>
      <c r="H140" s="3165"/>
      <c r="I140" s="3165"/>
      <c r="J140" s="3166"/>
      <c r="K140" s="3248"/>
      <c r="L140" s="3240"/>
      <c r="M140" s="3241"/>
      <c r="N140" s="3168"/>
      <c r="O140" s="3240"/>
      <c r="P140" s="3240"/>
      <c r="Q140" s="3169"/>
      <c r="R140" s="3240"/>
      <c r="S140" s="3170"/>
      <c r="T140" s="3171"/>
      <c r="U140" s="3172"/>
      <c r="V140" s="3173"/>
      <c r="W140" s="3171"/>
      <c r="X140" s="3242"/>
      <c r="Y140" s="3242"/>
    </row>
    <row r="141" spans="1:25" s="3215" customFormat="1">
      <c r="A141" s="3164"/>
      <c r="B141" s="3165"/>
      <c r="C141" s="3165"/>
      <c r="D141" s="3165"/>
      <c r="E141" s="3165"/>
      <c r="F141" s="3165"/>
      <c r="G141" s="3165"/>
      <c r="H141" s="3165"/>
      <c r="I141" s="3165"/>
      <c r="J141" s="3166"/>
      <c r="K141" s="3248"/>
      <c r="L141" s="3240"/>
      <c r="M141" s="3241"/>
      <c r="N141" s="3168"/>
      <c r="O141" s="3240"/>
      <c r="P141" s="3240"/>
      <c r="Q141" s="3169"/>
      <c r="R141" s="3240"/>
      <c r="S141" s="3170"/>
      <c r="T141" s="3171"/>
      <c r="U141" s="3172"/>
      <c r="V141" s="3173"/>
      <c r="W141" s="3171"/>
      <c r="X141" s="3242"/>
      <c r="Y141" s="3242"/>
    </row>
    <row r="142" spans="1:25" s="3215" customFormat="1">
      <c r="A142" s="3164"/>
      <c r="B142" s="3165"/>
      <c r="C142" s="3165"/>
      <c r="D142" s="3165"/>
      <c r="E142" s="3165"/>
      <c r="F142" s="3165"/>
      <c r="G142" s="3165"/>
      <c r="H142" s="3165"/>
      <c r="I142" s="3165"/>
      <c r="J142" s="3166"/>
      <c r="K142" s="3248"/>
      <c r="L142" s="3240"/>
      <c r="M142" s="3241"/>
      <c r="N142" s="3168"/>
      <c r="O142" s="3240"/>
      <c r="P142" s="3240"/>
      <c r="Q142" s="3169"/>
      <c r="R142" s="3240"/>
      <c r="S142" s="3170"/>
      <c r="T142" s="3171"/>
      <c r="U142" s="3172"/>
      <c r="V142" s="3173"/>
      <c r="W142" s="3171"/>
      <c r="X142" s="3242"/>
      <c r="Y142" s="3242"/>
    </row>
    <row r="143" spans="1:25" s="3215" customFormat="1">
      <c r="A143" s="3164"/>
      <c r="B143" s="3165"/>
      <c r="C143" s="3165"/>
      <c r="D143" s="3165"/>
      <c r="E143" s="3165"/>
      <c r="F143" s="3165"/>
      <c r="G143" s="3165"/>
      <c r="H143" s="3165"/>
      <c r="I143" s="3165"/>
      <c r="J143" s="3166"/>
      <c r="K143" s="3248"/>
      <c r="L143" s="3240"/>
      <c r="M143" s="3241"/>
      <c r="N143" s="3168"/>
      <c r="O143" s="3240"/>
      <c r="P143" s="3240"/>
      <c r="Q143" s="3169"/>
      <c r="R143" s="3240"/>
      <c r="S143" s="3170"/>
      <c r="T143" s="3171"/>
      <c r="U143" s="3172"/>
      <c r="V143" s="3173"/>
      <c r="W143" s="3171"/>
      <c r="X143" s="3242"/>
      <c r="Y143" s="3242"/>
    </row>
    <row r="144" spans="1:25" s="3215" customFormat="1">
      <c r="A144" s="3164"/>
      <c r="B144" s="3165"/>
      <c r="C144" s="3165"/>
      <c r="D144" s="3165"/>
      <c r="E144" s="3165"/>
      <c r="F144" s="3165"/>
      <c r="G144" s="3165"/>
      <c r="H144" s="3165"/>
      <c r="I144" s="3165"/>
      <c r="J144" s="3166"/>
      <c r="K144" s="3248"/>
      <c r="L144" s="3240"/>
      <c r="M144" s="3241"/>
      <c r="N144" s="3168"/>
      <c r="O144" s="3240"/>
      <c r="P144" s="3240"/>
      <c r="Q144" s="3169"/>
      <c r="R144" s="3240"/>
      <c r="S144" s="3170"/>
      <c r="T144" s="3171"/>
      <c r="U144" s="3172"/>
      <c r="V144" s="3173"/>
      <c r="W144" s="3171"/>
      <c r="X144" s="3242"/>
      <c r="Y144" s="3242"/>
    </row>
    <row r="145" spans="1:25" s="3215" customFormat="1">
      <c r="A145" s="3164"/>
      <c r="B145" s="3165"/>
      <c r="C145" s="3165"/>
      <c r="D145" s="3165"/>
      <c r="E145" s="3165"/>
      <c r="F145" s="3165"/>
      <c r="G145" s="3165"/>
      <c r="H145" s="3165"/>
      <c r="I145" s="3165"/>
      <c r="J145" s="3166"/>
      <c r="K145" s="3248"/>
      <c r="L145" s="3240"/>
      <c r="M145" s="3241"/>
      <c r="N145" s="3168"/>
      <c r="O145" s="3240"/>
      <c r="P145" s="3240"/>
      <c r="Q145" s="3169"/>
      <c r="R145" s="3240"/>
      <c r="S145" s="3170"/>
      <c r="T145" s="3171"/>
      <c r="U145" s="3172"/>
      <c r="V145" s="3173"/>
      <c r="W145" s="3171"/>
      <c r="X145" s="3242"/>
      <c r="Y145" s="3242"/>
    </row>
    <row r="146" spans="1:25" s="3215" customFormat="1">
      <c r="A146" s="3164"/>
      <c r="B146" s="3165"/>
      <c r="C146" s="3165"/>
      <c r="D146" s="3165"/>
      <c r="E146" s="3165"/>
      <c r="F146" s="3165"/>
      <c r="G146" s="3165"/>
      <c r="H146" s="3165"/>
      <c r="I146" s="3165"/>
      <c r="J146" s="3166"/>
      <c r="K146" s="3248"/>
      <c r="L146" s="3240"/>
      <c r="M146" s="3241"/>
      <c r="N146" s="3168"/>
      <c r="O146" s="3240"/>
      <c r="P146" s="3240"/>
      <c r="Q146" s="3169"/>
      <c r="R146" s="3240"/>
      <c r="S146" s="3170"/>
      <c r="T146" s="3171"/>
      <c r="U146" s="3172"/>
      <c r="V146" s="3173"/>
      <c r="W146" s="3171"/>
      <c r="X146" s="3242"/>
      <c r="Y146" s="3242"/>
    </row>
    <row r="147" spans="1:25" s="3215" customFormat="1">
      <c r="A147" s="3164"/>
      <c r="B147" s="3165"/>
      <c r="C147" s="3165"/>
      <c r="D147" s="3165"/>
      <c r="E147" s="3165"/>
      <c r="F147" s="3165"/>
      <c r="G147" s="3165"/>
      <c r="H147" s="3165"/>
      <c r="I147" s="3165"/>
      <c r="J147" s="3166"/>
      <c r="K147" s="3248"/>
      <c r="L147" s="3240"/>
      <c r="M147" s="3241"/>
      <c r="N147" s="3168"/>
      <c r="O147" s="3240"/>
      <c r="P147" s="3240"/>
      <c r="Q147" s="3169"/>
      <c r="R147" s="3240"/>
      <c r="S147" s="3170"/>
      <c r="T147" s="3171"/>
      <c r="U147" s="3172"/>
      <c r="V147" s="3173"/>
      <c r="W147" s="3171"/>
      <c r="X147" s="3242"/>
      <c r="Y147" s="3242"/>
    </row>
    <row r="148" spans="1:25" s="3215" customFormat="1">
      <c r="A148" s="3164"/>
      <c r="B148" s="3165"/>
      <c r="C148" s="3165"/>
      <c r="D148" s="3165"/>
      <c r="E148" s="3165"/>
      <c r="F148" s="3165"/>
      <c r="G148" s="3165"/>
      <c r="H148" s="3165"/>
      <c r="I148" s="3165"/>
      <c r="J148" s="3166"/>
      <c r="K148" s="3248"/>
      <c r="L148" s="3240"/>
      <c r="M148" s="3241"/>
      <c r="N148" s="3168"/>
      <c r="O148" s="3240"/>
      <c r="P148" s="3240"/>
      <c r="Q148" s="3169"/>
      <c r="R148" s="3240"/>
      <c r="S148" s="3170"/>
      <c r="T148" s="3171"/>
      <c r="U148" s="3172"/>
      <c r="V148" s="3173"/>
      <c r="W148" s="3171"/>
      <c r="X148" s="3242"/>
      <c r="Y148" s="3242"/>
    </row>
    <row r="149" spans="1:25" s="3215" customFormat="1">
      <c r="A149" s="3164"/>
      <c r="B149" s="3165"/>
      <c r="C149" s="3165"/>
      <c r="D149" s="3165"/>
      <c r="E149" s="3165"/>
      <c r="F149" s="3165"/>
      <c r="G149" s="3165"/>
      <c r="H149" s="3165"/>
      <c r="I149" s="3165"/>
      <c r="J149" s="3166"/>
      <c r="K149" s="3248"/>
      <c r="L149" s="3240"/>
      <c r="M149" s="3241"/>
      <c r="N149" s="3168"/>
      <c r="O149" s="3240"/>
      <c r="P149" s="3240"/>
      <c r="Q149" s="3169"/>
      <c r="R149" s="3240"/>
      <c r="S149" s="3170"/>
      <c r="T149" s="3171"/>
      <c r="U149" s="3172"/>
      <c r="V149" s="3173"/>
      <c r="W149" s="3171"/>
      <c r="X149" s="3242"/>
      <c r="Y149" s="3242"/>
    </row>
    <row r="150" spans="1:25" s="3215" customFormat="1">
      <c r="A150" s="3164"/>
      <c r="B150" s="3165"/>
      <c r="C150" s="3165"/>
      <c r="D150" s="3165"/>
      <c r="E150" s="3165"/>
      <c r="F150" s="3165"/>
      <c r="G150" s="3165"/>
      <c r="H150" s="3165"/>
      <c r="I150" s="3165"/>
      <c r="J150" s="3166"/>
      <c r="K150" s="3248"/>
      <c r="L150" s="3240"/>
      <c r="M150" s="3241"/>
      <c r="N150" s="3168"/>
      <c r="O150" s="3240"/>
      <c r="P150" s="3240"/>
      <c r="Q150" s="3169"/>
      <c r="R150" s="3240"/>
      <c r="S150" s="3170"/>
      <c r="T150" s="3171"/>
      <c r="U150" s="3172"/>
      <c r="V150" s="3173"/>
      <c r="W150" s="3171"/>
      <c r="X150" s="3242"/>
      <c r="Y150" s="3242"/>
    </row>
    <row r="151" spans="1:25" s="3215" customFormat="1">
      <c r="A151" s="3164"/>
      <c r="B151" s="3165"/>
      <c r="C151" s="3165"/>
      <c r="D151" s="3165"/>
      <c r="E151" s="3165"/>
      <c r="F151" s="3165"/>
      <c r="G151" s="3165"/>
      <c r="H151" s="3165"/>
      <c r="I151" s="3165"/>
      <c r="J151" s="3166"/>
      <c r="K151" s="3248"/>
      <c r="L151" s="3240"/>
      <c r="M151" s="3241"/>
      <c r="N151" s="3168"/>
      <c r="O151" s="3240"/>
      <c r="P151" s="3240"/>
      <c r="Q151" s="3169"/>
      <c r="R151" s="3240"/>
      <c r="S151" s="3170"/>
      <c r="T151" s="3171"/>
      <c r="U151" s="3172"/>
      <c r="V151" s="3173"/>
      <c r="W151" s="3171"/>
      <c r="X151" s="3242"/>
      <c r="Y151" s="3242"/>
    </row>
    <row r="152" spans="1:25" s="3215" customFormat="1">
      <c r="A152" s="3164"/>
      <c r="B152" s="3165"/>
      <c r="C152" s="3165"/>
      <c r="D152" s="3165"/>
      <c r="E152" s="3165"/>
      <c r="F152" s="3165"/>
      <c r="G152" s="3165"/>
      <c r="H152" s="3165"/>
      <c r="I152" s="3165"/>
      <c r="J152" s="3166"/>
      <c r="K152" s="3248"/>
      <c r="L152" s="3240"/>
      <c r="M152" s="3241"/>
      <c r="N152" s="3168"/>
      <c r="O152" s="3240"/>
      <c r="P152" s="3240"/>
      <c r="Q152" s="3169"/>
      <c r="R152" s="3240"/>
      <c r="S152" s="3170"/>
      <c r="T152" s="3171"/>
      <c r="U152" s="3172"/>
      <c r="V152" s="3173"/>
      <c r="W152" s="3171"/>
      <c r="X152" s="3242"/>
      <c r="Y152" s="3242"/>
    </row>
    <row r="153" spans="1:25" s="3215" customFormat="1">
      <c r="A153" s="3164"/>
      <c r="B153" s="3165"/>
      <c r="C153" s="3165"/>
      <c r="D153" s="3165"/>
      <c r="E153" s="3165"/>
      <c r="F153" s="3165"/>
      <c r="G153" s="3165"/>
      <c r="H153" s="3165"/>
      <c r="I153" s="3165"/>
      <c r="J153" s="3166"/>
      <c r="K153" s="3248"/>
      <c r="L153" s="3240"/>
      <c r="M153" s="3241"/>
      <c r="N153" s="3168"/>
      <c r="O153" s="3240"/>
      <c r="P153" s="3240"/>
      <c r="Q153" s="3169"/>
      <c r="R153" s="3240"/>
      <c r="S153" s="3170"/>
      <c r="T153" s="3171"/>
      <c r="U153" s="3172"/>
      <c r="V153" s="3173"/>
      <c r="W153" s="3171"/>
      <c r="X153" s="3242"/>
      <c r="Y153" s="3242"/>
    </row>
    <row r="154" spans="1:25" s="3215" customFormat="1">
      <c r="A154" s="3164"/>
      <c r="B154" s="3165"/>
      <c r="C154" s="3165"/>
      <c r="D154" s="3165"/>
      <c r="E154" s="3165"/>
      <c r="F154" s="3165"/>
      <c r="G154" s="3165"/>
      <c r="H154" s="3165"/>
      <c r="I154" s="3165"/>
      <c r="J154" s="3166"/>
      <c r="K154" s="3248"/>
      <c r="L154" s="3240"/>
      <c r="M154" s="3241"/>
      <c r="N154" s="3168"/>
      <c r="O154" s="3240"/>
      <c r="P154" s="3240"/>
      <c r="Q154" s="3169"/>
      <c r="R154" s="3240"/>
      <c r="S154" s="3170"/>
      <c r="T154" s="3171"/>
      <c r="U154" s="3172"/>
      <c r="V154" s="3173"/>
      <c r="W154" s="3171"/>
      <c r="X154" s="3242"/>
      <c r="Y154" s="3242"/>
    </row>
    <row r="155" spans="1:25" s="3215" customFormat="1">
      <c r="A155" s="3164"/>
      <c r="B155" s="3165"/>
      <c r="C155" s="3165"/>
      <c r="D155" s="3165"/>
      <c r="E155" s="3165"/>
      <c r="F155" s="3165"/>
      <c r="G155" s="3165"/>
      <c r="H155" s="3165"/>
      <c r="I155" s="3165"/>
      <c r="J155" s="3166"/>
      <c r="K155" s="3248"/>
      <c r="L155" s="3240"/>
      <c r="M155" s="3241"/>
      <c r="N155" s="3168"/>
      <c r="O155" s="3240"/>
      <c r="P155" s="3240"/>
      <c r="Q155" s="3169"/>
      <c r="R155" s="3240"/>
      <c r="S155" s="3170"/>
      <c r="T155" s="3171"/>
      <c r="U155" s="3172"/>
      <c r="V155" s="3173"/>
      <c r="W155" s="3171"/>
      <c r="X155" s="3242"/>
      <c r="Y155" s="3242"/>
    </row>
    <row r="156" spans="1:25" s="3215" customFormat="1">
      <c r="A156" s="3164"/>
      <c r="B156" s="3165"/>
      <c r="C156" s="3165"/>
      <c r="D156" s="3165"/>
      <c r="E156" s="3165"/>
      <c r="F156" s="3165"/>
      <c r="G156" s="3165"/>
      <c r="H156" s="3165"/>
      <c r="I156" s="3165"/>
      <c r="J156" s="3166"/>
      <c r="K156" s="3248"/>
      <c r="L156" s="3240"/>
      <c r="M156" s="3241"/>
      <c r="N156" s="3168"/>
      <c r="O156" s="3240"/>
      <c r="P156" s="3240"/>
      <c r="Q156" s="3169"/>
      <c r="R156" s="3240"/>
      <c r="S156" s="3170"/>
      <c r="T156" s="3171"/>
      <c r="U156" s="3172"/>
      <c r="V156" s="3173"/>
      <c r="W156" s="3171"/>
      <c r="X156" s="3242"/>
      <c r="Y156" s="3242"/>
    </row>
    <row r="157" spans="1:25" s="3215" customFormat="1">
      <c r="A157" s="3164"/>
      <c r="B157" s="3165"/>
      <c r="C157" s="3165"/>
      <c r="D157" s="3165"/>
      <c r="E157" s="3165"/>
      <c r="F157" s="3165"/>
      <c r="G157" s="3165"/>
      <c r="H157" s="3165"/>
      <c r="I157" s="3165"/>
      <c r="J157" s="3166"/>
      <c r="K157" s="3248"/>
      <c r="L157" s="3240"/>
      <c r="M157" s="3241"/>
      <c r="N157" s="3168"/>
      <c r="O157" s="3240"/>
      <c r="P157" s="3240"/>
      <c r="Q157" s="3169"/>
      <c r="R157" s="3240"/>
      <c r="S157" s="3170"/>
      <c r="T157" s="3171"/>
      <c r="U157" s="3172"/>
      <c r="V157" s="3173"/>
      <c r="W157" s="3171"/>
      <c r="X157" s="3242"/>
      <c r="Y157" s="3242"/>
    </row>
    <row r="158" spans="1:25" s="3215" customFormat="1">
      <c r="A158" s="3164"/>
      <c r="B158" s="3165"/>
      <c r="C158" s="3165"/>
      <c r="D158" s="3165"/>
      <c r="E158" s="3165"/>
      <c r="F158" s="3165"/>
      <c r="G158" s="3165"/>
      <c r="H158" s="3165"/>
      <c r="I158" s="3165"/>
      <c r="J158" s="3166"/>
      <c r="K158" s="3248"/>
      <c r="L158" s="3240"/>
      <c r="M158" s="3241"/>
      <c r="N158" s="3168"/>
      <c r="O158" s="3240"/>
      <c r="P158" s="3240"/>
      <c r="Q158" s="3169"/>
      <c r="R158" s="3240"/>
      <c r="S158" s="3170"/>
      <c r="T158" s="3171"/>
      <c r="U158" s="3172"/>
      <c r="V158" s="3173"/>
      <c r="W158" s="3171"/>
      <c r="X158" s="3242"/>
      <c r="Y158" s="3242"/>
    </row>
    <row r="159" spans="1:25" s="3215" customFormat="1">
      <c r="A159" s="3164"/>
      <c r="B159" s="3165"/>
      <c r="C159" s="3165"/>
      <c r="D159" s="3165"/>
      <c r="E159" s="3165"/>
      <c r="F159" s="3165"/>
      <c r="G159" s="3165"/>
      <c r="H159" s="3165"/>
      <c r="I159" s="3165"/>
      <c r="J159" s="3166"/>
      <c r="K159" s="3248"/>
      <c r="L159" s="3240"/>
      <c r="M159" s="3241"/>
      <c r="N159" s="3168"/>
      <c r="O159" s="3240"/>
      <c r="P159" s="3240"/>
      <c r="Q159" s="3169"/>
      <c r="R159" s="3240"/>
      <c r="S159" s="3170"/>
      <c r="T159" s="3171"/>
      <c r="U159" s="3172"/>
      <c r="V159" s="3173"/>
      <c r="W159" s="3171"/>
      <c r="X159" s="3242"/>
      <c r="Y159" s="3242"/>
    </row>
    <row r="160" spans="1:25" s="3215" customFormat="1">
      <c r="A160" s="3164"/>
      <c r="B160" s="3165"/>
      <c r="C160" s="3165"/>
      <c r="D160" s="3165"/>
      <c r="E160" s="3165"/>
      <c r="F160" s="3165"/>
      <c r="G160" s="3165"/>
      <c r="H160" s="3165"/>
      <c r="I160" s="3165"/>
      <c r="J160" s="3166"/>
      <c r="K160" s="3248"/>
      <c r="L160" s="3240"/>
      <c r="M160" s="3241"/>
      <c r="N160" s="3168"/>
      <c r="O160" s="3240"/>
      <c r="P160" s="3240"/>
      <c r="Q160" s="3169"/>
      <c r="R160" s="3240"/>
      <c r="S160" s="3170"/>
      <c r="T160" s="3171"/>
      <c r="U160" s="3172"/>
      <c r="V160" s="3173"/>
      <c r="W160" s="3171"/>
      <c r="X160" s="3242"/>
      <c r="Y160" s="3242"/>
    </row>
    <row r="161" spans="1:25" s="3215" customFormat="1">
      <c r="A161" s="3164"/>
      <c r="B161" s="3165"/>
      <c r="C161" s="3165"/>
      <c r="D161" s="3165"/>
      <c r="E161" s="3165"/>
      <c r="F161" s="3165"/>
      <c r="G161" s="3165"/>
      <c r="H161" s="3165"/>
      <c r="I161" s="3165"/>
      <c r="J161" s="3166"/>
      <c r="K161" s="3248"/>
      <c r="L161" s="3240"/>
      <c r="M161" s="3241"/>
      <c r="N161" s="3168"/>
      <c r="O161" s="3240"/>
      <c r="P161" s="3240"/>
      <c r="Q161" s="3169"/>
      <c r="R161" s="3240"/>
      <c r="S161" s="3170"/>
      <c r="T161" s="3171"/>
      <c r="U161" s="3172"/>
      <c r="V161" s="3173"/>
      <c r="W161" s="3171"/>
      <c r="X161" s="3242"/>
      <c r="Y161" s="3242"/>
    </row>
    <row r="162" spans="1:25" s="3215" customFormat="1">
      <c r="A162" s="3164"/>
      <c r="B162" s="3165"/>
      <c r="C162" s="3165"/>
      <c r="D162" s="3165"/>
      <c r="E162" s="3165"/>
      <c r="F162" s="3165"/>
      <c r="G162" s="3165"/>
      <c r="H162" s="3165"/>
      <c r="I162" s="3165"/>
      <c r="J162" s="3166"/>
      <c r="K162" s="3248"/>
      <c r="L162" s="3240"/>
      <c r="M162" s="3241"/>
      <c r="N162" s="3168"/>
      <c r="O162" s="3240"/>
      <c r="P162" s="3240"/>
      <c r="Q162" s="3169"/>
      <c r="R162" s="3240"/>
      <c r="S162" s="3170"/>
      <c r="T162" s="3171"/>
      <c r="U162" s="3172"/>
      <c r="V162" s="3173"/>
      <c r="W162" s="3171"/>
      <c r="X162" s="3242"/>
      <c r="Y162" s="3242"/>
    </row>
    <row r="163" spans="1:25" s="3215" customFormat="1">
      <c r="A163" s="3164"/>
      <c r="B163" s="3165"/>
      <c r="C163" s="3165"/>
      <c r="D163" s="3165"/>
      <c r="E163" s="3165"/>
      <c r="F163" s="3165"/>
      <c r="G163" s="3165"/>
      <c r="H163" s="3165"/>
      <c r="I163" s="3165"/>
      <c r="J163" s="3166"/>
      <c r="K163" s="3248"/>
      <c r="L163" s="3240"/>
      <c r="M163" s="3241"/>
      <c r="N163" s="3168"/>
      <c r="O163" s="3240"/>
      <c r="P163" s="3240"/>
      <c r="Q163" s="3169"/>
      <c r="R163" s="3240"/>
      <c r="S163" s="3170"/>
      <c r="T163" s="3171"/>
      <c r="U163" s="3172"/>
      <c r="V163" s="3173"/>
      <c r="W163" s="3171"/>
      <c r="X163" s="3242"/>
      <c r="Y163" s="3242"/>
    </row>
    <row r="164" spans="1:25" s="3215" customFormat="1">
      <c r="A164" s="3164"/>
      <c r="B164" s="3165"/>
      <c r="C164" s="3165"/>
      <c r="D164" s="3165"/>
      <c r="E164" s="3165"/>
      <c r="F164" s="3165"/>
      <c r="G164" s="3165"/>
      <c r="H164" s="3165"/>
      <c r="I164" s="3165"/>
      <c r="J164" s="3166"/>
      <c r="K164" s="3248"/>
      <c r="L164" s="3240"/>
      <c r="M164" s="3241"/>
      <c r="N164" s="3168"/>
      <c r="O164" s="3240"/>
      <c r="P164" s="3240"/>
      <c r="Q164" s="3169"/>
      <c r="R164" s="3240"/>
      <c r="S164" s="3170"/>
      <c r="T164" s="3171"/>
      <c r="U164" s="3172"/>
      <c r="V164" s="3173"/>
      <c r="W164" s="3171"/>
      <c r="X164" s="3242"/>
      <c r="Y164" s="3242"/>
    </row>
    <row r="165" spans="1:25" s="3215" customFormat="1">
      <c r="A165" s="3164"/>
      <c r="B165" s="3165"/>
      <c r="C165" s="3165"/>
      <c r="D165" s="3165"/>
      <c r="E165" s="3165"/>
      <c r="F165" s="3165"/>
      <c r="G165" s="3165"/>
      <c r="H165" s="3165"/>
      <c r="I165" s="3165"/>
      <c r="J165" s="3166"/>
      <c r="K165" s="3248"/>
      <c r="L165" s="3240"/>
      <c r="M165" s="3241"/>
      <c r="N165" s="3168"/>
      <c r="O165" s="3240"/>
      <c r="P165" s="3240"/>
      <c r="Q165" s="3169"/>
      <c r="R165" s="3240"/>
      <c r="S165" s="3170"/>
      <c r="T165" s="3171"/>
      <c r="U165" s="3172"/>
      <c r="V165" s="3173"/>
      <c r="W165" s="3171"/>
      <c r="X165" s="3242"/>
      <c r="Y165" s="3242"/>
    </row>
    <row r="166" spans="1:25" s="3215" customFormat="1">
      <c r="A166" s="3164"/>
      <c r="B166" s="3165"/>
      <c r="C166" s="3165"/>
      <c r="D166" s="3165"/>
      <c r="E166" s="3165"/>
      <c r="F166" s="3165"/>
      <c r="G166" s="3165"/>
      <c r="H166" s="3165"/>
      <c r="I166" s="3165"/>
      <c r="J166" s="3166"/>
      <c r="K166" s="3248"/>
      <c r="L166" s="3240"/>
      <c r="M166" s="3241"/>
      <c r="N166" s="3168"/>
      <c r="O166" s="3240"/>
      <c r="P166" s="3240"/>
      <c r="Q166" s="3169"/>
      <c r="R166" s="3240"/>
      <c r="S166" s="3170"/>
      <c r="T166" s="3171"/>
      <c r="U166" s="3172"/>
      <c r="V166" s="3173"/>
      <c r="W166" s="3171"/>
      <c r="X166" s="3242"/>
      <c r="Y166" s="3242"/>
    </row>
    <row r="167" spans="1:25" s="3215" customFormat="1">
      <c r="A167" s="3164"/>
      <c r="B167" s="3165"/>
      <c r="C167" s="3165"/>
      <c r="D167" s="3165"/>
      <c r="E167" s="3165"/>
      <c r="F167" s="3165"/>
      <c r="G167" s="3165"/>
      <c r="H167" s="3165"/>
      <c r="I167" s="3165"/>
      <c r="J167" s="3166"/>
      <c r="K167" s="3248"/>
      <c r="L167" s="3240"/>
      <c r="M167" s="3241"/>
      <c r="N167" s="3168"/>
      <c r="O167" s="3240"/>
      <c r="P167" s="3240"/>
      <c r="Q167" s="3169"/>
      <c r="R167" s="3240"/>
      <c r="S167" s="3170"/>
      <c r="T167" s="3171"/>
      <c r="U167" s="3172"/>
      <c r="V167" s="3173"/>
      <c r="W167" s="3171"/>
      <c r="X167" s="3242"/>
      <c r="Y167" s="3242"/>
    </row>
    <row r="168" spans="1:25" s="3215" customFormat="1">
      <c r="A168" s="3164"/>
      <c r="B168" s="3165"/>
      <c r="C168" s="3165"/>
      <c r="D168" s="3165"/>
      <c r="E168" s="3165"/>
      <c r="F168" s="3165"/>
      <c r="G168" s="3165"/>
      <c r="H168" s="3165"/>
      <c r="I168" s="3165"/>
      <c r="J168" s="3166"/>
      <c r="K168" s="3248"/>
      <c r="L168" s="3240"/>
      <c r="M168" s="3241"/>
      <c r="N168" s="3168"/>
      <c r="O168" s="3240"/>
      <c r="P168" s="3240"/>
      <c r="Q168" s="3169"/>
      <c r="R168" s="3240"/>
      <c r="S168" s="3170"/>
      <c r="T168" s="3171"/>
      <c r="U168" s="3172"/>
      <c r="V168" s="3173"/>
      <c r="W168" s="3171"/>
      <c r="X168" s="3242"/>
      <c r="Y168" s="3242"/>
    </row>
    <row r="169" spans="1:25" s="3215" customFormat="1">
      <c r="A169" s="3164"/>
      <c r="B169" s="3165"/>
      <c r="C169" s="3165"/>
      <c r="D169" s="3165"/>
      <c r="E169" s="3165"/>
      <c r="F169" s="3165"/>
      <c r="G169" s="3165"/>
      <c r="H169" s="3165"/>
      <c r="I169" s="3165"/>
      <c r="J169" s="3166"/>
      <c r="K169" s="3248"/>
      <c r="L169" s="3240"/>
      <c r="M169" s="3241"/>
      <c r="N169" s="3168"/>
      <c r="O169" s="3240"/>
      <c r="P169" s="3240"/>
      <c r="Q169" s="3169"/>
      <c r="R169" s="3240"/>
      <c r="S169" s="3170"/>
      <c r="T169" s="3171"/>
      <c r="U169" s="3172"/>
      <c r="V169" s="3173"/>
      <c r="W169" s="3171"/>
      <c r="X169" s="3242"/>
      <c r="Y169" s="3242"/>
    </row>
    <row r="170" spans="1:25" s="3215" customFormat="1">
      <c r="A170" s="3164"/>
      <c r="B170" s="3165"/>
      <c r="C170" s="3165"/>
      <c r="D170" s="3165"/>
      <c r="E170" s="3165"/>
      <c r="F170" s="3165"/>
      <c r="G170" s="3165"/>
      <c r="H170" s="3165"/>
      <c r="I170" s="3165"/>
      <c r="J170" s="3166"/>
      <c r="K170" s="3248"/>
      <c r="L170" s="3240"/>
      <c r="M170" s="3241"/>
      <c r="N170" s="3168"/>
      <c r="O170" s="3240"/>
      <c r="P170" s="3240"/>
      <c r="Q170" s="3169"/>
      <c r="R170" s="3240"/>
      <c r="S170" s="3170"/>
      <c r="T170" s="3171"/>
      <c r="U170" s="3172"/>
      <c r="V170" s="3173"/>
      <c r="W170" s="3171"/>
      <c r="X170" s="3242"/>
      <c r="Y170" s="3242"/>
    </row>
    <row r="171" spans="1:25" s="3215" customFormat="1">
      <c r="A171" s="3164"/>
      <c r="B171" s="3165"/>
      <c r="C171" s="3165"/>
      <c r="D171" s="3165"/>
      <c r="E171" s="3165"/>
      <c r="F171" s="3165"/>
      <c r="G171" s="3165"/>
      <c r="H171" s="3165"/>
      <c r="I171" s="3165"/>
      <c r="J171" s="3166"/>
      <c r="K171" s="3248"/>
      <c r="L171" s="3240"/>
      <c r="M171" s="3241"/>
      <c r="N171" s="3168"/>
      <c r="O171" s="3240"/>
      <c r="P171" s="3240"/>
      <c r="Q171" s="3169"/>
      <c r="R171" s="3240"/>
      <c r="S171" s="3170"/>
      <c r="T171" s="3171"/>
      <c r="U171" s="3172"/>
      <c r="V171" s="3173"/>
      <c r="W171" s="3171"/>
      <c r="X171" s="3242"/>
      <c r="Y171" s="3242"/>
    </row>
    <row r="172" spans="1:25" s="3215" customFormat="1">
      <c r="A172" s="3164"/>
      <c r="B172" s="3165"/>
      <c r="C172" s="3165"/>
      <c r="D172" s="3165"/>
      <c r="E172" s="3165"/>
      <c r="F172" s="3165"/>
      <c r="G172" s="3165"/>
      <c r="H172" s="3165"/>
      <c r="I172" s="3165"/>
      <c r="J172" s="3166"/>
      <c r="K172" s="3248"/>
      <c r="L172" s="3240"/>
      <c r="M172" s="3241"/>
      <c r="N172" s="3168"/>
      <c r="O172" s="3240"/>
      <c r="P172" s="3240"/>
      <c r="Q172" s="3169"/>
      <c r="R172" s="3240"/>
      <c r="S172" s="3170"/>
      <c r="T172" s="3171"/>
      <c r="U172" s="3172"/>
      <c r="V172" s="3173"/>
      <c r="W172" s="3171"/>
      <c r="X172" s="3242"/>
      <c r="Y172" s="3242"/>
    </row>
    <row r="173" spans="1:25" s="3215" customFormat="1">
      <c r="A173" s="3164"/>
      <c r="B173" s="3165"/>
      <c r="C173" s="3165"/>
      <c r="D173" s="3165"/>
      <c r="E173" s="3165"/>
      <c r="F173" s="3165"/>
      <c r="G173" s="3165"/>
      <c r="H173" s="3165"/>
      <c r="I173" s="3165"/>
      <c r="J173" s="3166"/>
      <c r="K173" s="3248"/>
      <c r="L173" s="3240"/>
      <c r="M173" s="3241"/>
      <c r="N173" s="3168"/>
      <c r="O173" s="3240"/>
      <c r="P173" s="3240"/>
      <c r="Q173" s="3169"/>
      <c r="R173" s="3240"/>
      <c r="S173" s="3170"/>
      <c r="T173" s="3171"/>
      <c r="U173" s="3172"/>
      <c r="V173" s="3173"/>
      <c r="W173" s="3171"/>
      <c r="X173" s="3242"/>
      <c r="Y173" s="3242"/>
    </row>
    <row r="174" spans="1:25" s="3215" customFormat="1">
      <c r="A174" s="3164"/>
      <c r="B174" s="3165"/>
      <c r="C174" s="3165"/>
      <c r="D174" s="3165"/>
      <c r="E174" s="3165"/>
      <c r="F174" s="3165"/>
      <c r="G174" s="3165"/>
      <c r="H174" s="3165"/>
      <c r="I174" s="3165"/>
      <c r="J174" s="3166"/>
      <c r="K174" s="3248"/>
      <c r="L174" s="3240"/>
      <c r="M174" s="3241"/>
      <c r="N174" s="3168"/>
      <c r="O174" s="3240"/>
      <c r="P174" s="3240"/>
      <c r="Q174" s="3169"/>
      <c r="R174" s="3240"/>
      <c r="S174" s="3170"/>
      <c r="T174" s="3171"/>
      <c r="U174" s="3172"/>
      <c r="V174" s="3173"/>
      <c r="W174" s="3171"/>
      <c r="X174" s="3242"/>
      <c r="Y174" s="3242"/>
    </row>
    <row r="175" spans="1:25" s="3215" customFormat="1">
      <c r="A175" s="3164"/>
      <c r="B175" s="3165"/>
      <c r="C175" s="3165"/>
      <c r="D175" s="3165"/>
      <c r="E175" s="3165"/>
      <c r="F175" s="3165"/>
      <c r="G175" s="3165"/>
      <c r="H175" s="3165"/>
      <c r="I175" s="3165"/>
      <c r="J175" s="3166"/>
      <c r="K175" s="3248"/>
      <c r="L175" s="3240"/>
      <c r="M175" s="3241"/>
      <c r="N175" s="3168"/>
      <c r="O175" s="3240"/>
      <c r="P175" s="3240"/>
      <c r="Q175" s="3169"/>
      <c r="R175" s="3240"/>
      <c r="S175" s="3170"/>
      <c r="T175" s="3171"/>
      <c r="U175" s="3172"/>
      <c r="V175" s="3173"/>
      <c r="W175" s="3171"/>
      <c r="X175" s="3242"/>
      <c r="Y175" s="3242"/>
    </row>
    <row r="176" spans="1:25" s="3215" customFormat="1">
      <c r="A176" s="3164"/>
      <c r="B176" s="3165"/>
      <c r="C176" s="3165"/>
      <c r="D176" s="3165"/>
      <c r="E176" s="3165"/>
      <c r="F176" s="3165"/>
      <c r="G176" s="3165"/>
      <c r="H176" s="3165"/>
      <c r="I176" s="3165"/>
      <c r="J176" s="3166"/>
      <c r="K176" s="3248"/>
      <c r="L176" s="3240"/>
      <c r="M176" s="3241"/>
      <c r="N176" s="3168"/>
      <c r="O176" s="3240"/>
      <c r="P176" s="3240"/>
      <c r="Q176" s="3169"/>
      <c r="R176" s="3240"/>
      <c r="S176" s="3170"/>
      <c r="T176" s="3171"/>
      <c r="U176" s="3172"/>
      <c r="V176" s="3173"/>
      <c r="W176" s="3171"/>
      <c r="X176" s="3242"/>
      <c r="Y176" s="3242"/>
    </row>
    <row r="177" spans="1:25" s="3215" customFormat="1">
      <c r="A177" s="3164"/>
      <c r="B177" s="3165"/>
      <c r="C177" s="3165"/>
      <c r="D177" s="3165"/>
      <c r="E177" s="3165"/>
      <c r="F177" s="3165"/>
      <c r="G177" s="3165"/>
      <c r="H177" s="3165"/>
      <c r="I177" s="3165"/>
      <c r="J177" s="3166"/>
      <c r="K177" s="3248"/>
      <c r="L177" s="3240"/>
      <c r="M177" s="3241"/>
      <c r="N177" s="3168"/>
      <c r="O177" s="3240"/>
      <c r="P177" s="3240"/>
      <c r="Q177" s="3169"/>
      <c r="R177" s="3240"/>
      <c r="S177" s="3170"/>
      <c r="T177" s="3171"/>
      <c r="U177" s="3172"/>
      <c r="V177" s="3173"/>
      <c r="W177" s="3171"/>
      <c r="X177" s="3242"/>
      <c r="Y177" s="3242"/>
    </row>
    <row r="178" spans="1:25" s="3215" customFormat="1">
      <c r="A178" s="3164"/>
      <c r="B178" s="3165"/>
      <c r="C178" s="3165"/>
      <c r="D178" s="3165"/>
      <c r="E178" s="3165"/>
      <c r="F178" s="3165"/>
      <c r="G178" s="3165"/>
      <c r="H178" s="3165"/>
      <c r="I178" s="3165"/>
      <c r="J178" s="3166"/>
      <c r="K178" s="3248"/>
      <c r="L178" s="3240"/>
      <c r="M178" s="3241"/>
      <c r="N178" s="3168"/>
      <c r="O178" s="3240"/>
      <c r="P178" s="3240"/>
      <c r="Q178" s="3169"/>
      <c r="R178" s="3240"/>
      <c r="S178" s="3170"/>
      <c r="T178" s="3171"/>
      <c r="U178" s="3172"/>
      <c r="V178" s="3173"/>
      <c r="W178" s="3171"/>
      <c r="X178" s="3242"/>
      <c r="Y178" s="3242"/>
    </row>
    <row r="179" spans="1:25" s="3215" customFormat="1">
      <c r="A179" s="3164"/>
      <c r="B179" s="3165"/>
      <c r="C179" s="3165"/>
      <c r="D179" s="3165"/>
      <c r="E179" s="3165"/>
      <c r="F179" s="3165"/>
      <c r="G179" s="3165"/>
      <c r="H179" s="3165"/>
      <c r="I179" s="3165"/>
      <c r="J179" s="3166"/>
      <c r="K179" s="3248"/>
      <c r="L179" s="3240"/>
      <c r="M179" s="3241"/>
      <c r="N179" s="3168"/>
      <c r="O179" s="3240"/>
      <c r="P179" s="3240"/>
      <c r="Q179" s="3169"/>
      <c r="R179" s="3240"/>
      <c r="S179" s="3170"/>
      <c r="T179" s="3171"/>
      <c r="U179" s="3172"/>
      <c r="V179" s="3173"/>
      <c r="W179" s="3171"/>
      <c r="X179" s="3242"/>
      <c r="Y179" s="3242"/>
    </row>
    <row r="180" spans="1:25" s="3215" customFormat="1">
      <c r="A180" s="3164"/>
      <c r="B180" s="3165"/>
      <c r="C180" s="3165"/>
      <c r="D180" s="3165"/>
      <c r="E180" s="3165"/>
      <c r="F180" s="3165"/>
      <c r="G180" s="3165"/>
      <c r="H180" s="3165"/>
      <c r="I180" s="3165"/>
      <c r="J180" s="3166"/>
      <c r="K180" s="3248"/>
      <c r="L180" s="3240"/>
      <c r="M180" s="3241"/>
      <c r="N180" s="3168"/>
      <c r="O180" s="3240"/>
      <c r="P180" s="3240"/>
      <c r="Q180" s="3169"/>
      <c r="R180" s="3240"/>
      <c r="S180" s="3170"/>
      <c r="T180" s="3171"/>
      <c r="U180" s="3172"/>
      <c r="V180" s="3173"/>
      <c r="W180" s="3171"/>
      <c r="X180" s="3242"/>
      <c r="Y180" s="3242"/>
    </row>
    <row r="181" spans="1:25" s="3215" customFormat="1">
      <c r="A181" s="3164"/>
      <c r="B181" s="3165"/>
      <c r="C181" s="3165"/>
      <c r="D181" s="3165"/>
      <c r="E181" s="3165"/>
      <c r="F181" s="3165"/>
      <c r="G181" s="3165"/>
      <c r="H181" s="3165"/>
      <c r="I181" s="3165"/>
      <c r="J181" s="3166"/>
      <c r="K181" s="3248"/>
      <c r="L181" s="3240"/>
      <c r="M181" s="3241"/>
      <c r="N181" s="3168"/>
      <c r="O181" s="3240"/>
      <c r="P181" s="3240"/>
      <c r="Q181" s="3169"/>
      <c r="R181" s="3240"/>
      <c r="S181" s="3170"/>
      <c r="T181" s="3171"/>
      <c r="U181" s="3172"/>
      <c r="V181" s="3173"/>
      <c r="W181" s="3171"/>
      <c r="X181" s="3242"/>
      <c r="Y181" s="3242"/>
    </row>
    <row r="182" spans="1:25" s="3215" customFormat="1">
      <c r="A182" s="3164"/>
      <c r="B182" s="3165"/>
      <c r="C182" s="3165"/>
      <c r="D182" s="3165"/>
      <c r="E182" s="3165"/>
      <c r="F182" s="3165"/>
      <c r="G182" s="3165"/>
      <c r="H182" s="3165"/>
      <c r="I182" s="3165"/>
      <c r="J182" s="3166"/>
      <c r="K182" s="3248"/>
      <c r="L182" s="3240"/>
      <c r="M182" s="3241"/>
      <c r="N182" s="3168"/>
      <c r="O182" s="3240"/>
      <c r="P182" s="3240"/>
      <c r="Q182" s="3169"/>
      <c r="R182" s="3240"/>
      <c r="S182" s="3170"/>
      <c r="T182" s="3171"/>
      <c r="U182" s="3172"/>
      <c r="V182" s="3173"/>
      <c r="W182" s="3171"/>
      <c r="X182" s="3242"/>
      <c r="Y182" s="3242"/>
    </row>
    <row r="183" spans="1:25" s="3215" customFormat="1">
      <c r="A183" s="3164"/>
      <c r="B183" s="3165"/>
      <c r="C183" s="3165"/>
      <c r="D183" s="3165"/>
      <c r="E183" s="3165"/>
      <c r="F183" s="3165"/>
      <c r="G183" s="3165"/>
      <c r="H183" s="3165"/>
      <c r="I183" s="3165"/>
      <c r="J183" s="3166"/>
      <c r="K183" s="3248"/>
      <c r="L183" s="3240"/>
      <c r="M183" s="3241"/>
      <c r="N183" s="3168"/>
      <c r="O183" s="3240"/>
      <c r="P183" s="3240"/>
      <c r="Q183" s="3169"/>
      <c r="R183" s="3240"/>
      <c r="S183" s="3170"/>
      <c r="T183" s="3171"/>
      <c r="U183" s="3172"/>
      <c r="V183" s="3173"/>
      <c r="W183" s="3171"/>
      <c r="X183" s="3242"/>
      <c r="Y183" s="3242"/>
    </row>
    <row r="184" spans="1:25" s="3215" customFormat="1">
      <c r="A184" s="3164"/>
      <c r="B184" s="3165"/>
      <c r="C184" s="3165"/>
      <c r="D184" s="3165"/>
      <c r="E184" s="3165"/>
      <c r="F184" s="3165"/>
      <c r="G184" s="3165"/>
      <c r="H184" s="3165"/>
      <c r="I184" s="3165"/>
      <c r="J184" s="3166"/>
      <c r="K184" s="3248"/>
      <c r="L184" s="3240"/>
      <c r="M184" s="3241"/>
      <c r="N184" s="3168"/>
      <c r="O184" s="3240"/>
      <c r="P184" s="3240"/>
      <c r="Q184" s="3169"/>
      <c r="R184" s="3240"/>
      <c r="S184" s="3170"/>
      <c r="T184" s="3171"/>
      <c r="U184" s="3172"/>
      <c r="V184" s="3173"/>
      <c r="W184" s="3171"/>
      <c r="X184" s="3242"/>
      <c r="Y184" s="3242"/>
    </row>
    <row r="185" spans="1:25" s="3215" customFormat="1">
      <c r="A185" s="3164"/>
      <c r="B185" s="3165"/>
      <c r="C185" s="3165"/>
      <c r="D185" s="3165"/>
      <c r="E185" s="3165"/>
      <c r="F185" s="3165"/>
      <c r="G185" s="3165"/>
      <c r="H185" s="3165"/>
      <c r="I185" s="3165"/>
      <c r="J185" s="3166"/>
      <c r="K185" s="3248"/>
      <c r="L185" s="3240"/>
      <c r="M185" s="3241"/>
      <c r="N185" s="3168"/>
      <c r="O185" s="3240"/>
      <c r="P185" s="3240"/>
      <c r="Q185" s="3169"/>
      <c r="R185" s="3240"/>
      <c r="S185" s="3170"/>
      <c r="T185" s="3171"/>
      <c r="U185" s="3172"/>
      <c r="V185" s="3173"/>
      <c r="W185" s="3171"/>
      <c r="X185" s="3242"/>
      <c r="Y185" s="3242"/>
    </row>
    <row r="186" spans="1:25" s="3215" customFormat="1">
      <c r="A186" s="3164"/>
      <c r="B186" s="3165"/>
      <c r="C186" s="3165"/>
      <c r="D186" s="3165"/>
      <c r="E186" s="3165"/>
      <c r="F186" s="3165"/>
      <c r="G186" s="3165"/>
      <c r="H186" s="3165"/>
      <c r="I186" s="3165"/>
      <c r="J186" s="3166"/>
      <c r="K186" s="3248"/>
      <c r="L186" s="3240"/>
      <c r="M186" s="3241"/>
      <c r="N186" s="3168"/>
      <c r="O186" s="3240"/>
      <c r="P186" s="3240"/>
      <c r="Q186" s="3169"/>
      <c r="R186" s="3240"/>
      <c r="S186" s="3170"/>
      <c r="T186" s="3171"/>
      <c r="U186" s="3172"/>
      <c r="V186" s="3173"/>
      <c r="W186" s="3171"/>
      <c r="X186" s="3242"/>
      <c r="Y186" s="3242"/>
    </row>
    <row r="187" spans="1:25" s="3215" customFormat="1">
      <c r="A187" s="3164"/>
      <c r="B187" s="3165"/>
      <c r="C187" s="3165"/>
      <c r="D187" s="3165"/>
      <c r="E187" s="3165"/>
      <c r="F187" s="3165"/>
      <c r="G187" s="3165"/>
      <c r="H187" s="3165"/>
      <c r="I187" s="3165"/>
      <c r="J187" s="3166"/>
      <c r="K187" s="3248"/>
      <c r="L187" s="3240"/>
      <c r="M187" s="3241"/>
      <c r="N187" s="3168"/>
      <c r="O187" s="3240"/>
      <c r="P187" s="3240"/>
      <c r="Q187" s="3169"/>
      <c r="R187" s="3240"/>
      <c r="S187" s="3170"/>
      <c r="T187" s="3171"/>
      <c r="U187" s="3172"/>
      <c r="V187" s="3173"/>
      <c r="W187" s="3171"/>
      <c r="X187" s="3242"/>
      <c r="Y187" s="3242"/>
    </row>
    <row r="188" spans="1:25" s="3215" customFormat="1">
      <c r="A188" s="3164"/>
      <c r="B188" s="3165"/>
      <c r="C188" s="3165"/>
      <c r="D188" s="3165"/>
      <c r="E188" s="3165"/>
      <c r="F188" s="3165"/>
      <c r="G188" s="3165"/>
      <c r="H188" s="3165"/>
      <c r="I188" s="3165"/>
      <c r="J188" s="3166"/>
      <c r="K188" s="3248"/>
      <c r="L188" s="3240"/>
      <c r="M188" s="3241"/>
      <c r="N188" s="3168"/>
      <c r="O188" s="3240"/>
      <c r="P188" s="3240"/>
      <c r="Q188" s="3169"/>
      <c r="R188" s="3240"/>
      <c r="S188" s="3170"/>
      <c r="T188" s="3171"/>
      <c r="U188" s="3172"/>
      <c r="V188" s="3173"/>
      <c r="W188" s="3171"/>
      <c r="X188" s="3242"/>
      <c r="Y188" s="3242"/>
    </row>
    <row r="189" spans="1:25" s="3215" customFormat="1">
      <c r="A189" s="3164"/>
      <c r="B189" s="3165"/>
      <c r="C189" s="3165"/>
      <c r="D189" s="3165"/>
      <c r="E189" s="3165"/>
      <c r="F189" s="3165"/>
      <c r="G189" s="3165"/>
      <c r="H189" s="3165"/>
      <c r="I189" s="3165"/>
      <c r="J189" s="3166"/>
      <c r="K189" s="3248"/>
      <c r="L189" s="3240"/>
      <c r="M189" s="3241"/>
      <c r="N189" s="3168"/>
      <c r="O189" s="3240"/>
      <c r="P189" s="3240"/>
      <c r="Q189" s="3169"/>
      <c r="R189" s="3240"/>
      <c r="S189" s="3170"/>
      <c r="T189" s="3171"/>
      <c r="U189" s="3172"/>
      <c r="V189" s="3173"/>
      <c r="W189" s="3171"/>
      <c r="X189" s="3242"/>
      <c r="Y189" s="3242"/>
    </row>
    <row r="190" spans="1:25" s="3215" customFormat="1">
      <c r="A190" s="3164"/>
      <c r="B190" s="3165"/>
      <c r="C190" s="3165"/>
      <c r="D190" s="3165"/>
      <c r="E190" s="3165"/>
      <c r="F190" s="3165"/>
      <c r="G190" s="3165"/>
      <c r="H190" s="3165"/>
      <c r="I190" s="3165"/>
      <c r="J190" s="3166"/>
      <c r="K190" s="3248"/>
      <c r="L190" s="3240"/>
      <c r="M190" s="3241"/>
      <c r="N190" s="3168"/>
      <c r="O190" s="3240"/>
      <c r="P190" s="3240"/>
      <c r="Q190" s="3169"/>
      <c r="R190" s="3240"/>
      <c r="S190" s="3170"/>
      <c r="T190" s="3171"/>
      <c r="U190" s="3172"/>
      <c r="V190" s="3173"/>
      <c r="W190" s="3171"/>
      <c r="X190" s="3242"/>
      <c r="Y190" s="3242"/>
    </row>
    <row r="191" spans="1:25" s="3215" customFormat="1">
      <c r="A191" s="3164"/>
      <c r="B191" s="3165"/>
      <c r="C191" s="3165"/>
      <c r="D191" s="3165"/>
      <c r="E191" s="3165"/>
      <c r="F191" s="3165"/>
      <c r="G191" s="3165"/>
      <c r="H191" s="3165"/>
      <c r="I191" s="3165"/>
      <c r="J191" s="3166"/>
      <c r="K191" s="3248"/>
      <c r="L191" s="3240"/>
      <c r="M191" s="3241"/>
      <c r="N191" s="3168"/>
      <c r="O191" s="3240"/>
      <c r="P191" s="3240"/>
      <c r="Q191" s="3169"/>
      <c r="R191" s="3240"/>
      <c r="S191" s="3170"/>
      <c r="T191" s="3171"/>
      <c r="U191" s="3172"/>
      <c r="V191" s="3173"/>
      <c r="W191" s="3171"/>
      <c r="X191" s="3242"/>
      <c r="Y191" s="3242"/>
    </row>
    <row r="192" spans="1:25" s="3215" customFormat="1">
      <c r="A192" s="3164"/>
      <c r="B192" s="3165"/>
      <c r="C192" s="3165"/>
      <c r="D192" s="3165"/>
      <c r="E192" s="3165"/>
      <c r="F192" s="3165"/>
      <c r="G192" s="3165"/>
      <c r="H192" s="3165"/>
      <c r="I192" s="3165"/>
      <c r="J192" s="3166"/>
      <c r="K192" s="3248"/>
      <c r="L192" s="3240"/>
      <c r="M192" s="3241"/>
      <c r="N192" s="3168"/>
      <c r="O192" s="3240"/>
      <c r="P192" s="3240"/>
      <c r="Q192" s="3169"/>
      <c r="R192" s="3240"/>
      <c r="S192" s="3170"/>
      <c r="T192" s="3171"/>
      <c r="U192" s="3172"/>
      <c r="V192" s="3173"/>
      <c r="W192" s="3171"/>
      <c r="X192" s="3242"/>
      <c r="Y192" s="3242"/>
    </row>
    <row r="193" spans="1:25" s="3215" customFormat="1">
      <c r="A193" s="3164"/>
      <c r="B193" s="3165"/>
      <c r="C193" s="3165"/>
      <c r="D193" s="3165"/>
      <c r="E193" s="3165"/>
      <c r="F193" s="3165"/>
      <c r="G193" s="3165"/>
      <c r="H193" s="3165"/>
      <c r="I193" s="3165"/>
      <c r="J193" s="3166"/>
      <c r="K193" s="3248"/>
      <c r="L193" s="3240"/>
      <c r="M193" s="3241"/>
      <c r="N193" s="3168"/>
      <c r="O193" s="3240"/>
      <c r="P193" s="3240"/>
      <c r="Q193" s="3169"/>
      <c r="R193" s="3240"/>
      <c r="S193" s="3170"/>
      <c r="T193" s="3171"/>
      <c r="U193" s="3172"/>
      <c r="V193" s="3173"/>
      <c r="W193" s="3171"/>
      <c r="X193" s="3242"/>
      <c r="Y193" s="3242"/>
    </row>
    <row r="194" spans="1:25" s="3215" customFormat="1">
      <c r="A194" s="3164"/>
      <c r="B194" s="3165"/>
      <c r="C194" s="3165"/>
      <c r="D194" s="3165"/>
      <c r="E194" s="3165"/>
      <c r="F194" s="3165"/>
      <c r="G194" s="3165"/>
      <c r="H194" s="3165"/>
      <c r="I194" s="3165"/>
      <c r="J194" s="3166"/>
      <c r="K194" s="3248"/>
      <c r="L194" s="3240"/>
      <c r="M194" s="3241"/>
      <c r="N194" s="3168"/>
      <c r="O194" s="3240"/>
      <c r="P194" s="3240"/>
      <c r="Q194" s="3169"/>
      <c r="R194" s="3240"/>
      <c r="S194" s="3170"/>
      <c r="T194" s="3171"/>
      <c r="U194" s="3172"/>
      <c r="V194" s="3173"/>
      <c r="W194" s="3171"/>
      <c r="X194" s="3242"/>
      <c r="Y194" s="3242"/>
    </row>
    <row r="195" spans="1:25" s="3215" customFormat="1">
      <c r="A195" s="3164"/>
      <c r="B195" s="3165"/>
      <c r="C195" s="3165"/>
      <c r="D195" s="3165"/>
      <c r="E195" s="3165"/>
      <c r="F195" s="3165"/>
      <c r="G195" s="3165"/>
      <c r="H195" s="3165"/>
      <c r="I195" s="3165"/>
      <c r="J195" s="3166"/>
      <c r="K195" s="3248"/>
      <c r="L195" s="3240"/>
      <c r="M195" s="3241"/>
      <c r="N195" s="3168"/>
      <c r="O195" s="3240"/>
      <c r="P195" s="3240"/>
      <c r="Q195" s="3169"/>
      <c r="R195" s="3240"/>
      <c r="S195" s="3170"/>
      <c r="T195" s="3171"/>
      <c r="U195" s="3172"/>
      <c r="V195" s="3173"/>
      <c r="W195" s="3171"/>
      <c r="X195" s="3242"/>
      <c r="Y195" s="3242"/>
    </row>
    <row r="196" spans="1:25" s="3215" customFormat="1">
      <c r="A196" s="3164"/>
      <c r="B196" s="3165"/>
      <c r="C196" s="3165"/>
      <c r="D196" s="3165"/>
      <c r="E196" s="3165"/>
      <c r="F196" s="3165"/>
      <c r="G196" s="3165"/>
      <c r="H196" s="3165"/>
      <c r="I196" s="3165"/>
      <c r="J196" s="3166"/>
      <c r="K196" s="3248"/>
      <c r="L196" s="3240"/>
      <c r="M196" s="3241"/>
      <c r="N196" s="3168"/>
      <c r="O196" s="3240"/>
      <c r="P196" s="3240"/>
      <c r="Q196" s="3169"/>
      <c r="R196" s="3240"/>
      <c r="S196" s="3170"/>
      <c r="T196" s="3171"/>
      <c r="U196" s="3172"/>
      <c r="V196" s="3173"/>
      <c r="W196" s="3171"/>
      <c r="X196" s="3242"/>
      <c r="Y196" s="3242"/>
    </row>
    <row r="197" spans="1:25" s="3215" customFormat="1">
      <c r="A197" s="3164"/>
      <c r="B197" s="3165"/>
      <c r="C197" s="3165"/>
      <c r="D197" s="3165"/>
      <c r="E197" s="3165"/>
      <c r="F197" s="3165"/>
      <c r="G197" s="3165"/>
      <c r="H197" s="3165"/>
      <c r="I197" s="3165"/>
      <c r="J197" s="3166"/>
      <c r="K197" s="3248"/>
      <c r="L197" s="3240"/>
      <c r="M197" s="3241"/>
      <c r="N197" s="3168"/>
      <c r="O197" s="3240"/>
      <c r="P197" s="3240"/>
      <c r="Q197" s="3169"/>
      <c r="R197" s="3240"/>
      <c r="S197" s="3170"/>
      <c r="T197" s="3171"/>
      <c r="U197" s="3172"/>
      <c r="V197" s="3173"/>
      <c r="W197" s="3171"/>
      <c r="X197" s="3242"/>
      <c r="Y197" s="3242"/>
    </row>
    <row r="198" spans="1:25" s="3215" customFormat="1">
      <c r="A198" s="3164"/>
      <c r="B198" s="3165"/>
      <c r="C198" s="3165"/>
      <c r="D198" s="3165"/>
      <c r="E198" s="3165"/>
      <c r="F198" s="3165"/>
      <c r="G198" s="3165"/>
      <c r="H198" s="3165"/>
      <c r="I198" s="3165"/>
      <c r="J198" s="3166"/>
      <c r="K198" s="3248"/>
      <c r="L198" s="3240"/>
      <c r="M198" s="3241"/>
      <c r="N198" s="3168"/>
      <c r="O198" s="3240"/>
      <c r="P198" s="3240"/>
      <c r="Q198" s="3169"/>
      <c r="R198" s="3240"/>
      <c r="S198" s="3170"/>
      <c r="T198" s="3171"/>
      <c r="U198" s="3172"/>
      <c r="V198" s="3173"/>
      <c r="W198" s="3171"/>
      <c r="X198" s="3242"/>
      <c r="Y198" s="3242"/>
    </row>
    <row r="199" spans="1:25" s="3215" customFormat="1">
      <c r="A199" s="3164"/>
      <c r="B199" s="3165"/>
      <c r="C199" s="3165"/>
      <c r="D199" s="3165"/>
      <c r="E199" s="3165"/>
      <c r="F199" s="3165"/>
      <c r="G199" s="3165"/>
      <c r="H199" s="3165"/>
      <c r="I199" s="3165"/>
      <c r="J199" s="3166"/>
      <c r="K199" s="3248"/>
      <c r="L199" s="3240"/>
      <c r="M199" s="3241"/>
      <c r="N199" s="3168"/>
      <c r="O199" s="3240"/>
      <c r="P199" s="3240"/>
      <c r="Q199" s="3169"/>
      <c r="R199" s="3240"/>
      <c r="S199" s="3170"/>
      <c r="T199" s="3171"/>
      <c r="U199" s="3172"/>
      <c r="V199" s="3173"/>
      <c r="W199" s="3171"/>
      <c r="X199" s="3242"/>
      <c r="Y199" s="3242"/>
    </row>
    <row r="200" spans="1:25" s="3215" customFormat="1">
      <c r="A200" s="3164"/>
      <c r="B200" s="3165"/>
      <c r="C200" s="3165"/>
      <c r="D200" s="3165"/>
      <c r="E200" s="3165"/>
      <c r="F200" s="3165"/>
      <c r="G200" s="3165"/>
      <c r="H200" s="3165"/>
      <c r="I200" s="3165"/>
      <c r="J200" s="3166"/>
      <c r="K200" s="3248"/>
      <c r="L200" s="3240"/>
      <c r="M200" s="3241"/>
      <c r="N200" s="3168"/>
      <c r="O200" s="3240"/>
      <c r="P200" s="3240"/>
      <c r="Q200" s="3169"/>
      <c r="R200" s="3240"/>
      <c r="S200" s="3170"/>
      <c r="T200" s="3171"/>
      <c r="U200" s="3172"/>
      <c r="V200" s="3173"/>
      <c r="W200" s="3171"/>
      <c r="X200" s="3242"/>
      <c r="Y200" s="3242"/>
    </row>
    <row r="201" spans="1:25" s="3215" customFormat="1">
      <c r="A201" s="3164"/>
      <c r="B201" s="3165"/>
      <c r="C201" s="3165"/>
      <c r="D201" s="3165"/>
      <c r="E201" s="3165"/>
      <c r="F201" s="3165"/>
      <c r="G201" s="3165"/>
      <c r="H201" s="3165"/>
      <c r="I201" s="3165"/>
      <c r="J201" s="3166"/>
      <c r="K201" s="3248"/>
      <c r="L201" s="3240"/>
      <c r="M201" s="3241"/>
      <c r="N201" s="3168"/>
      <c r="O201" s="3240"/>
      <c r="P201" s="3240"/>
      <c r="Q201" s="3169"/>
      <c r="R201" s="3240"/>
      <c r="S201" s="3170"/>
      <c r="T201" s="3171"/>
      <c r="U201" s="3172"/>
      <c r="V201" s="3173"/>
      <c r="W201" s="3171"/>
      <c r="X201" s="3242"/>
      <c r="Y201" s="3242"/>
    </row>
    <row r="202" spans="1:25" s="3215" customFormat="1">
      <c r="A202" s="3164"/>
      <c r="B202" s="3165"/>
      <c r="C202" s="3165"/>
      <c r="D202" s="3165"/>
      <c r="E202" s="3165"/>
      <c r="F202" s="3165"/>
      <c r="G202" s="3165"/>
      <c r="H202" s="3165"/>
      <c r="I202" s="3165"/>
      <c r="J202" s="3166"/>
      <c r="K202" s="3248"/>
      <c r="L202" s="3240"/>
      <c r="M202" s="3241"/>
      <c r="N202" s="3168"/>
      <c r="O202" s="3240"/>
      <c r="P202" s="3240"/>
      <c r="Q202" s="3169"/>
      <c r="R202" s="3240"/>
      <c r="S202" s="3170"/>
      <c r="T202" s="3171"/>
      <c r="U202" s="3172"/>
      <c r="V202" s="3173"/>
      <c r="W202" s="3171"/>
      <c r="X202" s="3242"/>
      <c r="Y202" s="3242"/>
    </row>
    <row r="203" spans="1:25" s="3215" customFormat="1">
      <c r="A203" s="3164"/>
      <c r="B203" s="3165"/>
      <c r="C203" s="3165"/>
      <c r="D203" s="3165"/>
      <c r="E203" s="3165"/>
      <c r="F203" s="3165"/>
      <c r="G203" s="3165"/>
      <c r="H203" s="3165"/>
      <c r="I203" s="3165"/>
      <c r="J203" s="3166"/>
      <c r="K203" s="3248"/>
      <c r="L203" s="3240"/>
      <c r="M203" s="3241"/>
      <c r="N203" s="3168"/>
      <c r="O203" s="3240"/>
      <c r="P203" s="3240"/>
      <c r="Q203" s="3169"/>
      <c r="R203" s="3240"/>
      <c r="S203" s="3170"/>
      <c r="T203" s="3171"/>
      <c r="U203" s="3172"/>
      <c r="V203" s="3173"/>
      <c r="W203" s="3171"/>
      <c r="X203" s="3242"/>
      <c r="Y203" s="3242"/>
    </row>
    <row r="204" spans="1:25" s="3215" customFormat="1">
      <c r="A204" s="3164"/>
      <c r="B204" s="3165"/>
      <c r="C204" s="3165"/>
      <c r="D204" s="3165"/>
      <c r="E204" s="3165"/>
      <c r="F204" s="3165"/>
      <c r="G204" s="3165"/>
      <c r="H204" s="3165"/>
      <c r="I204" s="3165"/>
      <c r="J204" s="3166"/>
      <c r="K204" s="3248"/>
      <c r="L204" s="3240"/>
      <c r="M204" s="3241"/>
      <c r="N204" s="3168"/>
      <c r="O204" s="3240"/>
      <c r="P204" s="3240"/>
      <c r="Q204" s="3169"/>
      <c r="R204" s="3240"/>
      <c r="S204" s="3170"/>
      <c r="T204" s="3171"/>
      <c r="U204" s="3172"/>
      <c r="V204" s="3173"/>
      <c r="W204" s="3171"/>
      <c r="X204" s="3242"/>
      <c r="Y204" s="3242"/>
    </row>
    <row r="205" spans="1:25" s="3215" customFormat="1">
      <c r="A205" s="3164"/>
      <c r="B205" s="3165"/>
      <c r="C205" s="3165"/>
      <c r="D205" s="3165"/>
      <c r="E205" s="3165"/>
      <c r="F205" s="3165"/>
      <c r="G205" s="3165"/>
      <c r="H205" s="3165"/>
      <c r="I205" s="3165"/>
      <c r="J205" s="3166"/>
      <c r="K205" s="3248"/>
      <c r="L205" s="3240"/>
      <c r="M205" s="3241"/>
      <c r="N205" s="3168"/>
      <c r="O205" s="3240"/>
      <c r="P205" s="3240"/>
      <c r="Q205" s="3169"/>
      <c r="R205" s="3240"/>
      <c r="S205" s="3170"/>
      <c r="T205" s="3171"/>
      <c r="U205" s="3172"/>
      <c r="V205" s="3173"/>
      <c r="W205" s="3171"/>
      <c r="X205" s="3242"/>
      <c r="Y205" s="3242"/>
    </row>
    <row r="206" spans="1:25" s="3215" customFormat="1">
      <c r="A206" s="3164"/>
      <c r="B206" s="3165"/>
      <c r="C206" s="3165"/>
      <c r="D206" s="3165"/>
      <c r="E206" s="3165"/>
      <c r="F206" s="3165"/>
      <c r="G206" s="3165"/>
      <c r="H206" s="3165"/>
      <c r="I206" s="3165"/>
      <c r="J206" s="3166"/>
      <c r="K206" s="3248"/>
      <c r="L206" s="3240"/>
      <c r="M206" s="3241"/>
      <c r="N206" s="3168"/>
      <c r="O206" s="3240"/>
      <c r="P206" s="3240"/>
      <c r="Q206" s="3169"/>
      <c r="R206" s="3240"/>
      <c r="S206" s="3170"/>
      <c r="T206" s="3171"/>
      <c r="U206" s="3172"/>
      <c r="V206" s="3173"/>
      <c r="W206" s="3171"/>
      <c r="X206" s="3242"/>
      <c r="Y206" s="3242"/>
    </row>
    <row r="207" spans="1:25" s="3215" customFormat="1">
      <c r="A207" s="3164"/>
      <c r="B207" s="3165"/>
      <c r="C207" s="3165"/>
      <c r="D207" s="3165"/>
      <c r="E207" s="3165"/>
      <c r="F207" s="3165"/>
      <c r="G207" s="3165"/>
      <c r="H207" s="3165"/>
      <c r="I207" s="3165"/>
      <c r="J207" s="3166"/>
      <c r="K207" s="3248"/>
      <c r="L207" s="3240"/>
      <c r="M207" s="3241"/>
      <c r="N207" s="3168"/>
      <c r="O207" s="3240"/>
      <c r="P207" s="3240"/>
      <c r="Q207" s="3169"/>
      <c r="R207" s="3240"/>
      <c r="S207" s="3170"/>
      <c r="T207" s="3171"/>
      <c r="U207" s="3172"/>
      <c r="V207" s="3173"/>
      <c r="W207" s="3171"/>
      <c r="X207" s="3242"/>
      <c r="Y207" s="3242"/>
    </row>
    <row r="208" spans="1:25" s="3215" customFormat="1">
      <c r="A208" s="3164"/>
      <c r="B208" s="3165"/>
      <c r="C208" s="3165"/>
      <c r="D208" s="3165"/>
      <c r="E208" s="3165"/>
      <c r="F208" s="3165"/>
      <c r="G208" s="3165"/>
      <c r="H208" s="3165"/>
      <c r="I208" s="3165"/>
      <c r="J208" s="3166"/>
      <c r="K208" s="3248"/>
      <c r="L208" s="3240"/>
      <c r="M208" s="3241"/>
      <c r="N208" s="3168"/>
      <c r="O208" s="3240"/>
      <c r="P208" s="3240"/>
      <c r="Q208" s="3169"/>
      <c r="R208" s="3240"/>
      <c r="S208" s="3170"/>
      <c r="T208" s="3171"/>
      <c r="U208" s="3172"/>
      <c r="V208" s="3173"/>
      <c r="W208" s="3171"/>
      <c r="X208" s="3242"/>
      <c r="Y208" s="3242"/>
    </row>
    <row r="209" spans="1:25" s="3215" customFormat="1">
      <c r="A209" s="3164"/>
      <c r="B209" s="3165"/>
      <c r="C209" s="3165"/>
      <c r="D209" s="3165"/>
      <c r="E209" s="3165"/>
      <c r="F209" s="3165"/>
      <c r="G209" s="3165"/>
      <c r="H209" s="3165"/>
      <c r="I209" s="3165"/>
      <c r="J209" s="3166"/>
      <c r="K209" s="3248"/>
      <c r="L209" s="3240"/>
      <c r="M209" s="3241"/>
      <c r="N209" s="3168"/>
      <c r="O209" s="3240"/>
      <c r="P209" s="3240"/>
      <c r="Q209" s="3169"/>
      <c r="R209" s="3240"/>
      <c r="S209" s="3170"/>
      <c r="T209" s="3171"/>
      <c r="U209" s="3172"/>
      <c r="V209" s="3173"/>
      <c r="W209" s="3171"/>
      <c r="X209" s="3242"/>
      <c r="Y209" s="3242"/>
    </row>
    <row r="210" spans="1:25" s="3215" customFormat="1">
      <c r="A210" s="3164"/>
      <c r="B210" s="3165"/>
      <c r="C210" s="3165"/>
      <c r="D210" s="3165"/>
      <c r="E210" s="3165"/>
      <c r="F210" s="3165"/>
      <c r="G210" s="3165"/>
      <c r="H210" s="3165"/>
      <c r="I210" s="3165"/>
      <c r="J210" s="3166"/>
      <c r="K210" s="3248"/>
      <c r="L210" s="3240"/>
      <c r="M210" s="3241"/>
      <c r="N210" s="3168"/>
      <c r="O210" s="3240"/>
      <c r="P210" s="3240"/>
      <c r="Q210" s="3169"/>
      <c r="R210" s="3240"/>
      <c r="S210" s="3170"/>
      <c r="T210" s="3171"/>
      <c r="U210" s="3172"/>
      <c r="V210" s="3173"/>
      <c r="W210" s="3171"/>
      <c r="X210" s="3242"/>
      <c r="Y210" s="3242"/>
    </row>
    <row r="211" spans="1:25" s="3215" customFormat="1">
      <c r="A211" s="3164"/>
      <c r="B211" s="3165"/>
      <c r="C211" s="3165"/>
      <c r="D211" s="3165"/>
      <c r="E211" s="3165"/>
      <c r="F211" s="3165"/>
      <c r="G211" s="3165"/>
      <c r="H211" s="3165"/>
      <c r="I211" s="3165"/>
      <c r="J211" s="3166"/>
      <c r="K211" s="3248"/>
      <c r="L211" s="3240"/>
      <c r="M211" s="3241"/>
      <c r="N211" s="3168"/>
      <c r="O211" s="3240"/>
      <c r="P211" s="3240"/>
      <c r="Q211" s="3169"/>
      <c r="R211" s="3240"/>
      <c r="S211" s="3170"/>
      <c r="T211" s="3171"/>
      <c r="U211" s="3172"/>
      <c r="V211" s="3173"/>
      <c r="W211" s="3171"/>
      <c r="X211" s="3242"/>
      <c r="Y211" s="3242"/>
    </row>
    <row r="212" spans="1:25" s="3215" customFormat="1">
      <c r="A212" s="3164"/>
      <c r="B212" s="3165"/>
      <c r="C212" s="3165"/>
      <c r="D212" s="3165"/>
      <c r="E212" s="3165"/>
      <c r="F212" s="3165"/>
      <c r="G212" s="3165"/>
      <c r="H212" s="3165"/>
      <c r="I212" s="3165"/>
      <c r="J212" s="3166"/>
      <c r="K212" s="3248"/>
      <c r="L212" s="3240"/>
      <c r="M212" s="3241"/>
      <c r="N212" s="3168"/>
      <c r="O212" s="3240"/>
      <c r="P212" s="3240"/>
      <c r="Q212" s="3169"/>
      <c r="R212" s="3240"/>
      <c r="S212" s="3170"/>
      <c r="T212" s="3171"/>
      <c r="U212" s="3172"/>
      <c r="V212" s="3173"/>
      <c r="W212" s="3171"/>
      <c r="X212" s="3242"/>
      <c r="Y212" s="3242"/>
    </row>
    <row r="213" spans="1:25" s="3215" customFormat="1">
      <c r="A213" s="3164"/>
      <c r="B213" s="3165"/>
      <c r="C213" s="3165"/>
      <c r="D213" s="3165"/>
      <c r="E213" s="3165"/>
      <c r="F213" s="3165"/>
      <c r="G213" s="3165"/>
      <c r="H213" s="3165"/>
      <c r="I213" s="3165"/>
      <c r="J213" s="3166"/>
      <c r="K213" s="3248"/>
      <c r="L213" s="3240"/>
      <c r="M213" s="3241"/>
      <c r="N213" s="3168"/>
      <c r="O213" s="3240"/>
      <c r="P213" s="3240"/>
      <c r="Q213" s="3169"/>
      <c r="R213" s="3240"/>
      <c r="S213" s="3170"/>
      <c r="T213" s="3171"/>
      <c r="U213" s="3172"/>
      <c r="V213" s="3173"/>
      <c r="W213" s="3171"/>
      <c r="X213" s="3242"/>
      <c r="Y213" s="3242"/>
    </row>
    <row r="214" spans="1:25" s="3215" customFormat="1">
      <c r="A214" s="3164"/>
      <c r="B214" s="3165"/>
      <c r="C214" s="3165"/>
      <c r="D214" s="3165"/>
      <c r="E214" s="3165"/>
      <c r="F214" s="3165"/>
      <c r="G214" s="3165"/>
      <c r="H214" s="3165"/>
      <c r="I214" s="3165"/>
      <c r="J214" s="3166"/>
      <c r="K214" s="3248"/>
      <c r="L214" s="3240"/>
      <c r="M214" s="3241"/>
      <c r="N214" s="3168"/>
      <c r="O214" s="3240"/>
      <c r="P214" s="3240"/>
      <c r="Q214" s="3169"/>
      <c r="R214" s="3240"/>
      <c r="S214" s="3170"/>
      <c r="T214" s="3171"/>
      <c r="U214" s="3172"/>
      <c r="V214" s="3173"/>
      <c r="W214" s="3171"/>
      <c r="X214" s="3242"/>
      <c r="Y214" s="3242"/>
    </row>
    <row r="215" spans="1:25" s="3215" customFormat="1">
      <c r="A215" s="3164"/>
      <c r="B215" s="3165"/>
      <c r="C215" s="3165"/>
      <c r="D215" s="3165"/>
      <c r="E215" s="3165"/>
      <c r="F215" s="3165"/>
      <c r="G215" s="3165"/>
      <c r="H215" s="3165"/>
      <c r="I215" s="3165"/>
      <c r="J215" s="3166"/>
      <c r="K215" s="3248"/>
      <c r="L215" s="3240"/>
      <c r="M215" s="3241"/>
      <c r="N215" s="3168"/>
      <c r="O215" s="3240"/>
      <c r="P215" s="3240"/>
      <c r="Q215" s="3169"/>
      <c r="R215" s="3240"/>
      <c r="S215" s="3170"/>
      <c r="T215" s="3171"/>
      <c r="U215" s="3172"/>
      <c r="V215" s="3173"/>
      <c r="W215" s="3171"/>
      <c r="X215" s="3242"/>
      <c r="Y215" s="3242"/>
    </row>
    <row r="216" spans="1:25" s="3215" customFormat="1">
      <c r="A216" s="3164"/>
      <c r="B216" s="3165"/>
      <c r="C216" s="3165"/>
      <c r="D216" s="3165"/>
      <c r="E216" s="3165"/>
      <c r="F216" s="3165"/>
      <c r="G216" s="3165"/>
      <c r="H216" s="3165"/>
      <c r="I216" s="3165"/>
      <c r="J216" s="3166"/>
      <c r="K216" s="3248"/>
      <c r="L216" s="3240"/>
      <c r="M216" s="3241"/>
      <c r="N216" s="3168"/>
      <c r="O216" s="3240"/>
      <c r="P216" s="3240"/>
      <c r="Q216" s="3169"/>
      <c r="R216" s="3240"/>
      <c r="S216" s="3170"/>
      <c r="T216" s="3171"/>
      <c r="U216" s="3172"/>
      <c r="V216" s="3173"/>
      <c r="W216" s="3171"/>
      <c r="X216" s="3242"/>
      <c r="Y216" s="3242"/>
    </row>
    <row r="217" spans="1:25" s="3215" customFormat="1">
      <c r="A217" s="3164"/>
      <c r="B217" s="3165"/>
      <c r="C217" s="3165"/>
      <c r="D217" s="3165"/>
      <c r="E217" s="3165"/>
      <c r="F217" s="3165"/>
      <c r="G217" s="3165"/>
      <c r="H217" s="3165"/>
      <c r="I217" s="3165"/>
      <c r="J217" s="3166"/>
      <c r="K217" s="3248"/>
      <c r="L217" s="3240"/>
      <c r="M217" s="3241"/>
      <c r="N217" s="3168"/>
      <c r="O217" s="3240"/>
      <c r="P217" s="3240"/>
      <c r="Q217" s="3169"/>
      <c r="R217" s="3240"/>
      <c r="S217" s="3170"/>
      <c r="T217" s="3171"/>
      <c r="U217" s="3172"/>
      <c r="V217" s="3173"/>
      <c r="W217" s="3171"/>
      <c r="X217" s="3242"/>
      <c r="Y217" s="3242"/>
    </row>
    <row r="218" spans="1:25" s="3215" customFormat="1">
      <c r="A218" s="3164"/>
      <c r="B218" s="3165"/>
      <c r="C218" s="3165"/>
      <c r="D218" s="3165"/>
      <c r="E218" s="3165"/>
      <c r="F218" s="3165"/>
      <c r="G218" s="3165"/>
      <c r="H218" s="3165"/>
      <c r="I218" s="3165"/>
      <c r="J218" s="3166"/>
      <c r="K218" s="3248"/>
      <c r="L218" s="3240"/>
      <c r="M218" s="3241"/>
      <c r="N218" s="3168"/>
      <c r="O218" s="3240"/>
      <c r="P218" s="3240"/>
      <c r="Q218" s="3169"/>
      <c r="R218" s="3240"/>
      <c r="S218" s="3170"/>
      <c r="T218" s="3171"/>
      <c r="U218" s="3172"/>
      <c r="V218" s="3173"/>
      <c r="W218" s="3171"/>
      <c r="X218" s="3242"/>
      <c r="Y218" s="3242"/>
    </row>
    <row r="219" spans="1:25" s="3215" customFormat="1">
      <c r="A219" s="3164"/>
      <c r="B219" s="3165"/>
      <c r="C219" s="3165"/>
      <c r="D219" s="3165"/>
      <c r="E219" s="3165"/>
      <c r="F219" s="3165"/>
      <c r="G219" s="3165"/>
      <c r="H219" s="3165"/>
      <c r="I219" s="3165"/>
      <c r="J219" s="3166"/>
      <c r="K219" s="3248"/>
      <c r="L219" s="3240"/>
      <c r="M219" s="3241"/>
      <c r="N219" s="3168"/>
      <c r="O219" s="3240"/>
      <c r="P219" s="3240"/>
      <c r="Q219" s="3169"/>
      <c r="R219" s="3240"/>
      <c r="S219" s="3170"/>
      <c r="T219" s="3171"/>
      <c r="U219" s="3172"/>
      <c r="V219" s="3173"/>
      <c r="W219" s="3171"/>
      <c r="X219" s="3242"/>
      <c r="Y219" s="3242"/>
    </row>
    <row r="220" spans="1:25" s="3215" customFormat="1">
      <c r="A220" s="3164"/>
      <c r="B220" s="3165"/>
      <c r="C220" s="3165"/>
      <c r="D220" s="3165"/>
      <c r="E220" s="3165"/>
      <c r="F220" s="3165"/>
      <c r="G220" s="3165"/>
      <c r="H220" s="3165"/>
      <c r="I220" s="3165"/>
      <c r="J220" s="3166"/>
      <c r="K220" s="3248"/>
      <c r="L220" s="3240"/>
      <c r="M220" s="3241"/>
      <c r="N220" s="3168"/>
      <c r="O220" s="3240"/>
      <c r="P220" s="3240"/>
      <c r="Q220" s="3169"/>
      <c r="R220" s="3240"/>
      <c r="S220" s="3170"/>
      <c r="T220" s="3171"/>
      <c r="U220" s="3172"/>
      <c r="V220" s="3173"/>
      <c r="W220" s="3171"/>
      <c r="X220" s="3242"/>
      <c r="Y220" s="3242"/>
    </row>
    <row r="221" spans="1:25" s="3215" customFormat="1">
      <c r="A221" s="3164"/>
      <c r="B221" s="3165"/>
      <c r="C221" s="3165"/>
      <c r="D221" s="3165"/>
      <c r="E221" s="3165"/>
      <c r="F221" s="3165"/>
      <c r="G221" s="3165"/>
      <c r="H221" s="3165"/>
      <c r="I221" s="3165"/>
      <c r="J221" s="3166"/>
      <c r="K221" s="3248"/>
      <c r="L221" s="3240"/>
      <c r="M221" s="3241"/>
      <c r="N221" s="3168"/>
      <c r="O221" s="3240"/>
      <c r="P221" s="3240"/>
      <c r="Q221" s="3169"/>
      <c r="R221" s="3240"/>
      <c r="S221" s="3170"/>
      <c r="T221" s="3171"/>
      <c r="U221" s="3172"/>
      <c r="V221" s="3173"/>
      <c r="W221" s="3171"/>
      <c r="X221" s="3242"/>
      <c r="Y221" s="3242"/>
    </row>
    <row r="222" spans="1:25" s="3215" customFormat="1">
      <c r="A222" s="3164"/>
      <c r="B222" s="3165"/>
      <c r="C222" s="3165"/>
      <c r="D222" s="3165"/>
      <c r="E222" s="3165"/>
      <c r="F222" s="3165"/>
      <c r="G222" s="3165"/>
      <c r="H222" s="3165"/>
      <c r="I222" s="3165"/>
      <c r="J222" s="3166"/>
      <c r="K222" s="3248"/>
      <c r="L222" s="3240"/>
      <c r="M222" s="3241"/>
      <c r="N222" s="3168"/>
      <c r="O222" s="3240"/>
      <c r="P222" s="3240"/>
      <c r="Q222" s="3169"/>
      <c r="R222" s="3240"/>
      <c r="S222" s="3170"/>
      <c r="T222" s="3171"/>
      <c r="U222" s="3172"/>
      <c r="V222" s="3173"/>
      <c r="W222" s="3171"/>
      <c r="X222" s="3242"/>
      <c r="Y222" s="3242"/>
    </row>
    <row r="223" spans="1:25" s="3215" customFormat="1">
      <c r="A223" s="3164"/>
      <c r="B223" s="3165"/>
      <c r="C223" s="3165"/>
      <c r="D223" s="3165"/>
      <c r="E223" s="3165"/>
      <c r="F223" s="3165"/>
      <c r="G223" s="3165"/>
      <c r="H223" s="3165"/>
      <c r="I223" s="3165"/>
      <c r="J223" s="3166"/>
      <c r="K223" s="3248"/>
      <c r="L223" s="3240"/>
      <c r="M223" s="3241"/>
      <c r="N223" s="3168"/>
      <c r="O223" s="3240"/>
      <c r="P223" s="3240"/>
      <c r="Q223" s="3169"/>
      <c r="R223" s="3240"/>
      <c r="S223" s="3170"/>
      <c r="T223" s="3171"/>
      <c r="U223" s="3172"/>
      <c r="V223" s="3173"/>
      <c r="W223" s="3171"/>
      <c r="X223" s="3242"/>
      <c r="Y223" s="3242"/>
    </row>
    <row r="224" spans="1:25" s="3215" customFormat="1">
      <c r="A224" s="3164"/>
      <c r="B224" s="3165"/>
      <c r="C224" s="3165"/>
      <c r="D224" s="3165"/>
      <c r="E224" s="3165"/>
      <c r="F224" s="3165"/>
      <c r="G224" s="3165"/>
      <c r="H224" s="3165"/>
      <c r="I224" s="3165"/>
      <c r="J224" s="3166"/>
      <c r="K224" s="3248"/>
      <c r="L224" s="3240"/>
      <c r="M224" s="3241"/>
      <c r="N224" s="3168"/>
      <c r="O224" s="3240"/>
      <c r="P224" s="3240"/>
      <c r="Q224" s="3169"/>
      <c r="R224" s="3240"/>
      <c r="S224" s="3170"/>
      <c r="T224" s="3171"/>
      <c r="U224" s="3172"/>
      <c r="V224" s="3173"/>
      <c r="W224" s="3171"/>
      <c r="X224" s="3242"/>
      <c r="Y224" s="3242"/>
    </row>
    <row r="225" spans="1:25" s="3215" customFormat="1">
      <c r="A225" s="3164"/>
      <c r="B225" s="3165"/>
      <c r="C225" s="3165"/>
      <c r="D225" s="3165"/>
      <c r="E225" s="3165"/>
      <c r="F225" s="3165"/>
      <c r="G225" s="3165"/>
      <c r="H225" s="3165"/>
      <c r="I225" s="3165"/>
      <c r="J225" s="3166"/>
      <c r="K225" s="3248"/>
      <c r="L225" s="3240"/>
      <c r="M225" s="3241"/>
      <c r="N225" s="3168"/>
      <c r="O225" s="3240"/>
      <c r="P225" s="3240"/>
      <c r="Q225" s="3169"/>
      <c r="R225" s="3240"/>
      <c r="S225" s="3170"/>
      <c r="T225" s="3171"/>
      <c r="U225" s="3172"/>
      <c r="V225" s="3173"/>
      <c r="W225" s="3171"/>
      <c r="X225" s="3242"/>
      <c r="Y225" s="3242"/>
    </row>
    <row r="226" spans="1:25" s="3215" customFormat="1">
      <c r="A226" s="3164"/>
      <c r="B226" s="3165"/>
      <c r="C226" s="3165"/>
      <c r="D226" s="3165"/>
      <c r="E226" s="3165"/>
      <c r="F226" s="3165"/>
      <c r="G226" s="3165"/>
      <c r="H226" s="3165"/>
      <c r="I226" s="3165"/>
      <c r="J226" s="3166"/>
      <c r="K226" s="3248"/>
      <c r="L226" s="3240"/>
      <c r="M226" s="3241"/>
      <c r="N226" s="3168"/>
      <c r="O226" s="3240"/>
      <c r="P226" s="3240"/>
      <c r="Q226" s="3169"/>
      <c r="R226" s="3240"/>
      <c r="S226" s="3170"/>
      <c r="T226" s="3171"/>
      <c r="U226" s="3172"/>
      <c r="V226" s="3173"/>
      <c r="W226" s="3171"/>
      <c r="X226" s="3242"/>
      <c r="Y226" s="3242"/>
    </row>
    <row r="227" spans="1:25" s="3215" customFormat="1">
      <c r="A227" s="3164"/>
      <c r="B227" s="3165"/>
      <c r="C227" s="3165"/>
      <c r="D227" s="3165"/>
      <c r="E227" s="3165"/>
      <c r="F227" s="3165"/>
      <c r="G227" s="3165"/>
      <c r="H227" s="3165"/>
      <c r="I227" s="3165"/>
      <c r="J227" s="3166"/>
      <c r="K227" s="3248"/>
      <c r="L227" s="3240"/>
      <c r="M227" s="3241"/>
      <c r="N227" s="3168"/>
      <c r="O227" s="3240"/>
      <c r="P227" s="3240"/>
      <c r="Q227" s="3169"/>
      <c r="R227" s="3240"/>
      <c r="S227" s="3170"/>
      <c r="T227" s="3171"/>
      <c r="U227" s="3172"/>
      <c r="V227" s="3173"/>
      <c r="W227" s="3171"/>
      <c r="X227" s="3242"/>
      <c r="Y227" s="3242"/>
    </row>
    <row r="228" spans="1:25" s="3215" customFormat="1">
      <c r="A228" s="3164"/>
      <c r="B228" s="3165"/>
      <c r="C228" s="3165"/>
      <c r="D228" s="3165"/>
      <c r="E228" s="3165"/>
      <c r="F228" s="3165"/>
      <c r="G228" s="3165"/>
      <c r="H228" s="3165"/>
      <c r="I228" s="3165"/>
      <c r="J228" s="3166"/>
      <c r="K228" s="3248"/>
      <c r="L228" s="3240"/>
      <c r="M228" s="3241"/>
      <c r="N228" s="3168"/>
      <c r="O228" s="3240"/>
      <c r="P228" s="3240"/>
      <c r="Q228" s="3169"/>
      <c r="R228" s="3240"/>
      <c r="S228" s="3170"/>
      <c r="T228" s="3171"/>
      <c r="U228" s="3172"/>
      <c r="V228" s="3173"/>
      <c r="W228" s="3171"/>
      <c r="X228" s="3242"/>
      <c r="Y228" s="3242"/>
    </row>
    <row r="229" spans="1:25" s="3215" customFormat="1">
      <c r="A229" s="3164"/>
      <c r="B229" s="3165"/>
      <c r="C229" s="3165"/>
      <c r="D229" s="3165"/>
      <c r="E229" s="3165"/>
      <c r="F229" s="3165"/>
      <c r="G229" s="3165"/>
      <c r="H229" s="3165"/>
      <c r="I229" s="3165"/>
      <c r="J229" s="3166"/>
      <c r="K229" s="3248"/>
      <c r="L229" s="3240"/>
      <c r="M229" s="3241"/>
      <c r="N229" s="3168"/>
      <c r="O229" s="3240"/>
      <c r="P229" s="3240"/>
      <c r="Q229" s="3169"/>
      <c r="R229" s="3240"/>
      <c r="S229" s="3170"/>
      <c r="T229" s="3171"/>
      <c r="U229" s="3172"/>
      <c r="V229" s="3173"/>
      <c r="W229" s="3171"/>
      <c r="X229" s="3242"/>
      <c r="Y229" s="3242"/>
    </row>
    <row r="230" spans="1:25" s="3215" customFormat="1">
      <c r="A230" s="3164"/>
      <c r="B230" s="3165"/>
      <c r="C230" s="3165"/>
      <c r="D230" s="3165"/>
      <c r="E230" s="3165"/>
      <c r="F230" s="3165"/>
      <c r="G230" s="3165"/>
      <c r="H230" s="3165"/>
      <c r="I230" s="3165"/>
      <c r="J230" s="3166"/>
      <c r="K230" s="3248"/>
      <c r="L230" s="3240"/>
      <c r="M230" s="3241"/>
      <c r="N230" s="3168"/>
      <c r="O230" s="3240"/>
      <c r="P230" s="3240"/>
      <c r="Q230" s="3169"/>
      <c r="R230" s="3240"/>
      <c r="S230" s="3170"/>
      <c r="T230" s="3171"/>
      <c r="U230" s="3172"/>
      <c r="V230" s="3173"/>
      <c r="W230" s="3171"/>
      <c r="X230" s="3242"/>
      <c r="Y230" s="3242"/>
    </row>
    <row r="231" spans="1:25" s="3215" customFormat="1">
      <c r="A231" s="3164"/>
      <c r="B231" s="3165"/>
      <c r="C231" s="3165"/>
      <c r="D231" s="3165"/>
      <c r="E231" s="3165"/>
      <c r="F231" s="3165"/>
      <c r="G231" s="3165"/>
      <c r="H231" s="3165"/>
      <c r="I231" s="3165"/>
      <c r="J231" s="3166"/>
      <c r="K231" s="3248"/>
      <c r="L231" s="3240"/>
      <c r="M231" s="3241"/>
      <c r="N231" s="3168"/>
      <c r="O231" s="3240"/>
      <c r="P231" s="3240"/>
      <c r="Q231" s="3169"/>
      <c r="R231" s="3240"/>
      <c r="S231" s="3170"/>
      <c r="T231" s="3171"/>
      <c r="U231" s="3172"/>
      <c r="V231" s="3173"/>
      <c r="W231" s="3171"/>
      <c r="X231" s="3242"/>
      <c r="Y231" s="3242"/>
    </row>
    <row r="232" spans="1:25" s="3215" customFormat="1">
      <c r="A232" s="3164"/>
      <c r="B232" s="3165"/>
      <c r="C232" s="3165"/>
      <c r="D232" s="3165"/>
      <c r="E232" s="3165"/>
      <c r="F232" s="3165"/>
      <c r="G232" s="3165"/>
      <c r="H232" s="3165"/>
      <c r="I232" s="3165"/>
      <c r="J232" s="3166"/>
      <c r="K232" s="3248"/>
      <c r="L232" s="3240"/>
      <c r="M232" s="3241"/>
      <c r="N232" s="3168"/>
      <c r="O232" s="3240"/>
      <c r="P232" s="3240"/>
      <c r="Q232" s="3169"/>
      <c r="R232" s="3240"/>
      <c r="S232" s="3170"/>
      <c r="T232" s="3171"/>
      <c r="U232" s="3172"/>
      <c r="V232" s="3173"/>
      <c r="W232" s="3171"/>
      <c r="X232" s="3242"/>
      <c r="Y232" s="3242"/>
    </row>
    <row r="233" spans="1:25" s="3215" customFormat="1">
      <c r="A233" s="3164"/>
      <c r="B233" s="3165"/>
      <c r="C233" s="3165"/>
      <c r="D233" s="3165"/>
      <c r="E233" s="3165"/>
      <c r="F233" s="3165"/>
      <c r="G233" s="3165"/>
      <c r="H233" s="3165"/>
      <c r="I233" s="3165"/>
      <c r="J233" s="3166"/>
      <c r="K233" s="3248"/>
      <c r="L233" s="3240"/>
      <c r="M233" s="3241"/>
      <c r="N233" s="3168"/>
      <c r="O233" s="3240"/>
      <c r="P233" s="3240"/>
      <c r="Q233" s="3169"/>
      <c r="R233" s="3240"/>
      <c r="S233" s="3170"/>
      <c r="T233" s="3171"/>
      <c r="U233" s="3172"/>
      <c r="V233" s="3173"/>
      <c r="W233" s="3171"/>
      <c r="X233" s="3242"/>
      <c r="Y233" s="3242"/>
    </row>
    <row r="234" spans="1:25" s="3215" customFormat="1">
      <c r="A234" s="3164"/>
      <c r="B234" s="3165"/>
      <c r="C234" s="3165"/>
      <c r="D234" s="3165"/>
      <c r="E234" s="3165"/>
      <c r="F234" s="3165"/>
      <c r="G234" s="3165"/>
      <c r="H234" s="3165"/>
      <c r="I234" s="3165"/>
      <c r="J234" s="3166"/>
      <c r="K234" s="3248"/>
      <c r="L234" s="3240"/>
      <c r="M234" s="3241"/>
      <c r="N234" s="3168"/>
      <c r="O234" s="3240"/>
      <c r="P234" s="3240"/>
      <c r="Q234" s="3169"/>
      <c r="R234" s="3240"/>
      <c r="S234" s="3170"/>
      <c r="T234" s="3171"/>
      <c r="U234" s="3172"/>
      <c r="V234" s="3173"/>
      <c r="W234" s="3171"/>
      <c r="X234" s="3242"/>
      <c r="Y234" s="3242"/>
    </row>
    <row r="235" spans="1:25" s="3215" customFormat="1">
      <c r="A235" s="3164"/>
      <c r="B235" s="3165"/>
      <c r="C235" s="3165"/>
      <c r="D235" s="3165"/>
      <c r="E235" s="3165"/>
      <c r="F235" s="3165"/>
      <c r="G235" s="3165"/>
      <c r="H235" s="3165"/>
      <c r="I235" s="3165"/>
      <c r="J235" s="3166"/>
      <c r="K235" s="3248"/>
      <c r="L235" s="3240"/>
      <c r="M235" s="3241"/>
      <c r="N235" s="3168"/>
      <c r="O235" s="3240"/>
      <c r="P235" s="3240"/>
      <c r="Q235" s="3169"/>
      <c r="R235" s="3240"/>
      <c r="S235" s="3170"/>
      <c r="T235" s="3171"/>
      <c r="U235" s="3172"/>
      <c r="V235" s="3173"/>
      <c r="W235" s="3171"/>
      <c r="X235" s="3242"/>
      <c r="Y235" s="3242"/>
    </row>
    <row r="236" spans="1:25" s="3215" customFormat="1">
      <c r="A236" s="3164"/>
      <c r="B236" s="3165"/>
      <c r="C236" s="3165"/>
      <c r="D236" s="3165"/>
      <c r="E236" s="3165"/>
      <c r="F236" s="3165"/>
      <c r="G236" s="3165"/>
      <c r="H236" s="3165"/>
      <c r="I236" s="3165"/>
      <c r="J236" s="3166"/>
      <c r="K236" s="3248"/>
      <c r="L236" s="3240"/>
      <c r="M236" s="3241"/>
      <c r="N236" s="3168"/>
      <c r="O236" s="3240"/>
      <c r="P236" s="3240"/>
      <c r="Q236" s="3169"/>
      <c r="R236" s="3240"/>
      <c r="S236" s="3170"/>
      <c r="T236" s="3171"/>
      <c r="U236" s="3172"/>
      <c r="V236" s="3173"/>
      <c r="W236" s="3171"/>
      <c r="X236" s="3242"/>
      <c r="Y236" s="3242"/>
    </row>
    <row r="237" spans="1:25" s="3215" customFormat="1">
      <c r="A237" s="3164"/>
      <c r="B237" s="3165"/>
      <c r="C237" s="3165"/>
      <c r="D237" s="3165"/>
      <c r="E237" s="3165"/>
      <c r="F237" s="3165"/>
      <c r="G237" s="3165"/>
      <c r="H237" s="3165"/>
      <c r="I237" s="3165"/>
      <c r="J237" s="3166"/>
      <c r="K237" s="3248"/>
      <c r="L237" s="3240"/>
      <c r="M237" s="3241"/>
      <c r="N237" s="3168"/>
      <c r="O237" s="3240"/>
      <c r="P237" s="3240"/>
      <c r="Q237" s="3169"/>
      <c r="R237" s="3240"/>
      <c r="S237" s="3170"/>
      <c r="T237" s="3171"/>
      <c r="U237" s="3172"/>
      <c r="V237" s="3173"/>
      <c r="W237" s="3171"/>
      <c r="X237" s="3242"/>
      <c r="Y237" s="3242"/>
    </row>
    <row r="238" spans="1:25" s="3215" customFormat="1">
      <c r="A238" s="3164"/>
      <c r="B238" s="3165"/>
      <c r="C238" s="3165"/>
      <c r="D238" s="3165"/>
      <c r="E238" s="3165"/>
      <c r="F238" s="3165"/>
      <c r="G238" s="3165"/>
      <c r="H238" s="3165"/>
      <c r="I238" s="3165"/>
      <c r="J238" s="3166"/>
      <c r="K238" s="3248"/>
      <c r="L238" s="3240"/>
      <c r="M238" s="3241"/>
      <c r="N238" s="3168"/>
      <c r="O238" s="3240"/>
      <c r="P238" s="3240"/>
      <c r="Q238" s="3169"/>
      <c r="R238" s="3240"/>
      <c r="S238" s="3170"/>
      <c r="T238" s="3171"/>
      <c r="U238" s="3172"/>
      <c r="V238" s="3173"/>
      <c r="W238" s="3171"/>
      <c r="X238" s="3242"/>
      <c r="Y238" s="3242"/>
    </row>
    <row r="239" spans="1:25" s="3215" customFormat="1">
      <c r="A239" s="3164"/>
      <c r="B239" s="3165"/>
      <c r="C239" s="3165"/>
      <c r="D239" s="3165"/>
      <c r="E239" s="3165"/>
      <c r="F239" s="3165"/>
      <c r="G239" s="3165"/>
      <c r="H239" s="3165"/>
      <c r="I239" s="3165"/>
      <c r="J239" s="3166"/>
      <c r="K239" s="3248"/>
      <c r="L239" s="3240"/>
      <c r="M239" s="3241"/>
      <c r="N239" s="3168"/>
      <c r="O239" s="3240"/>
      <c r="P239" s="3240"/>
      <c r="Q239" s="3169"/>
      <c r="R239" s="3240"/>
      <c r="S239" s="3170"/>
      <c r="T239" s="3171"/>
      <c r="U239" s="3172"/>
      <c r="V239" s="3173"/>
      <c r="W239" s="3171"/>
      <c r="X239" s="3242"/>
      <c r="Y239" s="3242"/>
    </row>
    <row r="240" spans="1:25" s="3215" customFormat="1">
      <c r="A240" s="3164"/>
      <c r="B240" s="3165"/>
      <c r="C240" s="3165"/>
      <c r="D240" s="3165"/>
      <c r="E240" s="3165"/>
      <c r="F240" s="3165"/>
      <c r="G240" s="3165"/>
      <c r="H240" s="3165"/>
      <c r="I240" s="3165"/>
      <c r="J240" s="3166"/>
      <c r="K240" s="3248"/>
      <c r="L240" s="3240"/>
      <c r="M240" s="3241"/>
      <c r="N240" s="3168"/>
      <c r="O240" s="3240"/>
      <c r="P240" s="3240"/>
      <c r="Q240" s="3169"/>
      <c r="R240" s="3240"/>
      <c r="S240" s="3170"/>
      <c r="T240" s="3171"/>
      <c r="U240" s="3172"/>
      <c r="V240" s="3173"/>
      <c r="W240" s="3171"/>
      <c r="X240" s="3242"/>
      <c r="Y240" s="3242"/>
    </row>
    <row r="241" spans="1:25" s="3215" customFormat="1">
      <c r="A241" s="3164"/>
      <c r="B241" s="3165"/>
      <c r="C241" s="3165"/>
      <c r="D241" s="3165"/>
      <c r="E241" s="3165"/>
      <c r="F241" s="3165"/>
      <c r="G241" s="3165"/>
      <c r="H241" s="3165"/>
      <c r="I241" s="3165"/>
      <c r="J241" s="3166"/>
      <c r="K241" s="3248"/>
      <c r="L241" s="3240"/>
      <c r="M241" s="3241"/>
      <c r="N241" s="3168"/>
      <c r="O241" s="3240"/>
      <c r="P241" s="3240"/>
      <c r="Q241" s="3169"/>
      <c r="R241" s="3240"/>
      <c r="S241" s="3170"/>
      <c r="T241" s="3171"/>
      <c r="U241" s="3172"/>
      <c r="V241" s="3173"/>
      <c r="W241" s="3171"/>
      <c r="X241" s="3242"/>
      <c r="Y241" s="3242"/>
    </row>
    <row r="242" spans="1:25" s="3215" customFormat="1">
      <c r="A242" s="3164"/>
      <c r="B242" s="3165"/>
      <c r="C242" s="3165"/>
      <c r="D242" s="3165"/>
      <c r="E242" s="3165"/>
      <c r="F242" s="3165"/>
      <c r="G242" s="3165"/>
      <c r="H242" s="3165"/>
      <c r="I242" s="3165"/>
      <c r="J242" s="3166"/>
      <c r="K242" s="3248"/>
      <c r="L242" s="3240"/>
      <c r="M242" s="3241"/>
      <c r="N242" s="3168"/>
      <c r="O242" s="3240"/>
      <c r="P242" s="3240"/>
      <c r="Q242" s="3169"/>
      <c r="R242" s="3240"/>
      <c r="S242" s="3170"/>
      <c r="T242" s="3171"/>
      <c r="U242" s="3172"/>
      <c r="V242" s="3173"/>
      <c r="W242" s="3171"/>
      <c r="X242" s="3242"/>
      <c r="Y242" s="3242"/>
    </row>
    <row r="243" spans="1:25" s="3215" customFormat="1">
      <c r="A243" s="3164"/>
      <c r="B243" s="3165"/>
      <c r="C243" s="3165"/>
      <c r="D243" s="3165"/>
      <c r="E243" s="3165"/>
      <c r="F243" s="3165"/>
      <c r="G243" s="3165"/>
      <c r="H243" s="3165"/>
      <c r="I243" s="3165"/>
      <c r="J243" s="3166"/>
      <c r="K243" s="3248"/>
      <c r="L243" s="3240"/>
      <c r="M243" s="3241"/>
      <c r="N243" s="3168"/>
      <c r="O243" s="3240"/>
      <c r="P243" s="3240"/>
      <c r="Q243" s="3169"/>
      <c r="R243" s="3240"/>
      <c r="S243" s="3170"/>
      <c r="T243" s="3171"/>
      <c r="U243" s="3172"/>
      <c r="V243" s="3173"/>
      <c r="W243" s="3171"/>
      <c r="X243" s="3242"/>
      <c r="Y243" s="3242"/>
    </row>
    <row r="244" spans="1:25" s="3215" customFormat="1">
      <c r="A244" s="3164"/>
      <c r="B244" s="3165"/>
      <c r="C244" s="3165"/>
      <c r="D244" s="3165"/>
      <c r="E244" s="3165"/>
      <c r="F244" s="3165"/>
      <c r="G244" s="3165"/>
      <c r="H244" s="3165"/>
      <c r="I244" s="3165"/>
      <c r="J244" s="3166"/>
      <c r="K244" s="3248"/>
      <c r="L244" s="3240"/>
      <c r="M244" s="3241"/>
      <c r="N244" s="3168"/>
      <c r="O244" s="3240"/>
      <c r="P244" s="3240"/>
      <c r="Q244" s="3169"/>
      <c r="R244" s="3240"/>
      <c r="S244" s="3170"/>
      <c r="T244" s="3171"/>
      <c r="U244" s="3172"/>
      <c r="V244" s="3173"/>
      <c r="W244" s="3171"/>
      <c r="X244" s="3242"/>
      <c r="Y244" s="3242"/>
    </row>
    <row r="245" spans="1:25" s="3215" customFormat="1">
      <c r="A245" s="3164"/>
      <c r="B245" s="3165"/>
      <c r="C245" s="3165"/>
      <c r="D245" s="3165"/>
      <c r="E245" s="3165"/>
      <c r="F245" s="3165"/>
      <c r="G245" s="3165"/>
      <c r="H245" s="3165"/>
      <c r="I245" s="3165"/>
      <c r="J245" s="3166"/>
      <c r="K245" s="3248"/>
      <c r="L245" s="3240"/>
      <c r="M245" s="3241"/>
      <c r="N245" s="3168"/>
      <c r="O245" s="3240"/>
      <c r="P245" s="3240"/>
      <c r="Q245" s="3169"/>
      <c r="R245" s="3240"/>
      <c r="S245" s="3170"/>
      <c r="T245" s="3171"/>
      <c r="U245" s="3172"/>
      <c r="V245" s="3173"/>
      <c r="W245" s="3171"/>
      <c r="X245" s="3242"/>
      <c r="Y245" s="3242"/>
    </row>
    <row r="246" spans="1:25" s="3215" customFormat="1">
      <c r="A246" s="3164"/>
      <c r="B246" s="3165"/>
      <c r="C246" s="3165"/>
      <c r="D246" s="3165"/>
      <c r="E246" s="3165"/>
      <c r="F246" s="3165"/>
      <c r="G246" s="3165"/>
      <c r="H246" s="3165"/>
      <c r="I246" s="3165"/>
      <c r="J246" s="3166"/>
      <c r="K246" s="3248"/>
      <c r="L246" s="3240"/>
      <c r="M246" s="3241"/>
      <c r="N246" s="3168"/>
      <c r="O246" s="3240"/>
      <c r="P246" s="3240"/>
      <c r="Q246" s="3169"/>
      <c r="R246" s="3240"/>
      <c r="S246" s="3170"/>
      <c r="T246" s="3171"/>
      <c r="U246" s="3172"/>
      <c r="V246" s="3173"/>
      <c r="W246" s="3171"/>
      <c r="X246" s="3242"/>
      <c r="Y246" s="3242"/>
    </row>
    <row r="247" spans="1:25" s="3215" customFormat="1">
      <c r="A247" s="3164"/>
      <c r="B247" s="3165"/>
      <c r="C247" s="3165"/>
      <c r="D247" s="3165"/>
      <c r="E247" s="3165"/>
      <c r="F247" s="3165"/>
      <c r="G247" s="3165"/>
      <c r="H247" s="3165"/>
      <c r="I247" s="3165"/>
      <c r="J247" s="3166"/>
      <c r="K247" s="3248"/>
      <c r="L247" s="3240"/>
      <c r="M247" s="3241"/>
      <c r="N247" s="3168"/>
      <c r="O247" s="3240"/>
      <c r="P247" s="3240"/>
      <c r="Q247" s="3169"/>
      <c r="R247" s="3240"/>
      <c r="S247" s="3170"/>
      <c r="T247" s="3171"/>
      <c r="U247" s="3172"/>
      <c r="V247" s="3173"/>
      <c r="W247" s="3171"/>
      <c r="X247" s="3242"/>
      <c r="Y247" s="3242"/>
    </row>
    <row r="248" spans="1:25" s="3215" customFormat="1">
      <c r="A248" s="3164"/>
      <c r="B248" s="3165"/>
      <c r="C248" s="3165"/>
      <c r="D248" s="3165"/>
      <c r="E248" s="3165"/>
      <c r="F248" s="3165"/>
      <c r="G248" s="3165"/>
      <c r="H248" s="3165"/>
      <c r="I248" s="3165"/>
      <c r="J248" s="3166"/>
      <c r="K248" s="3248"/>
      <c r="L248" s="3240"/>
      <c r="M248" s="3241"/>
      <c r="N248" s="3168"/>
      <c r="O248" s="3240"/>
      <c r="P248" s="3240"/>
      <c r="Q248" s="3169"/>
      <c r="R248" s="3240"/>
      <c r="S248" s="3170"/>
      <c r="T248" s="3171"/>
      <c r="U248" s="3172"/>
      <c r="V248" s="3173"/>
      <c r="W248" s="3171"/>
      <c r="X248" s="3242"/>
      <c r="Y248" s="3242"/>
    </row>
    <row r="249" spans="1:25" s="3215" customFormat="1">
      <c r="A249" s="3164"/>
      <c r="B249" s="3165"/>
      <c r="C249" s="3165"/>
      <c r="D249" s="3165"/>
      <c r="E249" s="3165"/>
      <c r="F249" s="3165"/>
      <c r="G249" s="3165"/>
      <c r="H249" s="3165"/>
      <c r="I249" s="3165"/>
      <c r="J249" s="3166"/>
      <c r="K249" s="3248"/>
      <c r="L249" s="3240"/>
      <c r="M249" s="3241"/>
      <c r="N249" s="3168"/>
      <c r="O249" s="3240"/>
      <c r="P249" s="3240"/>
      <c r="Q249" s="3169"/>
      <c r="R249" s="3240"/>
      <c r="S249" s="3170"/>
      <c r="T249" s="3171"/>
      <c r="U249" s="3172"/>
      <c r="V249" s="3173"/>
      <c r="W249" s="3171"/>
      <c r="X249" s="3242"/>
      <c r="Y249" s="3242"/>
    </row>
    <row r="250" spans="1:25" s="3215" customFormat="1">
      <c r="A250" s="3164"/>
      <c r="B250" s="3165"/>
      <c r="C250" s="3165"/>
      <c r="D250" s="3165"/>
      <c r="E250" s="3165"/>
      <c r="F250" s="3165"/>
      <c r="G250" s="3165"/>
      <c r="H250" s="3165"/>
      <c r="I250" s="3165"/>
      <c r="J250" s="3166"/>
      <c r="K250" s="3248"/>
      <c r="L250" s="3240"/>
      <c r="M250" s="3241"/>
      <c r="N250" s="3168"/>
      <c r="O250" s="3240"/>
      <c r="P250" s="3240"/>
      <c r="Q250" s="3169"/>
      <c r="R250" s="3240"/>
      <c r="S250" s="3170"/>
      <c r="T250" s="3171"/>
      <c r="U250" s="3172"/>
      <c r="V250" s="3173"/>
      <c r="W250" s="3171"/>
      <c r="X250" s="3242"/>
      <c r="Y250" s="3242"/>
    </row>
    <row r="251" spans="1:25" s="3215" customFormat="1">
      <c r="A251" s="3164"/>
      <c r="B251" s="3165"/>
      <c r="C251" s="3165"/>
      <c r="D251" s="3165"/>
      <c r="E251" s="3165"/>
      <c r="F251" s="3165"/>
      <c r="G251" s="3165"/>
      <c r="H251" s="3165"/>
      <c r="I251" s="3165"/>
      <c r="J251" s="3166"/>
      <c r="K251" s="3248"/>
      <c r="L251" s="3240"/>
      <c r="M251" s="3241"/>
      <c r="N251" s="3168"/>
      <c r="O251" s="3240"/>
      <c r="P251" s="3240"/>
      <c r="Q251" s="3169"/>
      <c r="R251" s="3240"/>
      <c r="S251" s="3170"/>
      <c r="T251" s="3171"/>
      <c r="U251" s="3172"/>
      <c r="V251" s="3173"/>
      <c r="W251" s="3171"/>
      <c r="X251" s="3242"/>
      <c r="Y251" s="3242"/>
    </row>
    <row r="252" spans="1:25" s="3215" customFormat="1">
      <c r="A252" s="3164"/>
      <c r="B252" s="3165"/>
      <c r="C252" s="3165"/>
      <c r="D252" s="3165"/>
      <c r="E252" s="3165"/>
      <c r="F252" s="3165"/>
      <c r="G252" s="3165"/>
      <c r="H252" s="3165"/>
      <c r="I252" s="3165"/>
      <c r="J252" s="3166"/>
      <c r="K252" s="3248"/>
      <c r="L252" s="3240"/>
      <c r="M252" s="3241"/>
      <c r="N252" s="3168"/>
      <c r="O252" s="3240"/>
      <c r="P252" s="3240"/>
      <c r="Q252" s="3169"/>
      <c r="R252" s="3240"/>
      <c r="S252" s="3170"/>
      <c r="T252" s="3171"/>
      <c r="U252" s="3172"/>
      <c r="V252" s="3173"/>
      <c r="W252" s="3171"/>
      <c r="X252" s="3242"/>
      <c r="Y252" s="3242"/>
    </row>
    <row r="253" spans="1:25" s="3215" customFormat="1">
      <c r="A253" s="3164"/>
      <c r="B253" s="3165"/>
      <c r="C253" s="3165"/>
      <c r="D253" s="3165"/>
      <c r="E253" s="3165"/>
      <c r="F253" s="3165"/>
      <c r="G253" s="3165"/>
      <c r="H253" s="3165"/>
      <c r="I253" s="3165"/>
      <c r="J253" s="3166"/>
      <c r="K253" s="3248"/>
      <c r="L253" s="3240"/>
      <c r="M253" s="3241"/>
      <c r="N253" s="3168"/>
      <c r="O253" s="3240"/>
      <c r="P253" s="3240"/>
      <c r="Q253" s="3169"/>
      <c r="R253" s="3240"/>
      <c r="S253" s="3170"/>
      <c r="T253" s="3171"/>
      <c r="U253" s="3172"/>
      <c r="V253" s="3173"/>
      <c r="W253" s="3171"/>
      <c r="X253" s="3242"/>
      <c r="Y253" s="3242"/>
    </row>
    <row r="254" spans="1:25" s="3215" customFormat="1">
      <c r="A254" s="3164"/>
      <c r="B254" s="3165"/>
      <c r="C254" s="3165"/>
      <c r="D254" s="3165"/>
      <c r="E254" s="3165"/>
      <c r="F254" s="3165"/>
      <c r="G254" s="3165"/>
      <c r="H254" s="3165"/>
      <c r="I254" s="3165"/>
      <c r="J254" s="3166"/>
      <c r="K254" s="3248"/>
      <c r="L254" s="3240"/>
      <c r="M254" s="3241"/>
      <c r="N254" s="3168"/>
      <c r="O254" s="3240"/>
      <c r="P254" s="3240"/>
      <c r="Q254" s="3169"/>
      <c r="R254" s="3240"/>
      <c r="S254" s="3170"/>
      <c r="T254" s="3171"/>
      <c r="U254" s="3172"/>
      <c r="V254" s="3173"/>
      <c r="W254" s="3171"/>
      <c r="X254" s="3242"/>
      <c r="Y254" s="3242"/>
    </row>
    <row r="255" spans="1:25" s="3215" customFormat="1">
      <c r="A255" s="3164"/>
      <c r="B255" s="3165"/>
      <c r="C255" s="3165"/>
      <c r="D255" s="3165"/>
      <c r="E255" s="3165"/>
      <c r="F255" s="3165"/>
      <c r="G255" s="3165"/>
      <c r="H255" s="3165"/>
      <c r="I255" s="3165"/>
      <c r="J255" s="3166"/>
      <c r="K255" s="3248"/>
      <c r="L255" s="3240"/>
      <c r="M255" s="3241"/>
      <c r="N255" s="3168"/>
      <c r="O255" s="3240"/>
      <c r="P255" s="3240"/>
      <c r="Q255" s="3169"/>
      <c r="R255" s="3240"/>
      <c r="S255" s="3170"/>
      <c r="T255" s="3171"/>
      <c r="U255" s="3172"/>
      <c r="V255" s="3173"/>
      <c r="W255" s="3171"/>
      <c r="X255" s="3242"/>
      <c r="Y255" s="3242"/>
    </row>
    <row r="256" spans="1:25" s="3215" customFormat="1">
      <c r="A256" s="3164"/>
      <c r="B256" s="3165"/>
      <c r="C256" s="3165"/>
      <c r="D256" s="3165"/>
      <c r="E256" s="3165"/>
      <c r="F256" s="3165"/>
      <c r="G256" s="3165"/>
      <c r="H256" s="3165"/>
      <c r="I256" s="3165"/>
      <c r="J256" s="3166"/>
      <c r="K256" s="3248"/>
      <c r="L256" s="3240"/>
      <c r="M256" s="3241"/>
      <c r="N256" s="3168"/>
      <c r="O256" s="3240"/>
      <c r="P256" s="3240"/>
      <c r="Q256" s="3169"/>
      <c r="R256" s="3240"/>
      <c r="S256" s="3170"/>
      <c r="T256" s="3171"/>
      <c r="U256" s="3172"/>
      <c r="V256" s="3173"/>
      <c r="W256" s="3171"/>
      <c r="X256" s="3242"/>
      <c r="Y256" s="3242"/>
    </row>
    <row r="257" spans="1:25" s="3215" customFormat="1">
      <c r="A257" s="3164"/>
      <c r="B257" s="3165"/>
      <c r="C257" s="3165"/>
      <c r="D257" s="3165"/>
      <c r="E257" s="3165"/>
      <c r="F257" s="3165"/>
      <c r="G257" s="3165"/>
      <c r="H257" s="3165"/>
      <c r="I257" s="3165"/>
      <c r="J257" s="3166"/>
      <c r="K257" s="3248"/>
      <c r="L257" s="3240"/>
      <c r="M257" s="3241"/>
      <c r="N257" s="3168"/>
      <c r="O257" s="3240"/>
      <c r="P257" s="3240"/>
      <c r="Q257" s="3169"/>
      <c r="R257" s="3240"/>
      <c r="S257" s="3170"/>
      <c r="T257" s="3171"/>
      <c r="U257" s="3172"/>
      <c r="V257" s="3173"/>
      <c r="W257" s="3171"/>
      <c r="X257" s="3242"/>
      <c r="Y257" s="3242"/>
    </row>
    <row r="258" spans="1:25" s="3215" customFormat="1">
      <c r="A258" s="3164"/>
      <c r="B258" s="3165"/>
      <c r="C258" s="3165"/>
      <c r="D258" s="3165"/>
      <c r="E258" s="3165"/>
      <c r="F258" s="3165"/>
      <c r="G258" s="3165"/>
      <c r="H258" s="3165"/>
      <c r="I258" s="3165"/>
      <c r="J258" s="3166"/>
      <c r="K258" s="3248"/>
      <c r="L258" s="3240"/>
      <c r="M258" s="3241"/>
      <c r="N258" s="3168"/>
      <c r="O258" s="3240"/>
      <c r="P258" s="3240"/>
      <c r="Q258" s="3169"/>
      <c r="R258" s="3240"/>
      <c r="S258" s="3170"/>
      <c r="T258" s="3171"/>
      <c r="U258" s="3172"/>
      <c r="V258" s="3173"/>
      <c r="W258" s="3171"/>
      <c r="X258" s="3242"/>
      <c r="Y258" s="3242"/>
    </row>
    <row r="259" spans="1:25" s="3215" customFormat="1">
      <c r="A259" s="3164"/>
      <c r="B259" s="3165"/>
      <c r="C259" s="3165"/>
      <c r="D259" s="3165"/>
      <c r="E259" s="3165"/>
      <c r="F259" s="3165"/>
      <c r="G259" s="3165"/>
      <c r="H259" s="3165"/>
      <c r="I259" s="3165"/>
      <c r="J259" s="3166"/>
      <c r="K259" s="3248"/>
      <c r="L259" s="3240"/>
      <c r="M259" s="3241"/>
      <c r="N259" s="3168"/>
      <c r="O259" s="3240"/>
      <c r="P259" s="3240"/>
      <c r="Q259" s="3169"/>
      <c r="R259" s="3240"/>
      <c r="S259" s="3170"/>
      <c r="T259" s="3171"/>
      <c r="U259" s="3172"/>
      <c r="V259" s="3173"/>
      <c r="W259" s="3171"/>
      <c r="X259" s="3242"/>
      <c r="Y259" s="3242"/>
    </row>
    <row r="260" spans="1:25" s="3215" customFormat="1">
      <c r="A260" s="3164"/>
      <c r="B260" s="3165"/>
      <c r="C260" s="3165"/>
      <c r="D260" s="3165"/>
      <c r="E260" s="3165"/>
      <c r="F260" s="3165"/>
      <c r="G260" s="3165"/>
      <c r="H260" s="3165"/>
      <c r="I260" s="3165"/>
      <c r="J260" s="3166"/>
      <c r="K260" s="3248"/>
      <c r="L260" s="3240"/>
      <c r="M260" s="3241"/>
      <c r="N260" s="3168"/>
      <c r="O260" s="3240"/>
      <c r="P260" s="3240"/>
      <c r="Q260" s="3169"/>
      <c r="R260" s="3240"/>
      <c r="S260" s="3170"/>
      <c r="T260" s="3171"/>
      <c r="U260" s="3172"/>
      <c r="V260" s="3173"/>
      <c r="W260" s="3171"/>
      <c r="X260" s="3242"/>
      <c r="Y260" s="3242"/>
    </row>
    <row r="261" spans="1:25" s="3215" customFormat="1">
      <c r="A261" s="3164"/>
      <c r="B261" s="3165"/>
      <c r="C261" s="3165"/>
      <c r="D261" s="3165"/>
      <c r="E261" s="3165"/>
      <c r="F261" s="3165"/>
      <c r="G261" s="3165"/>
      <c r="H261" s="3165"/>
      <c r="I261" s="3165"/>
      <c r="J261" s="3166"/>
      <c r="K261" s="3248"/>
      <c r="L261" s="3240"/>
      <c r="M261" s="3241"/>
      <c r="N261" s="3168"/>
      <c r="O261" s="3240"/>
      <c r="P261" s="3240"/>
      <c r="Q261" s="3169"/>
      <c r="R261" s="3240"/>
      <c r="S261" s="3170"/>
      <c r="T261" s="3171"/>
      <c r="U261" s="3172"/>
      <c r="V261" s="3173"/>
      <c r="W261" s="3171"/>
      <c r="X261" s="3242"/>
      <c r="Y261" s="3242"/>
    </row>
    <row r="262" spans="1:25" s="3215" customFormat="1">
      <c r="A262" s="3164"/>
      <c r="B262" s="3165"/>
      <c r="C262" s="3165"/>
      <c r="D262" s="3165"/>
      <c r="E262" s="3165"/>
      <c r="F262" s="3165"/>
      <c r="G262" s="3165"/>
      <c r="H262" s="3165"/>
      <c r="I262" s="3165"/>
      <c r="J262" s="3166"/>
      <c r="K262" s="3248"/>
      <c r="L262" s="3240"/>
      <c r="M262" s="3241"/>
      <c r="N262" s="3168"/>
      <c r="O262" s="3240"/>
      <c r="P262" s="3240"/>
      <c r="Q262" s="3169"/>
      <c r="R262" s="3240"/>
      <c r="S262" s="3170"/>
      <c r="T262" s="3171"/>
      <c r="U262" s="3172"/>
      <c r="V262" s="3173"/>
      <c r="W262" s="3171"/>
      <c r="X262" s="3242"/>
      <c r="Y262" s="3242"/>
    </row>
    <row r="263" spans="1:25" s="3215" customFormat="1">
      <c r="A263" s="3164"/>
      <c r="B263" s="3165"/>
      <c r="C263" s="3165"/>
      <c r="D263" s="3165"/>
      <c r="E263" s="3165"/>
      <c r="F263" s="3165"/>
      <c r="G263" s="3165"/>
      <c r="H263" s="3165"/>
      <c r="I263" s="3165"/>
      <c r="J263" s="3166"/>
      <c r="K263" s="3248"/>
      <c r="L263" s="3240"/>
      <c r="M263" s="3241"/>
      <c r="N263" s="3168"/>
      <c r="O263" s="3240"/>
      <c r="P263" s="3240"/>
      <c r="Q263" s="3169"/>
      <c r="R263" s="3240"/>
      <c r="S263" s="3170"/>
      <c r="T263" s="3171"/>
      <c r="U263" s="3172"/>
      <c r="V263" s="3173"/>
      <c r="W263" s="3171"/>
      <c r="X263" s="3242"/>
      <c r="Y263" s="3242"/>
    </row>
    <row r="264" spans="1:25" s="3215" customFormat="1">
      <c r="A264" s="3164"/>
      <c r="B264" s="3165"/>
      <c r="C264" s="3165"/>
      <c r="D264" s="3165"/>
      <c r="E264" s="3165"/>
      <c r="F264" s="3165"/>
      <c r="G264" s="3165"/>
      <c r="H264" s="3165"/>
      <c r="I264" s="3165"/>
      <c r="J264" s="3166"/>
      <c r="K264" s="3248"/>
      <c r="L264" s="3240"/>
      <c r="M264" s="3241"/>
      <c r="N264" s="3168"/>
      <c r="O264" s="3240"/>
      <c r="P264" s="3240"/>
      <c r="Q264" s="3169"/>
      <c r="R264" s="3240"/>
      <c r="S264" s="3170"/>
      <c r="T264" s="3171"/>
      <c r="U264" s="3172"/>
      <c r="V264" s="3173"/>
      <c r="W264" s="3171"/>
      <c r="X264" s="3242"/>
      <c r="Y264" s="3242"/>
    </row>
    <row r="265" spans="1:25" s="3215" customFormat="1">
      <c r="A265" s="3164"/>
      <c r="B265" s="3165"/>
      <c r="C265" s="3165"/>
      <c r="D265" s="3165"/>
      <c r="E265" s="3165"/>
      <c r="F265" s="3165"/>
      <c r="G265" s="3165"/>
      <c r="H265" s="3165"/>
      <c r="I265" s="3165"/>
      <c r="J265" s="3166"/>
      <c r="K265" s="3248"/>
      <c r="L265" s="3240"/>
      <c r="M265" s="3241"/>
      <c r="N265" s="3168"/>
      <c r="O265" s="3240"/>
      <c r="P265" s="3240"/>
      <c r="Q265" s="3169"/>
      <c r="R265" s="3240"/>
      <c r="S265" s="3170"/>
      <c r="T265" s="3171"/>
      <c r="U265" s="3172"/>
      <c r="V265" s="3173"/>
      <c r="W265" s="3171"/>
      <c r="X265" s="3242"/>
      <c r="Y265" s="3242"/>
    </row>
    <row r="266" spans="1:25" s="3215" customFormat="1">
      <c r="A266" s="3164"/>
      <c r="B266" s="3165"/>
      <c r="C266" s="3165"/>
      <c r="D266" s="3165"/>
      <c r="E266" s="3165"/>
      <c r="F266" s="3165"/>
      <c r="G266" s="3165"/>
      <c r="H266" s="3165"/>
      <c r="I266" s="3165"/>
      <c r="J266" s="3166"/>
      <c r="K266" s="3248"/>
      <c r="L266" s="3240"/>
      <c r="M266" s="3241"/>
      <c r="N266" s="3168"/>
      <c r="O266" s="3240"/>
      <c r="P266" s="3240"/>
      <c r="Q266" s="3169"/>
      <c r="R266" s="3240"/>
      <c r="S266" s="3170"/>
      <c r="T266" s="3171"/>
      <c r="U266" s="3172"/>
      <c r="V266" s="3173"/>
      <c r="W266" s="3171"/>
      <c r="X266" s="3242"/>
      <c r="Y266" s="3242"/>
    </row>
    <row r="267" spans="1:25" s="3215" customFormat="1">
      <c r="A267" s="3164"/>
      <c r="B267" s="3165"/>
      <c r="C267" s="3165"/>
      <c r="D267" s="3165"/>
      <c r="E267" s="3165"/>
      <c r="F267" s="3165"/>
      <c r="G267" s="3165"/>
      <c r="H267" s="3165"/>
      <c r="I267" s="3165"/>
      <c r="J267" s="3166"/>
      <c r="K267" s="3248"/>
      <c r="L267" s="3240"/>
      <c r="M267" s="3241"/>
      <c r="N267" s="3168"/>
      <c r="O267" s="3240"/>
      <c r="P267" s="3240"/>
      <c r="Q267" s="3169"/>
      <c r="R267" s="3240"/>
      <c r="S267" s="3170"/>
      <c r="T267" s="3171"/>
      <c r="U267" s="3172"/>
      <c r="V267" s="3173"/>
      <c r="W267" s="3171"/>
      <c r="X267" s="3242"/>
      <c r="Y267" s="3242"/>
    </row>
    <row r="268" spans="1:25" s="3215" customFormat="1">
      <c r="A268" s="3164"/>
      <c r="B268" s="3165"/>
      <c r="C268" s="3165"/>
      <c r="D268" s="3165"/>
      <c r="E268" s="3165"/>
      <c r="F268" s="3165"/>
      <c r="G268" s="3165"/>
      <c r="H268" s="3165"/>
      <c r="I268" s="3165"/>
      <c r="J268" s="3166"/>
      <c r="K268" s="3248"/>
      <c r="L268" s="3240"/>
      <c r="M268" s="3241"/>
      <c r="N268" s="3168"/>
      <c r="O268" s="3240"/>
      <c r="P268" s="3240"/>
      <c r="Q268" s="3169"/>
      <c r="R268" s="3240"/>
      <c r="S268" s="3170"/>
      <c r="T268" s="3171"/>
      <c r="U268" s="3172"/>
      <c r="V268" s="3173"/>
      <c r="W268" s="3171"/>
      <c r="X268" s="3242"/>
      <c r="Y268" s="3242"/>
    </row>
    <row r="269" spans="1:25" s="3215" customFormat="1">
      <c r="A269" s="3164"/>
      <c r="B269" s="3165"/>
      <c r="C269" s="3165"/>
      <c r="D269" s="3165"/>
      <c r="E269" s="3165"/>
      <c r="F269" s="3165"/>
      <c r="G269" s="3165"/>
      <c r="H269" s="3165"/>
      <c r="I269" s="3165"/>
      <c r="J269" s="3166"/>
      <c r="K269" s="3248"/>
      <c r="L269" s="3240"/>
      <c r="M269" s="3241"/>
      <c r="N269" s="3168"/>
      <c r="O269" s="3240"/>
      <c r="P269" s="3240"/>
      <c r="Q269" s="3169"/>
      <c r="R269" s="3240"/>
      <c r="S269" s="3170"/>
      <c r="T269" s="3171"/>
      <c r="U269" s="3172"/>
      <c r="V269" s="3173"/>
      <c r="W269" s="3171"/>
      <c r="X269" s="3242"/>
      <c r="Y269" s="3242"/>
    </row>
    <row r="270" spans="1:25" s="3215" customFormat="1">
      <c r="A270" s="3164"/>
      <c r="B270" s="3165"/>
      <c r="C270" s="3165"/>
      <c r="D270" s="3165"/>
      <c r="E270" s="3165"/>
      <c r="F270" s="3165"/>
      <c r="G270" s="3165"/>
      <c r="H270" s="3165"/>
      <c r="I270" s="3165"/>
      <c r="J270" s="3166"/>
      <c r="K270" s="3248"/>
      <c r="L270" s="3240"/>
      <c r="M270" s="3241"/>
      <c r="N270" s="3168"/>
      <c r="O270" s="3240"/>
      <c r="P270" s="3240"/>
      <c r="Q270" s="3169"/>
      <c r="R270" s="3240"/>
      <c r="S270" s="3170"/>
      <c r="T270" s="3171"/>
      <c r="U270" s="3172"/>
      <c r="V270" s="3173"/>
      <c r="W270" s="3171"/>
      <c r="X270" s="3242"/>
      <c r="Y270" s="3242"/>
    </row>
    <row r="271" spans="1:25" s="3215" customFormat="1">
      <c r="A271" s="3164"/>
      <c r="B271" s="3165"/>
      <c r="C271" s="3165"/>
      <c r="D271" s="3165"/>
      <c r="E271" s="3165"/>
      <c r="F271" s="3165"/>
      <c r="G271" s="3165"/>
      <c r="H271" s="3165"/>
      <c r="I271" s="3165"/>
      <c r="J271" s="3166"/>
      <c r="K271" s="3248"/>
      <c r="L271" s="3240"/>
      <c r="M271" s="3241"/>
      <c r="N271" s="3168"/>
      <c r="O271" s="3240"/>
      <c r="P271" s="3240"/>
      <c r="Q271" s="3169"/>
      <c r="R271" s="3240"/>
      <c r="S271" s="3170"/>
      <c r="T271" s="3171"/>
      <c r="U271" s="3172"/>
      <c r="V271" s="3173"/>
      <c r="W271" s="3171"/>
      <c r="X271" s="3242"/>
      <c r="Y271" s="3242"/>
    </row>
    <row r="272" spans="1:25" s="3215" customFormat="1">
      <c r="A272" s="3164"/>
      <c r="B272" s="3165"/>
      <c r="C272" s="3165"/>
      <c r="D272" s="3165"/>
      <c r="E272" s="3165"/>
      <c r="F272" s="3165"/>
      <c r="G272" s="3165"/>
      <c r="H272" s="3165"/>
      <c r="I272" s="3165"/>
      <c r="J272" s="3166"/>
      <c r="K272" s="3248"/>
      <c r="L272" s="3240"/>
      <c r="M272" s="3241"/>
      <c r="N272" s="3168"/>
      <c r="O272" s="3240"/>
      <c r="P272" s="3240"/>
      <c r="Q272" s="3169"/>
      <c r="R272" s="3240"/>
      <c r="S272" s="3170"/>
      <c r="T272" s="3171"/>
      <c r="U272" s="3172"/>
      <c r="V272" s="3173"/>
      <c r="W272" s="3171"/>
      <c r="X272" s="3242"/>
      <c r="Y272" s="3242"/>
    </row>
    <row r="273" spans="1:25" s="3215" customFormat="1">
      <c r="A273" s="3164"/>
      <c r="B273" s="3165"/>
      <c r="C273" s="3165"/>
      <c r="D273" s="3165"/>
      <c r="E273" s="3165"/>
      <c r="F273" s="3165"/>
      <c r="G273" s="3165"/>
      <c r="H273" s="3165"/>
      <c r="I273" s="3165"/>
      <c r="J273" s="3166"/>
      <c r="K273" s="3248"/>
      <c r="L273" s="3240"/>
      <c r="M273" s="3241"/>
      <c r="N273" s="3168"/>
      <c r="O273" s="3240"/>
      <c r="P273" s="3240"/>
      <c r="Q273" s="3169"/>
      <c r="R273" s="3240"/>
      <c r="S273" s="3170"/>
      <c r="T273" s="3171"/>
      <c r="U273" s="3172"/>
      <c r="V273" s="3173"/>
      <c r="W273" s="3171"/>
      <c r="X273" s="3242"/>
      <c r="Y273" s="3242"/>
    </row>
    <row r="274" spans="1:25" s="3215" customFormat="1">
      <c r="A274" s="3164"/>
      <c r="B274" s="3165"/>
      <c r="C274" s="3165"/>
      <c r="D274" s="3165"/>
      <c r="E274" s="3165"/>
      <c r="F274" s="3165"/>
      <c r="G274" s="3165"/>
      <c r="H274" s="3165"/>
      <c r="I274" s="3165"/>
      <c r="J274" s="3166"/>
      <c r="K274" s="3248"/>
      <c r="L274" s="3240"/>
      <c r="M274" s="3241"/>
      <c r="N274" s="3168"/>
      <c r="O274" s="3240"/>
      <c r="P274" s="3240"/>
      <c r="Q274" s="3169"/>
      <c r="R274" s="3240"/>
      <c r="S274" s="3170"/>
      <c r="T274" s="3171"/>
      <c r="U274" s="3172"/>
      <c r="V274" s="3173"/>
      <c r="W274" s="3171"/>
      <c r="X274" s="3242"/>
      <c r="Y274" s="3242"/>
    </row>
    <row r="275" spans="1:25" s="3215" customFormat="1">
      <c r="A275" s="3164"/>
      <c r="B275" s="3165"/>
      <c r="C275" s="3165"/>
      <c r="D275" s="3165"/>
      <c r="E275" s="3165"/>
      <c r="F275" s="3165"/>
      <c r="G275" s="3165"/>
      <c r="H275" s="3165"/>
      <c r="I275" s="3165"/>
      <c r="J275" s="3166"/>
      <c r="K275" s="3248"/>
      <c r="L275" s="3240"/>
      <c r="M275" s="3241"/>
      <c r="N275" s="3168"/>
      <c r="O275" s="3240"/>
      <c r="P275" s="3240"/>
      <c r="Q275" s="3169"/>
      <c r="R275" s="3240"/>
      <c r="S275" s="3170"/>
      <c r="T275" s="3171"/>
      <c r="U275" s="3172"/>
      <c r="V275" s="3173"/>
      <c r="W275" s="3171"/>
      <c r="X275" s="3242"/>
      <c r="Y275" s="3242"/>
    </row>
    <row r="276" spans="1:25" s="3215" customFormat="1">
      <c r="A276" s="3164"/>
      <c r="B276" s="3165"/>
      <c r="C276" s="3165"/>
      <c r="D276" s="3165"/>
      <c r="E276" s="3165"/>
      <c r="F276" s="3165"/>
      <c r="G276" s="3165"/>
      <c r="H276" s="3165"/>
      <c r="I276" s="3165"/>
      <c r="J276" s="3166"/>
      <c r="K276" s="3248"/>
      <c r="L276" s="3240"/>
      <c r="M276" s="3241"/>
      <c r="N276" s="3168"/>
      <c r="O276" s="3240"/>
      <c r="P276" s="3240"/>
      <c r="Q276" s="3169"/>
      <c r="R276" s="3240"/>
      <c r="S276" s="3170"/>
      <c r="T276" s="3171"/>
      <c r="U276" s="3172"/>
      <c r="V276" s="3173"/>
      <c r="W276" s="3171"/>
      <c r="X276" s="3242"/>
      <c r="Y276" s="3242"/>
    </row>
    <row r="277" spans="1:25" s="3215" customFormat="1">
      <c r="A277" s="3164"/>
      <c r="B277" s="3165"/>
      <c r="C277" s="3165"/>
      <c r="D277" s="3165"/>
      <c r="E277" s="3165"/>
      <c r="F277" s="3165"/>
      <c r="G277" s="3165"/>
      <c r="H277" s="3165"/>
      <c r="I277" s="3165"/>
      <c r="J277" s="3166"/>
      <c r="K277" s="3248"/>
      <c r="L277" s="3240"/>
      <c r="M277" s="3241"/>
      <c r="N277" s="3168"/>
      <c r="O277" s="3240"/>
      <c r="P277" s="3240"/>
      <c r="Q277" s="3169"/>
      <c r="R277" s="3240"/>
      <c r="S277" s="3170"/>
      <c r="T277" s="3171"/>
      <c r="U277" s="3172"/>
      <c r="V277" s="3173"/>
      <c r="W277" s="3171"/>
      <c r="X277" s="3242"/>
      <c r="Y277" s="3242"/>
    </row>
    <row r="278" spans="1:25" s="3215" customFormat="1">
      <c r="A278" s="3164"/>
      <c r="B278" s="3165"/>
      <c r="C278" s="3165"/>
      <c r="D278" s="3165"/>
      <c r="E278" s="3165"/>
      <c r="F278" s="3165"/>
      <c r="G278" s="3165"/>
      <c r="H278" s="3165"/>
      <c r="I278" s="3165"/>
      <c r="J278" s="3166"/>
      <c r="K278" s="3248"/>
      <c r="L278" s="3240"/>
      <c r="M278" s="3241"/>
      <c r="N278" s="3168"/>
      <c r="O278" s="3240"/>
      <c r="P278" s="3240"/>
      <c r="Q278" s="3169"/>
      <c r="R278" s="3240"/>
      <c r="S278" s="3170"/>
      <c r="T278" s="3171"/>
      <c r="U278" s="3172"/>
      <c r="V278" s="3173"/>
      <c r="W278" s="3171"/>
      <c r="X278" s="3242"/>
      <c r="Y278" s="3242"/>
    </row>
    <row r="279" spans="1:25" s="3215" customFormat="1">
      <c r="A279" s="3164"/>
      <c r="B279" s="3165"/>
      <c r="C279" s="3165"/>
      <c r="D279" s="3165"/>
      <c r="E279" s="3165"/>
      <c r="F279" s="3165"/>
      <c r="G279" s="3165"/>
      <c r="H279" s="3165"/>
      <c r="I279" s="3165"/>
      <c r="J279" s="3166"/>
      <c r="K279" s="3248"/>
      <c r="L279" s="3240"/>
      <c r="M279" s="3241"/>
      <c r="N279" s="3168"/>
      <c r="O279" s="3240"/>
      <c r="P279" s="3240"/>
      <c r="Q279" s="3169"/>
      <c r="R279" s="3240"/>
      <c r="S279" s="3170"/>
      <c r="T279" s="3171"/>
      <c r="U279" s="3172"/>
      <c r="V279" s="3173"/>
      <c r="W279" s="3171"/>
      <c r="X279" s="3242"/>
      <c r="Y279" s="3242"/>
    </row>
    <row r="280" spans="1:25" s="3215" customFormat="1">
      <c r="A280" s="3164"/>
      <c r="B280" s="3165"/>
      <c r="C280" s="3165"/>
      <c r="D280" s="3165"/>
      <c r="E280" s="3165"/>
      <c r="F280" s="3165"/>
      <c r="G280" s="3165"/>
      <c r="H280" s="3165"/>
      <c r="I280" s="3165"/>
      <c r="J280" s="3166"/>
      <c r="K280" s="3248"/>
      <c r="L280" s="3240"/>
      <c r="M280" s="3241"/>
      <c r="N280" s="3168"/>
      <c r="O280" s="3240"/>
      <c r="P280" s="3240"/>
      <c r="Q280" s="3169"/>
      <c r="R280" s="3240"/>
      <c r="S280" s="3170"/>
      <c r="T280" s="3171"/>
      <c r="U280" s="3172"/>
      <c r="V280" s="3173"/>
      <c r="W280" s="3171"/>
      <c r="X280" s="3242"/>
      <c r="Y280" s="3242"/>
    </row>
    <row r="281" spans="1:25" s="3215" customFormat="1">
      <c r="A281" s="3164"/>
      <c r="B281" s="3165"/>
      <c r="C281" s="3165"/>
      <c r="D281" s="3165"/>
      <c r="E281" s="3165"/>
      <c r="F281" s="3165"/>
      <c r="G281" s="3165"/>
      <c r="H281" s="3165"/>
      <c r="I281" s="3165"/>
      <c r="J281" s="3166"/>
      <c r="K281" s="3248"/>
      <c r="L281" s="3240"/>
      <c r="M281" s="3241"/>
      <c r="N281" s="3168"/>
      <c r="O281" s="3240"/>
      <c r="P281" s="3240"/>
      <c r="Q281" s="3169"/>
      <c r="R281" s="3240"/>
      <c r="S281" s="3170"/>
      <c r="T281" s="3171"/>
      <c r="U281" s="3172"/>
      <c r="V281" s="3173"/>
      <c r="W281" s="3171"/>
      <c r="X281" s="3242"/>
      <c r="Y281" s="3242"/>
    </row>
    <row r="282" spans="1:25" s="3215" customFormat="1">
      <c r="A282" s="3164"/>
      <c r="B282" s="3165"/>
      <c r="C282" s="3165"/>
      <c r="D282" s="3165"/>
      <c r="E282" s="3165"/>
      <c r="F282" s="3165"/>
      <c r="G282" s="3165"/>
      <c r="H282" s="3165"/>
      <c r="I282" s="3165"/>
      <c r="J282" s="3166"/>
      <c r="K282" s="3248"/>
      <c r="L282" s="3240"/>
      <c r="M282" s="3241"/>
      <c r="N282" s="3168"/>
      <c r="O282" s="3240"/>
      <c r="P282" s="3240"/>
      <c r="Q282" s="3169"/>
      <c r="R282" s="3240"/>
      <c r="S282" s="3170"/>
      <c r="T282" s="3171"/>
      <c r="U282" s="3172"/>
      <c r="V282" s="3173"/>
      <c r="W282" s="3171"/>
      <c r="X282" s="3242"/>
      <c r="Y282" s="3242"/>
    </row>
    <row r="283" spans="1:25" s="3215" customFormat="1">
      <c r="A283" s="3164"/>
      <c r="B283" s="3165"/>
      <c r="C283" s="3165"/>
      <c r="D283" s="3165"/>
      <c r="E283" s="3165"/>
      <c r="F283" s="3165"/>
      <c r="G283" s="3165"/>
      <c r="H283" s="3165"/>
      <c r="I283" s="3165"/>
      <c r="J283" s="3166"/>
      <c r="K283" s="3248"/>
      <c r="L283" s="3240"/>
      <c r="M283" s="3241"/>
      <c r="N283" s="3168"/>
      <c r="O283" s="3240"/>
      <c r="P283" s="3240"/>
      <c r="Q283" s="3169"/>
      <c r="R283" s="3240"/>
      <c r="S283" s="3170"/>
      <c r="T283" s="3171"/>
      <c r="U283" s="3172"/>
      <c r="V283" s="3173"/>
      <c r="W283" s="3171"/>
      <c r="X283" s="3242"/>
      <c r="Y283" s="3242"/>
    </row>
    <row r="284" spans="1:25" s="3215" customFormat="1">
      <c r="A284" s="3164"/>
      <c r="B284" s="3165"/>
      <c r="C284" s="3165"/>
      <c r="D284" s="3165"/>
      <c r="E284" s="3165"/>
      <c r="F284" s="3165"/>
      <c r="G284" s="3165"/>
      <c r="H284" s="3165"/>
      <c r="I284" s="3165"/>
      <c r="J284" s="3166"/>
      <c r="K284" s="3248"/>
      <c r="L284" s="3240"/>
      <c r="M284" s="3241"/>
      <c r="N284" s="3168"/>
      <c r="O284" s="3240"/>
      <c r="P284" s="3240"/>
      <c r="Q284" s="3169"/>
      <c r="R284" s="3240"/>
      <c r="S284" s="3170"/>
      <c r="T284" s="3171"/>
      <c r="U284" s="3172"/>
      <c r="V284" s="3173"/>
      <c r="W284" s="3171"/>
      <c r="X284" s="3242"/>
      <c r="Y284" s="3242"/>
    </row>
    <row r="285" spans="1:25" s="3215" customFormat="1">
      <c r="A285" s="3164"/>
      <c r="B285" s="3165"/>
      <c r="C285" s="3165"/>
      <c r="D285" s="3165"/>
      <c r="E285" s="3165"/>
      <c r="F285" s="3165"/>
      <c r="G285" s="3165"/>
      <c r="H285" s="3165"/>
      <c r="I285" s="3165"/>
      <c r="J285" s="3166"/>
      <c r="K285" s="3248"/>
      <c r="L285" s="3240"/>
      <c r="M285" s="3241"/>
      <c r="N285" s="3168"/>
      <c r="O285" s="3240"/>
      <c r="P285" s="3240"/>
      <c r="Q285" s="3169"/>
      <c r="R285" s="3240"/>
      <c r="S285" s="3170"/>
      <c r="T285" s="3171"/>
      <c r="U285" s="3172"/>
      <c r="V285" s="3173"/>
      <c r="W285" s="3171"/>
      <c r="X285" s="3242"/>
      <c r="Y285" s="3242"/>
    </row>
    <row r="286" spans="1:25" s="3215" customFormat="1">
      <c r="A286" s="3164"/>
      <c r="B286" s="3165"/>
      <c r="C286" s="3165"/>
      <c r="D286" s="3165"/>
      <c r="E286" s="3165"/>
      <c r="F286" s="3165"/>
      <c r="G286" s="3165"/>
      <c r="H286" s="3165"/>
      <c r="I286" s="3165"/>
      <c r="J286" s="3166"/>
      <c r="K286" s="3248"/>
      <c r="L286" s="3240"/>
      <c r="M286" s="3241"/>
      <c r="N286" s="3168"/>
      <c r="O286" s="3240"/>
      <c r="P286" s="3240"/>
      <c r="Q286" s="3169"/>
      <c r="R286" s="3240"/>
      <c r="S286" s="3170"/>
      <c r="T286" s="3171"/>
      <c r="U286" s="3172"/>
      <c r="V286" s="3173"/>
      <c r="W286" s="3171"/>
      <c r="X286" s="3242"/>
      <c r="Y286" s="3242"/>
    </row>
    <row r="287" spans="1:25" s="3215" customFormat="1">
      <c r="A287" s="3164"/>
      <c r="B287" s="3165"/>
      <c r="C287" s="3165"/>
      <c r="D287" s="3165"/>
      <c r="E287" s="3165"/>
      <c r="F287" s="3165"/>
      <c r="G287" s="3165"/>
      <c r="H287" s="3165"/>
      <c r="I287" s="3165"/>
      <c r="J287" s="3166"/>
      <c r="K287" s="3248"/>
      <c r="L287" s="3240"/>
      <c r="M287" s="3241"/>
      <c r="N287" s="3168"/>
      <c r="O287" s="3240"/>
      <c r="P287" s="3240"/>
      <c r="Q287" s="3169"/>
      <c r="R287" s="3240"/>
      <c r="S287" s="3170"/>
      <c r="T287" s="3171"/>
      <c r="U287" s="3172"/>
      <c r="V287" s="3173"/>
      <c r="W287" s="3171"/>
      <c r="X287" s="3242"/>
      <c r="Y287" s="3242"/>
    </row>
    <row r="288" spans="1:25" s="3215" customFormat="1">
      <c r="A288" s="3164"/>
      <c r="B288" s="3165"/>
      <c r="C288" s="3165"/>
      <c r="D288" s="3165"/>
      <c r="E288" s="3165"/>
      <c r="F288" s="3165"/>
      <c r="G288" s="3165"/>
      <c r="H288" s="3165"/>
      <c r="I288" s="3165"/>
      <c r="J288" s="3166"/>
      <c r="K288" s="3248"/>
      <c r="L288" s="3240"/>
      <c r="M288" s="3241"/>
      <c r="N288" s="3168"/>
      <c r="O288" s="3240"/>
      <c r="P288" s="3240"/>
      <c r="Q288" s="3169"/>
      <c r="R288" s="3240"/>
      <c r="S288" s="3170"/>
      <c r="T288" s="3171"/>
      <c r="U288" s="3172"/>
      <c r="V288" s="3173"/>
      <c r="W288" s="3171"/>
      <c r="X288" s="3242"/>
      <c r="Y288" s="3242"/>
    </row>
    <row r="289" spans="1:25" s="3215" customFormat="1">
      <c r="A289" s="3164"/>
      <c r="B289" s="3165"/>
      <c r="C289" s="3165"/>
      <c r="D289" s="3165"/>
      <c r="E289" s="3165"/>
      <c r="F289" s="3165"/>
      <c r="G289" s="3165"/>
      <c r="H289" s="3165"/>
      <c r="I289" s="3165"/>
      <c r="J289" s="3166"/>
      <c r="K289" s="3248"/>
      <c r="L289" s="3240"/>
      <c r="M289" s="3241"/>
      <c r="N289" s="3168"/>
      <c r="O289" s="3240"/>
      <c r="P289" s="3240"/>
      <c r="Q289" s="3169"/>
      <c r="R289" s="3240"/>
      <c r="S289" s="3170"/>
      <c r="T289" s="3171"/>
      <c r="U289" s="3172"/>
      <c r="V289" s="3173"/>
      <c r="W289" s="3171"/>
      <c r="X289" s="3242"/>
      <c r="Y289" s="3242"/>
    </row>
    <row r="290" spans="1:25" s="3215" customFormat="1">
      <c r="A290" s="3164"/>
      <c r="B290" s="3165"/>
      <c r="C290" s="3165"/>
      <c r="D290" s="3165"/>
      <c r="E290" s="3165"/>
      <c r="F290" s="3165"/>
      <c r="G290" s="3165"/>
      <c r="H290" s="3165"/>
      <c r="I290" s="3165"/>
      <c r="J290" s="3166"/>
      <c r="K290" s="3248"/>
      <c r="L290" s="3240"/>
      <c r="M290" s="3241"/>
      <c r="N290" s="3168"/>
      <c r="O290" s="3240"/>
      <c r="P290" s="3240"/>
      <c r="Q290" s="3169"/>
      <c r="R290" s="3240"/>
      <c r="S290" s="3170"/>
      <c r="T290" s="3171"/>
      <c r="U290" s="3172"/>
      <c r="V290" s="3173"/>
      <c r="W290" s="3171"/>
      <c r="X290" s="3242"/>
      <c r="Y290" s="3242"/>
    </row>
    <row r="291" spans="1:25" s="3215" customFormat="1">
      <c r="A291" s="3164"/>
      <c r="B291" s="3165"/>
      <c r="C291" s="3165"/>
      <c r="D291" s="3165"/>
      <c r="E291" s="3165"/>
      <c r="F291" s="3165"/>
      <c r="G291" s="3165"/>
      <c r="H291" s="3165"/>
      <c r="I291" s="3165"/>
      <c r="J291" s="3166"/>
      <c r="K291" s="3248"/>
      <c r="L291" s="3240"/>
      <c r="M291" s="3241"/>
      <c r="N291" s="3168"/>
      <c r="O291" s="3240"/>
      <c r="P291" s="3240"/>
      <c r="Q291" s="3169"/>
      <c r="R291" s="3240"/>
      <c r="S291" s="3170"/>
      <c r="T291" s="3171"/>
      <c r="U291" s="3172"/>
      <c r="V291" s="3173"/>
      <c r="W291" s="3171"/>
      <c r="X291" s="3242"/>
      <c r="Y291" s="3242"/>
    </row>
    <row r="292" spans="1:25" s="3215" customFormat="1">
      <c r="A292" s="3164"/>
      <c r="B292" s="3165"/>
      <c r="C292" s="3165"/>
      <c r="D292" s="3165"/>
      <c r="E292" s="3165"/>
      <c r="F292" s="3165"/>
      <c r="G292" s="3165"/>
      <c r="H292" s="3165"/>
      <c r="I292" s="3165"/>
      <c r="J292" s="3166"/>
      <c r="K292" s="3248"/>
      <c r="L292" s="3240"/>
      <c r="M292" s="3241"/>
      <c r="N292" s="3168"/>
      <c r="O292" s="3240"/>
      <c r="P292" s="3240"/>
      <c r="Q292" s="3169"/>
      <c r="R292" s="3240"/>
      <c r="S292" s="3170"/>
      <c r="T292" s="3171"/>
      <c r="U292" s="3172"/>
      <c r="V292" s="3173"/>
      <c r="W292" s="3171"/>
      <c r="X292" s="3242"/>
      <c r="Y292" s="3242"/>
    </row>
    <row r="293" spans="1:25" s="3215" customFormat="1">
      <c r="A293" s="3164"/>
      <c r="B293" s="3165"/>
      <c r="C293" s="3165"/>
      <c r="D293" s="3165"/>
      <c r="E293" s="3165"/>
      <c r="F293" s="3165"/>
      <c r="G293" s="3165"/>
      <c r="H293" s="3165"/>
      <c r="I293" s="3165"/>
      <c r="J293" s="3166"/>
      <c r="K293" s="3248"/>
      <c r="L293" s="3240"/>
      <c r="M293" s="3241"/>
      <c r="N293" s="3168"/>
      <c r="O293" s="3240"/>
      <c r="P293" s="3240"/>
      <c r="Q293" s="3169"/>
      <c r="R293" s="3240"/>
      <c r="S293" s="3170"/>
      <c r="T293" s="3171"/>
      <c r="U293" s="3172"/>
      <c r="V293" s="3173"/>
      <c r="W293" s="3171"/>
      <c r="X293" s="3242"/>
      <c r="Y293" s="3242"/>
    </row>
    <row r="294" spans="1:25" s="3215" customFormat="1">
      <c r="A294" s="3164"/>
      <c r="B294" s="3165"/>
      <c r="C294" s="3165"/>
      <c r="D294" s="3165"/>
      <c r="E294" s="3165"/>
      <c r="F294" s="3165"/>
      <c r="G294" s="3165"/>
      <c r="H294" s="3165"/>
      <c r="I294" s="3165"/>
      <c r="J294" s="3166"/>
      <c r="K294" s="3248"/>
      <c r="L294" s="3240"/>
      <c r="M294" s="3241"/>
      <c r="N294" s="3168"/>
      <c r="O294" s="3240"/>
      <c r="P294" s="3240"/>
      <c r="Q294" s="3169"/>
      <c r="R294" s="3240"/>
      <c r="S294" s="3170"/>
      <c r="T294" s="3171"/>
      <c r="U294" s="3172"/>
      <c r="V294" s="3173"/>
      <c r="W294" s="3171"/>
      <c r="X294" s="3242"/>
      <c r="Y294" s="3242"/>
    </row>
    <row r="295" spans="1:25" s="3215" customFormat="1">
      <c r="A295" s="3164"/>
      <c r="B295" s="3165"/>
      <c r="C295" s="3165"/>
      <c r="D295" s="3165"/>
      <c r="E295" s="3165"/>
      <c r="F295" s="3165"/>
      <c r="G295" s="3165"/>
      <c r="H295" s="3165"/>
      <c r="I295" s="3165"/>
      <c r="J295" s="3166"/>
      <c r="K295" s="3248"/>
      <c r="L295" s="3240"/>
      <c r="M295" s="3241"/>
      <c r="N295" s="3168"/>
      <c r="O295" s="3240"/>
      <c r="P295" s="3240"/>
      <c r="Q295" s="3169"/>
      <c r="R295" s="3240"/>
      <c r="S295" s="3170"/>
      <c r="T295" s="3171"/>
      <c r="U295" s="3172"/>
      <c r="V295" s="3173"/>
      <c r="W295" s="3171"/>
      <c r="X295" s="3242"/>
      <c r="Y295" s="3242"/>
    </row>
    <row r="296" spans="1:25" s="3215" customFormat="1">
      <c r="A296" s="3164"/>
      <c r="B296" s="3165"/>
      <c r="C296" s="3165"/>
      <c r="D296" s="3165"/>
      <c r="E296" s="3165"/>
      <c r="F296" s="3165"/>
      <c r="G296" s="3165"/>
      <c r="H296" s="3165"/>
      <c r="I296" s="3165"/>
      <c r="J296" s="3166"/>
      <c r="K296" s="3248"/>
      <c r="L296" s="3240"/>
      <c r="M296" s="3241"/>
      <c r="N296" s="3168"/>
      <c r="O296" s="3240"/>
      <c r="P296" s="3240"/>
      <c r="Q296" s="3169"/>
      <c r="R296" s="3240"/>
      <c r="S296" s="3170"/>
      <c r="T296" s="3171"/>
      <c r="U296" s="3172"/>
      <c r="V296" s="3173"/>
      <c r="W296" s="3171"/>
      <c r="X296" s="3242"/>
      <c r="Y296" s="3242"/>
    </row>
    <row r="297" spans="1:25" s="3215" customFormat="1">
      <c r="A297" s="3164"/>
      <c r="B297" s="3165"/>
      <c r="C297" s="3165"/>
      <c r="D297" s="3165"/>
      <c r="E297" s="3165"/>
      <c r="F297" s="3165"/>
      <c r="G297" s="3165"/>
      <c r="H297" s="3165"/>
      <c r="I297" s="3165"/>
      <c r="J297" s="3166"/>
      <c r="K297" s="3248"/>
      <c r="L297" s="3240"/>
      <c r="M297" s="3241"/>
      <c r="N297" s="3168"/>
      <c r="O297" s="3240"/>
      <c r="P297" s="3240"/>
      <c r="Q297" s="3169"/>
      <c r="R297" s="3240"/>
      <c r="S297" s="3170"/>
      <c r="T297" s="3171"/>
      <c r="U297" s="3172"/>
      <c r="V297" s="3173"/>
      <c r="W297" s="3171"/>
      <c r="X297" s="3242"/>
      <c r="Y297" s="3242"/>
    </row>
    <row r="298" spans="1:25" s="3215" customFormat="1">
      <c r="A298" s="3164"/>
      <c r="B298" s="3165"/>
      <c r="C298" s="3165"/>
      <c r="D298" s="3165"/>
      <c r="E298" s="3165"/>
      <c r="F298" s="3165"/>
      <c r="G298" s="3165"/>
      <c r="H298" s="3165"/>
      <c r="I298" s="3165"/>
      <c r="J298" s="3166"/>
      <c r="K298" s="3248"/>
      <c r="L298" s="3240"/>
      <c r="M298" s="3241"/>
      <c r="N298" s="3168"/>
      <c r="O298" s="3240"/>
      <c r="P298" s="3240"/>
      <c r="Q298" s="3169"/>
      <c r="R298" s="3240"/>
      <c r="S298" s="3170"/>
      <c r="T298" s="3171"/>
      <c r="U298" s="3172"/>
      <c r="V298" s="3173"/>
      <c r="W298" s="3171"/>
      <c r="X298" s="3242"/>
      <c r="Y298" s="3242"/>
    </row>
    <row r="299" spans="1:25" s="3215" customFormat="1">
      <c r="A299" s="3164"/>
      <c r="B299" s="3165"/>
      <c r="C299" s="3165"/>
      <c r="D299" s="3165"/>
      <c r="E299" s="3165"/>
      <c r="F299" s="3165"/>
      <c r="G299" s="3165"/>
      <c r="H299" s="3165"/>
      <c r="I299" s="3165"/>
      <c r="J299" s="3166"/>
      <c r="K299" s="3248"/>
      <c r="L299" s="3240"/>
      <c r="M299" s="3241"/>
      <c r="N299" s="3168"/>
      <c r="O299" s="3240"/>
      <c r="P299" s="3240"/>
      <c r="Q299" s="3169"/>
      <c r="R299" s="3240"/>
      <c r="S299" s="3170"/>
      <c r="T299" s="3171"/>
      <c r="U299" s="3172"/>
      <c r="V299" s="3173"/>
      <c r="W299" s="3171"/>
      <c r="X299" s="3242"/>
      <c r="Y299" s="3242"/>
    </row>
    <row r="300" spans="1:25" s="3215" customFormat="1">
      <c r="A300" s="3164"/>
      <c r="B300" s="3165"/>
      <c r="C300" s="3165"/>
      <c r="D300" s="3165"/>
      <c r="E300" s="3165"/>
      <c r="F300" s="3165"/>
      <c r="G300" s="3165"/>
      <c r="H300" s="3165"/>
      <c r="I300" s="3165"/>
      <c r="J300" s="3166"/>
      <c r="K300" s="3248"/>
      <c r="L300" s="3240"/>
      <c r="M300" s="3241"/>
      <c r="N300" s="3168"/>
      <c r="O300" s="3240"/>
      <c r="P300" s="3240"/>
      <c r="Q300" s="3169"/>
      <c r="R300" s="3240"/>
      <c r="S300" s="3170"/>
      <c r="T300" s="3171"/>
      <c r="U300" s="3172"/>
      <c r="V300" s="3173"/>
      <c r="W300" s="3171"/>
      <c r="X300" s="3242"/>
      <c r="Y300" s="3242"/>
    </row>
    <row r="301" spans="1:25" s="3215" customFormat="1">
      <c r="A301" s="3164"/>
      <c r="B301" s="3165"/>
      <c r="C301" s="3165"/>
      <c r="D301" s="3165"/>
      <c r="E301" s="3165"/>
      <c r="F301" s="3165"/>
      <c r="G301" s="3165"/>
      <c r="H301" s="3165"/>
      <c r="I301" s="3165"/>
      <c r="J301" s="3166"/>
      <c r="K301" s="3248"/>
      <c r="L301" s="3240"/>
      <c r="M301" s="3241"/>
      <c r="N301" s="3168"/>
      <c r="O301" s="3240"/>
      <c r="P301" s="3240"/>
      <c r="Q301" s="3169"/>
      <c r="R301" s="3240"/>
      <c r="S301" s="3170"/>
      <c r="T301" s="3171"/>
      <c r="U301" s="3172"/>
      <c r="V301" s="3173"/>
      <c r="W301" s="3171"/>
      <c r="X301" s="3242"/>
      <c r="Y301" s="3242"/>
    </row>
    <row r="302" spans="1:25" s="3215" customFormat="1">
      <c r="A302" s="3164"/>
      <c r="B302" s="3165"/>
      <c r="C302" s="3165"/>
      <c r="D302" s="3165"/>
      <c r="E302" s="3165"/>
      <c r="F302" s="3165"/>
      <c r="G302" s="3165"/>
      <c r="H302" s="3165"/>
      <c r="I302" s="3165"/>
      <c r="J302" s="3166"/>
      <c r="K302" s="3248"/>
      <c r="L302" s="3240"/>
      <c r="M302" s="3241"/>
      <c r="N302" s="3168"/>
      <c r="O302" s="3240"/>
      <c r="P302" s="3240"/>
      <c r="Q302" s="3169"/>
      <c r="R302" s="3240"/>
      <c r="S302" s="3170"/>
      <c r="T302" s="3171"/>
      <c r="U302" s="3172"/>
      <c r="V302" s="3173"/>
      <c r="W302" s="3171"/>
      <c r="X302" s="3242"/>
      <c r="Y302" s="3242"/>
    </row>
    <row r="303" spans="1:25" s="3215" customFormat="1">
      <c r="A303" s="3164"/>
      <c r="B303" s="3165"/>
      <c r="C303" s="3165"/>
      <c r="D303" s="3165"/>
      <c r="E303" s="3165"/>
      <c r="F303" s="3165"/>
      <c r="G303" s="3165"/>
      <c r="H303" s="3165"/>
      <c r="I303" s="3165"/>
      <c r="J303" s="3166"/>
      <c r="K303" s="3248"/>
      <c r="L303" s="3240"/>
      <c r="M303" s="3241"/>
      <c r="N303" s="3168"/>
      <c r="O303" s="3240"/>
      <c r="P303" s="3240"/>
      <c r="Q303" s="3169"/>
      <c r="R303" s="3240"/>
      <c r="S303" s="3170"/>
      <c r="T303" s="3171"/>
      <c r="U303" s="3172"/>
      <c r="V303" s="3173"/>
      <c r="W303" s="3171"/>
      <c r="X303" s="3242"/>
      <c r="Y303" s="3242"/>
    </row>
    <row r="304" spans="1:25" s="3215" customFormat="1">
      <c r="A304" s="3164"/>
      <c r="B304" s="3165"/>
      <c r="C304" s="3165"/>
      <c r="D304" s="3165"/>
      <c r="E304" s="3165"/>
      <c r="F304" s="3165"/>
      <c r="G304" s="3165"/>
      <c r="H304" s="3165"/>
      <c r="I304" s="3165"/>
      <c r="J304" s="3166"/>
      <c r="K304" s="3248"/>
      <c r="L304" s="3240"/>
      <c r="M304" s="3241"/>
      <c r="N304" s="3168"/>
      <c r="O304" s="3240"/>
      <c r="P304" s="3240"/>
      <c r="Q304" s="3169"/>
      <c r="R304" s="3240"/>
      <c r="S304" s="3170"/>
      <c r="T304" s="3171"/>
      <c r="U304" s="3172"/>
      <c r="V304" s="3173"/>
      <c r="W304" s="3171"/>
      <c r="X304" s="3242"/>
      <c r="Y304" s="3242"/>
    </row>
    <row r="305" spans="1:25" s="3215" customFormat="1">
      <c r="A305" s="3164"/>
      <c r="B305" s="3165"/>
      <c r="C305" s="3165"/>
      <c r="D305" s="3165"/>
      <c r="E305" s="3165"/>
      <c r="F305" s="3165"/>
      <c r="G305" s="3165"/>
      <c r="H305" s="3165"/>
      <c r="I305" s="3165"/>
      <c r="J305" s="3166"/>
      <c r="K305" s="3248"/>
      <c r="L305" s="3240"/>
      <c r="M305" s="3241"/>
      <c r="N305" s="3168"/>
      <c r="O305" s="3240"/>
      <c r="P305" s="3240"/>
      <c r="Q305" s="3169"/>
      <c r="R305" s="3240"/>
      <c r="S305" s="3170"/>
      <c r="T305" s="3171"/>
      <c r="U305" s="3172"/>
      <c r="V305" s="3173"/>
      <c r="W305" s="3171"/>
      <c r="X305" s="3242"/>
      <c r="Y305" s="3242"/>
    </row>
    <row r="306" spans="1:25" s="3215" customFormat="1">
      <c r="A306" s="3164"/>
      <c r="B306" s="3165"/>
      <c r="C306" s="3165"/>
      <c r="D306" s="3165"/>
      <c r="E306" s="3165"/>
      <c r="F306" s="3165"/>
      <c r="G306" s="3165"/>
      <c r="H306" s="3165"/>
      <c r="I306" s="3165"/>
      <c r="J306" s="3166"/>
      <c r="K306" s="3248"/>
      <c r="L306" s="3240"/>
      <c r="M306" s="3241"/>
      <c r="N306" s="3168"/>
      <c r="O306" s="3240"/>
      <c r="P306" s="3240"/>
      <c r="Q306" s="3169"/>
      <c r="R306" s="3240"/>
      <c r="S306" s="3170"/>
      <c r="T306" s="3171"/>
      <c r="U306" s="3172"/>
      <c r="V306" s="3173"/>
      <c r="W306" s="3171"/>
      <c r="X306" s="3242"/>
      <c r="Y306" s="3242"/>
    </row>
    <row r="307" spans="1:25" s="3215" customFormat="1">
      <c r="A307" s="3164"/>
      <c r="B307" s="3165"/>
      <c r="C307" s="3165"/>
      <c r="D307" s="3165"/>
      <c r="E307" s="3165"/>
      <c r="F307" s="3165"/>
      <c r="G307" s="3165"/>
      <c r="H307" s="3165"/>
      <c r="I307" s="3165"/>
      <c r="J307" s="3166"/>
      <c r="K307" s="3248"/>
      <c r="L307" s="3240"/>
      <c r="M307" s="3241"/>
      <c r="N307" s="3168"/>
      <c r="O307" s="3240"/>
      <c r="P307" s="3240"/>
      <c r="Q307" s="3169"/>
      <c r="R307" s="3240"/>
      <c r="S307" s="3170"/>
      <c r="T307" s="3171"/>
      <c r="U307" s="3172"/>
      <c r="V307" s="3173"/>
      <c r="W307" s="3171"/>
      <c r="X307" s="3242"/>
      <c r="Y307" s="3242"/>
    </row>
    <row r="308" spans="1:25" s="3215" customFormat="1">
      <c r="A308" s="3164"/>
      <c r="B308" s="3165"/>
      <c r="C308" s="3165"/>
      <c r="D308" s="3165"/>
      <c r="E308" s="3165"/>
      <c r="F308" s="3165"/>
      <c r="G308" s="3165"/>
      <c r="H308" s="3165"/>
      <c r="I308" s="3165"/>
      <c r="J308" s="3166"/>
      <c r="K308" s="3248"/>
      <c r="L308" s="3240"/>
      <c r="M308" s="3241"/>
      <c r="N308" s="3168"/>
      <c r="O308" s="3240"/>
      <c r="P308" s="3240"/>
      <c r="Q308" s="3169"/>
      <c r="R308" s="3240"/>
      <c r="S308" s="3170"/>
      <c r="T308" s="3171"/>
      <c r="U308" s="3172"/>
      <c r="V308" s="3173"/>
      <c r="W308" s="3171"/>
      <c r="X308" s="3242"/>
      <c r="Y308" s="3242"/>
    </row>
    <row r="309" spans="1:25" s="3215" customFormat="1">
      <c r="A309" s="3164"/>
      <c r="B309" s="3165"/>
      <c r="C309" s="3165"/>
      <c r="D309" s="3165"/>
      <c r="E309" s="3165"/>
      <c r="F309" s="3165"/>
      <c r="G309" s="3165"/>
      <c r="H309" s="3165"/>
      <c r="I309" s="3165"/>
      <c r="J309" s="3166"/>
      <c r="K309" s="3248"/>
      <c r="L309" s="3240"/>
      <c r="M309" s="3241"/>
      <c r="N309" s="3168"/>
      <c r="O309" s="3240"/>
      <c r="P309" s="3240"/>
      <c r="Q309" s="3169"/>
      <c r="R309" s="3240"/>
      <c r="S309" s="3170"/>
      <c r="T309" s="3171"/>
      <c r="U309" s="3172"/>
      <c r="V309" s="3173"/>
      <c r="W309" s="3171"/>
      <c r="X309" s="3242"/>
      <c r="Y309" s="3242"/>
    </row>
    <row r="310" spans="1:25" s="3215" customFormat="1">
      <c r="A310" s="3164"/>
      <c r="B310" s="3165"/>
      <c r="C310" s="3165"/>
      <c r="D310" s="3165"/>
      <c r="E310" s="3165"/>
      <c r="F310" s="3165"/>
      <c r="G310" s="3165"/>
      <c r="H310" s="3165"/>
      <c r="I310" s="3165"/>
      <c r="J310" s="3166"/>
      <c r="K310" s="3248"/>
      <c r="L310" s="3240"/>
      <c r="M310" s="3241"/>
      <c r="N310" s="3168"/>
      <c r="O310" s="3240"/>
      <c r="P310" s="3240"/>
      <c r="Q310" s="3169"/>
      <c r="R310" s="3240"/>
      <c r="S310" s="3170"/>
      <c r="T310" s="3171"/>
      <c r="U310" s="3172"/>
      <c r="V310" s="3173"/>
      <c r="W310" s="3171"/>
      <c r="X310" s="3242"/>
      <c r="Y310" s="3242"/>
    </row>
    <row r="311" spans="1:25" s="3215" customFormat="1">
      <c r="A311" s="3164"/>
      <c r="B311" s="3165"/>
      <c r="C311" s="3165"/>
      <c r="D311" s="3165"/>
      <c r="E311" s="3165"/>
      <c r="F311" s="3165"/>
      <c r="G311" s="3165"/>
      <c r="H311" s="3165"/>
      <c r="I311" s="3165"/>
      <c r="J311" s="3166"/>
      <c r="K311" s="3248"/>
      <c r="L311" s="3240"/>
      <c r="M311" s="3241"/>
      <c r="N311" s="3168"/>
      <c r="O311" s="3240"/>
      <c r="P311" s="3240"/>
      <c r="Q311" s="3169"/>
      <c r="R311" s="3240"/>
      <c r="S311" s="3170"/>
      <c r="T311" s="3171"/>
      <c r="U311" s="3172"/>
      <c r="V311" s="3173"/>
      <c r="W311" s="3171"/>
      <c r="X311" s="3242"/>
      <c r="Y311" s="3242"/>
    </row>
    <row r="312" spans="1:25" s="3215" customFormat="1">
      <c r="A312" s="3164"/>
      <c r="B312" s="3165"/>
      <c r="C312" s="3165"/>
      <c r="D312" s="3165"/>
      <c r="E312" s="3165"/>
      <c r="F312" s="3165"/>
      <c r="G312" s="3165"/>
      <c r="H312" s="3165"/>
      <c r="I312" s="3165"/>
      <c r="J312" s="3166"/>
      <c r="K312" s="3248"/>
      <c r="L312" s="3240"/>
      <c r="M312" s="3241"/>
      <c r="N312" s="3168"/>
      <c r="O312" s="3240"/>
      <c r="P312" s="3240"/>
      <c r="Q312" s="3169"/>
      <c r="R312" s="3240"/>
      <c r="S312" s="3170"/>
      <c r="T312" s="3171"/>
      <c r="U312" s="3172"/>
      <c r="V312" s="3173"/>
      <c r="W312" s="3171"/>
      <c r="X312" s="3242"/>
      <c r="Y312" s="3242"/>
    </row>
    <row r="313" spans="1:25" s="3215" customFormat="1">
      <c r="A313" s="3164"/>
      <c r="B313" s="3165"/>
      <c r="C313" s="3165"/>
      <c r="D313" s="3165"/>
      <c r="E313" s="3165"/>
      <c r="F313" s="3165"/>
      <c r="G313" s="3165"/>
      <c r="H313" s="3165"/>
      <c r="I313" s="3165"/>
      <c r="J313" s="3166"/>
      <c r="K313" s="3248"/>
      <c r="L313" s="3240"/>
      <c r="M313" s="3241"/>
      <c r="N313" s="3168"/>
      <c r="O313" s="3240"/>
      <c r="P313" s="3240"/>
      <c r="Q313" s="3169"/>
      <c r="R313" s="3240"/>
      <c r="S313" s="3170"/>
      <c r="T313" s="3171"/>
      <c r="U313" s="3172"/>
      <c r="V313" s="3173"/>
      <c r="W313" s="3171"/>
      <c r="X313" s="3242"/>
      <c r="Y313" s="3242"/>
    </row>
    <row r="314" spans="1:25" s="3215" customFormat="1">
      <c r="A314" s="3164"/>
      <c r="B314" s="3165"/>
      <c r="C314" s="3165"/>
      <c r="D314" s="3165"/>
      <c r="E314" s="3165"/>
      <c r="F314" s="3165"/>
      <c r="G314" s="3165"/>
      <c r="H314" s="3165"/>
      <c r="I314" s="3165"/>
      <c r="J314" s="3166"/>
      <c r="K314" s="3248"/>
      <c r="L314" s="3240"/>
      <c r="M314" s="3241"/>
      <c r="N314" s="3168"/>
      <c r="O314" s="3240"/>
      <c r="P314" s="3240"/>
      <c r="Q314" s="3169"/>
      <c r="R314" s="3240"/>
      <c r="S314" s="3170"/>
      <c r="T314" s="3171"/>
      <c r="U314" s="3172"/>
      <c r="V314" s="3173"/>
      <c r="W314" s="3171"/>
      <c r="X314" s="3242"/>
      <c r="Y314" s="3242"/>
    </row>
    <row r="315" spans="1:25" s="3215" customFormat="1">
      <c r="A315" s="3164"/>
      <c r="B315" s="3165"/>
      <c r="C315" s="3165"/>
      <c r="D315" s="3165"/>
      <c r="E315" s="3165"/>
      <c r="F315" s="3165"/>
      <c r="G315" s="3165"/>
      <c r="H315" s="3165"/>
      <c r="I315" s="3165"/>
      <c r="J315" s="3166"/>
      <c r="K315" s="3248"/>
      <c r="L315" s="3240"/>
      <c r="M315" s="3241"/>
      <c r="N315" s="3168"/>
      <c r="O315" s="3240"/>
      <c r="P315" s="3240"/>
      <c r="Q315" s="3169"/>
      <c r="R315" s="3240"/>
      <c r="S315" s="3170"/>
      <c r="T315" s="3171"/>
      <c r="U315" s="3172"/>
      <c r="V315" s="3173"/>
      <c r="W315" s="3171"/>
      <c r="X315" s="3242"/>
      <c r="Y315" s="3242"/>
    </row>
    <row r="316" spans="1:25" s="3215" customFormat="1">
      <c r="A316" s="3164"/>
      <c r="B316" s="3165"/>
      <c r="C316" s="3165"/>
      <c r="D316" s="3165"/>
      <c r="E316" s="3165"/>
      <c r="F316" s="3165"/>
      <c r="G316" s="3165"/>
      <c r="H316" s="3165"/>
      <c r="I316" s="3165"/>
      <c r="J316" s="3166"/>
      <c r="K316" s="3248"/>
      <c r="L316" s="3240"/>
      <c r="M316" s="3241"/>
      <c r="N316" s="3168"/>
      <c r="O316" s="3240"/>
      <c r="P316" s="3240"/>
      <c r="Q316" s="3169"/>
      <c r="R316" s="3240"/>
      <c r="S316" s="3170"/>
      <c r="T316" s="3171"/>
      <c r="U316" s="3172"/>
      <c r="V316" s="3173"/>
      <c r="W316" s="3171"/>
      <c r="X316" s="3242"/>
      <c r="Y316" s="3242"/>
    </row>
    <row r="317" spans="1:25" s="3215" customFormat="1">
      <c r="A317" s="3164"/>
      <c r="B317" s="3165"/>
      <c r="C317" s="3165"/>
      <c r="D317" s="3165"/>
      <c r="E317" s="3165"/>
      <c r="F317" s="3165"/>
      <c r="G317" s="3165"/>
      <c r="H317" s="3165"/>
      <c r="I317" s="3165"/>
      <c r="J317" s="3166"/>
      <c r="K317" s="3248"/>
      <c r="L317" s="3240"/>
      <c r="M317" s="3241"/>
      <c r="N317" s="3168"/>
      <c r="O317" s="3240"/>
      <c r="P317" s="3240"/>
      <c r="Q317" s="3169"/>
      <c r="R317" s="3240"/>
      <c r="S317" s="3170"/>
      <c r="T317" s="3171"/>
      <c r="U317" s="3172"/>
      <c r="V317" s="3173"/>
      <c r="W317" s="3171"/>
      <c r="X317" s="3242"/>
      <c r="Y317" s="3242"/>
    </row>
    <row r="318" spans="1:25" s="3215" customFormat="1">
      <c r="A318" s="3164"/>
      <c r="B318" s="3165"/>
      <c r="C318" s="3165"/>
      <c r="D318" s="3165"/>
      <c r="E318" s="3165"/>
      <c r="F318" s="3165"/>
      <c r="G318" s="3165"/>
      <c r="H318" s="3165"/>
      <c r="I318" s="3165"/>
      <c r="J318" s="3166"/>
      <c r="K318" s="3248"/>
      <c r="L318" s="3240"/>
      <c r="M318" s="3241"/>
      <c r="N318" s="3168"/>
      <c r="O318" s="3240"/>
      <c r="P318" s="3240"/>
      <c r="Q318" s="3169"/>
      <c r="R318" s="3240"/>
      <c r="S318" s="3170"/>
      <c r="T318" s="3171"/>
      <c r="U318" s="3172"/>
      <c r="V318" s="3173"/>
      <c r="W318" s="3171"/>
      <c r="X318" s="3242"/>
      <c r="Y318" s="3242"/>
    </row>
    <row r="319" spans="1:25" s="3215" customFormat="1">
      <c r="A319" s="3164"/>
      <c r="B319" s="3165"/>
      <c r="C319" s="3165"/>
      <c r="D319" s="3165"/>
      <c r="E319" s="3165"/>
      <c r="F319" s="3165"/>
      <c r="G319" s="3165"/>
      <c r="H319" s="3165"/>
      <c r="I319" s="3165"/>
      <c r="J319" s="3166"/>
      <c r="K319" s="3248"/>
      <c r="L319" s="3240"/>
      <c r="M319" s="3241"/>
      <c r="N319" s="3168"/>
      <c r="O319" s="3240"/>
      <c r="P319" s="3240"/>
      <c r="Q319" s="3169"/>
      <c r="R319" s="3240"/>
      <c r="S319" s="3170"/>
      <c r="T319" s="3171"/>
      <c r="U319" s="3172"/>
      <c r="V319" s="3173"/>
      <c r="W319" s="3171"/>
      <c r="X319" s="3242"/>
      <c r="Y319" s="3242"/>
    </row>
    <row r="320" spans="1:25" s="3215" customFormat="1">
      <c r="A320" s="3164"/>
      <c r="B320" s="3165"/>
      <c r="C320" s="3165"/>
      <c r="D320" s="3165"/>
      <c r="E320" s="3165"/>
      <c r="F320" s="3165"/>
      <c r="G320" s="3165"/>
      <c r="H320" s="3165"/>
      <c r="I320" s="3165"/>
      <c r="J320" s="3166"/>
      <c r="K320" s="3248"/>
      <c r="L320" s="3240"/>
      <c r="M320" s="3241"/>
      <c r="N320" s="3168"/>
      <c r="O320" s="3240"/>
      <c r="P320" s="3240"/>
      <c r="Q320" s="3169"/>
      <c r="R320" s="3240"/>
      <c r="S320" s="3170"/>
      <c r="T320" s="3171"/>
      <c r="U320" s="3172"/>
      <c r="V320" s="3173"/>
      <c r="W320" s="3171"/>
      <c r="X320" s="3242"/>
      <c r="Y320" s="3242"/>
    </row>
    <row r="321" spans="1:25" s="3215" customFormat="1">
      <c r="A321" s="3164"/>
      <c r="B321" s="3165"/>
      <c r="C321" s="3165"/>
      <c r="D321" s="3165"/>
      <c r="E321" s="3165"/>
      <c r="F321" s="3165"/>
      <c r="G321" s="3165"/>
      <c r="H321" s="3165"/>
      <c r="I321" s="3165"/>
      <c r="J321" s="3166"/>
      <c r="K321" s="3248"/>
      <c r="L321" s="3240"/>
      <c r="M321" s="3241"/>
      <c r="N321" s="3168"/>
      <c r="O321" s="3240"/>
      <c r="P321" s="3240"/>
      <c r="Q321" s="3169"/>
      <c r="R321" s="3240"/>
      <c r="S321" s="3170"/>
      <c r="T321" s="3171"/>
      <c r="U321" s="3172"/>
      <c r="V321" s="3173"/>
      <c r="W321" s="3171"/>
      <c r="X321" s="3242"/>
      <c r="Y321" s="3242"/>
    </row>
    <row r="322" spans="1:25" s="3215" customFormat="1">
      <c r="A322" s="3164"/>
      <c r="B322" s="3165"/>
      <c r="C322" s="3165"/>
      <c r="D322" s="3165"/>
      <c r="E322" s="3165"/>
      <c r="F322" s="3165"/>
      <c r="G322" s="3165"/>
      <c r="H322" s="3165"/>
      <c r="I322" s="3165"/>
      <c r="J322" s="3166"/>
      <c r="K322" s="3248"/>
      <c r="L322" s="3240"/>
      <c r="M322" s="3241"/>
      <c r="N322" s="3168"/>
      <c r="O322" s="3240"/>
      <c r="P322" s="3240"/>
      <c r="Q322" s="3169"/>
      <c r="R322" s="3240"/>
      <c r="S322" s="3170"/>
      <c r="T322" s="3171"/>
      <c r="U322" s="3172"/>
      <c r="V322" s="3173"/>
      <c r="W322" s="3171"/>
      <c r="X322" s="3242"/>
      <c r="Y322" s="3242"/>
    </row>
    <row r="323" spans="1:25" s="3215" customFormat="1">
      <c r="A323" s="3164"/>
      <c r="B323" s="3165"/>
      <c r="C323" s="3165"/>
      <c r="D323" s="3165"/>
      <c r="E323" s="3165"/>
      <c r="F323" s="3165"/>
      <c r="G323" s="3165"/>
      <c r="H323" s="3165"/>
      <c r="I323" s="3165"/>
      <c r="J323" s="3166"/>
      <c r="K323" s="3248"/>
      <c r="L323" s="3240"/>
      <c r="M323" s="3241"/>
      <c r="N323" s="3168"/>
      <c r="O323" s="3240"/>
      <c r="P323" s="3240"/>
      <c r="Q323" s="3169"/>
      <c r="R323" s="3240"/>
      <c r="S323" s="3170"/>
      <c r="T323" s="3171"/>
      <c r="U323" s="3172"/>
      <c r="V323" s="3173"/>
      <c r="W323" s="3171"/>
      <c r="X323" s="3242"/>
      <c r="Y323" s="3242"/>
    </row>
    <row r="324" spans="1:25" s="3215" customFormat="1">
      <c r="A324" s="3164"/>
      <c r="B324" s="3165"/>
      <c r="C324" s="3165"/>
      <c r="D324" s="3165"/>
      <c r="E324" s="3165"/>
      <c r="F324" s="3165"/>
      <c r="G324" s="3165"/>
      <c r="H324" s="3165"/>
      <c r="I324" s="3165"/>
      <c r="J324" s="3166"/>
      <c r="K324" s="3248"/>
      <c r="L324" s="3240"/>
      <c r="M324" s="3241"/>
      <c r="N324" s="3168"/>
      <c r="O324" s="3240"/>
      <c r="P324" s="3240"/>
      <c r="Q324" s="3169"/>
      <c r="R324" s="3240"/>
      <c r="S324" s="3170"/>
      <c r="T324" s="3171"/>
      <c r="U324" s="3172"/>
      <c r="V324" s="3173"/>
      <c r="W324" s="3171"/>
      <c r="X324" s="3242"/>
      <c r="Y324" s="3242"/>
    </row>
    <row r="325" spans="1:25" s="3215" customFormat="1">
      <c r="A325" s="3164"/>
      <c r="B325" s="3165"/>
      <c r="C325" s="3165"/>
      <c r="D325" s="3165"/>
      <c r="E325" s="3165"/>
      <c r="F325" s="3165"/>
      <c r="G325" s="3165"/>
      <c r="H325" s="3165"/>
      <c r="I325" s="3165"/>
      <c r="J325" s="3166"/>
      <c r="K325" s="3248"/>
      <c r="L325" s="3240"/>
      <c r="M325" s="3241"/>
      <c r="N325" s="3168"/>
      <c r="O325" s="3240"/>
      <c r="P325" s="3240"/>
      <c r="Q325" s="3169"/>
      <c r="R325" s="3240"/>
      <c r="S325" s="3170"/>
      <c r="T325" s="3171"/>
      <c r="U325" s="3172"/>
      <c r="V325" s="3173"/>
      <c r="W325" s="3171"/>
      <c r="X325" s="3242"/>
      <c r="Y325" s="3242"/>
    </row>
    <row r="326" spans="1:25" s="3215" customFormat="1">
      <c r="A326" s="3164"/>
      <c r="B326" s="3165"/>
      <c r="C326" s="3165"/>
      <c r="D326" s="3165"/>
      <c r="E326" s="3165"/>
      <c r="F326" s="3165"/>
      <c r="G326" s="3165"/>
      <c r="H326" s="3165"/>
      <c r="I326" s="3165"/>
      <c r="J326" s="3166"/>
      <c r="K326" s="3248"/>
      <c r="L326" s="3240"/>
      <c r="M326" s="3241"/>
      <c r="N326" s="3168"/>
      <c r="O326" s="3240"/>
      <c r="P326" s="3240"/>
      <c r="Q326" s="3169"/>
      <c r="R326" s="3240"/>
      <c r="S326" s="3170"/>
      <c r="T326" s="3171"/>
      <c r="U326" s="3172"/>
      <c r="V326" s="3173"/>
      <c r="W326" s="3171"/>
      <c r="X326" s="3242"/>
      <c r="Y326" s="3242"/>
    </row>
    <row r="327" spans="1:25" s="3215" customFormat="1">
      <c r="A327" s="3164"/>
      <c r="B327" s="3165"/>
      <c r="C327" s="3165"/>
      <c r="D327" s="3165"/>
      <c r="E327" s="3165"/>
      <c r="F327" s="3165"/>
      <c r="G327" s="3165"/>
      <c r="H327" s="3165"/>
      <c r="I327" s="3165"/>
      <c r="J327" s="3166"/>
      <c r="K327" s="3248"/>
      <c r="L327" s="3240"/>
      <c r="M327" s="3241"/>
      <c r="N327" s="3168"/>
      <c r="O327" s="3240"/>
      <c r="P327" s="3240"/>
      <c r="Q327" s="3169"/>
      <c r="R327" s="3240"/>
      <c r="S327" s="3170"/>
      <c r="T327" s="3171"/>
      <c r="U327" s="3172"/>
      <c r="V327" s="3173"/>
      <c r="W327" s="3171"/>
      <c r="X327" s="3242"/>
      <c r="Y327" s="3242"/>
    </row>
    <row r="328" spans="1:25" s="3215" customFormat="1">
      <c r="A328" s="3164"/>
      <c r="B328" s="3165"/>
      <c r="C328" s="3165"/>
      <c r="D328" s="3165"/>
      <c r="E328" s="3165"/>
      <c r="F328" s="3165"/>
      <c r="G328" s="3165"/>
      <c r="H328" s="3165"/>
      <c r="I328" s="3165"/>
      <c r="J328" s="3166"/>
      <c r="K328" s="3248"/>
      <c r="L328" s="3240"/>
      <c r="M328" s="3241"/>
      <c r="N328" s="3168"/>
      <c r="O328" s="3240"/>
      <c r="P328" s="3240"/>
      <c r="Q328" s="3169"/>
      <c r="R328" s="3240"/>
      <c r="S328" s="3170"/>
      <c r="T328" s="3171"/>
      <c r="U328" s="3172"/>
      <c r="V328" s="3173"/>
      <c r="W328" s="3171"/>
      <c r="X328" s="3242"/>
      <c r="Y328" s="3242"/>
    </row>
    <row r="329" spans="1:25" s="3215" customFormat="1">
      <c r="A329" s="3164"/>
      <c r="B329" s="3165"/>
      <c r="C329" s="3165"/>
      <c r="D329" s="3165"/>
      <c r="E329" s="3165"/>
      <c r="F329" s="3165"/>
      <c r="G329" s="3165"/>
      <c r="H329" s="3165"/>
      <c r="I329" s="3165"/>
      <c r="J329" s="3166"/>
      <c r="K329" s="3248"/>
      <c r="L329" s="3240"/>
      <c r="M329" s="3241"/>
      <c r="N329" s="3168"/>
      <c r="O329" s="3240"/>
      <c r="P329" s="3240"/>
      <c r="Q329" s="3169"/>
      <c r="R329" s="3240"/>
      <c r="S329" s="3170"/>
      <c r="T329" s="3171"/>
      <c r="U329" s="3172"/>
      <c r="V329" s="3173"/>
      <c r="W329" s="3171"/>
      <c r="X329" s="3242"/>
      <c r="Y329" s="3242"/>
    </row>
    <row r="330" spans="1:25" s="3215" customFormat="1">
      <c r="A330" s="3164"/>
      <c r="B330" s="3165"/>
      <c r="C330" s="3165"/>
      <c r="D330" s="3165"/>
      <c r="E330" s="3165"/>
      <c r="F330" s="3165"/>
      <c r="G330" s="3165"/>
      <c r="H330" s="3165"/>
      <c r="I330" s="3165"/>
      <c r="J330" s="3166"/>
      <c r="K330" s="3248"/>
      <c r="L330" s="3240"/>
      <c r="M330" s="3241"/>
      <c r="N330" s="3168"/>
      <c r="O330" s="3240"/>
      <c r="P330" s="3240"/>
      <c r="Q330" s="3169"/>
      <c r="R330" s="3240"/>
      <c r="S330" s="3170"/>
      <c r="T330" s="3171"/>
      <c r="U330" s="3172"/>
      <c r="V330" s="3173"/>
      <c r="W330" s="3171"/>
      <c r="X330" s="3242"/>
      <c r="Y330" s="3242"/>
    </row>
    <row r="331" spans="1:25" s="3215" customFormat="1">
      <c r="A331" s="3164"/>
      <c r="B331" s="3165"/>
      <c r="C331" s="3165"/>
      <c r="D331" s="3165"/>
      <c r="E331" s="3165"/>
      <c r="F331" s="3165"/>
      <c r="G331" s="3165"/>
      <c r="H331" s="3165"/>
      <c r="I331" s="3165"/>
      <c r="J331" s="3166"/>
      <c r="K331" s="3248"/>
      <c r="L331" s="3240"/>
      <c r="M331" s="3241"/>
      <c r="N331" s="3168"/>
      <c r="O331" s="3240"/>
      <c r="P331" s="3240"/>
      <c r="Q331" s="3169"/>
      <c r="R331" s="3240"/>
      <c r="S331" s="3170"/>
      <c r="T331" s="3171"/>
      <c r="U331" s="3172"/>
      <c r="V331" s="3173"/>
      <c r="W331" s="3171"/>
      <c r="X331" s="3242"/>
      <c r="Y331" s="3242"/>
    </row>
    <row r="332" spans="1:25" s="3215" customFormat="1">
      <c r="A332" s="3164"/>
      <c r="B332" s="3165"/>
      <c r="C332" s="3165"/>
      <c r="D332" s="3165"/>
      <c r="E332" s="3165"/>
      <c r="F332" s="3165"/>
      <c r="G332" s="3165"/>
      <c r="H332" s="3165"/>
      <c r="I332" s="3165"/>
      <c r="J332" s="3166"/>
      <c r="K332" s="3248"/>
      <c r="L332" s="3240"/>
      <c r="M332" s="3241"/>
      <c r="N332" s="3168"/>
      <c r="O332" s="3240"/>
      <c r="P332" s="3240"/>
      <c r="Q332" s="3169"/>
      <c r="R332" s="3240"/>
      <c r="S332" s="3170"/>
      <c r="T332" s="3171"/>
      <c r="U332" s="3172"/>
      <c r="V332" s="3173"/>
      <c r="W332" s="3171"/>
      <c r="X332" s="3242"/>
      <c r="Y332" s="3242"/>
    </row>
    <row r="333" spans="1:25" s="3215" customFormat="1">
      <c r="A333" s="3164"/>
      <c r="B333" s="3165"/>
      <c r="C333" s="3165"/>
      <c r="D333" s="3165"/>
      <c r="E333" s="3165"/>
      <c r="F333" s="3165"/>
      <c r="G333" s="3165"/>
      <c r="H333" s="3165"/>
      <c r="I333" s="3165"/>
      <c r="J333" s="3166"/>
      <c r="K333" s="3248"/>
      <c r="L333" s="3240"/>
      <c r="M333" s="3241"/>
      <c r="N333" s="3168"/>
      <c r="O333" s="3240"/>
      <c r="P333" s="3240"/>
      <c r="Q333" s="3169"/>
      <c r="R333" s="3240"/>
      <c r="S333" s="3170"/>
      <c r="T333" s="3171"/>
      <c r="U333" s="3172"/>
      <c r="V333" s="3173"/>
      <c r="W333" s="3171"/>
      <c r="X333" s="3242"/>
      <c r="Y333" s="3242"/>
    </row>
    <row r="334" spans="1:25" s="3215" customFormat="1">
      <c r="A334" s="3164"/>
      <c r="B334" s="3165"/>
      <c r="C334" s="3165"/>
      <c r="D334" s="3165"/>
      <c r="E334" s="3165"/>
      <c r="F334" s="3165"/>
      <c r="G334" s="3165"/>
      <c r="H334" s="3165"/>
      <c r="I334" s="3165"/>
      <c r="J334" s="3166"/>
      <c r="K334" s="3248"/>
      <c r="L334" s="3240"/>
      <c r="M334" s="3241"/>
      <c r="N334" s="3168"/>
      <c r="O334" s="3240"/>
      <c r="P334" s="3240"/>
      <c r="Q334" s="3169"/>
      <c r="R334" s="3240"/>
      <c r="S334" s="3170"/>
      <c r="T334" s="3171"/>
      <c r="U334" s="3172"/>
      <c r="V334" s="3173"/>
      <c r="W334" s="3171"/>
      <c r="X334" s="3242"/>
      <c r="Y334" s="3242"/>
    </row>
    <row r="335" spans="1:25" s="3215" customFormat="1">
      <c r="A335" s="3164"/>
      <c r="B335" s="3165"/>
      <c r="C335" s="3165"/>
      <c r="D335" s="3165"/>
      <c r="E335" s="3165"/>
      <c r="F335" s="3165"/>
      <c r="G335" s="3165"/>
      <c r="H335" s="3165"/>
      <c r="I335" s="3165"/>
      <c r="J335" s="3166"/>
      <c r="K335" s="3248"/>
      <c r="L335" s="3240"/>
      <c r="M335" s="3241"/>
      <c r="N335" s="3168"/>
      <c r="O335" s="3240"/>
      <c r="P335" s="3240"/>
      <c r="Q335" s="3169"/>
      <c r="R335" s="3240"/>
      <c r="S335" s="3170"/>
      <c r="T335" s="3171"/>
      <c r="U335" s="3172"/>
      <c r="V335" s="3173"/>
      <c r="W335" s="3171"/>
      <c r="X335" s="3242"/>
      <c r="Y335" s="3242"/>
    </row>
    <row r="336" spans="1:25" s="3215" customFormat="1">
      <c r="A336" s="3164"/>
      <c r="B336" s="3165"/>
      <c r="C336" s="3165"/>
      <c r="D336" s="3165"/>
      <c r="E336" s="3165"/>
      <c r="F336" s="3165"/>
      <c r="G336" s="3165"/>
      <c r="H336" s="3165"/>
      <c r="I336" s="3165"/>
      <c r="J336" s="3166"/>
      <c r="K336" s="3248"/>
      <c r="L336" s="3240"/>
      <c r="M336" s="3241"/>
      <c r="N336" s="3168"/>
      <c r="O336" s="3240"/>
      <c r="P336" s="3240"/>
      <c r="Q336" s="3169"/>
      <c r="R336" s="3240"/>
      <c r="S336" s="3170"/>
      <c r="T336" s="3171"/>
      <c r="U336" s="3172"/>
      <c r="V336" s="3173"/>
      <c r="W336" s="3171"/>
      <c r="X336" s="3242"/>
      <c r="Y336" s="3242"/>
    </row>
    <row r="337" spans="1:25" s="3215" customFormat="1">
      <c r="A337" s="3164"/>
      <c r="B337" s="3165"/>
      <c r="C337" s="3165"/>
      <c r="D337" s="3165"/>
      <c r="E337" s="3165"/>
      <c r="F337" s="3165"/>
      <c r="G337" s="3165"/>
      <c r="H337" s="3165"/>
      <c r="I337" s="3165"/>
      <c r="J337" s="3166"/>
      <c r="K337" s="3248"/>
      <c r="L337" s="3240"/>
      <c r="M337" s="3241"/>
      <c r="N337" s="3168"/>
      <c r="O337" s="3240"/>
      <c r="P337" s="3240"/>
      <c r="Q337" s="3169"/>
      <c r="R337" s="3240"/>
      <c r="S337" s="3170"/>
      <c r="T337" s="3171"/>
      <c r="U337" s="3172"/>
      <c r="V337" s="3173"/>
      <c r="W337" s="3171"/>
      <c r="X337" s="3242"/>
      <c r="Y337" s="3242"/>
    </row>
    <row r="338" spans="1:25" s="3215" customFormat="1">
      <c r="A338" s="3164"/>
      <c r="B338" s="3165"/>
      <c r="C338" s="3165"/>
      <c r="D338" s="3165"/>
      <c r="E338" s="3165"/>
      <c r="F338" s="3165"/>
      <c r="G338" s="3165"/>
      <c r="H338" s="3165"/>
      <c r="I338" s="3165"/>
      <c r="J338" s="3166"/>
      <c r="K338" s="3248"/>
      <c r="L338" s="3240"/>
      <c r="M338" s="3241"/>
      <c r="N338" s="3168"/>
      <c r="O338" s="3240"/>
      <c r="P338" s="3240"/>
      <c r="Q338" s="3169"/>
      <c r="R338" s="3240"/>
      <c r="S338" s="3170"/>
      <c r="T338" s="3171"/>
      <c r="U338" s="3172"/>
      <c r="V338" s="3173"/>
      <c r="W338" s="3171"/>
      <c r="X338" s="3242"/>
      <c r="Y338" s="3242"/>
    </row>
    <row r="339" spans="1:25" s="3215" customFormat="1">
      <c r="A339" s="3164"/>
      <c r="B339" s="3165"/>
      <c r="C339" s="3165"/>
      <c r="D339" s="3165"/>
      <c r="E339" s="3165"/>
      <c r="F339" s="3165"/>
      <c r="G339" s="3165"/>
      <c r="H339" s="3165"/>
      <c r="I339" s="3165"/>
      <c r="J339" s="3166"/>
      <c r="K339" s="3248"/>
      <c r="L339" s="3240"/>
      <c r="M339" s="3241"/>
      <c r="N339" s="3168"/>
      <c r="O339" s="3240"/>
      <c r="P339" s="3240"/>
      <c r="Q339" s="3169"/>
      <c r="R339" s="3240"/>
      <c r="S339" s="3170"/>
      <c r="T339" s="3171"/>
      <c r="U339" s="3172"/>
      <c r="V339" s="3173"/>
      <c r="W339" s="3171"/>
      <c r="X339" s="3242"/>
      <c r="Y339" s="3242"/>
    </row>
    <row r="340" spans="1:25" s="3215" customFormat="1">
      <c r="A340" s="3164"/>
      <c r="B340" s="3165"/>
      <c r="C340" s="3165"/>
      <c r="D340" s="3165"/>
      <c r="E340" s="3165"/>
      <c r="F340" s="3165"/>
      <c r="G340" s="3165"/>
      <c r="H340" s="3165"/>
      <c r="I340" s="3165"/>
      <c r="J340" s="3166"/>
      <c r="K340" s="3248"/>
      <c r="L340" s="3240"/>
      <c r="M340" s="3241"/>
      <c r="N340" s="3168"/>
      <c r="O340" s="3240"/>
      <c r="P340" s="3240"/>
      <c r="Q340" s="3169"/>
      <c r="R340" s="3240"/>
      <c r="S340" s="3170"/>
      <c r="T340" s="3171"/>
      <c r="U340" s="3172"/>
      <c r="V340" s="3173"/>
      <c r="W340" s="3171"/>
      <c r="X340" s="3242"/>
      <c r="Y340" s="3242"/>
    </row>
    <row r="341" spans="1:25" s="3215" customFormat="1">
      <c r="A341" s="3164"/>
      <c r="B341" s="3165"/>
      <c r="C341" s="3165"/>
      <c r="D341" s="3165"/>
      <c r="E341" s="3165"/>
      <c r="F341" s="3165"/>
      <c r="G341" s="3165"/>
      <c r="H341" s="3165"/>
      <c r="I341" s="3165"/>
      <c r="J341" s="3166"/>
      <c r="K341" s="3248"/>
      <c r="L341" s="3240"/>
      <c r="M341" s="3241"/>
      <c r="N341" s="3168"/>
      <c r="O341" s="3240"/>
      <c r="P341" s="3240"/>
      <c r="Q341" s="3169"/>
      <c r="R341" s="3240"/>
      <c r="S341" s="3170"/>
      <c r="T341" s="3171"/>
      <c r="U341" s="3172"/>
      <c r="V341" s="3173"/>
      <c r="W341" s="3171"/>
      <c r="X341" s="3242"/>
      <c r="Y341" s="3242"/>
    </row>
    <row r="342" spans="1:25" s="3215" customFormat="1">
      <c r="A342" s="3164"/>
      <c r="B342" s="3165"/>
      <c r="C342" s="3165"/>
      <c r="D342" s="3165"/>
      <c r="E342" s="3165"/>
      <c r="F342" s="3165"/>
      <c r="G342" s="3165"/>
      <c r="H342" s="3165"/>
      <c r="I342" s="3165"/>
      <c r="J342" s="3166"/>
      <c r="K342" s="3248"/>
      <c r="L342" s="3240"/>
      <c r="M342" s="3241"/>
      <c r="N342" s="3168"/>
      <c r="O342" s="3240"/>
      <c r="P342" s="3240"/>
      <c r="Q342" s="3169"/>
      <c r="R342" s="3240"/>
      <c r="S342" s="3170"/>
      <c r="T342" s="3171"/>
      <c r="U342" s="3172"/>
      <c r="V342" s="3173"/>
      <c r="W342" s="3171"/>
      <c r="X342" s="3242"/>
      <c r="Y342" s="3242"/>
    </row>
    <row r="343" spans="1:25" s="3215" customFormat="1">
      <c r="A343" s="3164"/>
      <c r="B343" s="3165"/>
      <c r="C343" s="3165"/>
      <c r="D343" s="3165"/>
      <c r="E343" s="3165"/>
      <c r="F343" s="3165"/>
      <c r="G343" s="3165"/>
      <c r="H343" s="3165"/>
      <c r="I343" s="3165"/>
      <c r="J343" s="3166"/>
      <c r="K343" s="3248"/>
      <c r="L343" s="3240"/>
      <c r="M343" s="3241"/>
      <c r="N343" s="3168"/>
      <c r="O343" s="3240"/>
      <c r="P343" s="3240"/>
      <c r="Q343" s="3169"/>
      <c r="R343" s="3240"/>
      <c r="S343" s="3170"/>
      <c r="T343" s="3171"/>
      <c r="U343" s="3172"/>
      <c r="V343" s="3173"/>
      <c r="W343" s="3171"/>
      <c r="X343" s="3242"/>
      <c r="Y343" s="3242"/>
    </row>
    <row r="344" spans="1:25" s="3215" customFormat="1">
      <c r="A344" s="3164"/>
      <c r="B344" s="3165"/>
      <c r="C344" s="3165"/>
      <c r="D344" s="3165"/>
      <c r="E344" s="3165"/>
      <c r="F344" s="3165"/>
      <c r="G344" s="3165"/>
      <c r="H344" s="3165"/>
      <c r="I344" s="3165"/>
      <c r="J344" s="3166"/>
      <c r="K344" s="3248"/>
      <c r="L344" s="3240"/>
      <c r="M344" s="3241"/>
      <c r="N344" s="3168"/>
      <c r="O344" s="3240"/>
      <c r="P344" s="3240"/>
      <c r="Q344" s="3169"/>
      <c r="R344" s="3240"/>
      <c r="S344" s="3170"/>
      <c r="T344" s="3171"/>
      <c r="U344" s="3172"/>
      <c r="V344" s="3173"/>
      <c r="W344" s="3171"/>
      <c r="X344" s="3242"/>
      <c r="Y344" s="3242"/>
    </row>
    <row r="345" spans="1:25" s="3215" customFormat="1">
      <c r="A345" s="3164"/>
      <c r="B345" s="3165"/>
      <c r="C345" s="3165"/>
      <c r="D345" s="3165"/>
      <c r="E345" s="3165"/>
      <c r="F345" s="3165"/>
      <c r="G345" s="3165"/>
      <c r="H345" s="3165"/>
      <c r="I345" s="3165"/>
      <c r="J345" s="3166"/>
      <c r="K345" s="3248"/>
      <c r="L345" s="3240"/>
      <c r="M345" s="3241"/>
      <c r="N345" s="3168"/>
      <c r="O345" s="3240"/>
      <c r="P345" s="3240"/>
      <c r="Q345" s="3169"/>
      <c r="R345" s="3240"/>
      <c r="S345" s="3170"/>
      <c r="T345" s="3171"/>
      <c r="U345" s="3172"/>
      <c r="V345" s="3173"/>
      <c r="W345" s="3171"/>
      <c r="X345" s="3242"/>
      <c r="Y345" s="3242"/>
    </row>
    <row r="346" spans="1:25" s="3215" customFormat="1">
      <c r="A346" s="3164"/>
      <c r="B346" s="3165"/>
      <c r="C346" s="3165"/>
      <c r="D346" s="3165"/>
      <c r="E346" s="3165"/>
      <c r="F346" s="3165"/>
      <c r="G346" s="3165"/>
      <c r="H346" s="3165"/>
      <c r="I346" s="3165"/>
      <c r="J346" s="3166"/>
      <c r="K346" s="3248"/>
      <c r="L346" s="3240"/>
      <c r="M346" s="3241"/>
      <c r="N346" s="3168"/>
      <c r="O346" s="3240"/>
      <c r="P346" s="3240"/>
      <c r="Q346" s="3169"/>
      <c r="R346" s="3240"/>
      <c r="S346" s="3170"/>
      <c r="T346" s="3171"/>
      <c r="U346" s="3172"/>
      <c r="V346" s="3173"/>
      <c r="W346" s="3171"/>
      <c r="X346" s="3242"/>
      <c r="Y346" s="3242"/>
    </row>
    <row r="347" spans="1:25" s="3215" customFormat="1">
      <c r="A347" s="3164"/>
      <c r="B347" s="3165"/>
      <c r="C347" s="3165"/>
      <c r="D347" s="3165"/>
      <c r="E347" s="3165"/>
      <c r="F347" s="3165"/>
      <c r="G347" s="3165"/>
      <c r="H347" s="3165"/>
      <c r="I347" s="3165"/>
      <c r="J347" s="3166"/>
      <c r="K347" s="3248"/>
      <c r="L347" s="3240"/>
      <c r="M347" s="3241"/>
      <c r="N347" s="3168"/>
      <c r="O347" s="3240"/>
      <c r="P347" s="3240"/>
      <c r="Q347" s="3169"/>
      <c r="R347" s="3240"/>
      <c r="S347" s="3170"/>
      <c r="T347" s="3171"/>
      <c r="U347" s="3172"/>
      <c r="V347" s="3173"/>
      <c r="W347" s="3171"/>
      <c r="X347" s="3242"/>
      <c r="Y347" s="3242"/>
    </row>
    <row r="348" spans="1:25" s="3215" customFormat="1">
      <c r="A348" s="3164"/>
      <c r="B348" s="3165"/>
      <c r="C348" s="3165"/>
      <c r="D348" s="3165"/>
      <c r="E348" s="3165"/>
      <c r="F348" s="3165"/>
      <c r="G348" s="3165"/>
      <c r="H348" s="3165"/>
      <c r="I348" s="3165"/>
      <c r="J348" s="3166"/>
      <c r="K348" s="3248"/>
      <c r="L348" s="3240"/>
      <c r="M348" s="3241"/>
      <c r="N348" s="3168"/>
      <c r="O348" s="3240"/>
      <c r="P348" s="3240"/>
      <c r="Q348" s="3169"/>
      <c r="R348" s="3240"/>
      <c r="S348" s="3170"/>
      <c r="T348" s="3171"/>
      <c r="U348" s="3172"/>
      <c r="V348" s="3173"/>
      <c r="W348" s="3171"/>
      <c r="X348" s="3242"/>
      <c r="Y348" s="3242"/>
    </row>
    <row r="349" spans="1:25" s="3215" customFormat="1">
      <c r="A349" s="3164"/>
      <c r="B349" s="3165"/>
      <c r="C349" s="3165"/>
      <c r="D349" s="3165"/>
      <c r="E349" s="3165"/>
      <c r="F349" s="3165"/>
      <c r="G349" s="3165"/>
      <c r="H349" s="3165"/>
      <c r="I349" s="3165"/>
      <c r="J349" s="3166"/>
      <c r="K349" s="3248"/>
      <c r="L349" s="3240"/>
      <c r="M349" s="3241"/>
      <c r="N349" s="3168"/>
      <c r="O349" s="3240"/>
      <c r="P349" s="3240"/>
      <c r="Q349" s="3169"/>
      <c r="R349" s="3240"/>
      <c r="S349" s="3170"/>
      <c r="T349" s="3171"/>
      <c r="U349" s="3172"/>
      <c r="V349" s="3173"/>
      <c r="W349" s="3171"/>
      <c r="X349" s="3242"/>
      <c r="Y349" s="3242"/>
    </row>
    <row r="350" spans="1:25" s="3215" customFormat="1">
      <c r="A350" s="3164"/>
      <c r="B350" s="3165"/>
      <c r="C350" s="3165"/>
      <c r="D350" s="3165"/>
      <c r="E350" s="3165"/>
      <c r="F350" s="3165"/>
      <c r="G350" s="3165"/>
      <c r="H350" s="3165"/>
      <c r="I350" s="3165"/>
      <c r="J350" s="3166"/>
      <c r="K350" s="3248"/>
      <c r="L350" s="3240"/>
      <c r="M350" s="3241"/>
      <c r="N350" s="3168"/>
      <c r="O350" s="3240"/>
      <c r="P350" s="3240"/>
      <c r="Q350" s="3169"/>
      <c r="R350" s="3240"/>
      <c r="S350" s="3170"/>
      <c r="T350" s="3171"/>
      <c r="U350" s="3172"/>
      <c r="V350" s="3173"/>
      <c r="W350" s="3171"/>
      <c r="X350" s="3242"/>
      <c r="Y350" s="3242"/>
    </row>
    <row r="351" spans="1:25" s="3215" customFormat="1">
      <c r="A351" s="3164"/>
      <c r="B351" s="3165"/>
      <c r="C351" s="3165"/>
      <c r="D351" s="3165"/>
      <c r="E351" s="3165"/>
      <c r="F351" s="3165"/>
      <c r="G351" s="3165"/>
      <c r="H351" s="3165"/>
      <c r="I351" s="3165"/>
      <c r="J351" s="3166"/>
      <c r="K351" s="3248"/>
      <c r="L351" s="3240"/>
      <c r="M351" s="3241"/>
      <c r="N351" s="3168"/>
      <c r="O351" s="3240"/>
      <c r="P351" s="3240"/>
      <c r="Q351" s="3169"/>
      <c r="R351" s="3240"/>
      <c r="S351" s="3170"/>
      <c r="T351" s="3171"/>
      <c r="U351" s="3172"/>
      <c r="V351" s="3173"/>
      <c r="W351" s="3171"/>
      <c r="X351" s="3242"/>
      <c r="Y351" s="3242"/>
    </row>
    <row r="352" spans="1:25" s="3215" customFormat="1">
      <c r="A352" s="3164"/>
      <c r="B352" s="3165"/>
      <c r="C352" s="3165"/>
      <c r="D352" s="3165"/>
      <c r="E352" s="3165"/>
      <c r="F352" s="3165"/>
      <c r="G352" s="3165"/>
      <c r="H352" s="3165"/>
      <c r="I352" s="3165"/>
      <c r="J352" s="3166"/>
      <c r="K352" s="3248"/>
      <c r="L352" s="3240"/>
      <c r="M352" s="3241"/>
      <c r="N352" s="3168"/>
      <c r="O352" s="3240"/>
      <c r="P352" s="3240"/>
      <c r="Q352" s="3169"/>
      <c r="R352" s="3240"/>
      <c r="S352" s="3170"/>
      <c r="T352" s="3171"/>
      <c r="U352" s="3172"/>
      <c r="V352" s="3173"/>
      <c r="W352" s="3171"/>
      <c r="X352" s="3242"/>
      <c r="Y352" s="3242"/>
    </row>
    <row r="353" spans="1:25" s="3215" customFormat="1">
      <c r="A353" s="3164"/>
      <c r="B353" s="3165"/>
      <c r="C353" s="3165"/>
      <c r="D353" s="3165"/>
      <c r="E353" s="3165"/>
      <c r="F353" s="3165"/>
      <c r="G353" s="3165"/>
      <c r="H353" s="3165"/>
      <c r="I353" s="3165"/>
      <c r="J353" s="3166"/>
      <c r="K353" s="3248"/>
      <c r="L353" s="3240"/>
      <c r="M353" s="3241"/>
      <c r="N353" s="3168"/>
      <c r="O353" s="3240"/>
      <c r="P353" s="3240"/>
      <c r="Q353" s="3169"/>
      <c r="R353" s="3240"/>
      <c r="S353" s="3170"/>
      <c r="T353" s="3171"/>
      <c r="U353" s="3172"/>
      <c r="V353" s="3173"/>
      <c r="W353" s="3171"/>
      <c r="X353" s="3242"/>
      <c r="Y353" s="3242"/>
    </row>
    <row r="354" spans="1:25" s="3215" customFormat="1">
      <c r="A354" s="3164"/>
      <c r="B354" s="3165"/>
      <c r="C354" s="3165"/>
      <c r="D354" s="3165"/>
      <c r="E354" s="3165"/>
      <c r="F354" s="3165"/>
      <c r="G354" s="3165"/>
      <c r="H354" s="3165"/>
      <c r="I354" s="3165"/>
      <c r="J354" s="3166"/>
      <c r="K354" s="3248"/>
      <c r="L354" s="3240"/>
      <c r="M354" s="3241"/>
      <c r="N354" s="3168"/>
      <c r="O354" s="3240"/>
      <c r="P354" s="3240"/>
      <c r="Q354" s="3169"/>
      <c r="R354" s="3240"/>
      <c r="S354" s="3170"/>
      <c r="T354" s="3171"/>
      <c r="U354" s="3172"/>
      <c r="V354" s="3173"/>
      <c r="W354" s="3171"/>
      <c r="X354" s="3242"/>
      <c r="Y354" s="3242"/>
    </row>
    <row r="355" spans="1:25" s="3215" customFormat="1">
      <c r="A355" s="3164"/>
      <c r="B355" s="3165"/>
      <c r="C355" s="3165"/>
      <c r="D355" s="3165"/>
      <c r="E355" s="3165"/>
      <c r="F355" s="3165"/>
      <c r="G355" s="3165"/>
      <c r="H355" s="3165"/>
      <c r="I355" s="3165"/>
      <c r="J355" s="3166"/>
      <c r="K355" s="3248"/>
      <c r="L355" s="3240"/>
      <c r="M355" s="3241"/>
      <c r="N355" s="3168"/>
      <c r="O355" s="3240"/>
      <c r="P355" s="3240"/>
      <c r="Q355" s="3169"/>
      <c r="R355" s="3240"/>
      <c r="S355" s="3170"/>
      <c r="T355" s="3171"/>
      <c r="U355" s="3172"/>
      <c r="V355" s="3173"/>
      <c r="W355" s="3171"/>
      <c r="X355" s="3242"/>
      <c r="Y355" s="3242"/>
    </row>
    <row r="356" spans="1:25" s="3215" customFormat="1">
      <c r="A356" s="3164"/>
      <c r="B356" s="3165"/>
      <c r="C356" s="3165"/>
      <c r="D356" s="3165"/>
      <c r="E356" s="3165"/>
      <c r="F356" s="3165"/>
      <c r="G356" s="3165"/>
      <c r="H356" s="3165"/>
      <c r="I356" s="3165"/>
      <c r="J356" s="3166"/>
      <c r="K356" s="3248"/>
      <c r="L356" s="3240"/>
      <c r="M356" s="3241"/>
      <c r="N356" s="3168"/>
      <c r="O356" s="3240"/>
      <c r="P356" s="3240"/>
      <c r="Q356" s="3169"/>
      <c r="R356" s="3240"/>
      <c r="S356" s="3170"/>
      <c r="T356" s="3171"/>
      <c r="U356" s="3172"/>
      <c r="V356" s="3173"/>
      <c r="W356" s="3171"/>
      <c r="X356" s="3242"/>
      <c r="Y356" s="3242"/>
    </row>
    <row r="357" spans="1:25" s="3215" customFormat="1">
      <c r="A357" s="3164"/>
      <c r="B357" s="3165"/>
      <c r="C357" s="3165"/>
      <c r="D357" s="3165"/>
      <c r="E357" s="3165"/>
      <c r="F357" s="3165"/>
      <c r="G357" s="3165"/>
      <c r="H357" s="3165"/>
      <c r="I357" s="3165"/>
      <c r="J357" s="3166"/>
      <c r="K357" s="3248"/>
      <c r="L357" s="3240"/>
      <c r="M357" s="3241"/>
      <c r="N357" s="3168"/>
      <c r="O357" s="3240"/>
      <c r="P357" s="3240"/>
      <c r="Q357" s="3169"/>
      <c r="R357" s="3240"/>
      <c r="S357" s="3170"/>
      <c r="T357" s="3171"/>
      <c r="U357" s="3172"/>
      <c r="V357" s="3173"/>
      <c r="W357" s="3171"/>
      <c r="X357" s="3242"/>
      <c r="Y357" s="3242"/>
    </row>
    <row r="358" spans="1:25" s="3215" customFormat="1">
      <c r="A358" s="3164"/>
      <c r="B358" s="3165"/>
      <c r="C358" s="3165"/>
      <c r="D358" s="3165"/>
      <c r="E358" s="3165"/>
      <c r="F358" s="3165"/>
      <c r="G358" s="3165"/>
      <c r="H358" s="3165"/>
      <c r="I358" s="3165"/>
      <c r="J358" s="3166"/>
      <c r="K358" s="3248"/>
      <c r="L358" s="3240"/>
      <c r="M358" s="3241"/>
      <c r="N358" s="3168"/>
      <c r="O358" s="3240"/>
      <c r="P358" s="3240"/>
      <c r="Q358" s="3169"/>
      <c r="R358" s="3240"/>
      <c r="S358" s="3170"/>
      <c r="T358" s="3171"/>
      <c r="U358" s="3172"/>
      <c r="V358" s="3173"/>
      <c r="W358" s="3171"/>
      <c r="X358" s="3242"/>
      <c r="Y358" s="3242"/>
    </row>
    <row r="359" spans="1:25" s="3215" customFormat="1">
      <c r="A359" s="3164"/>
      <c r="B359" s="3165"/>
      <c r="C359" s="3165"/>
      <c r="D359" s="3165"/>
      <c r="E359" s="3165"/>
      <c r="F359" s="3165"/>
      <c r="G359" s="3165"/>
      <c r="H359" s="3165"/>
      <c r="I359" s="3165"/>
      <c r="J359" s="3166"/>
      <c r="K359" s="3248"/>
      <c r="L359" s="3240"/>
      <c r="M359" s="3241"/>
      <c r="N359" s="3168"/>
      <c r="O359" s="3240"/>
      <c r="P359" s="3240"/>
      <c r="Q359" s="3169"/>
      <c r="R359" s="3240"/>
      <c r="S359" s="3170"/>
      <c r="T359" s="3171"/>
      <c r="U359" s="3172"/>
      <c r="V359" s="3173"/>
      <c r="W359" s="3171"/>
      <c r="X359" s="3242"/>
      <c r="Y359" s="3242"/>
    </row>
    <row r="360" spans="1:25" s="3215" customFormat="1">
      <c r="A360" s="3164"/>
      <c r="B360" s="3165"/>
      <c r="C360" s="3165"/>
      <c r="D360" s="3165"/>
      <c r="E360" s="3165"/>
      <c r="F360" s="3165"/>
      <c r="G360" s="3165"/>
      <c r="H360" s="3165"/>
      <c r="I360" s="3165"/>
      <c r="J360" s="3166"/>
      <c r="K360" s="3248"/>
      <c r="L360" s="3240"/>
      <c r="M360" s="3241"/>
      <c r="N360" s="3168"/>
      <c r="O360" s="3240"/>
      <c r="P360" s="3240"/>
      <c r="Q360" s="3169"/>
      <c r="R360" s="3240"/>
      <c r="S360" s="3170"/>
      <c r="T360" s="3171"/>
      <c r="U360" s="3172"/>
      <c r="V360" s="3173"/>
      <c r="W360" s="3171"/>
      <c r="X360" s="3242"/>
      <c r="Y360" s="3242"/>
    </row>
    <row r="361" spans="1:25" s="3215" customFormat="1">
      <c r="A361" s="3164"/>
      <c r="B361" s="3165"/>
      <c r="C361" s="3165"/>
      <c r="D361" s="3165"/>
      <c r="E361" s="3165"/>
      <c r="F361" s="3165"/>
      <c r="G361" s="3165"/>
      <c r="H361" s="3165"/>
      <c r="I361" s="3165"/>
      <c r="J361" s="3166"/>
      <c r="K361" s="3248"/>
      <c r="L361" s="3240"/>
      <c r="M361" s="3241"/>
      <c r="N361" s="3168"/>
      <c r="O361" s="3240"/>
      <c r="P361" s="3240"/>
      <c r="Q361" s="3169"/>
      <c r="R361" s="3240"/>
      <c r="S361" s="3170"/>
      <c r="T361" s="3171"/>
      <c r="U361" s="3172"/>
      <c r="V361" s="3173"/>
      <c r="W361" s="3171"/>
      <c r="X361" s="3242"/>
      <c r="Y361" s="3242"/>
    </row>
    <row r="362" spans="1:25" s="3215" customFormat="1">
      <c r="A362" s="3164"/>
      <c r="B362" s="3165"/>
      <c r="C362" s="3165"/>
      <c r="D362" s="3165"/>
      <c r="E362" s="3165"/>
      <c r="F362" s="3165"/>
      <c r="G362" s="3165"/>
      <c r="H362" s="3165"/>
      <c r="I362" s="3165"/>
      <c r="J362" s="3166"/>
      <c r="K362" s="3248"/>
      <c r="L362" s="3240"/>
      <c r="M362" s="3241"/>
      <c r="N362" s="3168"/>
      <c r="O362" s="3240"/>
      <c r="P362" s="3240"/>
      <c r="Q362" s="3169"/>
      <c r="R362" s="3240"/>
      <c r="S362" s="3170"/>
      <c r="T362" s="3171"/>
      <c r="U362" s="3172"/>
      <c r="V362" s="3173"/>
      <c r="W362" s="3171"/>
      <c r="X362" s="3242"/>
      <c r="Y362" s="3242"/>
    </row>
    <row r="363" spans="1:25" s="3215" customFormat="1">
      <c r="A363" s="3164"/>
      <c r="B363" s="3165"/>
      <c r="C363" s="3165"/>
      <c r="D363" s="3165"/>
      <c r="E363" s="3165"/>
      <c r="F363" s="3165"/>
      <c r="G363" s="3165"/>
      <c r="H363" s="3165"/>
      <c r="I363" s="3165"/>
      <c r="J363" s="3166"/>
      <c r="K363" s="3248"/>
      <c r="L363" s="3240"/>
      <c r="M363" s="3241"/>
      <c r="N363" s="3168"/>
      <c r="O363" s="3240"/>
      <c r="P363" s="3240"/>
      <c r="Q363" s="3169"/>
      <c r="R363" s="3240"/>
      <c r="S363" s="3170"/>
      <c r="T363" s="3171"/>
      <c r="U363" s="3172"/>
      <c r="V363" s="3173"/>
      <c r="W363" s="3171"/>
      <c r="X363" s="3242"/>
      <c r="Y363" s="3242"/>
    </row>
    <row r="364" spans="1:25" s="3215" customFormat="1">
      <c r="A364" s="3164"/>
      <c r="B364" s="3165"/>
      <c r="C364" s="3165"/>
      <c r="D364" s="3165"/>
      <c r="E364" s="3165"/>
      <c r="F364" s="3165"/>
      <c r="G364" s="3165"/>
      <c r="H364" s="3165"/>
      <c r="I364" s="3165"/>
      <c r="J364" s="3166"/>
      <c r="K364" s="3248"/>
      <c r="L364" s="3240"/>
      <c r="M364" s="3241"/>
      <c r="N364" s="3168"/>
      <c r="O364" s="3240"/>
      <c r="P364" s="3240"/>
      <c r="Q364" s="3169"/>
      <c r="R364" s="3240"/>
      <c r="S364" s="3170"/>
      <c r="T364" s="3171"/>
      <c r="U364" s="3172"/>
      <c r="V364" s="3173"/>
      <c r="W364" s="3171"/>
      <c r="X364" s="3242"/>
      <c r="Y364" s="3242"/>
    </row>
    <row r="365" spans="1:25" s="3215" customFormat="1">
      <c r="A365" s="3164"/>
      <c r="B365" s="3165"/>
      <c r="C365" s="3165"/>
      <c r="D365" s="3165"/>
      <c r="E365" s="3165"/>
      <c r="F365" s="3165"/>
      <c r="G365" s="3165"/>
      <c r="H365" s="3165"/>
      <c r="I365" s="3165"/>
      <c r="J365" s="3166"/>
      <c r="K365" s="3248"/>
      <c r="L365" s="3240"/>
      <c r="M365" s="3241"/>
      <c r="N365" s="3168"/>
      <c r="O365" s="3240"/>
      <c r="P365" s="3240"/>
      <c r="Q365" s="3169"/>
      <c r="R365" s="3240"/>
      <c r="S365" s="3170"/>
      <c r="T365" s="3171"/>
      <c r="U365" s="3172"/>
      <c r="V365" s="3173"/>
      <c r="W365" s="3171"/>
      <c r="X365" s="3242"/>
      <c r="Y365" s="3242"/>
    </row>
    <row r="366" spans="1:25" s="3215" customFormat="1">
      <c r="A366" s="3164"/>
      <c r="B366" s="3165"/>
      <c r="C366" s="3165"/>
      <c r="D366" s="3165"/>
      <c r="E366" s="3165"/>
      <c r="F366" s="3165"/>
      <c r="G366" s="3165"/>
      <c r="H366" s="3165"/>
      <c r="I366" s="3165"/>
      <c r="J366" s="3166"/>
      <c r="K366" s="3248"/>
      <c r="L366" s="3240"/>
      <c r="M366" s="3241"/>
      <c r="N366" s="3168"/>
      <c r="O366" s="3240"/>
      <c r="P366" s="3240"/>
      <c r="Q366" s="3169"/>
      <c r="R366" s="3240"/>
      <c r="S366" s="3170"/>
      <c r="T366" s="3171"/>
      <c r="U366" s="3172"/>
      <c r="V366" s="3173"/>
      <c r="W366" s="3171"/>
      <c r="X366" s="3242"/>
      <c r="Y366" s="3242"/>
    </row>
    <row r="367" spans="1:25" s="3215" customFormat="1">
      <c r="A367" s="3164"/>
      <c r="B367" s="3165"/>
      <c r="C367" s="3165"/>
      <c r="D367" s="3165"/>
      <c r="E367" s="3165"/>
      <c r="F367" s="3165"/>
      <c r="G367" s="3165"/>
      <c r="H367" s="3165"/>
      <c r="I367" s="3165"/>
      <c r="J367" s="3166"/>
      <c r="K367" s="3248"/>
      <c r="L367" s="3240"/>
      <c r="M367" s="3241"/>
      <c r="N367" s="3168"/>
      <c r="O367" s="3240"/>
      <c r="P367" s="3240"/>
      <c r="Q367" s="3169"/>
      <c r="R367" s="3240"/>
      <c r="S367" s="3170"/>
      <c r="T367" s="3171"/>
      <c r="U367" s="3172"/>
      <c r="V367" s="3173"/>
      <c r="W367" s="3171"/>
      <c r="X367" s="3242"/>
      <c r="Y367" s="3242"/>
    </row>
    <row r="368" spans="1:25" s="3215" customFormat="1">
      <c r="A368" s="3164"/>
      <c r="B368" s="3165"/>
      <c r="C368" s="3165"/>
      <c r="D368" s="3165"/>
      <c r="E368" s="3165"/>
      <c r="F368" s="3165"/>
      <c r="G368" s="3165"/>
      <c r="H368" s="3165"/>
      <c r="I368" s="3165"/>
      <c r="J368" s="3166"/>
      <c r="K368" s="3248"/>
      <c r="L368" s="3240"/>
      <c r="M368" s="3241"/>
      <c r="N368" s="3168"/>
      <c r="O368" s="3240"/>
      <c r="P368" s="3240"/>
      <c r="Q368" s="3169"/>
      <c r="R368" s="3240"/>
      <c r="S368" s="3170"/>
      <c r="T368" s="3171"/>
      <c r="U368" s="3172"/>
      <c r="V368" s="3173"/>
      <c r="W368" s="3171"/>
      <c r="X368" s="3242"/>
      <c r="Y368" s="3242"/>
    </row>
    <row r="369" spans="1:25" s="3215" customFormat="1">
      <c r="A369" s="3164"/>
      <c r="B369" s="3165"/>
      <c r="C369" s="3165"/>
      <c r="D369" s="3165"/>
      <c r="E369" s="3165"/>
      <c r="F369" s="3165"/>
      <c r="G369" s="3165"/>
      <c r="H369" s="3165"/>
      <c r="I369" s="3165"/>
      <c r="J369" s="3166"/>
      <c r="K369" s="3248"/>
      <c r="L369" s="3240"/>
      <c r="M369" s="3241"/>
      <c r="N369" s="3168"/>
      <c r="O369" s="3240"/>
      <c r="P369" s="3240"/>
      <c r="Q369" s="3169"/>
      <c r="R369" s="3240"/>
      <c r="S369" s="3170"/>
      <c r="T369" s="3171"/>
      <c r="U369" s="3172"/>
      <c r="V369" s="3173"/>
      <c r="W369" s="3171"/>
      <c r="X369" s="3242"/>
      <c r="Y369" s="3242"/>
    </row>
    <row r="370" spans="1:25" s="3215" customFormat="1">
      <c r="A370" s="3164"/>
      <c r="B370" s="3165"/>
      <c r="C370" s="3165"/>
      <c r="D370" s="3165"/>
      <c r="E370" s="3165"/>
      <c r="F370" s="3165"/>
      <c r="G370" s="3165"/>
      <c r="H370" s="3165"/>
      <c r="I370" s="3165"/>
      <c r="J370" s="3166"/>
      <c r="K370" s="3248"/>
      <c r="L370" s="3240"/>
      <c r="M370" s="3241"/>
      <c r="N370" s="3168"/>
      <c r="O370" s="3240"/>
      <c r="P370" s="3240"/>
      <c r="Q370" s="3169"/>
      <c r="R370" s="3240"/>
      <c r="S370" s="3170"/>
      <c r="T370" s="3171"/>
      <c r="U370" s="3172"/>
      <c r="V370" s="3173"/>
      <c r="W370" s="3171"/>
      <c r="X370" s="3242"/>
      <c r="Y370" s="3242"/>
    </row>
    <row r="371" spans="1:25" s="3215" customFormat="1">
      <c r="A371" s="3164"/>
      <c r="B371" s="3165"/>
      <c r="C371" s="3165"/>
      <c r="D371" s="3165"/>
      <c r="E371" s="3165"/>
      <c r="F371" s="3165"/>
      <c r="G371" s="3165"/>
      <c r="H371" s="3165"/>
      <c r="I371" s="3165"/>
      <c r="J371" s="3166"/>
      <c r="K371" s="3248"/>
      <c r="L371" s="3240"/>
      <c r="M371" s="3241"/>
      <c r="N371" s="3168"/>
      <c r="O371" s="3240"/>
      <c r="P371" s="3240"/>
      <c r="Q371" s="3169"/>
      <c r="R371" s="3240"/>
      <c r="S371" s="3170"/>
      <c r="T371" s="3171"/>
      <c r="U371" s="3172"/>
      <c r="V371" s="3173"/>
      <c r="W371" s="3171"/>
      <c r="X371" s="3242"/>
      <c r="Y371" s="3242"/>
    </row>
    <row r="372" spans="1:25" s="3215" customFormat="1">
      <c r="A372" s="3164"/>
      <c r="B372" s="3165"/>
      <c r="C372" s="3165"/>
      <c r="D372" s="3165"/>
      <c r="E372" s="3165"/>
      <c r="F372" s="3165"/>
      <c r="G372" s="3165"/>
      <c r="H372" s="3165"/>
      <c r="I372" s="3165"/>
      <c r="J372" s="3166"/>
      <c r="K372" s="3248"/>
      <c r="L372" s="3240"/>
      <c r="M372" s="3241"/>
      <c r="N372" s="3168"/>
      <c r="O372" s="3240"/>
      <c r="P372" s="3240"/>
      <c r="Q372" s="3169"/>
      <c r="R372" s="3240"/>
      <c r="S372" s="3170"/>
      <c r="T372" s="3171"/>
      <c r="U372" s="3172"/>
      <c r="V372" s="3173"/>
      <c r="W372" s="3171"/>
      <c r="X372" s="3242"/>
      <c r="Y372" s="3242"/>
    </row>
    <row r="373" spans="1:25" s="3215" customFormat="1">
      <c r="A373" s="3164"/>
      <c r="B373" s="3165"/>
      <c r="C373" s="3165"/>
      <c r="D373" s="3165"/>
      <c r="E373" s="3165"/>
      <c r="F373" s="3165"/>
      <c r="G373" s="3165"/>
      <c r="H373" s="3165"/>
      <c r="I373" s="3165"/>
      <c r="J373" s="3166"/>
      <c r="K373" s="3248"/>
      <c r="L373" s="3240"/>
      <c r="M373" s="3241"/>
      <c r="N373" s="3168"/>
      <c r="O373" s="3240"/>
      <c r="P373" s="3240"/>
      <c r="Q373" s="3169"/>
      <c r="R373" s="3240"/>
      <c r="S373" s="3170"/>
      <c r="T373" s="3171"/>
      <c r="U373" s="3172"/>
      <c r="V373" s="3173"/>
      <c r="W373" s="3171"/>
      <c r="X373" s="3242"/>
      <c r="Y373" s="3242"/>
    </row>
    <row r="374" spans="1:25" s="3215" customFormat="1">
      <c r="A374" s="3164"/>
      <c r="B374" s="3165"/>
      <c r="C374" s="3165"/>
      <c r="D374" s="3165"/>
      <c r="E374" s="3165"/>
      <c r="F374" s="3165"/>
      <c r="G374" s="3165"/>
      <c r="H374" s="3165"/>
      <c r="I374" s="3165"/>
      <c r="J374" s="3166"/>
      <c r="K374" s="3248"/>
      <c r="L374" s="3240"/>
      <c r="M374" s="3241"/>
      <c r="N374" s="3168"/>
      <c r="O374" s="3240"/>
      <c r="P374" s="3240"/>
      <c r="Q374" s="3169"/>
      <c r="R374" s="3240"/>
      <c r="S374" s="3170"/>
      <c r="T374" s="3171"/>
      <c r="U374" s="3172"/>
      <c r="V374" s="3173"/>
      <c r="W374" s="3171"/>
      <c r="X374" s="3242"/>
      <c r="Y374" s="3242"/>
    </row>
    <row r="375" spans="1:25" s="3215" customFormat="1">
      <c r="A375" s="3164"/>
      <c r="B375" s="3165"/>
      <c r="C375" s="3165"/>
      <c r="D375" s="3165"/>
      <c r="E375" s="3165"/>
      <c r="F375" s="3165"/>
      <c r="G375" s="3165"/>
      <c r="H375" s="3165"/>
      <c r="I375" s="3165"/>
      <c r="J375" s="3166"/>
      <c r="K375" s="3248"/>
      <c r="L375" s="3240"/>
      <c r="M375" s="3241"/>
      <c r="N375" s="3168"/>
      <c r="O375" s="3240"/>
      <c r="P375" s="3240"/>
      <c r="Q375" s="3169"/>
      <c r="R375" s="3240"/>
      <c r="S375" s="3170"/>
      <c r="T375" s="3171"/>
      <c r="U375" s="3172"/>
      <c r="V375" s="3173"/>
      <c r="W375" s="3171"/>
      <c r="X375" s="3242"/>
      <c r="Y375" s="3242"/>
    </row>
    <row r="376" spans="1:25" s="3215" customFormat="1">
      <c r="A376" s="3164"/>
      <c r="B376" s="3165"/>
      <c r="C376" s="3165"/>
      <c r="D376" s="3165"/>
      <c r="E376" s="3165"/>
      <c r="F376" s="3165"/>
      <c r="G376" s="3165"/>
      <c r="H376" s="3165"/>
      <c r="I376" s="3165"/>
      <c r="J376" s="3166"/>
      <c r="K376" s="3248"/>
      <c r="L376" s="3240"/>
      <c r="M376" s="3241"/>
      <c r="N376" s="3168"/>
      <c r="O376" s="3240"/>
      <c r="P376" s="3240"/>
      <c r="Q376" s="3169"/>
      <c r="R376" s="3240"/>
      <c r="S376" s="3170"/>
      <c r="T376" s="3171"/>
      <c r="U376" s="3172"/>
      <c r="V376" s="3173"/>
      <c r="W376" s="3171"/>
      <c r="X376" s="3242"/>
      <c r="Y376" s="3242"/>
    </row>
    <row r="377" spans="1:25" s="3215" customFormat="1">
      <c r="A377" s="3164"/>
      <c r="B377" s="3165"/>
      <c r="C377" s="3165"/>
      <c r="D377" s="3165"/>
      <c r="E377" s="3165"/>
      <c r="F377" s="3165"/>
      <c r="G377" s="3165"/>
      <c r="H377" s="3165"/>
      <c r="I377" s="3165"/>
      <c r="J377" s="3166"/>
      <c r="K377" s="3248"/>
      <c r="L377" s="3240"/>
      <c r="M377" s="3241"/>
      <c r="N377" s="3168"/>
      <c r="O377" s="3240"/>
      <c r="P377" s="3240"/>
      <c r="Q377" s="3169"/>
      <c r="R377" s="3240"/>
      <c r="S377" s="3170"/>
      <c r="T377" s="3171"/>
      <c r="U377" s="3172"/>
      <c r="V377" s="3173"/>
      <c r="W377" s="3171"/>
      <c r="X377" s="3242"/>
      <c r="Y377" s="3242"/>
    </row>
    <row r="378" spans="1:25" s="3215" customFormat="1">
      <c r="A378" s="3164"/>
      <c r="B378" s="3165"/>
      <c r="C378" s="3165"/>
      <c r="D378" s="3165"/>
      <c r="E378" s="3165"/>
      <c r="F378" s="3165"/>
      <c r="G378" s="3165"/>
      <c r="H378" s="3165"/>
      <c r="I378" s="3165"/>
      <c r="J378" s="3166"/>
      <c r="K378" s="3248"/>
      <c r="L378" s="3240"/>
      <c r="M378" s="3241"/>
      <c r="N378" s="3168"/>
      <c r="O378" s="3240"/>
      <c r="P378" s="3240"/>
      <c r="Q378" s="3169"/>
      <c r="R378" s="3240"/>
      <c r="S378" s="3170"/>
      <c r="T378" s="3171"/>
      <c r="U378" s="3172"/>
      <c r="V378" s="3173"/>
      <c r="W378" s="3171"/>
      <c r="X378" s="3242"/>
      <c r="Y378" s="3242"/>
    </row>
    <row r="379" spans="1:25" s="3215" customFormat="1">
      <c r="A379" s="3164"/>
      <c r="B379" s="3165"/>
      <c r="C379" s="3165"/>
      <c r="D379" s="3165"/>
      <c r="E379" s="3165"/>
      <c r="F379" s="3165"/>
      <c r="G379" s="3165"/>
      <c r="H379" s="3165"/>
      <c r="I379" s="3165"/>
      <c r="J379" s="3166"/>
      <c r="K379" s="3248"/>
      <c r="L379" s="3240"/>
      <c r="M379" s="3241"/>
      <c r="N379" s="3168"/>
      <c r="O379" s="3240"/>
      <c r="P379" s="3240"/>
      <c r="Q379" s="3169"/>
      <c r="R379" s="3240"/>
      <c r="S379" s="3170"/>
      <c r="T379" s="3171"/>
      <c r="U379" s="3172"/>
      <c r="V379" s="3173"/>
      <c r="W379" s="3171"/>
      <c r="X379" s="3242"/>
      <c r="Y379" s="3242"/>
    </row>
    <row r="380" spans="1:25" s="3215" customFormat="1">
      <c r="A380" s="3164"/>
      <c r="B380" s="3165"/>
      <c r="C380" s="3165"/>
      <c r="D380" s="3165"/>
      <c r="E380" s="3165"/>
      <c r="F380" s="3165"/>
      <c r="G380" s="3165"/>
      <c r="H380" s="3165"/>
      <c r="I380" s="3165"/>
      <c r="J380" s="3166"/>
      <c r="K380" s="3248"/>
      <c r="L380" s="3240"/>
      <c r="M380" s="3241"/>
      <c r="N380" s="3168"/>
      <c r="O380" s="3240"/>
      <c r="P380" s="3240"/>
      <c r="Q380" s="3169"/>
      <c r="R380" s="3240"/>
      <c r="S380" s="3170"/>
      <c r="T380" s="3171"/>
      <c r="U380" s="3172"/>
      <c r="V380" s="3173"/>
      <c r="W380" s="3171"/>
      <c r="X380" s="3242"/>
      <c r="Y380" s="3242"/>
    </row>
    <row r="381" spans="1:25" s="3215" customFormat="1">
      <c r="A381" s="3164"/>
      <c r="B381" s="3165"/>
      <c r="C381" s="3165"/>
      <c r="D381" s="3165"/>
      <c r="E381" s="3165"/>
      <c r="F381" s="3165"/>
      <c r="G381" s="3165"/>
      <c r="H381" s="3165"/>
      <c r="I381" s="3165"/>
      <c r="J381" s="3166"/>
      <c r="K381" s="3248"/>
      <c r="L381" s="3240"/>
      <c r="M381" s="3241"/>
      <c r="N381" s="3168"/>
      <c r="O381" s="3240"/>
      <c r="P381" s="3240"/>
      <c r="Q381" s="3169"/>
      <c r="R381" s="3240"/>
      <c r="S381" s="3170"/>
      <c r="T381" s="3171"/>
      <c r="U381" s="3172"/>
      <c r="V381" s="3173"/>
      <c r="W381" s="3171"/>
      <c r="X381" s="3242"/>
      <c r="Y381" s="3242"/>
    </row>
    <row r="382" spans="1:25" s="3215" customFormat="1">
      <c r="A382" s="3164"/>
      <c r="B382" s="3165"/>
      <c r="C382" s="3165"/>
      <c r="D382" s="3165"/>
      <c r="E382" s="3165"/>
      <c r="F382" s="3165"/>
      <c r="G382" s="3165"/>
      <c r="H382" s="3165"/>
      <c r="I382" s="3165"/>
      <c r="J382" s="3166"/>
      <c r="K382" s="3248"/>
      <c r="L382" s="3240"/>
      <c r="M382" s="3241"/>
      <c r="N382" s="3168"/>
      <c r="O382" s="3240"/>
      <c r="P382" s="3240"/>
      <c r="Q382" s="3169"/>
      <c r="R382" s="3240"/>
      <c r="S382" s="3170"/>
      <c r="T382" s="3171"/>
      <c r="U382" s="3172"/>
      <c r="V382" s="3173"/>
      <c r="W382" s="3171"/>
      <c r="X382" s="3242"/>
      <c r="Y382" s="3242"/>
    </row>
    <row r="383" spans="1:25" s="3215" customFormat="1">
      <c r="A383" s="3164"/>
      <c r="B383" s="3165"/>
      <c r="C383" s="3165"/>
      <c r="D383" s="3165"/>
      <c r="E383" s="3165"/>
      <c r="F383" s="3165"/>
      <c r="G383" s="3165"/>
      <c r="H383" s="3165"/>
      <c r="I383" s="3165"/>
      <c r="J383" s="3166"/>
      <c r="K383" s="3248"/>
      <c r="L383" s="3240"/>
      <c r="M383" s="3241"/>
      <c r="N383" s="3168"/>
      <c r="O383" s="3240"/>
      <c r="P383" s="3240"/>
      <c r="Q383" s="3169"/>
      <c r="R383" s="3240"/>
      <c r="S383" s="3170"/>
      <c r="T383" s="3171"/>
      <c r="U383" s="3172"/>
      <c r="V383" s="3173"/>
      <c r="W383" s="3171"/>
      <c r="X383" s="3242"/>
      <c r="Y383" s="3242"/>
    </row>
    <row r="384" spans="1:25" s="3215" customFormat="1">
      <c r="A384" s="3164"/>
      <c r="B384" s="3165"/>
      <c r="C384" s="3165"/>
      <c r="D384" s="3165"/>
      <c r="E384" s="3165"/>
      <c r="F384" s="3165"/>
      <c r="G384" s="3165"/>
      <c r="H384" s="3165"/>
      <c r="I384" s="3165"/>
      <c r="J384" s="3166"/>
      <c r="K384" s="3248"/>
      <c r="L384" s="3240"/>
      <c r="M384" s="3241"/>
      <c r="N384" s="3168"/>
      <c r="O384" s="3240"/>
      <c r="P384" s="3240"/>
      <c r="Q384" s="3169"/>
      <c r="R384" s="3240"/>
      <c r="S384" s="3170"/>
      <c r="T384" s="3171"/>
      <c r="U384" s="3172"/>
      <c r="V384" s="3173"/>
      <c r="W384" s="3171"/>
      <c r="X384" s="3242"/>
      <c r="Y384" s="3242"/>
    </row>
    <row r="385" spans="1:25" s="3215" customFormat="1">
      <c r="A385" s="3164"/>
      <c r="B385" s="3165"/>
      <c r="C385" s="3165"/>
      <c r="D385" s="3165"/>
      <c r="E385" s="3165"/>
      <c r="F385" s="3165"/>
      <c r="G385" s="3165"/>
      <c r="H385" s="3165"/>
      <c r="I385" s="3165"/>
      <c r="J385" s="3166"/>
      <c r="K385" s="3248"/>
      <c r="L385" s="3240"/>
      <c r="M385" s="3241"/>
      <c r="N385" s="3168"/>
      <c r="O385" s="3240"/>
      <c r="P385" s="3240"/>
      <c r="Q385" s="3169"/>
      <c r="R385" s="3240"/>
      <c r="S385" s="3170"/>
      <c r="T385" s="3171"/>
      <c r="U385" s="3172"/>
      <c r="V385" s="3173"/>
      <c r="W385" s="3171"/>
      <c r="X385" s="3242"/>
      <c r="Y385" s="3242"/>
    </row>
    <row r="386" spans="1:25" s="3215" customFormat="1">
      <c r="A386" s="3164"/>
      <c r="B386" s="3165"/>
      <c r="C386" s="3165"/>
      <c r="D386" s="3165"/>
      <c r="E386" s="3165"/>
      <c r="F386" s="3165"/>
      <c r="G386" s="3165"/>
      <c r="H386" s="3165"/>
      <c r="I386" s="3165"/>
      <c r="J386" s="3166"/>
      <c r="K386" s="3248"/>
      <c r="L386" s="3240"/>
      <c r="M386" s="3241"/>
      <c r="N386" s="3168"/>
      <c r="O386" s="3240"/>
      <c r="P386" s="3240"/>
      <c r="Q386" s="3169"/>
      <c r="R386" s="3240"/>
      <c r="S386" s="3170"/>
      <c r="T386" s="3171"/>
      <c r="U386" s="3172"/>
      <c r="V386" s="3173"/>
      <c r="W386" s="3171"/>
      <c r="X386" s="3242"/>
      <c r="Y386" s="3242"/>
    </row>
    <row r="387" spans="1:25" s="3215" customFormat="1">
      <c r="A387" s="3164"/>
      <c r="B387" s="3165"/>
      <c r="C387" s="3165"/>
      <c r="D387" s="3165"/>
      <c r="E387" s="3165"/>
      <c r="F387" s="3165"/>
      <c r="G387" s="3165"/>
      <c r="H387" s="3165"/>
      <c r="I387" s="3165"/>
      <c r="J387" s="3166"/>
      <c r="K387" s="3248"/>
      <c r="L387" s="3240"/>
      <c r="M387" s="3241"/>
      <c r="N387" s="3168"/>
      <c r="O387" s="3240"/>
      <c r="P387" s="3240"/>
      <c r="Q387" s="3169"/>
      <c r="R387" s="3240"/>
      <c r="S387" s="3170"/>
      <c r="T387" s="3171"/>
      <c r="U387" s="3172"/>
      <c r="V387" s="3173"/>
      <c r="W387" s="3171"/>
      <c r="X387" s="3242"/>
      <c r="Y387" s="3242"/>
    </row>
    <row r="388" spans="1:25" s="3215" customFormat="1">
      <c r="A388" s="3164"/>
      <c r="B388" s="3165"/>
      <c r="C388" s="3165"/>
      <c r="D388" s="3165"/>
      <c r="E388" s="3165"/>
      <c r="F388" s="3165"/>
      <c r="G388" s="3165"/>
      <c r="H388" s="3165"/>
      <c r="I388" s="3165"/>
      <c r="J388" s="3166"/>
      <c r="K388" s="3248"/>
      <c r="L388" s="3240"/>
      <c r="M388" s="3241"/>
      <c r="N388" s="3168"/>
      <c r="O388" s="3240"/>
      <c r="P388" s="3240"/>
      <c r="Q388" s="3169"/>
      <c r="R388" s="3240"/>
      <c r="S388" s="3170"/>
      <c r="T388" s="3171"/>
      <c r="U388" s="3172"/>
      <c r="V388" s="3173"/>
      <c r="W388" s="3171"/>
      <c r="X388" s="3242"/>
      <c r="Y388" s="3242"/>
    </row>
    <row r="389" spans="1:25" s="3215" customFormat="1">
      <c r="A389" s="3164"/>
      <c r="B389" s="3165"/>
      <c r="C389" s="3165"/>
      <c r="D389" s="3165"/>
      <c r="E389" s="3165"/>
      <c r="F389" s="3165"/>
      <c r="G389" s="3165"/>
      <c r="H389" s="3165"/>
      <c r="I389" s="3165"/>
      <c r="J389" s="3166"/>
      <c r="K389" s="3248"/>
      <c r="L389" s="3240"/>
      <c r="M389" s="3241"/>
      <c r="N389" s="3168"/>
      <c r="O389" s="3240"/>
      <c r="P389" s="3240"/>
      <c r="Q389" s="3169"/>
      <c r="R389" s="3240"/>
      <c r="S389" s="3170"/>
      <c r="T389" s="3171"/>
      <c r="U389" s="3172"/>
      <c r="V389" s="3173"/>
      <c r="W389" s="3171"/>
      <c r="X389" s="3242"/>
      <c r="Y389" s="3242"/>
    </row>
    <row r="390" spans="1:25" s="3215" customFormat="1">
      <c r="A390" s="3164"/>
      <c r="B390" s="3165"/>
      <c r="C390" s="3165"/>
      <c r="D390" s="3165"/>
      <c r="E390" s="3165"/>
      <c r="F390" s="3165"/>
      <c r="G390" s="3165"/>
      <c r="H390" s="3165"/>
      <c r="I390" s="3165"/>
      <c r="J390" s="3166"/>
      <c r="K390" s="3248"/>
      <c r="L390" s="3240"/>
      <c r="M390" s="3241"/>
      <c r="N390" s="3168"/>
      <c r="O390" s="3240"/>
      <c r="P390" s="3240"/>
      <c r="Q390" s="3169"/>
      <c r="R390" s="3240"/>
      <c r="S390" s="3170"/>
      <c r="T390" s="3171"/>
      <c r="U390" s="3172"/>
      <c r="V390" s="3173"/>
      <c r="W390" s="3171"/>
      <c r="X390" s="3242"/>
      <c r="Y390" s="3242"/>
    </row>
    <row r="391" spans="1:25" s="3215" customFormat="1">
      <c r="A391" s="3164"/>
      <c r="B391" s="3165"/>
      <c r="C391" s="3165"/>
      <c r="D391" s="3165"/>
      <c r="E391" s="3165"/>
      <c r="F391" s="3165"/>
      <c r="G391" s="3165"/>
      <c r="H391" s="3165"/>
      <c r="I391" s="3165"/>
      <c r="J391" s="3166"/>
      <c r="K391" s="3248"/>
      <c r="L391" s="3240"/>
      <c r="M391" s="3241"/>
      <c r="N391" s="3168"/>
      <c r="O391" s="3240"/>
      <c r="P391" s="3240"/>
      <c r="Q391" s="3169"/>
      <c r="R391" s="3240"/>
      <c r="S391" s="3170"/>
      <c r="T391" s="3171"/>
      <c r="U391" s="3172"/>
      <c r="V391" s="3173"/>
      <c r="W391" s="3171"/>
      <c r="X391" s="3242"/>
      <c r="Y391" s="3242"/>
    </row>
    <row r="392" spans="1:25" s="3215" customFormat="1">
      <c r="A392" s="3164"/>
      <c r="B392" s="3165"/>
      <c r="C392" s="3165"/>
      <c r="D392" s="3165"/>
      <c r="E392" s="3165"/>
      <c r="F392" s="3165"/>
      <c r="G392" s="3165"/>
      <c r="H392" s="3165"/>
      <c r="I392" s="3165"/>
      <c r="J392" s="3166"/>
      <c r="K392" s="3248"/>
      <c r="L392" s="3240"/>
      <c r="M392" s="3241"/>
      <c r="N392" s="3168"/>
      <c r="O392" s="3240"/>
      <c r="P392" s="3240"/>
      <c r="Q392" s="3169"/>
      <c r="R392" s="3240"/>
      <c r="S392" s="3170"/>
      <c r="T392" s="3171"/>
      <c r="U392" s="3172"/>
      <c r="V392" s="3173"/>
      <c r="W392" s="3171"/>
      <c r="X392" s="3242"/>
      <c r="Y392" s="3242"/>
    </row>
    <row r="393" spans="1:25" s="3215" customFormat="1">
      <c r="A393" s="3164"/>
      <c r="B393" s="3165"/>
      <c r="C393" s="3165"/>
      <c r="D393" s="3165"/>
      <c r="E393" s="3165"/>
      <c r="F393" s="3165"/>
      <c r="G393" s="3165"/>
      <c r="H393" s="3165"/>
      <c r="I393" s="3165"/>
      <c r="J393" s="3166"/>
      <c r="K393" s="3248"/>
      <c r="L393" s="3240"/>
      <c r="M393" s="3241"/>
      <c r="N393" s="3168"/>
      <c r="O393" s="3240"/>
      <c r="P393" s="3240"/>
      <c r="Q393" s="3169"/>
      <c r="R393" s="3240"/>
      <c r="S393" s="3170"/>
      <c r="T393" s="3171"/>
      <c r="U393" s="3172"/>
      <c r="V393" s="3173"/>
      <c r="W393" s="3171"/>
      <c r="X393" s="3242"/>
      <c r="Y393" s="3242"/>
    </row>
    <row r="394" spans="1:25" s="3215" customFormat="1">
      <c r="A394" s="3164"/>
      <c r="B394" s="3165"/>
      <c r="C394" s="3165"/>
      <c r="D394" s="3165"/>
      <c r="E394" s="3165"/>
      <c r="F394" s="3165"/>
      <c r="G394" s="3165"/>
      <c r="H394" s="3165"/>
      <c r="I394" s="3165"/>
      <c r="J394" s="3166"/>
      <c r="K394" s="3248"/>
      <c r="L394" s="3240"/>
      <c r="M394" s="3241"/>
      <c r="N394" s="3168"/>
      <c r="O394" s="3240"/>
      <c r="P394" s="3240"/>
      <c r="Q394" s="3169"/>
      <c r="R394" s="3240"/>
      <c r="S394" s="3170"/>
      <c r="T394" s="3171"/>
      <c r="U394" s="3172"/>
      <c r="V394" s="3173"/>
      <c r="W394" s="3171"/>
      <c r="X394" s="3242"/>
      <c r="Y394" s="3242"/>
    </row>
    <row r="395" spans="1:25" s="3215" customFormat="1">
      <c r="A395" s="3164"/>
      <c r="B395" s="3165"/>
      <c r="C395" s="3165"/>
      <c r="D395" s="3165"/>
      <c r="E395" s="3165"/>
      <c r="F395" s="3165"/>
      <c r="G395" s="3165"/>
      <c r="H395" s="3165"/>
      <c r="I395" s="3165"/>
      <c r="J395" s="3166"/>
      <c r="K395" s="3248"/>
      <c r="L395" s="3240"/>
      <c r="M395" s="3241"/>
      <c r="N395" s="3168"/>
      <c r="O395" s="3240"/>
      <c r="P395" s="3240"/>
      <c r="Q395" s="3169"/>
      <c r="R395" s="3240"/>
      <c r="S395" s="3170"/>
      <c r="T395" s="3171"/>
      <c r="U395" s="3172"/>
      <c r="V395" s="3173"/>
      <c r="W395" s="3171"/>
      <c r="X395" s="3242"/>
      <c r="Y395" s="3242"/>
    </row>
    <row r="396" spans="1:25" s="3215" customFormat="1">
      <c r="A396" s="3164"/>
      <c r="B396" s="3165"/>
      <c r="C396" s="3165"/>
      <c r="D396" s="3165"/>
      <c r="E396" s="3165"/>
      <c r="F396" s="3165"/>
      <c r="G396" s="3165"/>
      <c r="H396" s="3165"/>
      <c r="I396" s="3165"/>
      <c r="J396" s="3166"/>
      <c r="K396" s="3248"/>
      <c r="L396" s="3240"/>
      <c r="M396" s="3241"/>
      <c r="N396" s="3168"/>
      <c r="O396" s="3240"/>
      <c r="P396" s="3240"/>
      <c r="Q396" s="3169"/>
      <c r="R396" s="3240"/>
      <c r="S396" s="3170"/>
      <c r="T396" s="3171"/>
      <c r="U396" s="3172"/>
      <c r="V396" s="3173"/>
      <c r="W396" s="3171"/>
      <c r="X396" s="3242"/>
      <c r="Y396" s="3242"/>
    </row>
    <row r="397" spans="1:25" s="3215" customFormat="1">
      <c r="A397" s="3164"/>
      <c r="B397" s="3165"/>
      <c r="C397" s="3165"/>
      <c r="D397" s="3165"/>
      <c r="E397" s="3165"/>
      <c r="F397" s="3165"/>
      <c r="G397" s="3165"/>
      <c r="H397" s="3165"/>
      <c r="I397" s="3165"/>
      <c r="J397" s="3166"/>
      <c r="K397" s="3248"/>
      <c r="L397" s="3240"/>
      <c r="M397" s="3241"/>
      <c r="N397" s="3168"/>
      <c r="O397" s="3240"/>
      <c r="P397" s="3240"/>
      <c r="Q397" s="3169"/>
      <c r="R397" s="3240"/>
      <c r="S397" s="3170"/>
      <c r="T397" s="3171"/>
      <c r="U397" s="3172"/>
      <c r="V397" s="3173"/>
      <c r="W397" s="3171"/>
      <c r="X397" s="3242"/>
      <c r="Y397" s="3242"/>
    </row>
    <row r="398" spans="1:25" s="3215" customFormat="1">
      <c r="A398" s="3164"/>
      <c r="B398" s="3165"/>
      <c r="C398" s="3165"/>
      <c r="D398" s="3165"/>
      <c r="E398" s="3165"/>
      <c r="F398" s="3165"/>
      <c r="G398" s="3165"/>
      <c r="H398" s="3165"/>
      <c r="I398" s="3165"/>
      <c r="J398" s="3166"/>
      <c r="K398" s="3248"/>
      <c r="L398" s="3240"/>
      <c r="M398" s="3241"/>
      <c r="N398" s="3168"/>
      <c r="O398" s="3240"/>
      <c r="P398" s="3240"/>
      <c r="Q398" s="3169"/>
      <c r="R398" s="3240"/>
      <c r="S398" s="3170"/>
      <c r="T398" s="3171"/>
      <c r="U398" s="3172"/>
      <c r="V398" s="3173"/>
      <c r="W398" s="3171"/>
      <c r="X398" s="3242"/>
      <c r="Y398" s="3242"/>
    </row>
    <row r="399" spans="1:25" s="3215" customFormat="1">
      <c r="A399" s="3164"/>
      <c r="B399" s="3165"/>
      <c r="C399" s="3165"/>
      <c r="D399" s="3165"/>
      <c r="E399" s="3165"/>
      <c r="F399" s="3165"/>
      <c r="G399" s="3165"/>
      <c r="H399" s="3165"/>
      <c r="I399" s="3165"/>
      <c r="J399" s="3166"/>
      <c r="K399" s="3248"/>
      <c r="L399" s="3240"/>
      <c r="M399" s="3241"/>
      <c r="N399" s="3168"/>
      <c r="O399" s="3240"/>
      <c r="P399" s="3240"/>
      <c r="Q399" s="3169"/>
      <c r="R399" s="3240"/>
      <c r="S399" s="3170"/>
      <c r="T399" s="3171"/>
      <c r="U399" s="3172"/>
      <c r="V399" s="3173"/>
      <c r="W399" s="3171"/>
      <c r="X399" s="3242"/>
      <c r="Y399" s="3242"/>
    </row>
    <row r="400" spans="1:25" s="3215" customFormat="1">
      <c r="A400" s="3164"/>
      <c r="B400" s="3165"/>
      <c r="C400" s="3165"/>
      <c r="D400" s="3165"/>
      <c r="E400" s="3165"/>
      <c r="F400" s="3165"/>
      <c r="G400" s="3165"/>
      <c r="H400" s="3165"/>
      <c r="I400" s="3165"/>
      <c r="J400" s="3166"/>
      <c r="K400" s="3248"/>
      <c r="L400" s="3240"/>
      <c r="M400" s="3241"/>
      <c r="N400" s="3168"/>
      <c r="O400" s="3240"/>
      <c r="P400" s="3240"/>
      <c r="Q400" s="3169"/>
      <c r="R400" s="3240"/>
      <c r="S400" s="3170"/>
      <c r="T400" s="3171"/>
      <c r="U400" s="3172"/>
      <c r="V400" s="3173"/>
      <c r="W400" s="3171"/>
      <c r="X400" s="3242"/>
      <c r="Y400" s="3242"/>
    </row>
    <row r="401" spans="1:25" s="3215" customFormat="1">
      <c r="A401" s="3164"/>
      <c r="B401" s="3165"/>
      <c r="C401" s="3165"/>
      <c r="D401" s="3165"/>
      <c r="E401" s="3165"/>
      <c r="F401" s="3165"/>
      <c r="G401" s="3165"/>
      <c r="H401" s="3165"/>
      <c r="I401" s="3165"/>
      <c r="J401" s="3166"/>
      <c r="K401" s="3248"/>
      <c r="L401" s="3240"/>
      <c r="M401" s="3241"/>
      <c r="N401" s="3168"/>
      <c r="O401" s="3240"/>
      <c r="P401" s="3240"/>
      <c r="Q401" s="3169"/>
      <c r="R401" s="3240"/>
      <c r="S401" s="3170"/>
      <c r="T401" s="3171"/>
      <c r="U401" s="3172"/>
      <c r="V401" s="3173"/>
      <c r="W401" s="3171"/>
      <c r="X401" s="3242"/>
      <c r="Y401" s="3242"/>
    </row>
    <row r="402" spans="1:25" s="3215" customFormat="1">
      <c r="A402" s="3164"/>
      <c r="B402" s="3165"/>
      <c r="C402" s="3165"/>
      <c r="D402" s="3165"/>
      <c r="E402" s="3165"/>
      <c r="F402" s="3165"/>
      <c r="G402" s="3165"/>
      <c r="H402" s="3165"/>
      <c r="I402" s="3165"/>
      <c r="J402" s="3166"/>
      <c r="K402" s="3248"/>
      <c r="L402" s="3240"/>
      <c r="M402" s="3241"/>
      <c r="N402" s="3168"/>
      <c r="O402" s="3240"/>
      <c r="P402" s="3240"/>
      <c r="Q402" s="3169"/>
      <c r="R402" s="3240"/>
      <c r="S402" s="3170"/>
      <c r="T402" s="3171"/>
      <c r="U402" s="3172"/>
      <c r="V402" s="3173"/>
      <c r="W402" s="3171"/>
      <c r="X402" s="3242"/>
      <c r="Y402" s="3242"/>
    </row>
    <row r="403" spans="1:25" s="3215" customFormat="1">
      <c r="A403" s="3164"/>
      <c r="B403" s="3165"/>
      <c r="C403" s="3165"/>
      <c r="D403" s="3165"/>
      <c r="E403" s="3165"/>
      <c r="F403" s="3165"/>
      <c r="G403" s="3165"/>
      <c r="H403" s="3165"/>
      <c r="I403" s="3165"/>
      <c r="J403" s="3166"/>
      <c r="K403" s="3248"/>
      <c r="L403" s="3240"/>
      <c r="M403" s="3241"/>
      <c r="N403" s="3168"/>
      <c r="O403" s="3240"/>
      <c r="P403" s="3240"/>
      <c r="Q403" s="3169"/>
      <c r="R403" s="3240"/>
      <c r="S403" s="3170"/>
      <c r="T403" s="3171"/>
      <c r="U403" s="3172"/>
      <c r="V403" s="3173"/>
      <c r="W403" s="3171"/>
      <c r="X403" s="3242"/>
      <c r="Y403" s="3242"/>
    </row>
    <row r="404" spans="1:25" s="3215" customFormat="1">
      <c r="A404" s="3164"/>
      <c r="B404" s="3165"/>
      <c r="C404" s="3165"/>
      <c r="D404" s="3165"/>
      <c r="E404" s="3165"/>
      <c r="F404" s="3165"/>
      <c r="G404" s="3165"/>
      <c r="H404" s="3165"/>
      <c r="I404" s="3165"/>
      <c r="J404" s="3166"/>
      <c r="K404" s="3248"/>
      <c r="L404" s="3240"/>
      <c r="M404" s="3241"/>
      <c r="N404" s="3168"/>
      <c r="O404" s="3240"/>
      <c r="P404" s="3240"/>
      <c r="Q404" s="3169"/>
      <c r="R404" s="3240"/>
      <c r="S404" s="3170"/>
      <c r="T404" s="3171"/>
      <c r="U404" s="3172"/>
      <c r="V404" s="3173"/>
      <c r="W404" s="3171"/>
      <c r="X404" s="3242"/>
      <c r="Y404" s="3242"/>
    </row>
    <row r="405" spans="1:25" s="3215" customFormat="1">
      <c r="A405" s="3164"/>
      <c r="B405" s="3165"/>
      <c r="C405" s="3165"/>
      <c r="D405" s="3165"/>
      <c r="E405" s="3165"/>
      <c r="F405" s="3165"/>
      <c r="G405" s="3165"/>
      <c r="H405" s="3165"/>
      <c r="I405" s="3165"/>
      <c r="J405" s="3166"/>
      <c r="K405" s="3248"/>
      <c r="L405" s="3240"/>
      <c r="M405" s="3241"/>
      <c r="N405" s="3168"/>
      <c r="O405" s="3240"/>
      <c r="P405" s="3240"/>
      <c r="Q405" s="3169"/>
      <c r="R405" s="3240"/>
      <c r="S405" s="3170"/>
      <c r="T405" s="3171"/>
      <c r="U405" s="3172"/>
      <c r="V405" s="3173"/>
      <c r="W405" s="3171"/>
      <c r="X405" s="3242"/>
      <c r="Y405" s="3242"/>
    </row>
    <row r="406" spans="1:25" s="3215" customFormat="1">
      <c r="A406" s="3164"/>
      <c r="B406" s="3165"/>
      <c r="C406" s="3165"/>
      <c r="D406" s="3165"/>
      <c r="E406" s="3165"/>
      <c r="F406" s="3165"/>
      <c r="G406" s="3165"/>
      <c r="H406" s="3165"/>
      <c r="I406" s="3165"/>
      <c r="J406" s="3166"/>
      <c r="K406" s="3248"/>
      <c r="L406" s="3240"/>
      <c r="M406" s="3241"/>
      <c r="N406" s="3168"/>
      <c r="O406" s="3240"/>
      <c r="P406" s="3240"/>
      <c r="Q406" s="3169"/>
      <c r="R406" s="3240"/>
      <c r="S406" s="3170"/>
      <c r="T406" s="3171"/>
      <c r="U406" s="3172"/>
      <c r="V406" s="3173"/>
      <c r="W406" s="3171"/>
      <c r="X406" s="3242"/>
      <c r="Y406" s="3242"/>
    </row>
    <row r="407" spans="1:25" s="3215" customFormat="1">
      <c r="A407" s="3164"/>
      <c r="B407" s="3165"/>
      <c r="C407" s="3165"/>
      <c r="D407" s="3165"/>
      <c r="E407" s="3165"/>
      <c r="F407" s="3165"/>
      <c r="G407" s="3165"/>
      <c r="H407" s="3165"/>
      <c r="I407" s="3165"/>
      <c r="J407" s="3166"/>
      <c r="K407" s="3248"/>
      <c r="L407" s="3240"/>
      <c r="M407" s="3241"/>
      <c r="N407" s="3168"/>
      <c r="O407" s="3240"/>
      <c r="P407" s="3240"/>
      <c r="Q407" s="3169"/>
      <c r="R407" s="3240"/>
      <c r="S407" s="3170"/>
      <c r="T407" s="3171"/>
      <c r="U407" s="3172"/>
      <c r="V407" s="3173"/>
      <c r="W407" s="3171"/>
      <c r="X407" s="3242"/>
      <c r="Y407" s="3242"/>
    </row>
    <row r="408" spans="1:25" s="3215" customFormat="1">
      <c r="A408" s="3164"/>
      <c r="B408" s="3165"/>
      <c r="C408" s="3165"/>
      <c r="D408" s="3165"/>
      <c r="E408" s="3165"/>
      <c r="F408" s="3165"/>
      <c r="G408" s="3165"/>
      <c r="H408" s="3165"/>
      <c r="I408" s="3165"/>
      <c r="J408" s="3166"/>
      <c r="K408" s="3248"/>
      <c r="L408" s="3240"/>
      <c r="M408" s="3241"/>
      <c r="N408" s="3168"/>
      <c r="O408" s="3240"/>
      <c r="P408" s="3240"/>
      <c r="Q408" s="3169"/>
      <c r="R408" s="3240"/>
      <c r="S408" s="3170"/>
      <c r="T408" s="3171"/>
      <c r="U408" s="3172"/>
      <c r="V408" s="3173"/>
      <c r="W408" s="3171"/>
      <c r="X408" s="3242"/>
      <c r="Y408" s="3242"/>
    </row>
    <row r="409" spans="1:25" s="3215" customFormat="1">
      <c r="A409" s="3164"/>
      <c r="B409" s="3165"/>
      <c r="C409" s="3165"/>
      <c r="D409" s="3165"/>
      <c r="E409" s="3165"/>
      <c r="F409" s="3165"/>
      <c r="G409" s="3165"/>
      <c r="H409" s="3165"/>
      <c r="I409" s="3165"/>
      <c r="J409" s="3166"/>
      <c r="K409" s="3248"/>
      <c r="L409" s="3240"/>
      <c r="M409" s="3241"/>
      <c r="N409" s="3168"/>
      <c r="O409" s="3240"/>
      <c r="P409" s="3240"/>
      <c r="Q409" s="3169"/>
      <c r="R409" s="3240"/>
      <c r="S409" s="3170"/>
      <c r="T409" s="3171"/>
      <c r="U409" s="3172"/>
      <c r="V409" s="3173"/>
      <c r="W409" s="3171"/>
      <c r="X409" s="3242"/>
      <c r="Y409" s="3242"/>
    </row>
    <row r="410" spans="1:25" s="3215" customFormat="1">
      <c r="A410" s="3164"/>
      <c r="B410" s="3165"/>
      <c r="C410" s="3165"/>
      <c r="D410" s="3165"/>
      <c r="E410" s="3165"/>
      <c r="F410" s="3165"/>
      <c r="G410" s="3165"/>
      <c r="H410" s="3165"/>
      <c r="I410" s="3165"/>
      <c r="J410" s="3166"/>
      <c r="K410" s="3248"/>
      <c r="L410" s="3240"/>
      <c r="M410" s="3241"/>
      <c r="N410" s="3168"/>
      <c r="O410" s="3240"/>
      <c r="P410" s="3240"/>
      <c r="Q410" s="3169"/>
      <c r="R410" s="3240"/>
      <c r="S410" s="3170"/>
      <c r="T410" s="3171"/>
      <c r="U410" s="3172"/>
      <c r="V410" s="3173"/>
      <c r="W410" s="3171"/>
      <c r="X410" s="3242"/>
      <c r="Y410" s="3242"/>
    </row>
    <row r="411" spans="1:25" s="3215" customFormat="1">
      <c r="A411" s="3164"/>
      <c r="B411" s="3165"/>
      <c r="C411" s="3165"/>
      <c r="D411" s="3165"/>
      <c r="E411" s="3165"/>
      <c r="F411" s="3165"/>
      <c r="G411" s="3165"/>
      <c r="H411" s="3165"/>
      <c r="I411" s="3165"/>
      <c r="J411" s="3166"/>
      <c r="K411" s="3248"/>
      <c r="L411" s="3240"/>
      <c r="M411" s="3241"/>
      <c r="N411" s="3168"/>
      <c r="O411" s="3240"/>
      <c r="P411" s="3240"/>
      <c r="Q411" s="3169"/>
      <c r="R411" s="3240"/>
      <c r="S411" s="3170"/>
      <c r="T411" s="3171"/>
      <c r="U411" s="3172"/>
      <c r="V411" s="3173"/>
      <c r="W411" s="3171"/>
      <c r="X411" s="3242"/>
      <c r="Y411" s="3242"/>
    </row>
    <row r="412" spans="1:25" s="3215" customFormat="1">
      <c r="A412" s="3164"/>
      <c r="B412" s="3165"/>
      <c r="C412" s="3165"/>
      <c r="D412" s="3165"/>
      <c r="E412" s="3165"/>
      <c r="F412" s="3165"/>
      <c r="G412" s="3165"/>
      <c r="H412" s="3165"/>
      <c r="I412" s="3165"/>
      <c r="J412" s="3166"/>
      <c r="K412" s="3248"/>
      <c r="L412" s="3240"/>
      <c r="M412" s="3241"/>
      <c r="N412" s="3168"/>
      <c r="O412" s="3240"/>
      <c r="P412" s="3240"/>
      <c r="Q412" s="3169"/>
      <c r="R412" s="3240"/>
      <c r="S412" s="3170"/>
      <c r="T412" s="3171"/>
      <c r="U412" s="3172"/>
      <c r="V412" s="3173"/>
      <c r="W412" s="3171"/>
      <c r="X412" s="3242"/>
      <c r="Y412" s="3242"/>
    </row>
    <row r="413" spans="1:25" s="3215" customFormat="1">
      <c r="A413" s="3164"/>
      <c r="B413" s="3165"/>
      <c r="C413" s="3165"/>
      <c r="D413" s="3165"/>
      <c r="E413" s="3165"/>
      <c r="F413" s="3165"/>
      <c r="G413" s="3165"/>
      <c r="H413" s="3165"/>
      <c r="I413" s="3165"/>
      <c r="J413" s="3166"/>
      <c r="K413" s="3248"/>
      <c r="L413" s="3240"/>
      <c r="M413" s="3241"/>
      <c r="N413" s="3168"/>
      <c r="O413" s="3240"/>
      <c r="P413" s="3240"/>
      <c r="Q413" s="3169"/>
      <c r="R413" s="3240"/>
      <c r="S413" s="3170"/>
      <c r="T413" s="3171"/>
      <c r="U413" s="3172"/>
      <c r="V413" s="3173"/>
      <c r="W413" s="3171"/>
      <c r="X413" s="3242"/>
      <c r="Y413" s="3242"/>
    </row>
    <row r="414" spans="1:25" s="3215" customFormat="1">
      <c r="A414" s="3164"/>
      <c r="B414" s="3165"/>
      <c r="C414" s="3165"/>
      <c r="D414" s="3165"/>
      <c r="E414" s="3165"/>
      <c r="F414" s="3165"/>
      <c r="G414" s="3165"/>
      <c r="H414" s="3165"/>
      <c r="I414" s="3165"/>
      <c r="J414" s="3166"/>
      <c r="K414" s="3248"/>
      <c r="L414" s="3240"/>
      <c r="M414" s="3241"/>
      <c r="N414" s="3168"/>
      <c r="O414" s="3240"/>
      <c r="P414" s="3240"/>
      <c r="Q414" s="3169"/>
      <c r="R414" s="3240"/>
      <c r="S414" s="3170"/>
      <c r="T414" s="3171"/>
      <c r="U414" s="3172"/>
      <c r="V414" s="3173"/>
      <c r="W414" s="3171"/>
      <c r="X414" s="3242"/>
      <c r="Y414" s="3242"/>
    </row>
    <row r="415" spans="1:25" s="3215" customFormat="1">
      <c r="A415" s="3164"/>
      <c r="B415" s="3165"/>
      <c r="C415" s="3165"/>
      <c r="D415" s="3165"/>
      <c r="E415" s="3165"/>
      <c r="F415" s="3165"/>
      <c r="G415" s="3165"/>
      <c r="H415" s="3165"/>
      <c r="I415" s="3165"/>
      <c r="J415" s="3166"/>
      <c r="K415" s="3248"/>
      <c r="L415" s="3240"/>
      <c r="M415" s="3241"/>
      <c r="N415" s="3168"/>
      <c r="O415" s="3240"/>
      <c r="P415" s="3240"/>
      <c r="Q415" s="3169"/>
      <c r="R415" s="3240"/>
      <c r="S415" s="3170"/>
      <c r="T415" s="3171"/>
      <c r="U415" s="3172"/>
      <c r="V415" s="3173"/>
      <c r="W415" s="3171"/>
      <c r="X415" s="3242"/>
      <c r="Y415" s="3242"/>
    </row>
    <row r="416" spans="1:25" s="3215" customFormat="1">
      <c r="A416" s="3164"/>
      <c r="B416" s="3165"/>
      <c r="C416" s="3165"/>
      <c r="D416" s="3165"/>
      <c r="E416" s="3165"/>
      <c r="F416" s="3165"/>
      <c r="G416" s="3165"/>
      <c r="H416" s="3165"/>
      <c r="I416" s="3165"/>
      <c r="J416" s="3166"/>
      <c r="K416" s="3248"/>
      <c r="L416" s="3240"/>
      <c r="M416" s="3241"/>
      <c r="N416" s="3168"/>
      <c r="O416" s="3240"/>
      <c r="P416" s="3240"/>
      <c r="Q416" s="3169"/>
      <c r="R416" s="3240"/>
      <c r="S416" s="3170"/>
      <c r="T416" s="3171"/>
      <c r="U416" s="3172"/>
      <c r="V416" s="3173"/>
      <c r="W416" s="3171"/>
      <c r="X416" s="3242"/>
      <c r="Y416" s="3242"/>
    </row>
    <row r="417" spans="1:25" s="3215" customFormat="1">
      <c r="A417" s="3164"/>
      <c r="B417" s="3165"/>
      <c r="C417" s="3165"/>
      <c r="D417" s="3165"/>
      <c r="E417" s="3165"/>
      <c r="F417" s="3165"/>
      <c r="G417" s="3165"/>
      <c r="H417" s="3165"/>
      <c r="I417" s="3165"/>
      <c r="J417" s="3166"/>
      <c r="K417" s="3248"/>
      <c r="L417" s="3240"/>
      <c r="M417" s="3241"/>
      <c r="N417" s="3168"/>
      <c r="O417" s="3240"/>
      <c r="P417" s="3240"/>
      <c r="Q417" s="3169"/>
      <c r="R417" s="3240"/>
      <c r="S417" s="3170"/>
      <c r="T417" s="3171"/>
      <c r="U417" s="3172"/>
      <c r="V417" s="3173"/>
      <c r="W417" s="3171"/>
      <c r="X417" s="3242"/>
      <c r="Y417" s="3242"/>
    </row>
    <row r="418" spans="1:25" s="3215" customFormat="1">
      <c r="A418" s="3164"/>
      <c r="B418" s="3165"/>
      <c r="C418" s="3165"/>
      <c r="D418" s="3165"/>
      <c r="E418" s="3165"/>
      <c r="F418" s="3165"/>
      <c r="G418" s="3165"/>
      <c r="H418" s="3165"/>
      <c r="I418" s="3165"/>
      <c r="J418" s="3166"/>
      <c r="K418" s="3248"/>
      <c r="L418" s="3240"/>
      <c r="M418" s="3241"/>
      <c r="N418" s="3168"/>
      <c r="O418" s="3240"/>
      <c r="P418" s="3240"/>
      <c r="Q418" s="3169"/>
      <c r="R418" s="3240"/>
      <c r="S418" s="3170"/>
      <c r="T418" s="3171"/>
      <c r="U418" s="3172"/>
      <c r="V418" s="3173"/>
      <c r="W418" s="3171"/>
      <c r="X418" s="3242"/>
      <c r="Y418" s="3242"/>
    </row>
    <row r="419" spans="1:25" s="3215" customFormat="1">
      <c r="A419" s="3164"/>
      <c r="B419" s="3165"/>
      <c r="C419" s="3165"/>
      <c r="D419" s="3165"/>
      <c r="E419" s="3165"/>
      <c r="F419" s="3165"/>
      <c r="G419" s="3165"/>
      <c r="H419" s="3165"/>
      <c r="I419" s="3165"/>
      <c r="J419" s="3166"/>
      <c r="K419" s="3248"/>
      <c r="L419" s="3240"/>
      <c r="M419" s="3241"/>
      <c r="N419" s="3168"/>
      <c r="O419" s="3240"/>
      <c r="P419" s="3240"/>
      <c r="Q419" s="3169"/>
      <c r="R419" s="3240"/>
      <c r="S419" s="3170"/>
      <c r="T419" s="3171"/>
      <c r="U419" s="3172"/>
      <c r="V419" s="3173"/>
      <c r="W419" s="3171"/>
      <c r="X419" s="3242"/>
      <c r="Y419" s="3242"/>
    </row>
    <row r="420" spans="1:25" s="3215" customFormat="1">
      <c r="A420" s="3164"/>
      <c r="B420" s="3165"/>
      <c r="C420" s="3165"/>
      <c r="D420" s="3165"/>
      <c r="E420" s="3165"/>
      <c r="F420" s="3165"/>
      <c r="G420" s="3165"/>
      <c r="H420" s="3165"/>
      <c r="I420" s="3165"/>
      <c r="J420" s="3166"/>
      <c r="K420" s="3248"/>
      <c r="L420" s="3240"/>
      <c r="M420" s="3241"/>
      <c r="N420" s="3168"/>
      <c r="O420" s="3240"/>
      <c r="P420" s="3240"/>
      <c r="Q420" s="3169"/>
      <c r="R420" s="3240"/>
      <c r="S420" s="3170"/>
      <c r="T420" s="3171"/>
      <c r="U420" s="3172"/>
      <c r="V420" s="3173"/>
      <c r="W420" s="3171"/>
      <c r="X420" s="3242"/>
      <c r="Y420" s="3242"/>
    </row>
    <row r="421" spans="1:25" s="3215" customFormat="1">
      <c r="A421" s="3164"/>
      <c r="B421" s="3165"/>
      <c r="C421" s="3165"/>
      <c r="D421" s="3165"/>
      <c r="E421" s="3165"/>
      <c r="F421" s="3165"/>
      <c r="G421" s="3165"/>
      <c r="H421" s="3165"/>
      <c r="I421" s="3165"/>
      <c r="J421" s="3166"/>
      <c r="K421" s="3248"/>
      <c r="L421" s="3240"/>
      <c r="M421" s="3241"/>
      <c r="N421" s="3168"/>
      <c r="O421" s="3240"/>
      <c r="P421" s="3240"/>
      <c r="Q421" s="3169"/>
      <c r="R421" s="3240"/>
      <c r="S421" s="3170"/>
      <c r="T421" s="3171"/>
      <c r="U421" s="3172"/>
      <c r="V421" s="3173"/>
      <c r="W421" s="3171"/>
      <c r="X421" s="3242"/>
      <c r="Y421" s="3242"/>
    </row>
    <row r="422" spans="1:25" s="3215" customFormat="1">
      <c r="A422" s="3164"/>
      <c r="B422" s="3165"/>
      <c r="C422" s="3165"/>
      <c r="D422" s="3165"/>
      <c r="E422" s="3165"/>
      <c r="F422" s="3165"/>
      <c r="G422" s="3165"/>
      <c r="H422" s="3165"/>
      <c r="I422" s="3165"/>
      <c r="J422" s="3166"/>
      <c r="K422" s="3248"/>
      <c r="L422" s="3240"/>
      <c r="M422" s="3241"/>
      <c r="N422" s="3168"/>
      <c r="O422" s="3240"/>
      <c r="P422" s="3240"/>
      <c r="Q422" s="3169"/>
      <c r="R422" s="3240"/>
      <c r="S422" s="3170"/>
      <c r="T422" s="3171"/>
      <c r="U422" s="3172"/>
      <c r="V422" s="3173"/>
      <c r="W422" s="3171"/>
      <c r="X422" s="3242"/>
      <c r="Y422" s="3242"/>
    </row>
    <row r="423" spans="1:25" s="3215" customFormat="1">
      <c r="A423" s="3164"/>
      <c r="B423" s="3165"/>
      <c r="C423" s="3165"/>
      <c r="D423" s="3165"/>
      <c r="E423" s="3165"/>
      <c r="F423" s="3165"/>
      <c r="G423" s="3165"/>
      <c r="H423" s="3165"/>
      <c r="I423" s="3165"/>
      <c r="J423" s="3166"/>
      <c r="K423" s="3248"/>
      <c r="L423" s="3240"/>
      <c r="M423" s="3241"/>
      <c r="N423" s="3168"/>
      <c r="O423" s="3240"/>
      <c r="P423" s="3240"/>
      <c r="Q423" s="3169"/>
      <c r="R423" s="3240"/>
      <c r="S423" s="3170"/>
      <c r="T423" s="3171"/>
      <c r="U423" s="3172"/>
      <c r="V423" s="3173"/>
      <c r="W423" s="3171"/>
      <c r="X423" s="3242"/>
      <c r="Y423" s="3242"/>
    </row>
    <row r="424" spans="1:25" s="3215" customFormat="1">
      <c r="A424" s="3164"/>
      <c r="B424" s="3165"/>
      <c r="C424" s="3165"/>
      <c r="D424" s="3165"/>
      <c r="E424" s="3165"/>
      <c r="F424" s="3165"/>
      <c r="G424" s="3165"/>
      <c r="H424" s="3165"/>
      <c r="I424" s="3165"/>
      <c r="J424" s="3166"/>
      <c r="K424" s="3248"/>
      <c r="L424" s="3240"/>
      <c r="M424" s="3241"/>
      <c r="N424" s="3168"/>
      <c r="O424" s="3240"/>
      <c r="P424" s="3240"/>
      <c r="Q424" s="3169"/>
      <c r="R424" s="3240"/>
      <c r="S424" s="3170"/>
      <c r="T424" s="3171"/>
      <c r="U424" s="3172"/>
      <c r="V424" s="3173"/>
      <c r="W424" s="3171"/>
      <c r="X424" s="3242"/>
      <c r="Y424" s="3242"/>
    </row>
    <row r="425" spans="1:25" s="3215" customFormat="1">
      <c r="A425" s="3164"/>
      <c r="B425" s="3165"/>
      <c r="C425" s="3165"/>
      <c r="D425" s="3165"/>
      <c r="E425" s="3165"/>
      <c r="F425" s="3165"/>
      <c r="G425" s="3165"/>
      <c r="H425" s="3165"/>
      <c r="I425" s="3165"/>
      <c r="J425" s="3166"/>
      <c r="K425" s="3248"/>
      <c r="L425" s="3240"/>
      <c r="M425" s="3241"/>
      <c r="N425" s="3168"/>
      <c r="O425" s="3240"/>
      <c r="P425" s="3240"/>
      <c r="Q425" s="3169"/>
      <c r="R425" s="3240"/>
      <c r="S425" s="3170"/>
      <c r="T425" s="3171"/>
      <c r="U425" s="3172"/>
      <c r="V425" s="3173"/>
      <c r="W425" s="3171"/>
      <c r="X425" s="3242"/>
      <c r="Y425" s="3242"/>
    </row>
    <row r="426" spans="1:25" s="3215" customFormat="1">
      <c r="A426" s="3164"/>
      <c r="B426" s="3165"/>
      <c r="C426" s="3165"/>
      <c r="D426" s="3165"/>
      <c r="E426" s="3165"/>
      <c r="F426" s="3165"/>
      <c r="G426" s="3165"/>
      <c r="H426" s="3165"/>
      <c r="I426" s="3165"/>
      <c r="J426" s="3166"/>
      <c r="K426" s="3248"/>
      <c r="L426" s="3240"/>
      <c r="M426" s="3241"/>
      <c r="N426" s="3168"/>
      <c r="O426" s="3240"/>
      <c r="P426" s="3240"/>
      <c r="Q426" s="3169"/>
      <c r="R426" s="3240"/>
      <c r="S426" s="3170"/>
      <c r="T426" s="3171"/>
      <c r="U426" s="3172"/>
      <c r="V426" s="3173"/>
      <c r="W426" s="3171"/>
      <c r="X426" s="3242"/>
      <c r="Y426" s="3242"/>
    </row>
    <row r="427" spans="1:25" s="3215" customFormat="1">
      <c r="A427" s="3164"/>
      <c r="B427" s="3165"/>
      <c r="C427" s="3165"/>
      <c r="D427" s="3165"/>
      <c r="E427" s="3165"/>
      <c r="F427" s="3165"/>
      <c r="G427" s="3165"/>
      <c r="H427" s="3165"/>
      <c r="I427" s="3165"/>
      <c r="J427" s="3166"/>
      <c r="K427" s="3248"/>
      <c r="L427" s="3240"/>
      <c r="M427" s="3241"/>
      <c r="N427" s="3168"/>
      <c r="O427" s="3240"/>
      <c r="P427" s="3240"/>
      <c r="Q427" s="3169"/>
      <c r="R427" s="3240"/>
      <c r="S427" s="3170"/>
      <c r="T427" s="3171"/>
      <c r="U427" s="3172"/>
      <c r="V427" s="3173"/>
      <c r="W427" s="3171"/>
      <c r="X427" s="3242"/>
      <c r="Y427" s="3242"/>
    </row>
    <row r="428" spans="1:25" s="3215" customFormat="1">
      <c r="A428" s="3164"/>
      <c r="B428" s="3165"/>
      <c r="C428" s="3165"/>
      <c r="D428" s="3165"/>
      <c r="E428" s="3165"/>
      <c r="F428" s="3165"/>
      <c r="G428" s="3165"/>
      <c r="H428" s="3165"/>
      <c r="I428" s="3165"/>
      <c r="J428" s="3166"/>
      <c r="K428" s="3248"/>
      <c r="L428" s="3240"/>
      <c r="M428" s="3241"/>
      <c r="N428" s="3168"/>
      <c r="O428" s="3240"/>
      <c r="P428" s="3240"/>
      <c r="Q428" s="3169"/>
      <c r="R428" s="3240"/>
      <c r="S428" s="3170"/>
      <c r="T428" s="3171"/>
      <c r="U428" s="3172"/>
      <c r="V428" s="3173"/>
      <c r="W428" s="3171"/>
      <c r="X428" s="3242"/>
      <c r="Y428" s="3242"/>
    </row>
    <row r="429" spans="1:25" s="3215" customFormat="1">
      <c r="A429" s="3164"/>
      <c r="B429" s="3165"/>
      <c r="C429" s="3165"/>
      <c r="D429" s="3165"/>
      <c r="E429" s="3165"/>
      <c r="F429" s="3165"/>
      <c r="G429" s="3165"/>
      <c r="H429" s="3165"/>
      <c r="I429" s="3165"/>
      <c r="J429" s="3166"/>
      <c r="K429" s="3248"/>
      <c r="L429" s="3240"/>
      <c r="M429" s="3241"/>
      <c r="N429" s="3168"/>
      <c r="O429" s="3240"/>
      <c r="P429" s="3240"/>
      <c r="Q429" s="3169"/>
      <c r="R429" s="3240"/>
      <c r="S429" s="3170"/>
      <c r="T429" s="3171"/>
      <c r="U429" s="3172"/>
      <c r="V429" s="3173"/>
      <c r="W429" s="3171"/>
      <c r="X429" s="3242"/>
      <c r="Y429" s="3242"/>
    </row>
    <row r="430" spans="1:25" s="3215" customFormat="1">
      <c r="A430" s="3164"/>
      <c r="B430" s="3165"/>
      <c r="C430" s="3165"/>
      <c r="D430" s="3165"/>
      <c r="E430" s="3165"/>
      <c r="F430" s="3165"/>
      <c r="G430" s="3165"/>
      <c r="H430" s="3165"/>
      <c r="I430" s="3165"/>
      <c r="J430" s="3166"/>
      <c r="K430" s="3248"/>
      <c r="L430" s="3240"/>
      <c r="M430" s="3241"/>
      <c r="N430" s="3168"/>
      <c r="O430" s="3240"/>
      <c r="P430" s="3240"/>
      <c r="Q430" s="3169"/>
      <c r="R430" s="3240"/>
      <c r="S430" s="3170"/>
      <c r="T430" s="3171"/>
      <c r="U430" s="3172"/>
      <c r="V430" s="3173"/>
      <c r="W430" s="3171"/>
      <c r="X430" s="3242"/>
      <c r="Y430" s="3242"/>
    </row>
    <row r="431" spans="1:25" s="3215" customFormat="1">
      <c r="A431" s="3164"/>
      <c r="B431" s="3165"/>
      <c r="C431" s="3165"/>
      <c r="D431" s="3165"/>
      <c r="E431" s="3165"/>
      <c r="F431" s="3165"/>
      <c r="G431" s="3165"/>
      <c r="H431" s="3165"/>
      <c r="I431" s="3165"/>
      <c r="J431" s="3166"/>
      <c r="K431" s="3248"/>
      <c r="L431" s="3240"/>
      <c r="M431" s="3241"/>
      <c r="N431" s="3168"/>
      <c r="O431" s="3240"/>
      <c r="P431" s="3240"/>
      <c r="Q431" s="3169"/>
      <c r="R431" s="3240"/>
      <c r="S431" s="3170"/>
      <c r="T431" s="3171"/>
      <c r="U431" s="3172"/>
      <c r="V431" s="3173"/>
      <c r="W431" s="3171"/>
      <c r="X431" s="3242"/>
      <c r="Y431" s="3242"/>
    </row>
    <row r="432" spans="1:25" s="3215" customFormat="1">
      <c r="A432" s="3164"/>
      <c r="B432" s="3165"/>
      <c r="C432" s="3165"/>
      <c r="D432" s="3165"/>
      <c r="E432" s="3165"/>
      <c r="F432" s="3165"/>
      <c r="G432" s="3165"/>
      <c r="H432" s="3165"/>
      <c r="I432" s="3165"/>
      <c r="J432" s="3166"/>
      <c r="K432" s="3248"/>
      <c r="L432" s="3240"/>
      <c r="M432" s="3241"/>
      <c r="N432" s="3168"/>
      <c r="O432" s="3240"/>
      <c r="P432" s="3240"/>
      <c r="Q432" s="3169"/>
      <c r="R432" s="3240"/>
      <c r="S432" s="3170"/>
      <c r="T432" s="3171"/>
      <c r="U432" s="3172"/>
      <c r="V432" s="3173"/>
      <c r="W432" s="3171"/>
      <c r="X432" s="3242"/>
      <c r="Y432" s="3242"/>
    </row>
    <row r="433" spans="1:25" s="3215" customFormat="1">
      <c r="A433" s="3164"/>
      <c r="B433" s="3165"/>
      <c r="C433" s="3165"/>
      <c r="D433" s="3165"/>
      <c r="E433" s="3165"/>
      <c r="F433" s="3165"/>
      <c r="G433" s="3165"/>
      <c r="H433" s="3165"/>
      <c r="I433" s="3165"/>
      <c r="J433" s="3166"/>
      <c r="K433" s="3248"/>
      <c r="L433" s="3240"/>
      <c r="M433" s="3241"/>
      <c r="N433" s="3168"/>
      <c r="O433" s="3240"/>
      <c r="P433" s="3240"/>
      <c r="Q433" s="3169"/>
      <c r="R433" s="3240"/>
      <c r="S433" s="3170"/>
      <c r="T433" s="3171"/>
      <c r="U433" s="3172"/>
      <c r="V433" s="3173"/>
      <c r="W433" s="3171"/>
      <c r="X433" s="3242"/>
      <c r="Y433" s="3242"/>
    </row>
    <row r="434" spans="1:25" s="3215" customFormat="1">
      <c r="A434" s="3164"/>
      <c r="B434" s="3165"/>
      <c r="C434" s="3165"/>
      <c r="D434" s="3165"/>
      <c r="E434" s="3165"/>
      <c r="F434" s="3165"/>
      <c r="G434" s="3165"/>
      <c r="H434" s="3165"/>
      <c r="I434" s="3165"/>
      <c r="J434" s="3166"/>
      <c r="K434" s="3248"/>
      <c r="L434" s="3240"/>
      <c r="M434" s="3241"/>
      <c r="N434" s="3168"/>
      <c r="O434" s="3240"/>
      <c r="P434" s="3240"/>
      <c r="Q434" s="3169"/>
      <c r="R434" s="3240"/>
      <c r="S434" s="3170"/>
      <c r="T434" s="3171"/>
      <c r="U434" s="3172"/>
      <c r="V434" s="3173"/>
      <c r="W434" s="3171"/>
      <c r="X434" s="3242"/>
      <c r="Y434" s="3242"/>
    </row>
    <row r="435" spans="1:25" s="3215" customFormat="1">
      <c r="A435" s="3164"/>
      <c r="B435" s="3165"/>
      <c r="C435" s="3165"/>
      <c r="D435" s="3165"/>
      <c r="E435" s="3165"/>
      <c r="F435" s="3165"/>
      <c r="G435" s="3165"/>
      <c r="H435" s="3165"/>
      <c r="I435" s="3165"/>
      <c r="J435" s="3166"/>
      <c r="K435" s="3248"/>
      <c r="L435" s="3240"/>
      <c r="M435" s="3241"/>
      <c r="N435" s="3168"/>
      <c r="O435" s="3240"/>
      <c r="P435" s="3240"/>
      <c r="Q435" s="3169"/>
      <c r="R435" s="3240"/>
      <c r="S435" s="3170"/>
      <c r="T435" s="3171"/>
      <c r="U435" s="3172"/>
      <c r="V435" s="3173"/>
      <c r="W435" s="3171"/>
      <c r="X435" s="3242"/>
      <c r="Y435" s="3242"/>
    </row>
    <row r="436" spans="1:25" s="3215" customFormat="1">
      <c r="A436" s="3164"/>
      <c r="B436" s="3165"/>
      <c r="C436" s="3165"/>
      <c r="D436" s="3165"/>
      <c r="E436" s="3165"/>
      <c r="F436" s="3165"/>
      <c r="G436" s="3165"/>
      <c r="H436" s="3165"/>
      <c r="I436" s="3165"/>
      <c r="J436" s="3166"/>
      <c r="K436" s="3248"/>
      <c r="L436" s="3240"/>
      <c r="M436" s="3241"/>
      <c r="N436" s="3168"/>
      <c r="O436" s="3240"/>
      <c r="P436" s="3240"/>
      <c r="Q436" s="3169"/>
      <c r="R436" s="3240"/>
      <c r="S436" s="3170"/>
      <c r="T436" s="3171"/>
      <c r="U436" s="3172"/>
      <c r="V436" s="3173"/>
      <c r="W436" s="3171"/>
      <c r="X436" s="3242"/>
      <c r="Y436" s="3242"/>
    </row>
    <row r="437" spans="1:25" s="3215" customFormat="1">
      <c r="A437" s="3164"/>
      <c r="B437" s="3165"/>
      <c r="C437" s="3165"/>
      <c r="D437" s="3165"/>
      <c r="E437" s="3165"/>
      <c r="F437" s="3165"/>
      <c r="G437" s="3165"/>
      <c r="H437" s="3165"/>
      <c r="I437" s="3165"/>
      <c r="J437" s="3166"/>
      <c r="K437" s="3248"/>
      <c r="L437" s="3240"/>
      <c r="M437" s="3241"/>
      <c r="N437" s="3168"/>
      <c r="O437" s="3240"/>
      <c r="P437" s="3240"/>
      <c r="Q437" s="3169"/>
      <c r="R437" s="3240"/>
      <c r="S437" s="3170"/>
      <c r="T437" s="3171"/>
      <c r="U437" s="3172"/>
      <c r="V437" s="3173"/>
      <c r="W437" s="3171"/>
      <c r="X437" s="3242"/>
      <c r="Y437" s="3242"/>
    </row>
    <row r="438" spans="1:25" s="3215" customFormat="1">
      <c r="A438" s="3164"/>
      <c r="B438" s="3165"/>
      <c r="C438" s="3165"/>
      <c r="D438" s="3165"/>
      <c r="E438" s="3165"/>
      <c r="F438" s="3165"/>
      <c r="G438" s="3165"/>
      <c r="H438" s="3165"/>
      <c r="I438" s="3165"/>
      <c r="J438" s="3166"/>
      <c r="K438" s="3248"/>
      <c r="L438" s="3240"/>
      <c r="M438" s="3241"/>
      <c r="N438" s="3168"/>
      <c r="O438" s="3240"/>
      <c r="P438" s="3240"/>
      <c r="Q438" s="3169"/>
      <c r="R438" s="3240"/>
      <c r="S438" s="3170"/>
      <c r="T438" s="3171"/>
      <c r="U438" s="3172"/>
      <c r="V438" s="3173"/>
      <c r="W438" s="3171"/>
      <c r="X438" s="3242"/>
      <c r="Y438" s="3242"/>
    </row>
    <row r="439" spans="1:25" s="3215" customFormat="1">
      <c r="A439" s="3164"/>
      <c r="B439" s="3165"/>
      <c r="C439" s="3165"/>
      <c r="D439" s="3165"/>
      <c r="E439" s="3165"/>
      <c r="F439" s="3165"/>
      <c r="G439" s="3165"/>
      <c r="H439" s="3165"/>
      <c r="I439" s="3165"/>
      <c r="J439" s="3166"/>
      <c r="K439" s="3248"/>
      <c r="L439" s="3240"/>
      <c r="M439" s="3241"/>
      <c r="N439" s="3168"/>
      <c r="O439" s="3240"/>
      <c r="P439" s="3240"/>
      <c r="Q439" s="3169"/>
      <c r="R439" s="3240"/>
      <c r="S439" s="3170"/>
      <c r="T439" s="3171"/>
      <c r="U439" s="3172"/>
      <c r="V439" s="3173"/>
      <c r="W439" s="3171"/>
      <c r="X439" s="3242"/>
      <c r="Y439" s="3242"/>
    </row>
    <row r="440" spans="1:25" s="3215" customFormat="1">
      <c r="A440" s="3164"/>
      <c r="B440" s="3165"/>
      <c r="C440" s="3165"/>
      <c r="D440" s="3165"/>
      <c r="E440" s="3165"/>
      <c r="F440" s="3165"/>
      <c r="G440" s="3165"/>
      <c r="H440" s="3165"/>
      <c r="I440" s="3165"/>
      <c r="J440" s="3166"/>
      <c r="K440" s="3248"/>
      <c r="L440" s="3240"/>
      <c r="M440" s="3241"/>
      <c r="N440" s="3168"/>
      <c r="O440" s="3240"/>
      <c r="P440" s="3240"/>
      <c r="Q440" s="3169"/>
      <c r="R440" s="3240"/>
      <c r="S440" s="3170"/>
      <c r="T440" s="3171"/>
      <c r="U440" s="3172"/>
      <c r="V440" s="3173"/>
      <c r="W440" s="3171"/>
      <c r="X440" s="3242"/>
      <c r="Y440" s="3242"/>
    </row>
    <row r="441" spans="1:25" s="3215" customFormat="1">
      <c r="A441" s="3164"/>
      <c r="B441" s="3165"/>
      <c r="C441" s="3165"/>
      <c r="D441" s="3165"/>
      <c r="E441" s="3165"/>
      <c r="F441" s="3165"/>
      <c r="G441" s="3165"/>
      <c r="H441" s="3165"/>
      <c r="I441" s="3165"/>
      <c r="J441" s="3166"/>
      <c r="K441" s="3248"/>
      <c r="L441" s="3240"/>
      <c r="M441" s="3241"/>
      <c r="N441" s="3168"/>
      <c r="O441" s="3240"/>
      <c r="P441" s="3240"/>
      <c r="Q441" s="3169"/>
      <c r="R441" s="3240"/>
      <c r="S441" s="3170"/>
      <c r="T441" s="3171"/>
      <c r="U441" s="3172"/>
      <c r="V441" s="3173"/>
      <c r="W441" s="3171"/>
      <c r="X441" s="3242"/>
      <c r="Y441" s="3242"/>
    </row>
    <row r="442" spans="1:25" s="3215" customFormat="1">
      <c r="A442" s="3164"/>
      <c r="B442" s="3165"/>
      <c r="C442" s="3165"/>
      <c r="D442" s="3165"/>
      <c r="E442" s="3165"/>
      <c r="F442" s="3165"/>
      <c r="G442" s="3165"/>
      <c r="H442" s="3165"/>
      <c r="I442" s="3165"/>
      <c r="J442" s="3166"/>
      <c r="K442" s="3248"/>
      <c r="L442" s="3240"/>
      <c r="M442" s="3241"/>
      <c r="N442" s="3168"/>
      <c r="O442" s="3240"/>
      <c r="P442" s="3240"/>
      <c r="Q442" s="3169"/>
      <c r="R442" s="3240"/>
      <c r="S442" s="3170"/>
      <c r="T442" s="3171"/>
      <c r="U442" s="3172"/>
      <c r="V442" s="3173"/>
      <c r="W442" s="3171"/>
      <c r="X442" s="3242"/>
      <c r="Y442" s="3242"/>
    </row>
    <row r="443" spans="1:25" s="3215" customFormat="1">
      <c r="A443" s="3164"/>
      <c r="B443" s="3165"/>
      <c r="C443" s="3165"/>
      <c r="D443" s="3165"/>
      <c r="E443" s="3165"/>
      <c r="F443" s="3165"/>
      <c r="G443" s="3165"/>
      <c r="H443" s="3165"/>
      <c r="I443" s="3165"/>
      <c r="J443" s="3166"/>
      <c r="K443" s="3248"/>
      <c r="L443" s="3240"/>
      <c r="M443" s="3241"/>
      <c r="N443" s="3168"/>
      <c r="O443" s="3240"/>
      <c r="P443" s="3240"/>
      <c r="Q443" s="3169"/>
      <c r="R443" s="3240"/>
      <c r="S443" s="3170"/>
      <c r="T443" s="3171"/>
      <c r="U443" s="3172"/>
      <c r="V443" s="3173"/>
      <c r="W443" s="3171"/>
      <c r="X443" s="3242"/>
      <c r="Y443" s="3242"/>
    </row>
    <row r="444" spans="1:25" s="3215" customFormat="1">
      <c r="A444" s="3164"/>
      <c r="B444" s="3165"/>
      <c r="C444" s="3165"/>
      <c r="D444" s="3165"/>
      <c r="E444" s="3165"/>
      <c r="F444" s="3165"/>
      <c r="G444" s="3165"/>
      <c r="H444" s="3165"/>
      <c r="I444" s="3165"/>
      <c r="J444" s="3166"/>
      <c r="K444" s="3248"/>
      <c r="L444" s="3240"/>
      <c r="M444" s="3241"/>
      <c r="N444" s="3168"/>
      <c r="O444" s="3240"/>
      <c r="P444" s="3240"/>
      <c r="Q444" s="3169"/>
      <c r="R444" s="3240"/>
      <c r="S444" s="3170"/>
      <c r="T444" s="3171"/>
      <c r="U444" s="3172"/>
      <c r="V444" s="3173"/>
      <c r="W444" s="3171"/>
      <c r="X444" s="3242"/>
      <c r="Y444" s="3242"/>
    </row>
    <row r="445" spans="1:25" s="3215" customFormat="1">
      <c r="A445" s="3164"/>
      <c r="B445" s="3165"/>
      <c r="C445" s="3165"/>
      <c r="D445" s="3165"/>
      <c r="E445" s="3165"/>
      <c r="F445" s="3165"/>
      <c r="G445" s="3165"/>
      <c r="H445" s="3165"/>
      <c r="I445" s="3165"/>
      <c r="J445" s="3166"/>
      <c r="K445" s="3248"/>
      <c r="L445" s="3240"/>
      <c r="M445" s="3241"/>
      <c r="N445" s="3168"/>
      <c r="O445" s="3240"/>
      <c r="P445" s="3240"/>
      <c r="Q445" s="3169"/>
      <c r="R445" s="3240"/>
      <c r="S445" s="3170"/>
      <c r="T445" s="3171"/>
      <c r="U445" s="3172"/>
      <c r="V445" s="3173"/>
      <c r="W445" s="3171"/>
      <c r="X445" s="3242"/>
      <c r="Y445" s="3242"/>
    </row>
    <row r="446" spans="1:25" s="3215" customFormat="1">
      <c r="A446" s="3164"/>
      <c r="B446" s="3165"/>
      <c r="C446" s="3165"/>
      <c r="D446" s="3165"/>
      <c r="E446" s="3165"/>
      <c r="F446" s="3165"/>
      <c r="G446" s="3165"/>
      <c r="H446" s="3165"/>
      <c r="I446" s="3165"/>
      <c r="J446" s="3166"/>
      <c r="K446" s="3248"/>
      <c r="L446" s="3240"/>
      <c r="M446" s="3241"/>
      <c r="N446" s="3168"/>
      <c r="O446" s="3240"/>
      <c r="P446" s="3240"/>
      <c r="Q446" s="3169"/>
      <c r="R446" s="3240"/>
      <c r="S446" s="3170"/>
      <c r="T446" s="3171"/>
      <c r="U446" s="3172"/>
      <c r="V446" s="3173"/>
      <c r="W446" s="3171"/>
      <c r="X446" s="3242"/>
      <c r="Y446" s="3242"/>
    </row>
    <row r="447" spans="1:25" s="3215" customFormat="1">
      <c r="A447" s="3164"/>
      <c r="B447" s="3165"/>
      <c r="C447" s="3165"/>
      <c r="D447" s="3165"/>
      <c r="E447" s="3165"/>
      <c r="F447" s="3165"/>
      <c r="G447" s="3165"/>
      <c r="H447" s="3165"/>
      <c r="I447" s="3165"/>
      <c r="J447" s="3166"/>
      <c r="K447" s="3248"/>
      <c r="L447" s="3240"/>
      <c r="M447" s="3241"/>
      <c r="N447" s="3168"/>
      <c r="O447" s="3240"/>
      <c r="P447" s="3240"/>
      <c r="Q447" s="3169"/>
      <c r="R447" s="3240"/>
      <c r="S447" s="3170"/>
      <c r="T447" s="3171"/>
      <c r="U447" s="3172"/>
      <c r="V447" s="3173"/>
      <c r="W447" s="3171"/>
      <c r="X447" s="3242"/>
      <c r="Y447" s="3242"/>
    </row>
    <row r="448" spans="1:25" s="3215" customFormat="1">
      <c r="A448" s="3164"/>
      <c r="B448" s="3165"/>
      <c r="C448" s="3165"/>
      <c r="D448" s="3165"/>
      <c r="E448" s="3165"/>
      <c r="F448" s="3165"/>
      <c r="G448" s="3165"/>
      <c r="H448" s="3165"/>
      <c r="I448" s="3165"/>
      <c r="J448" s="3166"/>
      <c r="K448" s="3248"/>
      <c r="L448" s="3240"/>
      <c r="M448" s="3241"/>
      <c r="N448" s="3168"/>
      <c r="O448" s="3240"/>
      <c r="P448" s="3240"/>
      <c r="Q448" s="3169"/>
      <c r="R448" s="3240"/>
      <c r="S448" s="3170"/>
      <c r="T448" s="3171"/>
      <c r="U448" s="3172"/>
      <c r="V448" s="3173"/>
      <c r="W448" s="3171"/>
      <c r="X448" s="3242"/>
      <c r="Y448" s="3242"/>
    </row>
    <row r="449" spans="1:25" s="3215" customFormat="1">
      <c r="A449" s="3164"/>
      <c r="B449" s="3165"/>
      <c r="C449" s="3165"/>
      <c r="D449" s="3165"/>
      <c r="E449" s="3165"/>
      <c r="F449" s="3165"/>
      <c r="G449" s="3165"/>
      <c r="H449" s="3165"/>
      <c r="I449" s="3165"/>
      <c r="J449" s="3166"/>
      <c r="K449" s="3248"/>
      <c r="L449" s="3240"/>
      <c r="M449" s="3241"/>
      <c r="N449" s="3168"/>
      <c r="O449" s="3240"/>
      <c r="P449" s="3240"/>
      <c r="Q449" s="3169"/>
      <c r="R449" s="3240"/>
      <c r="S449" s="3170"/>
      <c r="T449" s="3171"/>
      <c r="U449" s="3172"/>
      <c r="V449" s="3173"/>
      <c r="W449" s="3171"/>
      <c r="X449" s="3242"/>
      <c r="Y449" s="3242"/>
    </row>
    <row r="450" spans="1:25" s="3215" customFormat="1">
      <c r="A450" s="3164"/>
      <c r="B450" s="3165"/>
      <c r="C450" s="3165"/>
      <c r="D450" s="3165"/>
      <c r="E450" s="3165"/>
      <c r="F450" s="3165"/>
      <c r="G450" s="3165"/>
      <c r="H450" s="3165"/>
      <c r="I450" s="3165"/>
      <c r="J450" s="3166"/>
      <c r="K450" s="3248"/>
      <c r="L450" s="3240"/>
      <c r="M450" s="3241"/>
      <c r="N450" s="3168"/>
      <c r="O450" s="3240"/>
      <c r="P450" s="3240"/>
      <c r="Q450" s="3169"/>
      <c r="R450" s="3240"/>
      <c r="S450" s="3170"/>
      <c r="T450" s="3171"/>
      <c r="U450" s="3172"/>
      <c r="V450" s="3173"/>
      <c r="W450" s="3171"/>
      <c r="X450" s="3242"/>
      <c r="Y450" s="3242"/>
    </row>
    <row r="451" spans="1:25" s="3215" customFormat="1">
      <c r="A451" s="3164"/>
      <c r="B451" s="3165"/>
      <c r="C451" s="3165"/>
      <c r="D451" s="3165"/>
      <c r="E451" s="3165"/>
      <c r="F451" s="3165"/>
      <c r="G451" s="3165"/>
      <c r="H451" s="3165"/>
      <c r="I451" s="3165"/>
      <c r="J451" s="3166"/>
      <c r="K451" s="3248"/>
      <c r="L451" s="3240"/>
      <c r="M451" s="3241"/>
      <c r="N451" s="3168"/>
      <c r="O451" s="3240"/>
      <c r="P451" s="3240"/>
      <c r="Q451" s="3169"/>
      <c r="R451" s="3240"/>
      <c r="S451" s="3170"/>
      <c r="T451" s="3171"/>
      <c r="U451" s="3172"/>
      <c r="V451" s="3173"/>
      <c r="W451" s="3171"/>
      <c r="X451" s="3242"/>
      <c r="Y451" s="3242"/>
    </row>
    <row r="452" spans="1:25" s="3215" customFormat="1">
      <c r="A452" s="3164"/>
      <c r="B452" s="3165"/>
      <c r="C452" s="3165"/>
      <c r="D452" s="3165"/>
      <c r="E452" s="3165"/>
      <c r="F452" s="3165"/>
      <c r="G452" s="3165"/>
      <c r="H452" s="3165"/>
      <c r="I452" s="3165"/>
      <c r="J452" s="3166"/>
      <c r="K452" s="3248"/>
      <c r="L452" s="3240"/>
      <c r="M452" s="3241"/>
      <c r="N452" s="3168"/>
      <c r="O452" s="3240"/>
      <c r="P452" s="3240"/>
      <c r="Q452" s="3169"/>
      <c r="R452" s="3240"/>
      <c r="S452" s="3170"/>
      <c r="T452" s="3171"/>
      <c r="U452" s="3172"/>
      <c r="V452" s="3173"/>
      <c r="W452" s="3171"/>
      <c r="X452" s="3242"/>
      <c r="Y452" s="3242"/>
    </row>
    <row r="453" spans="1:25" s="3215" customFormat="1">
      <c r="A453" s="3164"/>
      <c r="B453" s="3165"/>
      <c r="C453" s="3165"/>
      <c r="D453" s="3165"/>
      <c r="E453" s="3165"/>
      <c r="F453" s="3165"/>
      <c r="G453" s="3165"/>
      <c r="H453" s="3165"/>
      <c r="I453" s="3165"/>
      <c r="J453" s="3166"/>
      <c r="K453" s="3248"/>
      <c r="L453" s="3240"/>
      <c r="M453" s="3241"/>
      <c r="N453" s="3168"/>
      <c r="O453" s="3240"/>
      <c r="P453" s="3240"/>
      <c r="Q453" s="3169"/>
      <c r="R453" s="3240"/>
      <c r="S453" s="3170"/>
      <c r="T453" s="3171"/>
      <c r="U453" s="3172"/>
      <c r="V453" s="3173"/>
      <c r="W453" s="3171"/>
      <c r="X453" s="3242"/>
      <c r="Y453" s="3242"/>
    </row>
    <row r="454" spans="1:25" s="3215" customFormat="1">
      <c r="A454" s="3164"/>
      <c r="B454" s="3165"/>
      <c r="C454" s="3165"/>
      <c r="D454" s="3165"/>
      <c r="E454" s="3165"/>
      <c r="F454" s="3165"/>
      <c r="G454" s="3165"/>
      <c r="H454" s="3165"/>
      <c r="I454" s="3165"/>
      <c r="J454" s="3166"/>
      <c r="K454" s="3248"/>
      <c r="L454" s="3240"/>
      <c r="M454" s="3241"/>
      <c r="N454" s="3168"/>
      <c r="O454" s="3240"/>
      <c r="P454" s="3240"/>
      <c r="Q454" s="3169"/>
      <c r="R454" s="3240"/>
      <c r="S454" s="3170"/>
      <c r="T454" s="3171"/>
      <c r="U454" s="3172"/>
      <c r="V454" s="3173"/>
      <c r="W454" s="3171"/>
      <c r="X454" s="3242"/>
      <c r="Y454" s="3242"/>
    </row>
    <row r="455" spans="1:25" s="3215" customFormat="1">
      <c r="A455" s="3164"/>
      <c r="B455" s="3165"/>
      <c r="C455" s="3165"/>
      <c r="D455" s="3165"/>
      <c r="E455" s="3165"/>
      <c r="F455" s="3165"/>
      <c r="G455" s="3165"/>
      <c r="H455" s="3165"/>
      <c r="I455" s="3165"/>
      <c r="J455" s="3166"/>
      <c r="K455" s="3248"/>
      <c r="L455" s="3240"/>
      <c r="M455" s="3241"/>
      <c r="N455" s="3168"/>
      <c r="O455" s="3240"/>
      <c r="P455" s="3240"/>
      <c r="Q455" s="3169"/>
      <c r="R455" s="3240"/>
      <c r="S455" s="3170"/>
      <c r="T455" s="3171"/>
      <c r="U455" s="3172"/>
      <c r="V455" s="3173"/>
      <c r="W455" s="3171"/>
      <c r="X455" s="3242"/>
      <c r="Y455" s="3242"/>
    </row>
    <row r="456" spans="1:25" s="3215" customFormat="1">
      <c r="A456" s="3164"/>
      <c r="B456" s="3165"/>
      <c r="C456" s="3165"/>
      <c r="D456" s="3165"/>
      <c r="E456" s="3165"/>
      <c r="F456" s="3165"/>
      <c r="G456" s="3165"/>
      <c r="H456" s="3165"/>
      <c r="I456" s="3165"/>
      <c r="J456" s="3166"/>
      <c r="K456" s="3248"/>
      <c r="L456" s="3240"/>
      <c r="M456" s="3241"/>
      <c r="N456" s="3168"/>
      <c r="O456" s="3240"/>
      <c r="P456" s="3240"/>
      <c r="Q456" s="3169"/>
      <c r="R456" s="3240"/>
      <c r="S456" s="3170"/>
      <c r="T456" s="3171"/>
      <c r="U456" s="3172"/>
      <c r="V456" s="3173"/>
      <c r="W456" s="3171"/>
      <c r="X456" s="3242"/>
      <c r="Y456" s="3242"/>
    </row>
    <row r="457" spans="1:25" s="3215" customFormat="1">
      <c r="A457" s="3164"/>
      <c r="B457" s="3165"/>
      <c r="C457" s="3165"/>
      <c r="D457" s="3165"/>
      <c r="E457" s="3165"/>
      <c r="F457" s="3165"/>
      <c r="G457" s="3165"/>
      <c r="H457" s="3165"/>
      <c r="I457" s="3165"/>
      <c r="J457" s="3166"/>
      <c r="K457" s="3248"/>
      <c r="L457" s="3240"/>
      <c r="M457" s="3241"/>
      <c r="N457" s="3168"/>
      <c r="O457" s="3240"/>
      <c r="P457" s="3240"/>
      <c r="Q457" s="3169"/>
      <c r="R457" s="3240"/>
      <c r="S457" s="3170"/>
      <c r="T457" s="3171"/>
      <c r="U457" s="3172"/>
      <c r="V457" s="3173"/>
      <c r="W457" s="3171"/>
      <c r="X457" s="3242"/>
      <c r="Y457" s="3242"/>
    </row>
    <row r="458" spans="1:25" s="3215" customFormat="1">
      <c r="A458" s="3164"/>
      <c r="B458" s="3165"/>
      <c r="C458" s="3165"/>
      <c r="D458" s="3165"/>
      <c r="E458" s="3165"/>
      <c r="F458" s="3165"/>
      <c r="G458" s="3165"/>
      <c r="H458" s="3165"/>
      <c r="I458" s="3165"/>
      <c r="J458" s="3166"/>
      <c r="K458" s="3248"/>
      <c r="L458" s="3240"/>
      <c r="M458" s="3241"/>
      <c r="N458" s="3168"/>
      <c r="O458" s="3240"/>
      <c r="P458" s="3240"/>
      <c r="Q458" s="3169"/>
      <c r="R458" s="3240"/>
      <c r="S458" s="3170"/>
      <c r="T458" s="3171"/>
      <c r="U458" s="3172"/>
      <c r="V458" s="3173"/>
      <c r="W458" s="3171"/>
      <c r="X458" s="3242"/>
      <c r="Y458" s="3242"/>
    </row>
    <row r="459" spans="1:25" s="3215" customFormat="1">
      <c r="A459" s="3164"/>
      <c r="B459" s="3165"/>
      <c r="C459" s="3165"/>
      <c r="D459" s="3165"/>
      <c r="E459" s="3165"/>
      <c r="F459" s="3165"/>
      <c r="G459" s="3165"/>
      <c r="H459" s="3165"/>
      <c r="I459" s="3165"/>
      <c r="J459" s="3166"/>
      <c r="K459" s="3248"/>
      <c r="L459" s="3240"/>
      <c r="M459" s="3241"/>
      <c r="N459" s="3168"/>
      <c r="O459" s="3240"/>
      <c r="P459" s="3240"/>
      <c r="Q459" s="3169"/>
      <c r="R459" s="3240"/>
      <c r="S459" s="3170"/>
      <c r="T459" s="3171"/>
      <c r="U459" s="3172"/>
      <c r="V459" s="3173"/>
      <c r="W459" s="3171"/>
      <c r="X459" s="3242"/>
      <c r="Y459" s="3242"/>
    </row>
    <row r="460" spans="1:25" s="3215" customFormat="1">
      <c r="A460" s="3164"/>
      <c r="B460" s="3165"/>
      <c r="C460" s="3165"/>
      <c r="D460" s="3165"/>
      <c r="E460" s="3165"/>
      <c r="F460" s="3165"/>
      <c r="G460" s="3165"/>
      <c r="H460" s="3165"/>
      <c r="I460" s="3165"/>
      <c r="J460" s="3166"/>
      <c r="K460" s="3248"/>
      <c r="L460" s="3240"/>
      <c r="M460" s="3241"/>
      <c r="N460" s="3168"/>
      <c r="O460" s="3240"/>
      <c r="P460" s="3240"/>
      <c r="Q460" s="3169"/>
      <c r="R460" s="3240"/>
      <c r="S460" s="3170"/>
      <c r="T460" s="3171"/>
      <c r="U460" s="3172"/>
      <c r="V460" s="3173"/>
      <c r="W460" s="3171"/>
      <c r="X460" s="3242"/>
      <c r="Y460" s="3242"/>
    </row>
    <row r="461" spans="1:25" s="3215" customFormat="1">
      <c r="A461" s="3164"/>
      <c r="B461" s="3165"/>
      <c r="C461" s="3165"/>
      <c r="D461" s="3165"/>
      <c r="E461" s="3165"/>
      <c r="F461" s="3165"/>
      <c r="G461" s="3165"/>
      <c r="H461" s="3165"/>
      <c r="I461" s="3165"/>
      <c r="J461" s="3166"/>
      <c r="K461" s="3248"/>
      <c r="L461" s="3240"/>
      <c r="M461" s="3241"/>
      <c r="N461" s="3168"/>
      <c r="O461" s="3240"/>
      <c r="P461" s="3240"/>
      <c r="Q461" s="3169"/>
      <c r="R461" s="3240"/>
      <c r="S461" s="3170"/>
      <c r="T461" s="3171"/>
      <c r="U461" s="3172"/>
      <c r="V461" s="3173"/>
      <c r="W461" s="3171"/>
      <c r="X461" s="3242"/>
      <c r="Y461" s="3242"/>
    </row>
    <row r="462" spans="1:25" s="3215" customFormat="1">
      <c r="A462" s="3164"/>
      <c r="B462" s="3165"/>
      <c r="C462" s="3165"/>
      <c r="D462" s="3165"/>
      <c r="E462" s="3165"/>
      <c r="F462" s="3165"/>
      <c r="G462" s="3165"/>
      <c r="H462" s="3165"/>
      <c r="I462" s="3165"/>
      <c r="J462" s="3166"/>
      <c r="K462" s="3248"/>
      <c r="L462" s="3240"/>
      <c r="M462" s="3241"/>
      <c r="N462" s="3168"/>
      <c r="O462" s="3240"/>
      <c r="P462" s="3240"/>
      <c r="Q462" s="3169"/>
      <c r="R462" s="3240"/>
      <c r="S462" s="3170"/>
      <c r="T462" s="3171"/>
      <c r="U462" s="3172"/>
      <c r="V462" s="3173"/>
      <c r="W462" s="3171"/>
      <c r="X462" s="3242"/>
      <c r="Y462" s="3242"/>
    </row>
    <row r="463" spans="1:25" s="3215" customFormat="1">
      <c r="A463" s="3164"/>
      <c r="B463" s="3165"/>
      <c r="C463" s="3165"/>
      <c r="D463" s="3165"/>
      <c r="E463" s="3165"/>
      <c r="F463" s="3165"/>
      <c r="G463" s="3165"/>
      <c r="H463" s="3165"/>
      <c r="I463" s="3165"/>
      <c r="J463" s="3166"/>
      <c r="K463" s="3248"/>
      <c r="L463" s="3240"/>
      <c r="M463" s="3241"/>
      <c r="N463" s="3168"/>
      <c r="O463" s="3240"/>
      <c r="P463" s="3240"/>
      <c r="Q463" s="3169"/>
      <c r="R463" s="3240"/>
      <c r="S463" s="3170"/>
      <c r="T463" s="3171"/>
      <c r="U463" s="3172"/>
      <c r="V463" s="3173"/>
      <c r="W463" s="3171"/>
      <c r="X463" s="3242"/>
      <c r="Y463" s="3242"/>
    </row>
    <row r="464" spans="1:25" s="3215" customFormat="1">
      <c r="A464" s="3164"/>
      <c r="B464" s="3165"/>
      <c r="C464" s="3165"/>
      <c r="D464" s="3165"/>
      <c r="E464" s="3165"/>
      <c r="F464" s="3165"/>
      <c r="G464" s="3165"/>
      <c r="H464" s="3165"/>
      <c r="I464" s="3165"/>
      <c r="J464" s="3166"/>
      <c r="K464" s="3248"/>
      <c r="L464" s="3240"/>
      <c r="M464" s="3241"/>
      <c r="N464" s="3168"/>
      <c r="O464" s="3240"/>
      <c r="P464" s="3240"/>
      <c r="Q464" s="3169"/>
      <c r="R464" s="3240"/>
      <c r="S464" s="3170"/>
      <c r="T464" s="3171"/>
      <c r="U464" s="3172"/>
      <c r="V464" s="3173"/>
      <c r="W464" s="3171"/>
      <c r="X464" s="3242"/>
      <c r="Y464" s="3242"/>
    </row>
    <row r="465" spans="1:25" s="3215" customFormat="1">
      <c r="A465" s="3164"/>
      <c r="B465" s="3165"/>
      <c r="C465" s="3165"/>
      <c r="D465" s="3165"/>
      <c r="E465" s="3165"/>
      <c r="F465" s="3165"/>
      <c r="G465" s="3165"/>
      <c r="H465" s="3165"/>
      <c r="I465" s="3165"/>
      <c r="J465" s="3166"/>
      <c r="K465" s="3248"/>
      <c r="L465" s="3240"/>
      <c r="M465" s="3241"/>
      <c r="N465" s="3168"/>
      <c r="O465" s="3240"/>
      <c r="P465" s="3240"/>
      <c r="Q465" s="3169"/>
      <c r="R465" s="3240"/>
      <c r="S465" s="3170"/>
      <c r="T465" s="3171"/>
      <c r="U465" s="3172"/>
      <c r="V465" s="3173"/>
      <c r="W465" s="3171"/>
      <c r="X465" s="3242"/>
      <c r="Y465" s="3242"/>
    </row>
    <row r="466" spans="1:25" s="3215" customFormat="1">
      <c r="A466" s="3164"/>
      <c r="B466" s="3165"/>
      <c r="C466" s="3165"/>
      <c r="D466" s="3165"/>
      <c r="E466" s="3165"/>
      <c r="F466" s="3165"/>
      <c r="G466" s="3165"/>
      <c r="H466" s="3165"/>
      <c r="I466" s="3165"/>
      <c r="J466" s="3166"/>
      <c r="K466" s="3248"/>
      <c r="L466" s="3240"/>
      <c r="M466" s="3241"/>
      <c r="N466" s="3168"/>
      <c r="O466" s="3240"/>
      <c r="P466" s="3240"/>
      <c r="Q466" s="3169"/>
      <c r="R466" s="3240"/>
      <c r="S466" s="3170"/>
      <c r="T466" s="3171"/>
      <c r="U466" s="3172"/>
      <c r="V466" s="3173"/>
      <c r="W466" s="3171"/>
      <c r="X466" s="3242"/>
      <c r="Y466" s="3242"/>
    </row>
    <row r="467" spans="1:25" s="3215" customFormat="1">
      <c r="A467" s="3164"/>
      <c r="B467" s="3165"/>
      <c r="C467" s="3165"/>
      <c r="D467" s="3165"/>
      <c r="E467" s="3165"/>
      <c r="F467" s="3165"/>
      <c r="G467" s="3165"/>
      <c r="H467" s="3165"/>
      <c r="I467" s="3165"/>
      <c r="J467" s="3166"/>
      <c r="K467" s="3248"/>
      <c r="L467" s="3240"/>
      <c r="M467" s="3241"/>
      <c r="N467" s="3168"/>
      <c r="O467" s="3240"/>
      <c r="P467" s="3240"/>
      <c r="Q467" s="3169"/>
      <c r="R467" s="3240"/>
      <c r="S467" s="3170"/>
      <c r="T467" s="3171"/>
      <c r="U467" s="3172"/>
      <c r="V467" s="3173"/>
      <c r="W467" s="3171"/>
      <c r="X467" s="3242"/>
      <c r="Y467" s="3242"/>
    </row>
    <row r="468" spans="1:25" s="3215" customFormat="1">
      <c r="A468" s="3164"/>
      <c r="B468" s="3165"/>
      <c r="C468" s="3165"/>
      <c r="D468" s="3165"/>
      <c r="E468" s="3165"/>
      <c r="F468" s="3165"/>
      <c r="G468" s="3165"/>
      <c r="H468" s="3165"/>
      <c r="I468" s="3165"/>
      <c r="J468" s="3166"/>
      <c r="K468" s="3248"/>
      <c r="L468" s="3240"/>
      <c r="M468" s="3241"/>
      <c r="N468" s="3168"/>
      <c r="O468" s="3240"/>
      <c r="P468" s="3240"/>
      <c r="Q468" s="3169"/>
      <c r="R468" s="3240"/>
      <c r="S468" s="3170"/>
      <c r="T468" s="3171"/>
      <c r="U468" s="3172"/>
      <c r="V468" s="3173"/>
      <c r="W468" s="3171"/>
      <c r="X468" s="3242"/>
      <c r="Y468" s="3242"/>
    </row>
    <row r="469" spans="1:25" s="3215" customFormat="1">
      <c r="A469" s="3164"/>
      <c r="B469" s="3165"/>
      <c r="C469" s="3165"/>
      <c r="D469" s="3165"/>
      <c r="E469" s="3165"/>
      <c r="F469" s="3165"/>
      <c r="G469" s="3165"/>
      <c r="H469" s="3165"/>
      <c r="I469" s="3165"/>
      <c r="J469" s="3166"/>
      <c r="K469" s="3248"/>
      <c r="L469" s="3240"/>
      <c r="M469" s="3241"/>
      <c r="N469" s="3168"/>
      <c r="O469" s="3240"/>
      <c r="P469" s="3240"/>
      <c r="Q469" s="3169"/>
      <c r="R469" s="3240"/>
      <c r="S469" s="3170"/>
      <c r="T469" s="3171"/>
      <c r="U469" s="3172"/>
      <c r="V469" s="3173"/>
      <c r="W469" s="3171"/>
      <c r="X469" s="3242"/>
      <c r="Y469" s="3242"/>
    </row>
    <row r="470" spans="1:25" s="3215" customFormat="1">
      <c r="A470" s="3164"/>
      <c r="B470" s="3165"/>
      <c r="C470" s="3165"/>
      <c r="D470" s="3165"/>
      <c r="E470" s="3165"/>
      <c r="F470" s="3165"/>
      <c r="G470" s="3165"/>
      <c r="H470" s="3165"/>
      <c r="I470" s="3165"/>
      <c r="J470" s="3166"/>
      <c r="K470" s="3248"/>
      <c r="L470" s="3240"/>
      <c r="M470" s="3241"/>
      <c r="N470" s="3168"/>
      <c r="O470" s="3240"/>
      <c r="P470" s="3240"/>
      <c r="Q470" s="3169"/>
      <c r="R470" s="3240"/>
      <c r="S470" s="3170"/>
      <c r="T470" s="3171"/>
      <c r="U470" s="3172"/>
      <c r="V470" s="3173"/>
      <c r="W470" s="3171"/>
      <c r="X470" s="3242"/>
      <c r="Y470" s="3242"/>
    </row>
    <row r="471" spans="1:25" s="3215" customFormat="1">
      <c r="A471" s="3164"/>
      <c r="B471" s="3165"/>
      <c r="C471" s="3165"/>
      <c r="D471" s="3165"/>
      <c r="E471" s="3165"/>
      <c r="F471" s="3165"/>
      <c r="G471" s="3165"/>
      <c r="H471" s="3165"/>
      <c r="I471" s="3165"/>
      <c r="J471" s="3166"/>
      <c r="K471" s="3248"/>
      <c r="L471" s="3240"/>
      <c r="M471" s="3241"/>
      <c r="N471" s="3168"/>
      <c r="O471" s="3240"/>
      <c r="P471" s="3240"/>
      <c r="Q471" s="3169"/>
      <c r="R471" s="3240"/>
      <c r="S471" s="3170"/>
      <c r="T471" s="3171"/>
      <c r="U471" s="3172"/>
      <c r="V471" s="3173"/>
      <c r="W471" s="3171"/>
      <c r="X471" s="3242"/>
      <c r="Y471" s="3242"/>
    </row>
    <row r="472" spans="1:25" s="3215" customFormat="1">
      <c r="A472" s="3164"/>
      <c r="B472" s="3165"/>
      <c r="C472" s="3165"/>
      <c r="D472" s="3165"/>
      <c r="E472" s="3165"/>
      <c r="F472" s="3165"/>
      <c r="G472" s="3165"/>
      <c r="H472" s="3165"/>
      <c r="I472" s="3165"/>
      <c r="J472" s="3166"/>
      <c r="K472" s="3248"/>
      <c r="L472" s="3240"/>
      <c r="M472" s="3241"/>
      <c r="N472" s="3168"/>
      <c r="O472" s="3240"/>
      <c r="P472" s="3240"/>
      <c r="Q472" s="3169"/>
      <c r="R472" s="3240"/>
      <c r="S472" s="3170"/>
      <c r="T472" s="3171"/>
      <c r="U472" s="3172"/>
      <c r="V472" s="3173"/>
      <c r="W472" s="3171"/>
      <c r="X472" s="3242"/>
      <c r="Y472" s="3242"/>
    </row>
    <row r="473" spans="1:25" s="3215" customFormat="1">
      <c r="A473" s="3164"/>
      <c r="B473" s="3165"/>
      <c r="C473" s="3165"/>
      <c r="D473" s="3165"/>
      <c r="E473" s="3165"/>
      <c r="F473" s="3165"/>
      <c r="G473" s="3165"/>
      <c r="H473" s="3165"/>
      <c r="I473" s="3165"/>
      <c r="J473" s="3166"/>
      <c r="K473" s="3248"/>
      <c r="L473" s="3240"/>
      <c r="M473" s="3241"/>
      <c r="N473" s="3168"/>
      <c r="O473" s="3240"/>
      <c r="P473" s="3240"/>
      <c r="Q473" s="3169"/>
      <c r="R473" s="3240"/>
      <c r="S473" s="3170"/>
      <c r="T473" s="3171"/>
      <c r="U473" s="3172"/>
      <c r="V473" s="3173"/>
      <c r="W473" s="3171"/>
      <c r="X473" s="3242"/>
      <c r="Y473" s="3242"/>
    </row>
    <row r="474" spans="1:25" s="3215" customFormat="1">
      <c r="A474" s="3164"/>
      <c r="B474" s="3165"/>
      <c r="C474" s="3165"/>
      <c r="D474" s="3165"/>
      <c r="E474" s="3165"/>
      <c r="F474" s="3165"/>
      <c r="G474" s="3165"/>
      <c r="H474" s="3165"/>
      <c r="I474" s="3165"/>
      <c r="J474" s="3166"/>
      <c r="K474" s="3248"/>
      <c r="L474" s="3240"/>
      <c r="M474" s="3241"/>
      <c r="N474" s="3168"/>
      <c r="O474" s="3240"/>
      <c r="P474" s="3240"/>
      <c r="Q474" s="3169"/>
      <c r="R474" s="3240"/>
      <c r="S474" s="3170"/>
      <c r="T474" s="3171"/>
      <c r="U474" s="3172"/>
      <c r="V474" s="3173"/>
      <c r="W474" s="3171"/>
      <c r="X474" s="3242"/>
      <c r="Y474" s="3242"/>
    </row>
    <row r="475" spans="1:25" s="3215" customFormat="1">
      <c r="A475" s="3164"/>
      <c r="B475" s="3165"/>
      <c r="C475" s="3165"/>
      <c r="D475" s="3165"/>
      <c r="E475" s="3165"/>
      <c r="F475" s="3165"/>
      <c r="G475" s="3165"/>
      <c r="H475" s="3165"/>
      <c r="I475" s="3165"/>
      <c r="J475" s="3166"/>
      <c r="K475" s="3248"/>
      <c r="L475" s="3240"/>
      <c r="M475" s="3241"/>
      <c r="N475" s="3168"/>
      <c r="O475" s="3240"/>
      <c r="P475" s="3240"/>
      <c r="Q475" s="3169"/>
      <c r="R475" s="3240"/>
      <c r="S475" s="3170"/>
      <c r="T475" s="3171"/>
      <c r="U475" s="3172"/>
      <c r="V475" s="3173"/>
      <c r="W475" s="3171"/>
      <c r="X475" s="3242"/>
      <c r="Y475" s="3242"/>
    </row>
    <row r="476" spans="1:25" s="3215" customFormat="1">
      <c r="A476" s="3164"/>
      <c r="B476" s="3165"/>
      <c r="C476" s="3165"/>
      <c r="D476" s="3165"/>
      <c r="E476" s="3165"/>
      <c r="F476" s="3165"/>
      <c r="G476" s="3165"/>
      <c r="H476" s="3165"/>
      <c r="I476" s="3165"/>
      <c r="J476" s="3166"/>
      <c r="K476" s="3248"/>
      <c r="L476" s="3240"/>
      <c r="M476" s="3241"/>
      <c r="N476" s="3168"/>
      <c r="O476" s="3240"/>
      <c r="P476" s="3240"/>
      <c r="Q476" s="3169"/>
      <c r="R476" s="3240"/>
      <c r="S476" s="3170"/>
      <c r="T476" s="3171"/>
      <c r="U476" s="3172"/>
      <c r="V476" s="3173"/>
      <c r="W476" s="3171"/>
      <c r="X476" s="3242"/>
      <c r="Y476" s="3242"/>
    </row>
    <row r="477" spans="1:25" s="3215" customFormat="1">
      <c r="A477" s="3164"/>
      <c r="B477" s="3165"/>
      <c r="C477" s="3165"/>
      <c r="D477" s="3165"/>
      <c r="E477" s="3165"/>
      <c r="F477" s="3165"/>
      <c r="G477" s="3165"/>
      <c r="H477" s="3165"/>
      <c r="I477" s="3165"/>
      <c r="J477" s="3166"/>
      <c r="K477" s="3248"/>
      <c r="L477" s="3240"/>
      <c r="M477" s="3241"/>
      <c r="N477" s="3168"/>
      <c r="O477" s="3240"/>
      <c r="P477" s="3240"/>
      <c r="Q477" s="3169"/>
      <c r="R477" s="3240"/>
      <c r="S477" s="3170"/>
      <c r="T477" s="3171"/>
      <c r="U477" s="3172"/>
      <c r="V477" s="3173"/>
      <c r="W477" s="3171"/>
      <c r="X477" s="3242"/>
      <c r="Y477" s="3242"/>
    </row>
    <row r="478" spans="1:25" s="3215" customFormat="1">
      <c r="A478" s="3164"/>
      <c r="B478" s="3165"/>
      <c r="C478" s="3165"/>
      <c r="D478" s="3165"/>
      <c r="E478" s="3165"/>
      <c r="F478" s="3165"/>
      <c r="G478" s="3165"/>
      <c r="H478" s="3165"/>
      <c r="I478" s="3165"/>
      <c r="J478" s="3166"/>
      <c r="K478" s="3248"/>
      <c r="L478" s="3240"/>
      <c r="M478" s="3241"/>
      <c r="N478" s="3168"/>
      <c r="O478" s="3240"/>
      <c r="P478" s="3240"/>
      <c r="Q478" s="3169"/>
      <c r="R478" s="3240"/>
      <c r="S478" s="3170"/>
      <c r="T478" s="3171"/>
      <c r="U478" s="3172"/>
      <c r="V478" s="3173"/>
      <c r="W478" s="3171"/>
      <c r="X478" s="3242"/>
      <c r="Y478" s="3242"/>
    </row>
    <row r="479" spans="1:25" s="3215" customFormat="1">
      <c r="A479" s="3164"/>
      <c r="B479" s="3165"/>
      <c r="C479" s="3165"/>
      <c r="D479" s="3165"/>
      <c r="E479" s="3165"/>
      <c r="F479" s="3165"/>
      <c r="G479" s="3165"/>
      <c r="H479" s="3165"/>
      <c r="I479" s="3165"/>
      <c r="J479" s="3166"/>
      <c r="K479" s="3248"/>
      <c r="L479" s="3240"/>
      <c r="M479" s="3241"/>
      <c r="N479" s="3168"/>
      <c r="O479" s="3240"/>
      <c r="P479" s="3240"/>
      <c r="Q479" s="3169"/>
      <c r="R479" s="3240"/>
      <c r="S479" s="3170"/>
      <c r="T479" s="3171"/>
      <c r="U479" s="3172"/>
      <c r="V479" s="3173"/>
      <c r="W479" s="3171"/>
      <c r="X479" s="3242"/>
      <c r="Y479" s="3242"/>
    </row>
    <row r="480" spans="1:25" s="3215" customFormat="1">
      <c r="A480" s="3164"/>
      <c r="B480" s="3165"/>
      <c r="C480" s="3165"/>
      <c r="D480" s="3165"/>
      <c r="E480" s="3165"/>
      <c r="F480" s="3165"/>
      <c r="G480" s="3165"/>
      <c r="H480" s="3165"/>
      <c r="I480" s="3165"/>
      <c r="J480" s="3166"/>
      <c r="K480" s="3248"/>
      <c r="L480" s="3240"/>
      <c r="M480" s="3241"/>
      <c r="N480" s="3168"/>
      <c r="O480" s="3240"/>
      <c r="P480" s="3240"/>
      <c r="Q480" s="3169"/>
      <c r="R480" s="3240"/>
      <c r="S480" s="3170"/>
      <c r="T480" s="3171"/>
      <c r="U480" s="3172"/>
      <c r="V480" s="3173"/>
      <c r="W480" s="3171"/>
      <c r="X480" s="3242"/>
      <c r="Y480" s="3242"/>
    </row>
    <row r="481" spans="1:25" s="3215" customFormat="1">
      <c r="A481" s="3164"/>
      <c r="B481" s="3165"/>
      <c r="C481" s="3165"/>
      <c r="D481" s="3165"/>
      <c r="E481" s="3165"/>
      <c r="F481" s="3165"/>
      <c r="G481" s="3165"/>
      <c r="H481" s="3165"/>
      <c r="I481" s="3165"/>
      <c r="J481" s="3166"/>
      <c r="K481" s="3248"/>
      <c r="L481" s="3240"/>
      <c r="M481" s="3241"/>
      <c r="N481" s="3168"/>
      <c r="O481" s="3240"/>
      <c r="P481" s="3240"/>
      <c r="Q481" s="3169"/>
      <c r="R481" s="3240"/>
      <c r="S481" s="3170"/>
      <c r="T481" s="3171"/>
      <c r="U481" s="3172"/>
      <c r="V481" s="3173"/>
      <c r="W481" s="3171"/>
      <c r="X481" s="3242"/>
      <c r="Y481" s="3242"/>
    </row>
    <row r="482" spans="1:25" s="3215" customFormat="1">
      <c r="A482" s="3164"/>
      <c r="B482" s="3165"/>
      <c r="C482" s="3165"/>
      <c r="D482" s="3165"/>
      <c r="E482" s="3165"/>
      <c r="F482" s="3165"/>
      <c r="G482" s="3165"/>
      <c r="H482" s="3165"/>
      <c r="I482" s="3165"/>
      <c r="J482" s="3166"/>
      <c r="K482" s="3248"/>
      <c r="L482" s="3240"/>
      <c r="M482" s="3241"/>
      <c r="N482" s="3168"/>
      <c r="O482" s="3240"/>
      <c r="P482" s="3240"/>
      <c r="Q482" s="3169"/>
      <c r="R482" s="3240"/>
      <c r="S482" s="3170"/>
      <c r="T482" s="3171"/>
      <c r="U482" s="3172"/>
      <c r="V482" s="3173"/>
      <c r="W482" s="3171"/>
      <c r="X482" s="3242"/>
      <c r="Y482" s="3242"/>
    </row>
    <row r="483" spans="1:25" s="3215" customFormat="1">
      <c r="A483" s="3164"/>
      <c r="B483" s="3165"/>
      <c r="C483" s="3165"/>
      <c r="D483" s="3165"/>
      <c r="E483" s="3165"/>
      <c r="F483" s="3165"/>
      <c r="G483" s="3165"/>
      <c r="H483" s="3165"/>
      <c r="I483" s="3165"/>
      <c r="J483" s="3166"/>
      <c r="K483" s="3248"/>
      <c r="L483" s="3240"/>
      <c r="M483" s="3241"/>
      <c r="N483" s="3168"/>
      <c r="O483" s="3240"/>
      <c r="P483" s="3240"/>
      <c r="Q483" s="3169"/>
      <c r="R483" s="3240"/>
      <c r="S483" s="3170"/>
      <c r="T483" s="3171"/>
      <c r="U483" s="3172"/>
      <c r="V483" s="3173"/>
      <c r="W483" s="3171"/>
      <c r="X483" s="3242"/>
      <c r="Y483" s="3242"/>
    </row>
    <row r="484" spans="1:25" s="3215" customFormat="1">
      <c r="A484" s="3164"/>
      <c r="B484" s="3165"/>
      <c r="C484" s="3165"/>
      <c r="D484" s="3165"/>
      <c r="E484" s="3165"/>
      <c r="F484" s="3165"/>
      <c r="G484" s="3165"/>
      <c r="H484" s="3165"/>
      <c r="I484" s="3165"/>
      <c r="J484" s="3166"/>
      <c r="K484" s="3248"/>
      <c r="L484" s="3240"/>
      <c r="M484" s="3241"/>
      <c r="N484" s="3168"/>
      <c r="O484" s="3240"/>
      <c r="P484" s="3240"/>
      <c r="Q484" s="3169"/>
      <c r="R484" s="3240"/>
      <c r="S484" s="3170"/>
      <c r="T484" s="3171"/>
      <c r="U484" s="3172"/>
      <c r="V484" s="3173"/>
      <c r="W484" s="3171"/>
      <c r="X484" s="3242"/>
      <c r="Y484" s="3242"/>
    </row>
    <row r="485" spans="1:25" s="3215" customFormat="1">
      <c r="A485" s="3164"/>
      <c r="B485" s="3165"/>
      <c r="C485" s="3165"/>
      <c r="D485" s="3165"/>
      <c r="E485" s="3165"/>
      <c r="F485" s="3165"/>
      <c r="G485" s="3165"/>
      <c r="H485" s="3165"/>
      <c r="I485" s="3165"/>
      <c r="J485" s="3166"/>
      <c r="K485" s="3248"/>
      <c r="L485" s="3240"/>
      <c r="M485" s="3241"/>
      <c r="N485" s="3168"/>
      <c r="O485" s="3240"/>
      <c r="P485" s="3240"/>
      <c r="Q485" s="3169"/>
      <c r="R485" s="3240"/>
      <c r="S485" s="3170"/>
      <c r="T485" s="3171"/>
      <c r="U485" s="3172"/>
      <c r="V485" s="3173"/>
      <c r="W485" s="3171"/>
      <c r="X485" s="3242"/>
      <c r="Y485" s="3242"/>
    </row>
    <row r="486" spans="1:25" s="3215" customFormat="1">
      <c r="A486" s="3164"/>
      <c r="B486" s="3165"/>
      <c r="C486" s="3165"/>
      <c r="D486" s="3165"/>
      <c r="E486" s="3165"/>
      <c r="F486" s="3165"/>
      <c r="G486" s="3165"/>
      <c r="H486" s="3165"/>
      <c r="I486" s="3165"/>
      <c r="J486" s="3166"/>
      <c r="K486" s="3248"/>
      <c r="L486" s="3240"/>
      <c r="M486" s="3241"/>
      <c r="N486" s="3168"/>
      <c r="O486" s="3240"/>
      <c r="P486" s="3240"/>
      <c r="Q486" s="3169"/>
      <c r="R486" s="3240"/>
      <c r="S486" s="3170"/>
      <c r="T486" s="3171"/>
      <c r="U486" s="3172"/>
      <c r="V486" s="3173"/>
      <c r="W486" s="3171"/>
      <c r="X486" s="3242"/>
      <c r="Y486" s="3242"/>
    </row>
    <row r="487" spans="1:25" s="3215" customFormat="1">
      <c r="A487" s="3164"/>
      <c r="B487" s="3165"/>
      <c r="C487" s="3165"/>
      <c r="D487" s="3165"/>
      <c r="E487" s="3165"/>
      <c r="F487" s="3165"/>
      <c r="G487" s="3165"/>
      <c r="H487" s="3165"/>
      <c r="I487" s="3165"/>
      <c r="J487" s="3166"/>
      <c r="K487" s="3248"/>
      <c r="L487" s="3240"/>
      <c r="M487" s="3241"/>
      <c r="N487" s="3168"/>
      <c r="O487" s="3240"/>
      <c r="P487" s="3240"/>
      <c r="Q487" s="3169"/>
      <c r="R487" s="3240"/>
      <c r="S487" s="3170"/>
      <c r="T487" s="3171"/>
      <c r="U487" s="3172"/>
      <c r="V487" s="3173"/>
      <c r="W487" s="3171"/>
      <c r="X487" s="3242"/>
      <c r="Y487" s="3242"/>
    </row>
    <row r="488" spans="1:25" s="3215" customFormat="1">
      <c r="A488" s="3164"/>
      <c r="B488" s="3165"/>
      <c r="C488" s="3165"/>
      <c r="D488" s="3165"/>
      <c r="E488" s="3165"/>
      <c r="F488" s="3165"/>
      <c r="G488" s="3165"/>
      <c r="H488" s="3165"/>
      <c r="I488" s="3165"/>
      <c r="J488" s="3166"/>
      <c r="K488" s="3248"/>
      <c r="L488" s="3240"/>
      <c r="M488" s="3241"/>
      <c r="N488" s="3168"/>
      <c r="O488" s="3240"/>
      <c r="P488" s="3240"/>
      <c r="Q488" s="3169"/>
      <c r="R488" s="3240"/>
      <c r="S488" s="3170"/>
      <c r="T488" s="3171"/>
      <c r="U488" s="3172"/>
      <c r="V488" s="3173"/>
      <c r="W488" s="3171"/>
      <c r="X488" s="3242"/>
      <c r="Y488" s="3242"/>
    </row>
    <row r="489" spans="1:25" s="3215" customFormat="1">
      <c r="A489" s="3164"/>
      <c r="B489" s="3165"/>
      <c r="C489" s="3165"/>
      <c r="D489" s="3165"/>
      <c r="E489" s="3165"/>
      <c r="F489" s="3165"/>
      <c r="G489" s="3165"/>
      <c r="H489" s="3165"/>
      <c r="I489" s="3165"/>
      <c r="J489" s="3166"/>
      <c r="K489" s="3248"/>
      <c r="L489" s="3240"/>
      <c r="M489" s="3241"/>
      <c r="N489" s="3168"/>
      <c r="O489" s="3240"/>
      <c r="P489" s="3240"/>
      <c r="Q489" s="3169"/>
      <c r="R489" s="3240"/>
      <c r="S489" s="3170"/>
      <c r="T489" s="3171"/>
      <c r="U489" s="3172"/>
      <c r="V489" s="3173"/>
      <c r="W489" s="3171"/>
      <c r="X489" s="3242"/>
      <c r="Y489" s="3242"/>
    </row>
    <row r="490" spans="1:25" s="3215" customFormat="1">
      <c r="A490" s="3164"/>
      <c r="B490" s="3165"/>
      <c r="C490" s="3165"/>
      <c r="D490" s="3165"/>
      <c r="E490" s="3165"/>
      <c r="F490" s="3165"/>
      <c r="G490" s="3165"/>
      <c r="H490" s="3165"/>
      <c r="I490" s="3165"/>
      <c r="J490" s="3166"/>
      <c r="K490" s="3248"/>
      <c r="L490" s="3240"/>
      <c r="M490" s="3241"/>
      <c r="N490" s="3168"/>
      <c r="O490" s="3240"/>
      <c r="P490" s="3240"/>
      <c r="Q490" s="3169"/>
      <c r="R490" s="3240"/>
      <c r="S490" s="3170"/>
      <c r="T490" s="3171"/>
      <c r="U490" s="3172"/>
      <c r="V490" s="3173"/>
      <c r="W490" s="3171"/>
      <c r="X490" s="3242"/>
      <c r="Y490" s="3242"/>
    </row>
    <row r="491" spans="1:25" s="3215" customFormat="1">
      <c r="A491" s="3164"/>
      <c r="B491" s="3165"/>
      <c r="C491" s="3165"/>
      <c r="D491" s="3165"/>
      <c r="E491" s="3165"/>
      <c r="F491" s="3165"/>
      <c r="G491" s="3165"/>
      <c r="H491" s="3165"/>
      <c r="I491" s="3165"/>
      <c r="J491" s="3166"/>
      <c r="K491" s="3248"/>
      <c r="L491" s="3240"/>
      <c r="M491" s="3241"/>
      <c r="N491" s="3168"/>
      <c r="O491" s="3240"/>
      <c r="P491" s="3240"/>
      <c r="Q491" s="3169"/>
      <c r="R491" s="3240"/>
      <c r="S491" s="3170"/>
      <c r="T491" s="3171"/>
      <c r="U491" s="3172"/>
      <c r="V491" s="3173"/>
      <c r="W491" s="3171"/>
      <c r="X491" s="3242"/>
      <c r="Y491" s="3242"/>
    </row>
    <row r="492" spans="1:25" s="3215" customFormat="1">
      <c r="A492" s="3164"/>
      <c r="B492" s="3165"/>
      <c r="C492" s="3165"/>
      <c r="D492" s="3165"/>
      <c r="E492" s="3165"/>
      <c r="F492" s="3165"/>
      <c r="G492" s="3165"/>
      <c r="H492" s="3165"/>
      <c r="I492" s="3165"/>
      <c r="J492" s="3166"/>
      <c r="K492" s="3248"/>
      <c r="L492" s="3240"/>
      <c r="M492" s="3241"/>
      <c r="N492" s="3168"/>
      <c r="O492" s="3240"/>
      <c r="P492" s="3240"/>
      <c r="Q492" s="3169"/>
      <c r="R492" s="3240"/>
      <c r="S492" s="3170"/>
      <c r="T492" s="3171"/>
      <c r="U492" s="3172"/>
      <c r="V492" s="3173"/>
      <c r="W492" s="3171"/>
      <c r="X492" s="3242"/>
      <c r="Y492" s="3242"/>
    </row>
    <row r="493" spans="1:25" s="3215" customFormat="1">
      <c r="A493" s="3164"/>
      <c r="B493" s="3165"/>
      <c r="C493" s="3165"/>
      <c r="D493" s="3165"/>
      <c r="E493" s="3165"/>
      <c r="F493" s="3165"/>
      <c r="G493" s="3165"/>
      <c r="H493" s="3165"/>
      <c r="I493" s="3165"/>
      <c r="J493" s="3166"/>
      <c r="K493" s="3248"/>
      <c r="L493" s="3240"/>
      <c r="M493" s="3241"/>
      <c r="N493" s="3168"/>
      <c r="O493" s="3240"/>
      <c r="P493" s="3240"/>
      <c r="Q493" s="3169"/>
      <c r="R493" s="3240"/>
      <c r="S493" s="3170"/>
      <c r="T493" s="3171"/>
      <c r="U493" s="3172"/>
      <c r="V493" s="3173"/>
      <c r="W493" s="3171"/>
      <c r="X493" s="3242"/>
      <c r="Y493" s="3242"/>
    </row>
    <row r="494" spans="1:25" s="3215" customFormat="1">
      <c r="A494" s="3164"/>
      <c r="B494" s="3165"/>
      <c r="C494" s="3165"/>
      <c r="D494" s="3165"/>
      <c r="E494" s="3165"/>
      <c r="F494" s="3165"/>
      <c r="G494" s="3165"/>
      <c r="H494" s="3165"/>
      <c r="I494" s="3165"/>
      <c r="J494" s="3166"/>
      <c r="K494" s="3248"/>
      <c r="L494" s="3240"/>
      <c r="M494" s="3241"/>
      <c r="N494" s="3168"/>
      <c r="O494" s="3240"/>
      <c r="P494" s="3240"/>
      <c r="Q494" s="3169"/>
      <c r="R494" s="3240"/>
      <c r="S494" s="3170"/>
      <c r="T494" s="3171"/>
      <c r="U494" s="3172"/>
      <c r="V494" s="3173"/>
      <c r="W494" s="3171"/>
      <c r="X494" s="3242"/>
      <c r="Y494" s="3242"/>
    </row>
    <row r="495" spans="1:25" s="3215" customFormat="1">
      <c r="A495" s="3164"/>
      <c r="B495" s="3165"/>
      <c r="C495" s="3165"/>
      <c r="D495" s="3165"/>
      <c r="E495" s="3165"/>
      <c r="F495" s="3165"/>
      <c r="G495" s="3165"/>
      <c r="H495" s="3165"/>
      <c r="I495" s="3165"/>
      <c r="J495" s="3166"/>
      <c r="K495" s="3248"/>
      <c r="L495" s="3240"/>
      <c r="M495" s="3241"/>
      <c r="N495" s="3168"/>
      <c r="O495" s="3240"/>
      <c r="P495" s="3240"/>
      <c r="Q495" s="3169"/>
      <c r="R495" s="3240"/>
      <c r="S495" s="3170"/>
      <c r="T495" s="3171"/>
      <c r="U495" s="3172"/>
      <c r="V495" s="3173"/>
      <c r="W495" s="3171"/>
      <c r="X495" s="3242"/>
      <c r="Y495" s="3242"/>
    </row>
    <row r="496" spans="1:25" s="3215" customFormat="1">
      <c r="A496" s="3164"/>
      <c r="B496" s="3165"/>
      <c r="C496" s="3165"/>
      <c r="D496" s="3165"/>
      <c r="E496" s="3165"/>
      <c r="F496" s="3165"/>
      <c r="G496" s="3165"/>
      <c r="H496" s="3165"/>
      <c r="I496" s="3165"/>
      <c r="J496" s="3166"/>
      <c r="K496" s="3248"/>
      <c r="L496" s="3240"/>
      <c r="M496" s="3241"/>
      <c r="N496" s="3168"/>
      <c r="O496" s="3240"/>
      <c r="P496" s="3240"/>
      <c r="Q496" s="3169"/>
      <c r="R496" s="3240"/>
      <c r="S496" s="3170"/>
      <c r="T496" s="3171"/>
      <c r="U496" s="3172"/>
      <c r="V496" s="3173"/>
      <c r="W496" s="3171"/>
      <c r="X496" s="3242"/>
      <c r="Y496" s="3242"/>
    </row>
    <row r="497" spans="1:25" s="3215" customFormat="1">
      <c r="A497" s="3164"/>
      <c r="B497" s="3165"/>
      <c r="C497" s="3165"/>
      <c r="D497" s="3165"/>
      <c r="E497" s="3165"/>
      <c r="F497" s="3165"/>
      <c r="G497" s="3165"/>
      <c r="H497" s="3165"/>
      <c r="I497" s="3165"/>
      <c r="J497" s="3166"/>
      <c r="K497" s="3248"/>
      <c r="L497" s="3240"/>
      <c r="M497" s="3241"/>
      <c r="N497" s="3168"/>
      <c r="O497" s="3240"/>
      <c r="P497" s="3240"/>
      <c r="Q497" s="3169"/>
      <c r="R497" s="3240"/>
      <c r="S497" s="3170"/>
      <c r="T497" s="3171"/>
      <c r="U497" s="3172"/>
      <c r="V497" s="3173"/>
      <c r="W497" s="3171"/>
      <c r="X497" s="3242"/>
      <c r="Y497" s="3242"/>
    </row>
    <row r="498" spans="1:25" s="3215" customFormat="1">
      <c r="A498" s="3164"/>
      <c r="B498" s="3165"/>
      <c r="C498" s="3165"/>
      <c r="D498" s="3165"/>
      <c r="E498" s="3165"/>
      <c r="F498" s="3165"/>
      <c r="G498" s="3165"/>
      <c r="H498" s="3165"/>
      <c r="I498" s="3165"/>
      <c r="J498" s="3166"/>
      <c r="K498" s="3248"/>
      <c r="L498" s="3240"/>
      <c r="M498" s="3241"/>
      <c r="N498" s="3168"/>
      <c r="O498" s="3240"/>
      <c r="P498" s="3240"/>
      <c r="Q498" s="3169"/>
      <c r="R498" s="3240"/>
      <c r="S498" s="3170"/>
      <c r="T498" s="3171"/>
      <c r="U498" s="3172"/>
      <c r="V498" s="3173"/>
      <c r="W498" s="3171"/>
      <c r="X498" s="3242"/>
      <c r="Y498" s="3242"/>
    </row>
    <row r="499" spans="1:25" s="3215" customFormat="1">
      <c r="A499" s="3164"/>
      <c r="B499" s="3165"/>
      <c r="C499" s="3165"/>
      <c r="D499" s="3165"/>
      <c r="E499" s="3165"/>
      <c r="F499" s="3165"/>
      <c r="G499" s="3165"/>
      <c r="H499" s="3165"/>
      <c r="I499" s="3165"/>
      <c r="J499" s="3166"/>
      <c r="K499" s="3248"/>
      <c r="L499" s="3240"/>
      <c r="M499" s="3241"/>
      <c r="N499" s="3168"/>
      <c r="O499" s="3240"/>
      <c r="P499" s="3240"/>
      <c r="Q499" s="3169"/>
      <c r="R499" s="3240"/>
      <c r="S499" s="3170"/>
      <c r="T499" s="3171"/>
      <c r="U499" s="3172"/>
      <c r="V499" s="3173"/>
      <c r="W499" s="3171"/>
      <c r="X499" s="3242"/>
      <c r="Y499" s="3242"/>
    </row>
    <row r="500" spans="1:25" s="3215" customFormat="1">
      <c r="A500" s="3164"/>
      <c r="B500" s="3165"/>
      <c r="C500" s="3165"/>
      <c r="D500" s="3165"/>
      <c r="E500" s="3165"/>
      <c r="F500" s="3165"/>
      <c r="G500" s="3165"/>
      <c r="H500" s="3165"/>
      <c r="I500" s="3165"/>
      <c r="J500" s="3166"/>
      <c r="K500" s="3248"/>
      <c r="L500" s="3240"/>
      <c r="M500" s="3241"/>
      <c r="N500" s="3168"/>
      <c r="O500" s="3240"/>
      <c r="P500" s="3240"/>
      <c r="Q500" s="3169"/>
      <c r="R500" s="3240"/>
      <c r="S500" s="3170"/>
      <c r="T500" s="3171"/>
      <c r="U500" s="3172"/>
      <c r="V500" s="3173"/>
      <c r="W500" s="3171"/>
      <c r="X500" s="3242"/>
      <c r="Y500" s="3242"/>
    </row>
    <row r="501" spans="1:25" s="3215" customFormat="1">
      <c r="A501" s="3164"/>
      <c r="B501" s="3165"/>
      <c r="C501" s="3165"/>
      <c r="D501" s="3165"/>
      <c r="E501" s="3165"/>
      <c r="F501" s="3165"/>
      <c r="G501" s="3165"/>
      <c r="H501" s="3165"/>
      <c r="I501" s="3165"/>
      <c r="J501" s="3166"/>
      <c r="K501" s="3248"/>
      <c r="L501" s="3240"/>
      <c r="M501" s="3241"/>
      <c r="N501" s="3168"/>
      <c r="O501" s="3240"/>
      <c r="P501" s="3240"/>
      <c r="Q501" s="3169"/>
      <c r="R501" s="3240"/>
      <c r="S501" s="3170"/>
      <c r="T501" s="3171"/>
      <c r="U501" s="3172"/>
      <c r="V501" s="3173"/>
      <c r="W501" s="3171"/>
      <c r="X501" s="3242"/>
      <c r="Y501" s="3242"/>
    </row>
    <row r="502" spans="1:25" s="3215" customFormat="1">
      <c r="A502" s="3164"/>
      <c r="B502" s="3165"/>
      <c r="C502" s="3165"/>
      <c r="D502" s="3165"/>
      <c r="E502" s="3165"/>
      <c r="F502" s="3165"/>
      <c r="G502" s="3165"/>
      <c r="H502" s="3165"/>
      <c r="I502" s="3165"/>
      <c r="J502" s="3166"/>
      <c r="K502" s="3248"/>
      <c r="L502" s="3240"/>
      <c r="M502" s="3241"/>
      <c r="N502" s="3168"/>
      <c r="O502" s="3240"/>
      <c r="P502" s="3240"/>
      <c r="Q502" s="3169"/>
      <c r="R502" s="3240"/>
      <c r="S502" s="3170"/>
      <c r="T502" s="3171"/>
      <c r="U502" s="3172"/>
      <c r="V502" s="3173"/>
      <c r="W502" s="3171"/>
      <c r="X502" s="3242"/>
      <c r="Y502" s="3242"/>
    </row>
    <row r="503" spans="1:25" s="3215" customFormat="1">
      <c r="A503" s="3164"/>
      <c r="B503" s="3165"/>
      <c r="C503" s="3165"/>
      <c r="D503" s="3165"/>
      <c r="E503" s="3165"/>
      <c r="F503" s="3165"/>
      <c r="G503" s="3165"/>
      <c r="H503" s="3165"/>
      <c r="I503" s="3165"/>
      <c r="J503" s="3166"/>
      <c r="K503" s="3248"/>
      <c r="L503" s="3240"/>
      <c r="M503" s="3241"/>
      <c r="N503" s="3168"/>
      <c r="O503" s="3240"/>
      <c r="P503" s="3240"/>
      <c r="Q503" s="3169"/>
      <c r="R503" s="3240"/>
      <c r="S503" s="3170"/>
      <c r="T503" s="3171"/>
      <c r="U503" s="3172"/>
      <c r="V503" s="3173"/>
      <c r="W503" s="3171"/>
      <c r="X503" s="3242"/>
      <c r="Y503" s="3242"/>
    </row>
    <row r="504" spans="1:25" s="3215" customFormat="1">
      <c r="A504" s="3164"/>
      <c r="B504" s="3165"/>
      <c r="C504" s="3165"/>
      <c r="D504" s="3165"/>
      <c r="E504" s="3165"/>
      <c r="F504" s="3165"/>
      <c r="G504" s="3165"/>
      <c r="H504" s="3165"/>
      <c r="I504" s="3165"/>
      <c r="J504" s="3166"/>
      <c r="K504" s="3248"/>
      <c r="L504" s="3240"/>
      <c r="M504" s="3241"/>
      <c r="N504" s="3168"/>
      <c r="O504" s="3240"/>
      <c r="P504" s="3240"/>
      <c r="Q504" s="3169"/>
      <c r="R504" s="3240"/>
      <c r="S504" s="3170"/>
      <c r="T504" s="3171"/>
      <c r="U504" s="3172"/>
      <c r="V504" s="3173"/>
      <c r="W504" s="3171"/>
      <c r="X504" s="3242"/>
      <c r="Y504" s="3242"/>
    </row>
    <row r="505" spans="1:25" s="3215" customFormat="1">
      <c r="A505" s="3164"/>
      <c r="B505" s="3165"/>
      <c r="C505" s="3165"/>
      <c r="D505" s="3165"/>
      <c r="E505" s="3165"/>
      <c r="F505" s="3165"/>
      <c r="G505" s="3165"/>
      <c r="H505" s="3165"/>
      <c r="I505" s="3165"/>
      <c r="J505" s="3166"/>
      <c r="K505" s="3248"/>
      <c r="L505" s="3240"/>
      <c r="M505" s="3241"/>
      <c r="N505" s="3168"/>
      <c r="O505" s="3240"/>
      <c r="P505" s="3240"/>
      <c r="Q505" s="3169"/>
      <c r="R505" s="3240"/>
      <c r="S505" s="3170"/>
      <c r="T505" s="3171"/>
      <c r="U505" s="3172"/>
      <c r="V505" s="3173"/>
      <c r="W505" s="3171"/>
      <c r="X505" s="3242"/>
      <c r="Y505" s="3242"/>
    </row>
    <row r="506" spans="1:25" s="3215" customFormat="1">
      <c r="A506" s="3164"/>
      <c r="B506" s="3165"/>
      <c r="C506" s="3165"/>
      <c r="D506" s="3165"/>
      <c r="E506" s="3165"/>
      <c r="F506" s="3165"/>
      <c r="G506" s="3165"/>
      <c r="H506" s="3165"/>
      <c r="I506" s="3165"/>
      <c r="J506" s="3166"/>
      <c r="K506" s="3248"/>
      <c r="L506" s="3240"/>
      <c r="M506" s="3241"/>
      <c r="N506" s="3168"/>
      <c r="O506" s="3240"/>
      <c r="P506" s="3240"/>
      <c r="Q506" s="3169"/>
      <c r="R506" s="3240"/>
      <c r="S506" s="3170"/>
      <c r="T506" s="3171"/>
      <c r="U506" s="3172"/>
      <c r="V506" s="3173"/>
      <c r="W506" s="3171"/>
      <c r="X506" s="3242"/>
      <c r="Y506" s="3242"/>
    </row>
    <row r="507" spans="1:25" s="3215" customFormat="1">
      <c r="A507" s="3164"/>
      <c r="B507" s="3165"/>
      <c r="C507" s="3165"/>
      <c r="D507" s="3165"/>
      <c r="E507" s="3165"/>
      <c r="F507" s="3165"/>
      <c r="G507" s="3165"/>
      <c r="H507" s="3165"/>
      <c r="I507" s="3165"/>
      <c r="J507" s="3166"/>
      <c r="K507" s="3248"/>
      <c r="L507" s="3240"/>
      <c r="M507" s="3241"/>
      <c r="N507" s="3168"/>
      <c r="O507" s="3240"/>
      <c r="P507" s="3240"/>
      <c r="Q507" s="3169"/>
      <c r="R507" s="3240"/>
      <c r="S507" s="3170"/>
      <c r="T507" s="3171"/>
      <c r="U507" s="3172"/>
      <c r="V507" s="3173"/>
      <c r="W507" s="3171"/>
      <c r="X507" s="3242"/>
      <c r="Y507" s="3242"/>
    </row>
    <row r="508" spans="1:25" s="3215" customFormat="1">
      <c r="A508" s="3164"/>
      <c r="B508" s="3165"/>
      <c r="C508" s="3165"/>
      <c r="D508" s="3165"/>
      <c r="E508" s="3165"/>
      <c r="F508" s="3165"/>
      <c r="G508" s="3165"/>
      <c r="H508" s="3165"/>
      <c r="I508" s="3165"/>
      <c r="J508" s="3166"/>
      <c r="K508" s="3248"/>
      <c r="L508" s="3240"/>
      <c r="M508" s="3241"/>
      <c r="N508" s="3168"/>
      <c r="O508" s="3240"/>
      <c r="P508" s="3240"/>
      <c r="Q508" s="3169"/>
      <c r="R508" s="3240"/>
      <c r="S508" s="3170"/>
      <c r="T508" s="3171"/>
      <c r="U508" s="3172"/>
      <c r="V508" s="3173"/>
      <c r="W508" s="3171"/>
      <c r="X508" s="3242"/>
      <c r="Y508" s="3242"/>
    </row>
    <row r="509" spans="1:25" s="3215" customFormat="1">
      <c r="A509" s="3164"/>
      <c r="B509" s="3165"/>
      <c r="C509" s="3165"/>
      <c r="D509" s="3165"/>
      <c r="E509" s="3165"/>
      <c r="F509" s="3165"/>
      <c r="G509" s="3165"/>
      <c r="H509" s="3165"/>
      <c r="I509" s="3165"/>
      <c r="J509" s="3166"/>
      <c r="K509" s="3248"/>
      <c r="L509" s="3240"/>
      <c r="M509" s="3241"/>
      <c r="N509" s="3168"/>
      <c r="O509" s="3240"/>
      <c r="P509" s="3240"/>
      <c r="Q509" s="3169"/>
      <c r="R509" s="3240"/>
      <c r="S509" s="3170"/>
      <c r="T509" s="3171"/>
      <c r="U509" s="3172"/>
      <c r="V509" s="3173"/>
      <c r="W509" s="3171"/>
      <c r="X509" s="3242"/>
      <c r="Y509" s="3242"/>
    </row>
    <row r="510" spans="1:25" s="3215" customFormat="1">
      <c r="A510" s="3164"/>
      <c r="B510" s="3165"/>
      <c r="C510" s="3165"/>
      <c r="D510" s="3165"/>
      <c r="E510" s="3165"/>
      <c r="F510" s="3165"/>
      <c r="G510" s="3165"/>
      <c r="H510" s="3165"/>
      <c r="I510" s="3165"/>
      <c r="J510" s="3166"/>
      <c r="K510" s="3248"/>
      <c r="L510" s="3240"/>
      <c r="M510" s="3241"/>
      <c r="N510" s="3168"/>
      <c r="O510" s="3240"/>
      <c r="P510" s="3240"/>
      <c r="Q510" s="3169"/>
      <c r="R510" s="3240"/>
      <c r="S510" s="3170"/>
      <c r="T510" s="3171"/>
      <c r="U510" s="3172"/>
      <c r="V510" s="3173"/>
      <c r="W510" s="3171"/>
      <c r="X510" s="3242"/>
      <c r="Y510" s="3242"/>
    </row>
    <row r="511" spans="1:25" s="3215" customFormat="1">
      <c r="A511" s="3164"/>
      <c r="B511" s="3165"/>
      <c r="C511" s="3165"/>
      <c r="D511" s="3165"/>
      <c r="E511" s="3165"/>
      <c r="F511" s="3165"/>
      <c r="G511" s="3165"/>
      <c r="H511" s="3165"/>
      <c r="I511" s="3165"/>
      <c r="J511" s="3166"/>
      <c r="K511" s="3248"/>
      <c r="L511" s="3240"/>
      <c r="M511" s="3241"/>
      <c r="N511" s="3168"/>
      <c r="O511" s="3240"/>
      <c r="P511" s="3240"/>
      <c r="Q511" s="3169"/>
      <c r="R511" s="3240"/>
      <c r="S511" s="3170"/>
      <c r="T511" s="3171"/>
      <c r="U511" s="3172"/>
      <c r="V511" s="3173"/>
      <c r="W511" s="3171"/>
      <c r="X511" s="3242"/>
      <c r="Y511" s="3242"/>
    </row>
    <row r="512" spans="1:25" s="3215" customFormat="1">
      <c r="A512" s="3164"/>
      <c r="B512" s="3165"/>
      <c r="C512" s="3165"/>
      <c r="D512" s="3165"/>
      <c r="E512" s="3165"/>
      <c r="F512" s="3165"/>
      <c r="G512" s="3165"/>
      <c r="H512" s="3165"/>
      <c r="I512" s="3165"/>
      <c r="J512" s="3166"/>
      <c r="K512" s="3248"/>
      <c r="L512" s="3240"/>
      <c r="M512" s="3241"/>
      <c r="N512" s="3168"/>
      <c r="O512" s="3240"/>
      <c r="P512" s="3240"/>
      <c r="Q512" s="3169"/>
      <c r="R512" s="3240"/>
      <c r="S512" s="3170"/>
      <c r="T512" s="3171"/>
      <c r="U512" s="3172"/>
      <c r="V512" s="3173"/>
      <c r="W512" s="3171"/>
      <c r="X512" s="3242"/>
      <c r="Y512" s="3242"/>
    </row>
    <row r="513" spans="1:25" s="3215" customFormat="1">
      <c r="A513" s="3164"/>
      <c r="B513" s="3165"/>
      <c r="C513" s="3165"/>
      <c r="D513" s="3165"/>
      <c r="E513" s="3165"/>
      <c r="F513" s="3165"/>
      <c r="G513" s="3165"/>
      <c r="H513" s="3165"/>
      <c r="I513" s="3165"/>
      <c r="J513" s="3166"/>
      <c r="K513" s="3248"/>
      <c r="L513" s="3240"/>
      <c r="M513" s="3241"/>
      <c r="N513" s="3168"/>
      <c r="O513" s="3240"/>
      <c r="P513" s="3240"/>
      <c r="Q513" s="3169"/>
      <c r="R513" s="3240"/>
      <c r="S513" s="3170"/>
      <c r="T513" s="3171"/>
      <c r="U513" s="3172"/>
      <c r="V513" s="3173"/>
      <c r="W513" s="3171"/>
      <c r="X513" s="3242"/>
      <c r="Y513" s="3242"/>
    </row>
    <row r="514" spans="1:25" s="3215" customFormat="1">
      <c r="A514" s="3164"/>
      <c r="B514" s="3165"/>
      <c r="C514" s="3165"/>
      <c r="D514" s="3165"/>
      <c r="E514" s="3165"/>
      <c r="F514" s="3165"/>
      <c r="G514" s="3165"/>
      <c r="H514" s="3165"/>
      <c r="I514" s="3165"/>
      <c r="J514" s="3166"/>
      <c r="K514" s="3248"/>
      <c r="L514" s="3240"/>
      <c r="M514" s="3241"/>
      <c r="N514" s="3168"/>
      <c r="O514" s="3240"/>
      <c r="P514" s="3240"/>
      <c r="Q514" s="3169"/>
      <c r="R514" s="3240"/>
      <c r="S514" s="3170"/>
      <c r="T514" s="3171"/>
      <c r="U514" s="3172"/>
      <c r="V514" s="3173"/>
      <c r="W514" s="3171"/>
      <c r="X514" s="3242"/>
      <c r="Y514" s="3242"/>
    </row>
    <row r="515" spans="1:25" s="3215" customFormat="1">
      <c r="A515" s="3164"/>
      <c r="B515" s="3165"/>
      <c r="C515" s="3165"/>
      <c r="D515" s="3165"/>
      <c r="E515" s="3165"/>
      <c r="F515" s="3165"/>
      <c r="G515" s="3165"/>
      <c r="H515" s="3165"/>
      <c r="I515" s="3165"/>
      <c r="J515" s="3166"/>
      <c r="K515" s="3248"/>
      <c r="L515" s="3240"/>
      <c r="M515" s="3241"/>
      <c r="N515" s="3168"/>
      <c r="O515" s="3240"/>
      <c r="P515" s="3240"/>
      <c r="Q515" s="3169"/>
      <c r="R515" s="3240"/>
      <c r="S515" s="3170"/>
      <c r="T515" s="3171"/>
      <c r="U515" s="3172"/>
      <c r="V515" s="3173"/>
      <c r="W515" s="3171"/>
      <c r="X515" s="3242"/>
      <c r="Y515" s="3242"/>
    </row>
    <row r="516" spans="1:25" s="3215" customFormat="1">
      <c r="A516" s="3164"/>
      <c r="B516" s="3165"/>
      <c r="C516" s="3165"/>
      <c r="D516" s="3165"/>
      <c r="E516" s="3165"/>
      <c r="F516" s="3165"/>
      <c r="G516" s="3165"/>
      <c r="H516" s="3165"/>
      <c r="I516" s="3165"/>
      <c r="J516" s="3166"/>
      <c r="K516" s="3248"/>
      <c r="L516" s="3240"/>
      <c r="M516" s="3241"/>
      <c r="N516" s="3168"/>
      <c r="O516" s="3240"/>
      <c r="P516" s="3240"/>
      <c r="Q516" s="3169"/>
      <c r="R516" s="3240"/>
      <c r="S516" s="3170"/>
      <c r="T516" s="3171"/>
      <c r="U516" s="3172"/>
      <c r="V516" s="3173"/>
      <c r="W516" s="3171"/>
      <c r="X516" s="3242"/>
      <c r="Y516" s="3242"/>
    </row>
    <row r="517" spans="1:25" s="3215" customFormat="1">
      <c r="A517" s="3164"/>
      <c r="B517" s="3165"/>
      <c r="C517" s="3165"/>
      <c r="D517" s="3165"/>
      <c r="E517" s="3165"/>
      <c r="F517" s="3165"/>
      <c r="G517" s="3165"/>
      <c r="H517" s="3165"/>
      <c r="I517" s="3165"/>
      <c r="J517" s="3166"/>
      <c r="K517" s="3248"/>
      <c r="L517" s="3240"/>
      <c r="M517" s="3241"/>
      <c r="N517" s="3168"/>
      <c r="O517" s="3240"/>
      <c r="P517" s="3240"/>
      <c r="Q517" s="3169"/>
      <c r="R517" s="3240"/>
      <c r="S517" s="3170"/>
      <c r="T517" s="3171"/>
      <c r="U517" s="3172"/>
      <c r="V517" s="3173"/>
      <c r="W517" s="3171"/>
      <c r="X517" s="3242"/>
      <c r="Y517" s="3242"/>
    </row>
    <row r="518" spans="1:25" s="3215" customFormat="1">
      <c r="A518" s="3164"/>
      <c r="B518" s="3165"/>
      <c r="C518" s="3165"/>
      <c r="D518" s="3165"/>
      <c r="E518" s="3165"/>
      <c r="F518" s="3165"/>
      <c r="G518" s="3165"/>
      <c r="H518" s="3165"/>
      <c r="I518" s="3165"/>
      <c r="J518" s="3166"/>
      <c r="K518" s="3248"/>
      <c r="L518" s="3240"/>
      <c r="M518" s="3241"/>
      <c r="N518" s="3168"/>
      <c r="O518" s="3240"/>
      <c r="P518" s="3240"/>
      <c r="Q518" s="3169"/>
      <c r="R518" s="3240"/>
      <c r="S518" s="3170"/>
      <c r="T518" s="3171"/>
      <c r="U518" s="3172"/>
      <c r="V518" s="3173"/>
      <c r="W518" s="3171"/>
      <c r="X518" s="3242"/>
      <c r="Y518" s="3242"/>
    </row>
    <row r="519" spans="1:25" s="3215" customFormat="1">
      <c r="A519" s="3164"/>
      <c r="B519" s="3165"/>
      <c r="C519" s="3165"/>
      <c r="D519" s="3165"/>
      <c r="E519" s="3165"/>
      <c r="F519" s="3165"/>
      <c r="G519" s="3165"/>
      <c r="H519" s="3165"/>
      <c r="I519" s="3165"/>
      <c r="J519" s="3166"/>
      <c r="K519" s="3248"/>
      <c r="L519" s="3240"/>
      <c r="M519" s="3241"/>
      <c r="N519" s="3168"/>
      <c r="O519" s="3240"/>
      <c r="P519" s="3240"/>
      <c r="Q519" s="3169"/>
      <c r="R519" s="3240"/>
      <c r="S519" s="3170"/>
      <c r="T519" s="3171"/>
      <c r="U519" s="3172"/>
      <c r="V519" s="3173"/>
      <c r="W519" s="3171"/>
      <c r="X519" s="3242"/>
      <c r="Y519" s="3242"/>
    </row>
    <row r="520" spans="1:25" s="3215" customFormat="1">
      <c r="A520" s="3164"/>
      <c r="B520" s="3165"/>
      <c r="C520" s="3165"/>
      <c r="D520" s="3165"/>
      <c r="E520" s="3165"/>
      <c r="F520" s="3165"/>
      <c r="G520" s="3165"/>
      <c r="H520" s="3165"/>
      <c r="I520" s="3165"/>
      <c r="J520" s="3166"/>
      <c r="K520" s="3248"/>
      <c r="L520" s="3240"/>
      <c r="M520" s="3241"/>
      <c r="N520" s="3168"/>
      <c r="O520" s="3240"/>
      <c r="P520" s="3240"/>
      <c r="Q520" s="3169"/>
      <c r="R520" s="3240"/>
      <c r="S520" s="3170"/>
      <c r="T520" s="3171"/>
      <c r="U520" s="3172"/>
      <c r="V520" s="3173"/>
      <c r="W520" s="3171"/>
      <c r="X520" s="3242"/>
      <c r="Y520" s="3242"/>
    </row>
    <row r="521" spans="1:25" s="3215" customFormat="1">
      <c r="A521" s="3164"/>
      <c r="B521" s="3165"/>
      <c r="C521" s="3165"/>
      <c r="D521" s="3165"/>
      <c r="E521" s="3165"/>
      <c r="F521" s="3165"/>
      <c r="G521" s="3165"/>
      <c r="H521" s="3165"/>
      <c r="I521" s="3165"/>
      <c r="J521" s="3166"/>
      <c r="K521" s="3248"/>
      <c r="L521" s="3240"/>
      <c r="M521" s="3241"/>
      <c r="N521" s="3168"/>
      <c r="O521" s="3240"/>
      <c r="P521" s="3240"/>
      <c r="Q521" s="3169"/>
      <c r="R521" s="3240"/>
      <c r="S521" s="3170"/>
      <c r="T521" s="3171"/>
      <c r="U521" s="3172"/>
      <c r="V521" s="3173"/>
      <c r="W521" s="3171"/>
      <c r="X521" s="3242"/>
      <c r="Y521" s="3242"/>
    </row>
    <row r="522" spans="1:25" s="3215" customFormat="1">
      <c r="A522" s="3164"/>
      <c r="B522" s="3165"/>
      <c r="C522" s="3165"/>
      <c r="D522" s="3165"/>
      <c r="E522" s="3165"/>
      <c r="F522" s="3165"/>
      <c r="G522" s="3165"/>
      <c r="H522" s="3165"/>
      <c r="I522" s="3165"/>
      <c r="J522" s="3166"/>
      <c r="K522" s="3248"/>
      <c r="L522" s="3240"/>
      <c r="M522" s="3241"/>
      <c r="N522" s="3168"/>
      <c r="O522" s="3240"/>
      <c r="P522" s="3240"/>
      <c r="Q522" s="3169"/>
      <c r="R522" s="3240"/>
      <c r="S522" s="3170"/>
      <c r="T522" s="3171"/>
      <c r="U522" s="3172"/>
      <c r="V522" s="3173"/>
      <c r="W522" s="3171"/>
      <c r="X522" s="3242"/>
      <c r="Y522" s="3242"/>
    </row>
    <row r="523" spans="1:25" s="3215" customFormat="1">
      <c r="A523" s="3164"/>
      <c r="B523" s="3165"/>
      <c r="C523" s="3165"/>
      <c r="D523" s="3165"/>
      <c r="E523" s="3165"/>
      <c r="F523" s="3165"/>
      <c r="G523" s="3165"/>
      <c r="H523" s="3165"/>
      <c r="I523" s="3165"/>
      <c r="J523" s="3166"/>
      <c r="K523" s="3248"/>
      <c r="L523" s="3240"/>
      <c r="M523" s="3241"/>
      <c r="N523" s="3168"/>
      <c r="O523" s="3240"/>
      <c r="P523" s="3240"/>
      <c r="Q523" s="3169"/>
      <c r="R523" s="3240"/>
      <c r="S523" s="3170"/>
      <c r="T523" s="3171"/>
      <c r="U523" s="3172"/>
      <c r="V523" s="3173"/>
      <c r="W523" s="3171"/>
      <c r="X523" s="3242"/>
      <c r="Y523" s="3242"/>
    </row>
    <row r="524" spans="1:25" s="3215" customFormat="1">
      <c r="A524" s="3164"/>
      <c r="B524" s="3165"/>
      <c r="C524" s="3165"/>
      <c r="D524" s="3165"/>
      <c r="E524" s="3165"/>
      <c r="F524" s="3165"/>
      <c r="G524" s="3165"/>
      <c r="H524" s="3165"/>
      <c r="I524" s="3165"/>
      <c r="J524" s="3166"/>
      <c r="K524" s="3248"/>
      <c r="L524" s="3240"/>
      <c r="M524" s="3241"/>
      <c r="N524" s="3168"/>
      <c r="O524" s="3240"/>
      <c r="P524" s="3240"/>
      <c r="Q524" s="3169"/>
      <c r="R524" s="3240"/>
      <c r="S524" s="3170"/>
      <c r="T524" s="3171"/>
      <c r="U524" s="3172"/>
      <c r="V524" s="3173"/>
      <c r="W524" s="3171"/>
      <c r="X524" s="3242"/>
      <c r="Y524" s="3242"/>
    </row>
    <row r="525" spans="1:25" s="3215" customFormat="1">
      <c r="A525" s="3164"/>
      <c r="B525" s="3165"/>
      <c r="C525" s="3165"/>
      <c r="D525" s="3165"/>
      <c r="E525" s="3165"/>
      <c r="F525" s="3165"/>
      <c r="G525" s="3165"/>
      <c r="H525" s="3165"/>
      <c r="I525" s="3165"/>
      <c r="J525" s="3166"/>
      <c r="K525" s="3248"/>
      <c r="L525" s="3240"/>
      <c r="M525" s="3241"/>
      <c r="N525" s="3168"/>
      <c r="O525" s="3240"/>
      <c r="P525" s="3240"/>
      <c r="Q525" s="3169"/>
      <c r="R525" s="3240"/>
      <c r="S525" s="3170"/>
      <c r="T525" s="3171"/>
      <c r="U525" s="3172"/>
      <c r="V525" s="3173"/>
      <c r="W525" s="3171"/>
      <c r="X525" s="3242"/>
      <c r="Y525" s="3242"/>
    </row>
    <row r="526" spans="1:25" s="3215" customFormat="1">
      <c r="A526" s="3164"/>
      <c r="B526" s="3165"/>
      <c r="C526" s="3165"/>
      <c r="D526" s="3165"/>
      <c r="E526" s="3165"/>
      <c r="F526" s="3165"/>
      <c r="G526" s="3165"/>
      <c r="H526" s="3165"/>
      <c r="I526" s="3165"/>
      <c r="J526" s="3166"/>
      <c r="K526" s="3248"/>
      <c r="L526" s="3240"/>
      <c r="M526" s="3241"/>
      <c r="N526" s="3168"/>
      <c r="O526" s="3240"/>
      <c r="P526" s="3240"/>
      <c r="Q526" s="3169"/>
      <c r="R526" s="3240"/>
      <c r="S526" s="3170"/>
      <c r="T526" s="3171"/>
      <c r="U526" s="3172"/>
      <c r="V526" s="3173"/>
      <c r="W526" s="3171"/>
      <c r="X526" s="3242"/>
      <c r="Y526" s="3242"/>
    </row>
    <row r="527" spans="1:25" s="3215" customFormat="1">
      <c r="A527" s="3164"/>
      <c r="B527" s="3165"/>
      <c r="C527" s="3165"/>
      <c r="D527" s="3165"/>
      <c r="E527" s="3165"/>
      <c r="F527" s="3165"/>
      <c r="G527" s="3165"/>
      <c r="H527" s="3165"/>
      <c r="I527" s="3165"/>
      <c r="J527" s="3166"/>
      <c r="K527" s="3248"/>
      <c r="L527" s="3240"/>
      <c r="M527" s="3241"/>
      <c r="N527" s="3168"/>
      <c r="O527" s="3240"/>
      <c r="P527" s="3240"/>
      <c r="Q527" s="3169"/>
      <c r="R527" s="3240"/>
      <c r="S527" s="3170"/>
      <c r="T527" s="3171"/>
      <c r="U527" s="3172"/>
      <c r="V527" s="3173"/>
      <c r="W527" s="3171"/>
      <c r="X527" s="3242"/>
      <c r="Y527" s="3242"/>
    </row>
    <row r="528" spans="1:25" s="3215" customFormat="1">
      <c r="A528" s="3164"/>
      <c r="B528" s="3165"/>
      <c r="C528" s="3165"/>
      <c r="D528" s="3165"/>
      <c r="E528" s="3165"/>
      <c r="F528" s="3165"/>
      <c r="G528" s="3165"/>
      <c r="H528" s="3165"/>
      <c r="I528" s="3165"/>
      <c r="J528" s="3166"/>
      <c r="K528" s="3248"/>
      <c r="L528" s="3240"/>
      <c r="M528" s="3241"/>
      <c r="N528" s="3168"/>
      <c r="O528" s="3240"/>
      <c r="P528" s="3240"/>
      <c r="Q528" s="3169"/>
      <c r="R528" s="3240"/>
      <c r="S528" s="3170"/>
      <c r="T528" s="3171"/>
      <c r="U528" s="3172"/>
      <c r="V528" s="3173"/>
      <c r="W528" s="3171"/>
      <c r="X528" s="3242"/>
      <c r="Y528" s="3242"/>
    </row>
    <row r="529" spans="1:25" s="3215" customFormat="1">
      <c r="A529" s="3164"/>
      <c r="B529" s="3165"/>
      <c r="C529" s="3165"/>
      <c r="D529" s="3165"/>
      <c r="E529" s="3165"/>
      <c r="F529" s="3165"/>
      <c r="G529" s="3165"/>
      <c r="H529" s="3165"/>
      <c r="I529" s="3165"/>
      <c r="J529" s="3166"/>
      <c r="K529" s="3248"/>
      <c r="L529" s="3240"/>
      <c r="M529" s="3241"/>
      <c r="N529" s="3168"/>
      <c r="O529" s="3240"/>
      <c r="P529" s="3240"/>
      <c r="Q529" s="3169"/>
      <c r="R529" s="3240"/>
      <c r="S529" s="3170"/>
      <c r="T529" s="3171"/>
      <c r="U529" s="3172"/>
      <c r="V529" s="3173"/>
      <c r="W529" s="3171"/>
      <c r="X529" s="3242"/>
      <c r="Y529" s="3242"/>
    </row>
    <row r="530" spans="1:25" s="3215" customFormat="1">
      <c r="A530" s="3164"/>
      <c r="B530" s="3165"/>
      <c r="C530" s="3165"/>
      <c r="D530" s="3165"/>
      <c r="E530" s="3165"/>
      <c r="F530" s="3165"/>
      <c r="G530" s="3165"/>
      <c r="H530" s="3165"/>
      <c r="I530" s="3165"/>
      <c r="J530" s="3166"/>
      <c r="K530" s="3248"/>
      <c r="L530" s="3240"/>
      <c r="M530" s="3241"/>
      <c r="N530" s="3168"/>
      <c r="O530" s="3240"/>
      <c r="P530" s="3240"/>
      <c r="Q530" s="3169"/>
      <c r="R530" s="3240"/>
      <c r="S530" s="3170"/>
      <c r="T530" s="3171"/>
      <c r="U530" s="3172"/>
      <c r="V530" s="3173"/>
      <c r="W530" s="3171"/>
      <c r="X530" s="3242"/>
      <c r="Y530" s="3242"/>
    </row>
    <row r="531" spans="1:25" s="3215" customFormat="1">
      <c r="A531" s="3164"/>
      <c r="B531" s="3165"/>
      <c r="C531" s="3165"/>
      <c r="D531" s="3165"/>
      <c r="E531" s="3165"/>
      <c r="F531" s="3165"/>
      <c r="G531" s="3165"/>
      <c r="H531" s="3165"/>
      <c r="I531" s="3165"/>
      <c r="J531" s="3166"/>
      <c r="K531" s="3248"/>
      <c r="L531" s="3240"/>
      <c r="M531" s="3241"/>
      <c r="N531" s="3168"/>
      <c r="O531" s="3240"/>
      <c r="P531" s="3240"/>
      <c r="Q531" s="3169"/>
      <c r="R531" s="3240"/>
      <c r="S531" s="3170"/>
      <c r="T531" s="3171"/>
      <c r="U531" s="3172"/>
      <c r="V531" s="3173"/>
      <c r="W531" s="3171"/>
      <c r="X531" s="3242"/>
      <c r="Y531" s="3242"/>
    </row>
    <row r="532" spans="1:25" s="3215" customFormat="1">
      <c r="A532" s="3164"/>
      <c r="B532" s="3165"/>
      <c r="C532" s="3165"/>
      <c r="D532" s="3165"/>
      <c r="E532" s="3165"/>
      <c r="F532" s="3165"/>
      <c r="G532" s="3165"/>
      <c r="H532" s="3165"/>
      <c r="I532" s="3165"/>
      <c r="J532" s="3166"/>
      <c r="K532" s="3248"/>
      <c r="L532" s="3240"/>
      <c r="M532" s="3241"/>
      <c r="N532" s="3168"/>
      <c r="O532" s="3240"/>
      <c r="P532" s="3240"/>
      <c r="Q532" s="3169"/>
      <c r="R532" s="3240"/>
      <c r="S532" s="3170"/>
      <c r="T532" s="3171"/>
      <c r="U532" s="3172"/>
      <c r="V532" s="3173"/>
      <c r="W532" s="3171"/>
      <c r="X532" s="3242"/>
      <c r="Y532" s="3242"/>
    </row>
    <row r="533" spans="1:25" s="3215" customFormat="1">
      <c r="A533" s="3164"/>
      <c r="B533" s="3165"/>
      <c r="C533" s="3165"/>
      <c r="D533" s="3165"/>
      <c r="E533" s="3165"/>
      <c r="F533" s="3165"/>
      <c r="G533" s="3165"/>
      <c r="H533" s="3165"/>
      <c r="I533" s="3165"/>
      <c r="J533" s="3166"/>
      <c r="K533" s="3248"/>
      <c r="L533" s="3240"/>
      <c r="M533" s="3241"/>
      <c r="N533" s="3168"/>
      <c r="O533" s="3240"/>
      <c r="P533" s="3240"/>
      <c r="Q533" s="3169"/>
      <c r="R533" s="3240"/>
      <c r="S533" s="3170"/>
      <c r="T533" s="3171"/>
      <c r="U533" s="3172"/>
      <c r="V533" s="3173"/>
      <c r="W533" s="3171"/>
      <c r="X533" s="3242"/>
      <c r="Y533" s="3242"/>
    </row>
    <row r="534" spans="1:25" s="3215" customFormat="1">
      <c r="A534" s="3164"/>
      <c r="B534" s="3165"/>
      <c r="C534" s="3165"/>
      <c r="D534" s="3165"/>
      <c r="E534" s="3165"/>
      <c r="F534" s="3165"/>
      <c r="G534" s="3165"/>
      <c r="H534" s="3165"/>
      <c r="I534" s="3165"/>
      <c r="J534" s="3166"/>
      <c r="K534" s="3248"/>
      <c r="L534" s="3240"/>
      <c r="M534" s="3241"/>
      <c r="N534" s="3168"/>
      <c r="O534" s="3240"/>
      <c r="P534" s="3240"/>
      <c r="Q534" s="3169"/>
      <c r="R534" s="3240"/>
      <c r="S534" s="3170"/>
      <c r="T534" s="3171"/>
      <c r="U534" s="3172"/>
      <c r="V534" s="3173"/>
      <c r="W534" s="3171"/>
      <c r="X534" s="3242"/>
      <c r="Y534" s="3242"/>
    </row>
    <row r="535" spans="1:25" s="3215" customFormat="1">
      <c r="A535" s="3164"/>
      <c r="B535" s="3165"/>
      <c r="C535" s="3165"/>
      <c r="D535" s="3165"/>
      <c r="E535" s="3165"/>
      <c r="F535" s="3165"/>
      <c r="G535" s="3165"/>
      <c r="H535" s="3165"/>
      <c r="I535" s="3165"/>
      <c r="J535" s="3166"/>
      <c r="K535" s="3248"/>
      <c r="L535" s="3240"/>
      <c r="M535" s="3241"/>
      <c r="N535" s="3168"/>
      <c r="O535" s="3240"/>
      <c r="P535" s="3240"/>
      <c r="Q535" s="3169"/>
      <c r="R535" s="3240"/>
      <c r="S535" s="3170"/>
      <c r="T535" s="3171"/>
      <c r="U535" s="3172"/>
      <c r="V535" s="3173"/>
      <c r="W535" s="3171"/>
      <c r="X535" s="3242"/>
      <c r="Y535" s="3242"/>
    </row>
    <row r="536" spans="1:25" s="3215" customFormat="1">
      <c r="A536" s="3164"/>
      <c r="B536" s="3165"/>
      <c r="C536" s="3165"/>
      <c r="D536" s="3165"/>
      <c r="E536" s="3165"/>
      <c r="F536" s="3165"/>
      <c r="G536" s="3165"/>
      <c r="H536" s="3165"/>
      <c r="I536" s="3165"/>
      <c r="J536" s="3166"/>
      <c r="K536" s="3248"/>
      <c r="L536" s="3240"/>
      <c r="M536" s="3241"/>
      <c r="N536" s="3168"/>
      <c r="O536" s="3240"/>
      <c r="P536" s="3240"/>
      <c r="Q536" s="3169"/>
      <c r="R536" s="3240"/>
      <c r="S536" s="3170"/>
      <c r="T536" s="3171"/>
      <c r="U536" s="3172"/>
      <c r="V536" s="3173"/>
      <c r="W536" s="3171"/>
      <c r="X536" s="3242"/>
      <c r="Y536" s="3242"/>
    </row>
    <row r="537" spans="1:25" s="3215" customFormat="1">
      <c r="A537" s="3164"/>
      <c r="B537" s="3165"/>
      <c r="C537" s="3165"/>
      <c r="D537" s="3165"/>
      <c r="E537" s="3165"/>
      <c r="F537" s="3165"/>
      <c r="G537" s="3165"/>
      <c r="H537" s="3165"/>
      <c r="I537" s="3165"/>
      <c r="J537" s="3166"/>
      <c r="K537" s="3248"/>
      <c r="L537" s="3240"/>
      <c r="M537" s="3241"/>
      <c r="N537" s="3168"/>
      <c r="O537" s="3240"/>
      <c r="P537" s="3240"/>
      <c r="Q537" s="3169"/>
      <c r="R537" s="3240"/>
      <c r="S537" s="3170"/>
      <c r="T537" s="3171"/>
      <c r="U537" s="3172"/>
      <c r="V537" s="3173"/>
      <c r="W537" s="3171"/>
      <c r="X537" s="3242"/>
      <c r="Y537" s="3242"/>
    </row>
    <row r="538" spans="1:25" s="3215" customFormat="1">
      <c r="A538" s="3164"/>
      <c r="B538" s="3165"/>
      <c r="C538" s="3165"/>
      <c r="D538" s="3165"/>
      <c r="E538" s="3165"/>
      <c r="F538" s="3165"/>
      <c r="G538" s="3165"/>
      <c r="H538" s="3165"/>
      <c r="I538" s="3165"/>
      <c r="J538" s="3166"/>
      <c r="K538" s="3248"/>
      <c r="L538" s="3240"/>
      <c r="M538" s="3241"/>
      <c r="N538" s="3168"/>
      <c r="O538" s="3240"/>
      <c r="P538" s="3240"/>
      <c r="Q538" s="3169"/>
      <c r="R538" s="3240"/>
      <c r="S538" s="3170"/>
      <c r="T538" s="3171"/>
      <c r="U538" s="3172"/>
      <c r="V538" s="3173"/>
      <c r="W538" s="3171"/>
      <c r="X538" s="3242"/>
      <c r="Y538" s="3242"/>
    </row>
    <row r="539" spans="1:25" s="3215" customFormat="1">
      <c r="A539" s="3164"/>
      <c r="B539" s="3165"/>
      <c r="C539" s="3165"/>
      <c r="D539" s="3165"/>
      <c r="E539" s="3165"/>
      <c r="F539" s="3165"/>
      <c r="G539" s="3165"/>
      <c r="H539" s="3165"/>
      <c r="I539" s="3165"/>
      <c r="J539" s="3166"/>
      <c r="K539" s="3248"/>
      <c r="L539" s="3240"/>
      <c r="M539" s="3241"/>
      <c r="N539" s="3168"/>
      <c r="O539" s="3240"/>
      <c r="P539" s="3240"/>
      <c r="Q539" s="3169"/>
      <c r="R539" s="3240"/>
      <c r="S539" s="3170"/>
      <c r="T539" s="3171"/>
      <c r="U539" s="3172"/>
      <c r="V539" s="3173"/>
      <c r="W539" s="3171"/>
      <c r="X539" s="3242"/>
      <c r="Y539" s="3242"/>
    </row>
    <row r="540" spans="1:25" s="3215" customFormat="1">
      <c r="A540" s="3164"/>
      <c r="B540" s="3165"/>
      <c r="C540" s="3165"/>
      <c r="D540" s="3165"/>
      <c r="E540" s="3165"/>
      <c r="F540" s="3165"/>
      <c r="G540" s="3165"/>
      <c r="H540" s="3165"/>
      <c r="I540" s="3165"/>
      <c r="J540" s="3166"/>
      <c r="K540" s="3248"/>
      <c r="L540" s="3240"/>
      <c r="M540" s="3241"/>
      <c r="N540" s="3168"/>
      <c r="O540" s="3240"/>
      <c r="P540" s="3240"/>
      <c r="Q540" s="3169"/>
      <c r="R540" s="3240"/>
      <c r="S540" s="3170"/>
      <c r="T540" s="3171"/>
      <c r="U540" s="3172"/>
      <c r="V540" s="3173"/>
      <c r="W540" s="3171"/>
      <c r="X540" s="3242"/>
      <c r="Y540" s="3242"/>
    </row>
    <row r="541" spans="1:25" s="3215" customFormat="1">
      <c r="A541" s="3164"/>
      <c r="B541" s="3165"/>
      <c r="C541" s="3165"/>
      <c r="D541" s="3165"/>
      <c r="E541" s="3165"/>
      <c r="F541" s="3165"/>
      <c r="G541" s="3165"/>
      <c r="H541" s="3165"/>
      <c r="I541" s="3165"/>
      <c r="J541" s="3166"/>
      <c r="K541" s="3248"/>
      <c r="L541" s="3240"/>
      <c r="M541" s="3241"/>
      <c r="N541" s="3168"/>
      <c r="O541" s="3240"/>
      <c r="P541" s="3240"/>
      <c r="Q541" s="3169"/>
      <c r="R541" s="3240"/>
      <c r="S541" s="3170"/>
      <c r="T541" s="3171"/>
      <c r="U541" s="3172"/>
      <c r="V541" s="3173"/>
      <c r="W541" s="3171"/>
      <c r="X541" s="3242"/>
      <c r="Y541" s="3242"/>
    </row>
    <row r="542" spans="1:25" s="3215" customFormat="1">
      <c r="A542" s="3164"/>
      <c r="B542" s="3165"/>
      <c r="C542" s="3165"/>
      <c r="D542" s="3165"/>
      <c r="E542" s="3165"/>
      <c r="F542" s="3165"/>
      <c r="G542" s="3165"/>
      <c r="H542" s="3165"/>
      <c r="I542" s="3165"/>
      <c r="J542" s="3166"/>
      <c r="K542" s="3248"/>
      <c r="L542" s="3240"/>
      <c r="M542" s="3241"/>
      <c r="N542" s="3168"/>
      <c r="O542" s="3240"/>
      <c r="P542" s="3240"/>
      <c r="Q542" s="3169"/>
      <c r="R542" s="3240"/>
      <c r="S542" s="3170"/>
      <c r="T542" s="3171"/>
      <c r="U542" s="3172"/>
      <c r="V542" s="3173"/>
      <c r="W542" s="3171"/>
      <c r="X542" s="3242"/>
      <c r="Y542" s="3242"/>
    </row>
    <row r="543" spans="1:25" s="3215" customFormat="1">
      <c r="A543" s="3164"/>
      <c r="B543" s="3165"/>
      <c r="C543" s="3165"/>
      <c r="D543" s="3165"/>
      <c r="E543" s="3165"/>
      <c r="F543" s="3165"/>
      <c r="G543" s="3165"/>
      <c r="H543" s="3165"/>
      <c r="I543" s="3165"/>
      <c r="J543" s="3166"/>
      <c r="K543" s="3248"/>
      <c r="L543" s="3240"/>
      <c r="M543" s="3241"/>
      <c r="N543" s="3168"/>
      <c r="O543" s="3240"/>
      <c r="P543" s="3240"/>
      <c r="Q543" s="3169"/>
      <c r="R543" s="3240"/>
      <c r="S543" s="3170"/>
      <c r="T543" s="3171"/>
      <c r="U543" s="3172"/>
      <c r="V543" s="3173"/>
      <c r="W543" s="3171"/>
      <c r="X543" s="3242"/>
      <c r="Y543" s="3242"/>
    </row>
    <row r="544" spans="1:25" s="3215" customFormat="1">
      <c r="A544" s="3164"/>
      <c r="B544" s="3165"/>
      <c r="C544" s="3165"/>
      <c r="D544" s="3165"/>
      <c r="E544" s="3165"/>
      <c r="F544" s="3165"/>
      <c r="G544" s="3165"/>
      <c r="H544" s="3165"/>
      <c r="I544" s="3165"/>
      <c r="J544" s="3166"/>
      <c r="K544" s="3248"/>
      <c r="L544" s="3240"/>
      <c r="M544" s="3241"/>
      <c r="N544" s="3168"/>
      <c r="O544" s="3240"/>
      <c r="P544" s="3240"/>
      <c r="Q544" s="3169"/>
      <c r="R544" s="3240"/>
      <c r="S544" s="3170"/>
      <c r="T544" s="3171"/>
      <c r="U544" s="3172"/>
      <c r="V544" s="3173"/>
      <c r="W544" s="3171"/>
      <c r="X544" s="3242"/>
      <c r="Y544" s="3242"/>
    </row>
    <row r="545" spans="1:25" s="3215" customFormat="1">
      <c r="A545" s="3164"/>
      <c r="B545" s="3165"/>
      <c r="C545" s="3165"/>
      <c r="D545" s="3165"/>
      <c r="E545" s="3165"/>
      <c r="F545" s="3165"/>
      <c r="G545" s="3165"/>
      <c r="H545" s="3165"/>
      <c r="I545" s="3165"/>
      <c r="J545" s="3166"/>
      <c r="K545" s="3248"/>
      <c r="L545" s="3240"/>
      <c r="M545" s="3241"/>
      <c r="N545" s="3168"/>
      <c r="O545" s="3240"/>
      <c r="P545" s="3240"/>
      <c r="Q545" s="3169"/>
      <c r="R545" s="3240"/>
      <c r="S545" s="3170"/>
      <c r="T545" s="3171"/>
      <c r="U545" s="3172"/>
      <c r="V545" s="3173"/>
      <c r="W545" s="3171"/>
      <c r="X545" s="3242"/>
      <c r="Y545" s="3242"/>
    </row>
    <row r="546" spans="1:25" s="3215" customFormat="1">
      <c r="A546" s="3164"/>
      <c r="B546" s="3165"/>
      <c r="C546" s="3165"/>
      <c r="D546" s="3165"/>
      <c r="E546" s="3165"/>
      <c r="F546" s="3165"/>
      <c r="G546" s="3165"/>
      <c r="H546" s="3165"/>
      <c r="I546" s="3165"/>
      <c r="J546" s="3166"/>
      <c r="K546" s="3248"/>
      <c r="L546" s="3240"/>
      <c r="M546" s="3241"/>
      <c r="N546" s="3168"/>
      <c r="O546" s="3240"/>
      <c r="P546" s="3240"/>
      <c r="Q546" s="3169"/>
      <c r="R546" s="3240"/>
      <c r="S546" s="3170"/>
      <c r="T546" s="3171"/>
      <c r="U546" s="3172"/>
      <c r="V546" s="3173"/>
      <c r="W546" s="3171"/>
      <c r="X546" s="3242"/>
      <c r="Y546" s="3242"/>
    </row>
    <row r="547" spans="1:25" s="3215" customFormat="1">
      <c r="A547" s="3164"/>
      <c r="B547" s="3165"/>
      <c r="C547" s="3165"/>
      <c r="D547" s="3165"/>
      <c r="E547" s="3165"/>
      <c r="F547" s="3165"/>
      <c r="G547" s="3165"/>
      <c r="H547" s="3165"/>
      <c r="I547" s="3165"/>
      <c r="J547" s="3166"/>
      <c r="K547" s="3248"/>
      <c r="L547" s="3240"/>
      <c r="M547" s="3241"/>
      <c r="N547" s="3168"/>
      <c r="O547" s="3240"/>
      <c r="P547" s="3240"/>
      <c r="Q547" s="3169"/>
      <c r="R547" s="3240"/>
      <c r="S547" s="3170"/>
      <c r="T547" s="3171"/>
      <c r="U547" s="3172"/>
      <c r="V547" s="3173"/>
      <c r="W547" s="3171"/>
      <c r="X547" s="3242"/>
      <c r="Y547" s="3242"/>
    </row>
    <row r="548" spans="1:25" s="3215" customFormat="1">
      <c r="A548" s="3164"/>
      <c r="B548" s="3165"/>
      <c r="C548" s="3165"/>
      <c r="D548" s="3165"/>
      <c r="E548" s="3165"/>
      <c r="F548" s="3165"/>
      <c r="G548" s="3165"/>
      <c r="H548" s="3165"/>
      <c r="I548" s="3165"/>
      <c r="J548" s="3166"/>
      <c r="K548" s="3248"/>
      <c r="L548" s="3240"/>
      <c r="M548" s="3241"/>
      <c r="N548" s="3168"/>
      <c r="O548" s="3240"/>
      <c r="P548" s="3240"/>
      <c r="Q548" s="3169"/>
      <c r="R548" s="3240"/>
      <c r="S548" s="3170"/>
      <c r="T548" s="3171"/>
      <c r="U548" s="3172"/>
      <c r="V548" s="3173"/>
      <c r="W548" s="3171"/>
      <c r="X548" s="3242"/>
      <c r="Y548" s="3242"/>
    </row>
    <row r="549" spans="1:25" s="3215" customFormat="1">
      <c r="A549" s="3164"/>
      <c r="B549" s="3165"/>
      <c r="C549" s="3165"/>
      <c r="D549" s="3165"/>
      <c r="E549" s="3165"/>
      <c r="F549" s="3165"/>
      <c r="G549" s="3165"/>
      <c r="H549" s="3165"/>
      <c r="I549" s="3165"/>
      <c r="J549" s="3166"/>
      <c r="K549" s="3248"/>
      <c r="L549" s="3240"/>
      <c r="M549" s="3241"/>
      <c r="N549" s="3168"/>
      <c r="O549" s="3240"/>
      <c r="P549" s="3240"/>
      <c r="Q549" s="3169"/>
      <c r="R549" s="3240"/>
      <c r="S549" s="3170"/>
      <c r="T549" s="3171"/>
      <c r="U549" s="3172"/>
      <c r="V549" s="3173"/>
      <c r="W549" s="3171"/>
      <c r="X549" s="3242"/>
      <c r="Y549" s="3242"/>
    </row>
    <row r="550" spans="1:25" s="3215" customFormat="1">
      <c r="A550" s="3164"/>
      <c r="B550" s="3165"/>
      <c r="C550" s="3165"/>
      <c r="D550" s="3165"/>
      <c r="E550" s="3165"/>
      <c r="F550" s="3165"/>
      <c r="G550" s="3165"/>
      <c r="H550" s="3165"/>
      <c r="I550" s="3165"/>
      <c r="J550" s="3166"/>
      <c r="K550" s="3248"/>
      <c r="L550" s="3240"/>
      <c r="M550" s="3241"/>
      <c r="N550" s="3168"/>
      <c r="O550" s="3240"/>
      <c r="P550" s="3240"/>
      <c r="Q550" s="3169"/>
      <c r="R550" s="3240"/>
      <c r="S550" s="3170"/>
      <c r="T550" s="3171"/>
      <c r="U550" s="3172"/>
      <c r="V550" s="3173"/>
      <c r="W550" s="3171"/>
      <c r="X550" s="3242"/>
      <c r="Y550" s="3242"/>
    </row>
    <row r="551" spans="1:25" s="3215" customFormat="1">
      <c r="A551" s="3164"/>
      <c r="B551" s="3165"/>
      <c r="C551" s="3165"/>
      <c r="D551" s="3165"/>
      <c r="E551" s="3165"/>
      <c r="F551" s="3165"/>
      <c r="G551" s="3165"/>
      <c r="H551" s="3165"/>
      <c r="I551" s="3165"/>
      <c r="J551" s="3166"/>
      <c r="K551" s="3248"/>
      <c r="L551" s="3240"/>
      <c r="M551" s="3241"/>
      <c r="N551" s="3168"/>
      <c r="O551" s="3240"/>
      <c r="P551" s="3240"/>
      <c r="Q551" s="3169"/>
      <c r="R551" s="3240"/>
      <c r="S551" s="3170"/>
      <c r="T551" s="3171"/>
      <c r="U551" s="3172"/>
      <c r="V551" s="3173"/>
      <c r="W551" s="3171"/>
      <c r="X551" s="3242"/>
      <c r="Y551" s="3242"/>
    </row>
    <row r="552" spans="1:25" s="3215" customFormat="1">
      <c r="A552" s="3164"/>
      <c r="B552" s="3165"/>
      <c r="C552" s="3165"/>
      <c r="D552" s="3165"/>
      <c r="E552" s="3165"/>
      <c r="F552" s="3165"/>
      <c r="G552" s="3165"/>
      <c r="H552" s="3165"/>
      <c r="I552" s="3165"/>
      <c r="J552" s="3166"/>
      <c r="K552" s="3248"/>
      <c r="L552" s="3240"/>
      <c r="M552" s="3241"/>
      <c r="N552" s="3168"/>
      <c r="O552" s="3240"/>
      <c r="P552" s="3240"/>
      <c r="Q552" s="3169"/>
      <c r="R552" s="3240"/>
      <c r="S552" s="3170"/>
      <c r="T552" s="3171"/>
      <c r="U552" s="3172"/>
      <c r="V552" s="3173"/>
      <c r="W552" s="3171"/>
      <c r="X552" s="3242"/>
      <c r="Y552" s="3242"/>
    </row>
    <row r="553" spans="1:25" s="3215" customFormat="1">
      <c r="A553" s="3164"/>
      <c r="B553" s="3165"/>
      <c r="C553" s="3165"/>
      <c r="D553" s="3165"/>
      <c r="E553" s="3165"/>
      <c r="F553" s="3165"/>
      <c r="G553" s="3165"/>
      <c r="H553" s="3165"/>
      <c r="I553" s="3165"/>
      <c r="J553" s="3166"/>
      <c r="K553" s="3248"/>
      <c r="L553" s="3240"/>
      <c r="M553" s="3241"/>
      <c r="N553" s="3168"/>
      <c r="O553" s="3240"/>
      <c r="P553" s="3240"/>
      <c r="Q553" s="3169"/>
      <c r="R553" s="3240"/>
      <c r="S553" s="3170"/>
      <c r="T553" s="3171"/>
      <c r="U553" s="3172"/>
      <c r="V553" s="3173"/>
      <c r="W553" s="3171"/>
      <c r="X553" s="3242"/>
      <c r="Y553" s="3242"/>
    </row>
    <row r="554" spans="1:25" s="3215" customFormat="1">
      <c r="A554" s="3164"/>
      <c r="B554" s="3165"/>
      <c r="C554" s="3165"/>
      <c r="D554" s="3165"/>
      <c r="E554" s="3165"/>
      <c r="F554" s="3165"/>
      <c r="G554" s="3165"/>
      <c r="H554" s="3165"/>
      <c r="I554" s="3165"/>
      <c r="J554" s="3166"/>
      <c r="K554" s="3248"/>
      <c r="L554" s="3240"/>
      <c r="M554" s="3241"/>
      <c r="N554" s="3168"/>
      <c r="O554" s="3240"/>
      <c r="P554" s="3240"/>
      <c r="Q554" s="3169"/>
      <c r="R554" s="3240"/>
      <c r="S554" s="3170"/>
      <c r="T554" s="3171"/>
      <c r="U554" s="3172"/>
      <c r="V554" s="3173"/>
      <c r="W554" s="3171"/>
      <c r="X554" s="3242"/>
      <c r="Y554" s="3242"/>
    </row>
    <row r="555" spans="1:25" s="3215" customFormat="1">
      <c r="A555" s="3164"/>
      <c r="B555" s="3165"/>
      <c r="C555" s="3165"/>
      <c r="D555" s="3165"/>
      <c r="E555" s="3165"/>
      <c r="F555" s="3165"/>
      <c r="G555" s="3165"/>
      <c r="H555" s="3165"/>
      <c r="I555" s="3165"/>
      <c r="J555" s="3166"/>
      <c r="K555" s="3248"/>
      <c r="L555" s="3240"/>
      <c r="M555" s="3241"/>
      <c r="N555" s="3168"/>
      <c r="O555" s="3240"/>
      <c r="P555" s="3240"/>
      <c r="Q555" s="3169"/>
      <c r="R555" s="3240"/>
      <c r="S555" s="3170"/>
      <c r="T555" s="3171"/>
      <c r="U555" s="3172"/>
      <c r="V555" s="3173"/>
      <c r="W555" s="3171"/>
      <c r="X555" s="3242"/>
      <c r="Y555" s="3242"/>
    </row>
    <row r="556" spans="1:25" s="3215" customFormat="1">
      <c r="A556" s="3164"/>
      <c r="B556" s="3165"/>
      <c r="C556" s="3165"/>
      <c r="D556" s="3165"/>
      <c r="E556" s="3165"/>
      <c r="F556" s="3165"/>
      <c r="G556" s="3165"/>
      <c r="H556" s="3165"/>
      <c r="I556" s="3165"/>
      <c r="J556" s="3166"/>
      <c r="K556" s="3248"/>
      <c r="L556" s="3240"/>
      <c r="M556" s="3241"/>
      <c r="N556" s="3168"/>
      <c r="O556" s="3240"/>
      <c r="P556" s="3240"/>
      <c r="Q556" s="3169"/>
      <c r="R556" s="3240"/>
      <c r="S556" s="3170"/>
      <c r="T556" s="3171"/>
      <c r="U556" s="3172"/>
      <c r="V556" s="3173"/>
      <c r="W556" s="3171"/>
      <c r="X556" s="3242"/>
      <c r="Y556" s="3242"/>
    </row>
    <row r="557" spans="1:25" s="3215" customFormat="1">
      <c r="A557" s="3164"/>
      <c r="B557" s="3165"/>
      <c r="C557" s="3165"/>
      <c r="D557" s="3165"/>
      <c r="E557" s="3165"/>
      <c r="F557" s="3165"/>
      <c r="G557" s="3165"/>
      <c r="H557" s="3165"/>
      <c r="I557" s="3165"/>
      <c r="J557" s="3166"/>
      <c r="K557" s="3248"/>
      <c r="L557" s="3240"/>
      <c r="M557" s="3241"/>
      <c r="N557" s="3168"/>
      <c r="O557" s="3240"/>
      <c r="P557" s="3240"/>
      <c r="Q557" s="3169"/>
      <c r="R557" s="3240"/>
      <c r="S557" s="3170"/>
      <c r="T557" s="3171"/>
      <c r="U557" s="3172"/>
      <c r="V557" s="3173"/>
      <c r="W557" s="3171"/>
      <c r="X557" s="3242"/>
      <c r="Y557" s="3242"/>
    </row>
    <row r="558" spans="1:25" s="3215" customFormat="1">
      <c r="A558" s="3164"/>
      <c r="B558" s="3165"/>
      <c r="C558" s="3165"/>
      <c r="D558" s="3165"/>
      <c r="E558" s="3165"/>
      <c r="F558" s="3165"/>
      <c r="G558" s="3165"/>
      <c r="H558" s="3165"/>
      <c r="I558" s="3165"/>
      <c r="J558" s="3166"/>
      <c r="K558" s="3248"/>
      <c r="L558" s="3240"/>
      <c r="M558" s="3241"/>
      <c r="N558" s="3168"/>
      <c r="O558" s="3240"/>
      <c r="P558" s="3240"/>
      <c r="Q558" s="3169"/>
      <c r="R558" s="3240"/>
      <c r="S558" s="3170"/>
      <c r="T558" s="3171"/>
      <c r="U558" s="3172"/>
      <c r="V558" s="3173"/>
      <c r="W558" s="3171"/>
      <c r="X558" s="3242"/>
      <c r="Y558" s="3242"/>
    </row>
    <row r="559" spans="1:25" s="3215" customFormat="1">
      <c r="A559" s="3164"/>
      <c r="B559" s="3165"/>
      <c r="C559" s="3165"/>
      <c r="D559" s="3165"/>
      <c r="E559" s="3165"/>
      <c r="F559" s="3165"/>
      <c r="G559" s="3165"/>
      <c r="H559" s="3165"/>
      <c r="I559" s="3165"/>
      <c r="J559" s="3166"/>
      <c r="K559" s="3248"/>
      <c r="L559" s="3240"/>
      <c r="M559" s="3241"/>
      <c r="N559" s="3168"/>
      <c r="O559" s="3240"/>
      <c r="P559" s="3240"/>
      <c r="Q559" s="3169"/>
      <c r="R559" s="3240"/>
      <c r="S559" s="3170"/>
      <c r="T559" s="3171"/>
      <c r="U559" s="3172"/>
      <c r="V559" s="3173"/>
      <c r="W559" s="3171"/>
      <c r="X559" s="3242"/>
      <c r="Y559" s="3242"/>
    </row>
    <row r="560" spans="1:25" s="3215" customFormat="1">
      <c r="A560" s="3164"/>
      <c r="B560" s="3165"/>
      <c r="C560" s="3165"/>
      <c r="D560" s="3165"/>
      <c r="E560" s="3165"/>
      <c r="F560" s="3165"/>
      <c r="G560" s="3165"/>
      <c r="H560" s="3165"/>
      <c r="I560" s="3165"/>
      <c r="J560" s="3166"/>
      <c r="K560" s="3248"/>
      <c r="L560" s="3240"/>
      <c r="M560" s="3241"/>
      <c r="N560" s="3168"/>
      <c r="O560" s="3240"/>
      <c r="P560" s="3240"/>
      <c r="Q560" s="3169"/>
      <c r="R560" s="3240"/>
      <c r="S560" s="3170"/>
      <c r="T560" s="3171"/>
      <c r="U560" s="3172"/>
      <c r="V560" s="3173"/>
      <c r="W560" s="3171"/>
      <c r="X560" s="3242"/>
      <c r="Y560" s="3242"/>
    </row>
    <row r="561" spans="1:25" s="3215" customFormat="1">
      <c r="A561" s="3164"/>
      <c r="B561" s="3165"/>
      <c r="C561" s="3165"/>
      <c r="D561" s="3165"/>
      <c r="E561" s="3165"/>
      <c r="F561" s="3165"/>
      <c r="G561" s="3165"/>
      <c r="H561" s="3165"/>
      <c r="I561" s="3165"/>
      <c r="J561" s="3166"/>
      <c r="K561" s="3248"/>
      <c r="L561" s="3240"/>
      <c r="M561" s="3241"/>
      <c r="N561" s="3168"/>
      <c r="O561" s="3240"/>
      <c r="P561" s="3240"/>
      <c r="Q561" s="3169"/>
      <c r="R561" s="3240"/>
      <c r="S561" s="3170"/>
      <c r="T561" s="3171"/>
      <c r="U561" s="3172"/>
      <c r="V561" s="3173"/>
      <c r="W561" s="3171"/>
      <c r="X561" s="3242"/>
      <c r="Y561" s="3242"/>
    </row>
    <row r="562" spans="1:25" s="3215" customFormat="1">
      <c r="A562" s="3164"/>
      <c r="B562" s="3165"/>
      <c r="C562" s="3165"/>
      <c r="D562" s="3165"/>
      <c r="E562" s="3165"/>
      <c r="F562" s="3165"/>
      <c r="G562" s="3165"/>
      <c r="H562" s="3165"/>
      <c r="I562" s="3165"/>
      <c r="J562" s="3166"/>
      <c r="K562" s="3248"/>
      <c r="L562" s="3240"/>
      <c r="M562" s="3241"/>
      <c r="N562" s="3168"/>
      <c r="O562" s="3240"/>
      <c r="P562" s="3240"/>
      <c r="Q562" s="3169"/>
      <c r="R562" s="3240"/>
      <c r="S562" s="3170"/>
      <c r="T562" s="3171"/>
      <c r="U562" s="3172"/>
      <c r="V562" s="3173"/>
      <c r="W562" s="3171"/>
      <c r="X562" s="3242"/>
      <c r="Y562" s="3242"/>
    </row>
    <row r="563" spans="1:25" s="3215" customFormat="1">
      <c r="A563" s="3164"/>
      <c r="B563" s="3165"/>
      <c r="C563" s="3165"/>
      <c r="D563" s="3165"/>
      <c r="E563" s="3165"/>
      <c r="F563" s="3165"/>
      <c r="G563" s="3165"/>
      <c r="H563" s="3165"/>
      <c r="I563" s="3165"/>
      <c r="J563" s="3166"/>
      <c r="K563" s="3248"/>
      <c r="L563" s="3240"/>
      <c r="M563" s="3241"/>
      <c r="N563" s="3168"/>
      <c r="O563" s="3240"/>
      <c r="P563" s="3240"/>
      <c r="Q563" s="3169"/>
      <c r="R563" s="3240"/>
      <c r="S563" s="3170"/>
      <c r="T563" s="3171"/>
      <c r="U563" s="3172"/>
      <c r="V563" s="3173"/>
      <c r="W563" s="3171"/>
      <c r="X563" s="3242"/>
      <c r="Y563" s="3242"/>
    </row>
    <row r="564" spans="1:25" s="3215" customFormat="1">
      <c r="A564" s="3164"/>
      <c r="B564" s="3165"/>
      <c r="C564" s="3165"/>
      <c r="D564" s="3165"/>
      <c r="E564" s="3165"/>
      <c r="F564" s="3165"/>
      <c r="G564" s="3165"/>
      <c r="H564" s="3165"/>
      <c r="I564" s="3165"/>
      <c r="J564" s="3166"/>
      <c r="K564" s="3248"/>
      <c r="L564" s="3240"/>
      <c r="M564" s="3241"/>
      <c r="N564" s="3168"/>
      <c r="O564" s="3240"/>
      <c r="P564" s="3240"/>
      <c r="Q564" s="3169"/>
      <c r="R564" s="3240"/>
      <c r="S564" s="3170"/>
      <c r="T564" s="3171"/>
      <c r="U564" s="3172"/>
      <c r="V564" s="3173"/>
      <c r="W564" s="3171"/>
      <c r="X564" s="3242"/>
      <c r="Y564" s="3242"/>
    </row>
    <row r="565" spans="1:25" s="3215" customFormat="1">
      <c r="A565" s="3164"/>
      <c r="B565" s="3165"/>
      <c r="C565" s="3165"/>
      <c r="D565" s="3165"/>
      <c r="E565" s="3165"/>
      <c r="F565" s="3165"/>
      <c r="G565" s="3165"/>
      <c r="H565" s="3165"/>
      <c r="I565" s="3165"/>
      <c r="J565" s="3166"/>
      <c r="K565" s="3248"/>
      <c r="L565" s="3240"/>
      <c r="M565" s="3241"/>
      <c r="N565" s="3168"/>
      <c r="O565" s="3240"/>
      <c r="P565" s="3240"/>
      <c r="Q565" s="3169"/>
      <c r="R565" s="3240"/>
      <c r="S565" s="3170"/>
      <c r="T565" s="3171"/>
      <c r="U565" s="3172"/>
      <c r="V565" s="3173"/>
      <c r="W565" s="3171"/>
      <c r="X565" s="3242"/>
      <c r="Y565" s="3242"/>
    </row>
    <row r="566" spans="1:25" s="3215" customFormat="1">
      <c r="A566" s="3164"/>
      <c r="B566" s="3165"/>
      <c r="C566" s="3165"/>
      <c r="D566" s="3165"/>
      <c r="E566" s="3165"/>
      <c r="F566" s="3165"/>
      <c r="G566" s="3165"/>
      <c r="H566" s="3165"/>
      <c r="I566" s="3165"/>
      <c r="J566" s="3166"/>
      <c r="K566" s="3248"/>
      <c r="L566" s="3240"/>
      <c r="M566" s="3241"/>
      <c r="N566" s="3168"/>
      <c r="O566" s="3240"/>
      <c r="P566" s="3240"/>
      <c r="Q566" s="3169"/>
      <c r="R566" s="3240"/>
      <c r="S566" s="3170"/>
      <c r="T566" s="3171"/>
      <c r="U566" s="3172"/>
      <c r="V566" s="3173"/>
      <c r="W566" s="3171"/>
      <c r="X566" s="3242"/>
      <c r="Y566" s="3242"/>
    </row>
    <row r="567" spans="1:25" s="3215" customFormat="1">
      <c r="A567" s="3164"/>
      <c r="B567" s="3165"/>
      <c r="C567" s="3165"/>
      <c r="D567" s="3165"/>
      <c r="E567" s="3165"/>
      <c r="F567" s="3165"/>
      <c r="G567" s="3165"/>
      <c r="H567" s="3165"/>
      <c r="I567" s="3165"/>
      <c r="J567" s="3166"/>
      <c r="K567" s="3248"/>
      <c r="L567" s="3240"/>
      <c r="M567" s="3241"/>
      <c r="N567" s="3168"/>
      <c r="O567" s="3240"/>
      <c r="P567" s="3240"/>
      <c r="Q567" s="3169"/>
      <c r="R567" s="3240"/>
      <c r="S567" s="3170"/>
      <c r="T567" s="3171"/>
      <c r="U567" s="3172"/>
      <c r="V567" s="3173"/>
      <c r="W567" s="3171"/>
      <c r="X567" s="3242"/>
      <c r="Y567" s="3242"/>
    </row>
    <row r="568" spans="1:25" s="3215" customFormat="1">
      <c r="A568" s="3164"/>
      <c r="B568" s="3165"/>
      <c r="C568" s="3165"/>
      <c r="D568" s="3165"/>
      <c r="E568" s="3165"/>
      <c r="F568" s="3165"/>
      <c r="G568" s="3165"/>
      <c r="H568" s="3165"/>
      <c r="I568" s="3165"/>
      <c r="J568" s="3166"/>
      <c r="K568" s="3248"/>
      <c r="L568" s="3240"/>
      <c r="M568" s="3241"/>
      <c r="N568" s="3168"/>
      <c r="O568" s="3240"/>
      <c r="P568" s="3240"/>
      <c r="Q568" s="3169"/>
      <c r="R568" s="3240"/>
      <c r="S568" s="3170"/>
      <c r="T568" s="3171"/>
      <c r="U568" s="3172"/>
      <c r="V568" s="3173"/>
      <c r="W568" s="3171"/>
      <c r="X568" s="3242"/>
      <c r="Y568" s="3242"/>
    </row>
    <row r="569" spans="1:25" s="3215" customFormat="1">
      <c r="A569" s="3164"/>
      <c r="B569" s="3165"/>
      <c r="C569" s="3165"/>
      <c r="D569" s="3165"/>
      <c r="E569" s="3165"/>
      <c r="F569" s="3165"/>
      <c r="G569" s="3165"/>
      <c r="H569" s="3165"/>
      <c r="I569" s="3165"/>
      <c r="J569" s="3166"/>
      <c r="K569" s="3248"/>
      <c r="L569" s="3240"/>
      <c r="M569" s="3241"/>
      <c r="N569" s="3168"/>
      <c r="O569" s="3240"/>
      <c r="P569" s="3240"/>
      <c r="Q569" s="3169"/>
      <c r="R569" s="3240"/>
      <c r="S569" s="3170"/>
      <c r="T569" s="3171"/>
      <c r="U569" s="3172"/>
      <c r="V569" s="3173"/>
      <c r="W569" s="3171"/>
      <c r="X569" s="3242"/>
      <c r="Y569" s="3242"/>
    </row>
    <row r="570" spans="1:25" s="3215" customFormat="1">
      <c r="A570" s="3164"/>
      <c r="B570" s="3165"/>
      <c r="C570" s="3165"/>
      <c r="D570" s="3165"/>
      <c r="E570" s="3165"/>
      <c r="F570" s="3165"/>
      <c r="G570" s="3165"/>
      <c r="H570" s="3165"/>
      <c r="I570" s="3165"/>
      <c r="J570" s="3166"/>
      <c r="K570" s="3248"/>
      <c r="L570" s="3240"/>
      <c r="M570" s="3241"/>
      <c r="N570" s="3168"/>
      <c r="O570" s="3240"/>
      <c r="P570" s="3240"/>
      <c r="Q570" s="3169"/>
      <c r="R570" s="3240"/>
      <c r="S570" s="3170"/>
      <c r="T570" s="3171"/>
      <c r="U570" s="3172"/>
      <c r="V570" s="3173"/>
      <c r="W570" s="3171"/>
      <c r="X570" s="3242"/>
      <c r="Y570" s="3242"/>
    </row>
    <row r="571" spans="1:25" s="3215" customFormat="1">
      <c r="A571" s="3164"/>
      <c r="B571" s="3165"/>
      <c r="C571" s="3165"/>
      <c r="D571" s="3165"/>
      <c r="E571" s="3165"/>
      <c r="F571" s="3165"/>
      <c r="G571" s="3165"/>
      <c r="H571" s="3165"/>
      <c r="I571" s="3165"/>
      <c r="J571" s="3166"/>
      <c r="K571" s="3248"/>
      <c r="L571" s="3240"/>
      <c r="M571" s="3241"/>
      <c r="N571" s="3168"/>
      <c r="O571" s="3240"/>
      <c r="P571" s="3240"/>
      <c r="Q571" s="3169"/>
      <c r="R571" s="3240"/>
      <c r="S571" s="3170"/>
      <c r="T571" s="3171"/>
      <c r="U571" s="3172"/>
      <c r="V571" s="3173"/>
      <c r="W571" s="3171"/>
      <c r="X571" s="3242"/>
      <c r="Y571" s="3242"/>
    </row>
    <row r="572" spans="1:25" s="3215" customFormat="1">
      <c r="A572" s="3164"/>
      <c r="B572" s="3165"/>
      <c r="C572" s="3165"/>
      <c r="D572" s="3165"/>
      <c r="E572" s="3165"/>
      <c r="F572" s="3165"/>
      <c r="G572" s="3165"/>
      <c r="H572" s="3165"/>
      <c r="I572" s="3165"/>
      <c r="J572" s="3166"/>
      <c r="K572" s="3248"/>
      <c r="L572" s="3240"/>
      <c r="M572" s="3241"/>
      <c r="N572" s="3168"/>
      <c r="O572" s="3240"/>
      <c r="P572" s="3240"/>
      <c r="Q572" s="3169"/>
      <c r="R572" s="3240"/>
      <c r="S572" s="3170"/>
      <c r="T572" s="3171"/>
      <c r="U572" s="3172"/>
      <c r="V572" s="3173"/>
      <c r="W572" s="3171"/>
      <c r="X572" s="3242"/>
      <c r="Y572" s="3242"/>
    </row>
    <row r="573" spans="1:25" s="3215" customFormat="1">
      <c r="A573" s="3164"/>
      <c r="B573" s="3165"/>
      <c r="C573" s="3165"/>
      <c r="D573" s="3165"/>
      <c r="E573" s="3165"/>
      <c r="F573" s="3165"/>
      <c r="G573" s="3165"/>
      <c r="H573" s="3165"/>
      <c r="I573" s="3165"/>
      <c r="J573" s="3166"/>
      <c r="K573" s="3248"/>
      <c r="L573" s="3240"/>
      <c r="M573" s="3241"/>
      <c r="N573" s="3168"/>
      <c r="O573" s="3240"/>
      <c r="P573" s="3240"/>
      <c r="Q573" s="3169"/>
      <c r="R573" s="3240"/>
      <c r="S573" s="3170"/>
      <c r="T573" s="3171"/>
      <c r="U573" s="3172"/>
      <c r="V573" s="3173"/>
      <c r="W573" s="3171"/>
      <c r="X573" s="3242"/>
      <c r="Y573" s="3242"/>
    </row>
    <row r="574" spans="1:25" s="3215" customFormat="1">
      <c r="A574" s="3164"/>
      <c r="B574" s="3165"/>
      <c r="C574" s="3165"/>
      <c r="D574" s="3165"/>
      <c r="E574" s="3165"/>
      <c r="F574" s="3165"/>
      <c r="G574" s="3165"/>
      <c r="H574" s="3165"/>
      <c r="I574" s="3165"/>
      <c r="J574" s="3166"/>
      <c r="K574" s="3248"/>
      <c r="L574" s="3240"/>
      <c r="M574" s="3241"/>
      <c r="N574" s="3168"/>
      <c r="O574" s="3240"/>
      <c r="P574" s="3240"/>
      <c r="Q574" s="3169"/>
      <c r="R574" s="3240"/>
      <c r="S574" s="3170"/>
      <c r="T574" s="3171"/>
      <c r="U574" s="3172"/>
      <c r="V574" s="3173"/>
      <c r="W574" s="3171"/>
      <c r="X574" s="3242"/>
      <c r="Y574" s="3242"/>
    </row>
    <row r="575" spans="1:25" s="3215" customFormat="1">
      <c r="A575" s="3164"/>
      <c r="B575" s="3165"/>
      <c r="C575" s="3165"/>
      <c r="D575" s="3165"/>
      <c r="E575" s="3165"/>
      <c r="F575" s="3165"/>
      <c r="G575" s="3165"/>
      <c r="H575" s="3165"/>
      <c r="I575" s="3165"/>
      <c r="J575" s="3166"/>
      <c r="K575" s="3248"/>
      <c r="L575" s="3240"/>
      <c r="M575" s="3241"/>
      <c r="N575" s="3168"/>
      <c r="O575" s="3240"/>
      <c r="P575" s="3240"/>
      <c r="Q575" s="3169"/>
      <c r="R575" s="3240"/>
      <c r="S575" s="3170"/>
      <c r="T575" s="3171"/>
      <c r="U575" s="3172"/>
      <c r="V575" s="3173"/>
      <c r="W575" s="3171"/>
      <c r="X575" s="3242"/>
      <c r="Y575" s="3242"/>
    </row>
    <row r="576" spans="1:25" s="3215" customFormat="1">
      <c r="A576" s="3164"/>
      <c r="B576" s="3165"/>
      <c r="C576" s="3165"/>
      <c r="D576" s="3165"/>
      <c r="E576" s="3165"/>
      <c r="F576" s="3165"/>
      <c r="G576" s="3165"/>
      <c r="H576" s="3165"/>
      <c r="I576" s="3165"/>
      <c r="J576" s="3166"/>
      <c r="K576" s="3248"/>
      <c r="L576" s="3240"/>
      <c r="M576" s="3241"/>
      <c r="N576" s="3168"/>
      <c r="O576" s="3240"/>
      <c r="P576" s="3240"/>
      <c r="Q576" s="3169"/>
      <c r="R576" s="3240"/>
      <c r="S576" s="3170"/>
      <c r="T576" s="3171"/>
      <c r="U576" s="3172"/>
      <c r="V576" s="3173"/>
      <c r="W576" s="3171"/>
      <c r="X576" s="3242"/>
      <c r="Y576" s="3242"/>
    </row>
    <row r="577" spans="1:25" s="3215" customFormat="1">
      <c r="A577" s="3164"/>
      <c r="B577" s="3165"/>
      <c r="C577" s="3165"/>
      <c r="D577" s="3165"/>
      <c r="E577" s="3165"/>
      <c r="F577" s="3165"/>
      <c r="G577" s="3165"/>
      <c r="H577" s="3165"/>
      <c r="I577" s="3165"/>
      <c r="J577" s="3166"/>
      <c r="K577" s="3248"/>
      <c r="L577" s="3240"/>
      <c r="M577" s="3241"/>
      <c r="N577" s="3168"/>
      <c r="O577" s="3240"/>
      <c r="P577" s="3240"/>
      <c r="Q577" s="3169"/>
      <c r="R577" s="3240"/>
      <c r="S577" s="3170"/>
      <c r="T577" s="3171"/>
      <c r="U577" s="3172"/>
      <c r="V577" s="3173"/>
      <c r="W577" s="3171"/>
      <c r="X577" s="3242"/>
      <c r="Y577" s="3242"/>
    </row>
    <row r="578" spans="1:25" s="3215" customFormat="1">
      <c r="A578" s="3164"/>
      <c r="B578" s="3165"/>
      <c r="C578" s="3165"/>
      <c r="D578" s="3165"/>
      <c r="E578" s="3165"/>
      <c r="F578" s="3165"/>
      <c r="G578" s="3165"/>
      <c r="H578" s="3165"/>
      <c r="I578" s="3165"/>
      <c r="J578" s="3166"/>
      <c r="K578" s="3248"/>
      <c r="L578" s="3240"/>
      <c r="M578" s="3241"/>
      <c r="N578" s="3168"/>
      <c r="O578" s="3240"/>
      <c r="P578" s="3240"/>
      <c r="Q578" s="3169"/>
      <c r="R578" s="3240"/>
      <c r="S578" s="3170"/>
      <c r="T578" s="3171"/>
      <c r="U578" s="3172"/>
      <c r="V578" s="3173"/>
      <c r="W578" s="3171"/>
      <c r="X578" s="3242"/>
      <c r="Y578" s="3242"/>
    </row>
    <row r="579" spans="1:25" s="3215" customFormat="1">
      <c r="A579" s="3164"/>
      <c r="B579" s="3165"/>
      <c r="C579" s="3165"/>
      <c r="D579" s="3165"/>
      <c r="E579" s="3165"/>
      <c r="F579" s="3165"/>
      <c r="G579" s="3165"/>
      <c r="H579" s="3165"/>
      <c r="I579" s="3165"/>
      <c r="J579" s="3166"/>
      <c r="K579" s="3248"/>
      <c r="L579" s="3240"/>
      <c r="M579" s="3241"/>
      <c r="N579" s="3168"/>
      <c r="O579" s="3240"/>
      <c r="P579" s="3240"/>
      <c r="Q579" s="3169"/>
      <c r="R579" s="3240"/>
      <c r="S579" s="3170"/>
      <c r="T579" s="3171"/>
      <c r="U579" s="3172"/>
      <c r="V579" s="3173"/>
      <c r="W579" s="3171"/>
      <c r="X579" s="3242"/>
      <c r="Y579" s="3242"/>
    </row>
    <row r="580" spans="1:25" s="3215" customFormat="1">
      <c r="A580" s="3164"/>
      <c r="B580" s="3165"/>
      <c r="C580" s="3165"/>
      <c r="D580" s="3165"/>
      <c r="E580" s="3165"/>
      <c r="F580" s="3165"/>
      <c r="G580" s="3165"/>
      <c r="H580" s="3165"/>
      <c r="I580" s="3165"/>
      <c r="J580" s="3166"/>
      <c r="K580" s="3248"/>
      <c r="L580" s="3240"/>
      <c r="M580" s="3241"/>
      <c r="N580" s="3168"/>
      <c r="O580" s="3240"/>
      <c r="P580" s="3240"/>
      <c r="Q580" s="3169"/>
      <c r="R580" s="3240"/>
      <c r="S580" s="3170"/>
      <c r="T580" s="3171"/>
      <c r="U580" s="3172"/>
      <c r="V580" s="3173"/>
      <c r="W580" s="3171"/>
      <c r="X580" s="3242"/>
      <c r="Y580" s="3242"/>
    </row>
    <row r="581" spans="1:25" s="3215" customFormat="1">
      <c r="A581" s="3164"/>
      <c r="B581" s="3165"/>
      <c r="C581" s="3165"/>
      <c r="D581" s="3165"/>
      <c r="E581" s="3165"/>
      <c r="F581" s="3165"/>
      <c r="G581" s="3165"/>
      <c r="H581" s="3165"/>
      <c r="I581" s="3165"/>
      <c r="J581" s="3166"/>
      <c r="K581" s="3248"/>
      <c r="L581" s="3240"/>
      <c r="M581" s="3241"/>
      <c r="N581" s="3168"/>
      <c r="O581" s="3240"/>
      <c r="P581" s="3240"/>
      <c r="Q581" s="3169"/>
      <c r="R581" s="3240"/>
      <c r="S581" s="3170"/>
      <c r="T581" s="3171"/>
      <c r="U581" s="3172"/>
      <c r="V581" s="3173"/>
      <c r="W581" s="3171"/>
      <c r="X581" s="3242"/>
      <c r="Y581" s="3242"/>
    </row>
    <row r="582" spans="1:25" s="3215" customFormat="1">
      <c r="A582" s="3164"/>
      <c r="B582" s="3165"/>
      <c r="C582" s="3165"/>
      <c r="D582" s="3165"/>
      <c r="E582" s="3165"/>
      <c r="F582" s="3165"/>
      <c r="G582" s="3165"/>
      <c r="H582" s="3165"/>
      <c r="I582" s="3165"/>
      <c r="J582" s="3166"/>
      <c r="K582" s="3248"/>
      <c r="L582" s="3240"/>
      <c r="M582" s="3241"/>
      <c r="N582" s="3168"/>
      <c r="O582" s="3240"/>
      <c r="P582" s="3240"/>
      <c r="Q582" s="3169"/>
      <c r="R582" s="3240"/>
      <c r="S582" s="3170"/>
      <c r="T582" s="3171"/>
      <c r="U582" s="3172"/>
      <c r="V582" s="3173"/>
      <c r="W582" s="3171"/>
      <c r="X582" s="3242"/>
      <c r="Y582" s="3242"/>
    </row>
    <row r="583" spans="1:25" s="3215" customFormat="1">
      <c r="A583" s="3164"/>
      <c r="B583" s="3165"/>
      <c r="C583" s="3165"/>
      <c r="D583" s="3165"/>
      <c r="E583" s="3165"/>
      <c r="F583" s="3165"/>
      <c r="G583" s="3165"/>
      <c r="H583" s="3165"/>
      <c r="I583" s="3165"/>
      <c r="J583" s="3166"/>
      <c r="K583" s="3248"/>
      <c r="L583" s="3240"/>
      <c r="M583" s="3241"/>
      <c r="N583" s="3168"/>
      <c r="O583" s="3240"/>
      <c r="P583" s="3240"/>
      <c r="Q583" s="3169"/>
      <c r="R583" s="3240"/>
      <c r="S583" s="3170"/>
      <c r="T583" s="3171"/>
      <c r="U583" s="3172"/>
      <c r="V583" s="3173"/>
      <c r="W583" s="3171"/>
      <c r="X583" s="3242"/>
      <c r="Y583" s="3242"/>
    </row>
    <row r="584" spans="1:25" s="3215" customFormat="1">
      <c r="A584" s="3164"/>
      <c r="B584" s="3165"/>
      <c r="C584" s="3165"/>
      <c r="D584" s="3165"/>
      <c r="E584" s="3165"/>
      <c r="F584" s="3165"/>
      <c r="G584" s="3165"/>
      <c r="H584" s="3165"/>
      <c r="I584" s="3165"/>
      <c r="J584" s="3166"/>
      <c r="K584" s="3248"/>
      <c r="L584" s="3240"/>
      <c r="M584" s="3241"/>
      <c r="N584" s="3168"/>
      <c r="O584" s="3240"/>
      <c r="P584" s="3240"/>
      <c r="Q584" s="3169"/>
      <c r="R584" s="3240"/>
      <c r="S584" s="3170"/>
      <c r="T584" s="3171"/>
      <c r="U584" s="3172"/>
      <c r="V584" s="3173"/>
      <c r="W584" s="3171"/>
      <c r="X584" s="3242"/>
      <c r="Y584" s="3242"/>
    </row>
    <row r="585" spans="1:25" s="3215" customFormat="1">
      <c r="A585" s="3164"/>
      <c r="B585" s="3165"/>
      <c r="C585" s="3165"/>
      <c r="D585" s="3165"/>
      <c r="E585" s="3165"/>
      <c r="F585" s="3165"/>
      <c r="G585" s="3165"/>
      <c r="H585" s="3165"/>
      <c r="I585" s="3165"/>
      <c r="J585" s="3166"/>
      <c r="K585" s="3248"/>
      <c r="L585" s="3240"/>
      <c r="M585" s="3241"/>
      <c r="N585" s="3168"/>
      <c r="O585" s="3240"/>
      <c r="P585" s="3240"/>
      <c r="Q585" s="3169"/>
      <c r="R585" s="3240"/>
      <c r="S585" s="3170"/>
      <c r="T585" s="3171"/>
      <c r="U585" s="3172"/>
      <c r="V585" s="3173"/>
      <c r="W585" s="3171"/>
      <c r="X585" s="3242"/>
      <c r="Y585" s="3242"/>
    </row>
    <row r="586" spans="1:25" s="3215" customFormat="1">
      <c r="A586" s="3164"/>
      <c r="B586" s="3165"/>
      <c r="C586" s="3165"/>
      <c r="D586" s="3165"/>
      <c r="E586" s="3165"/>
      <c r="F586" s="3165"/>
      <c r="G586" s="3165"/>
      <c r="H586" s="3165"/>
      <c r="I586" s="3165"/>
      <c r="J586" s="3166"/>
      <c r="K586" s="3248"/>
      <c r="L586" s="3240"/>
      <c r="M586" s="3241"/>
      <c r="N586" s="3168"/>
      <c r="O586" s="3240"/>
      <c r="P586" s="3240"/>
      <c r="Q586" s="3169"/>
      <c r="R586" s="3240"/>
      <c r="S586" s="3170"/>
      <c r="T586" s="3171"/>
      <c r="U586" s="3172"/>
      <c r="V586" s="3173"/>
      <c r="W586" s="3171"/>
      <c r="X586" s="3242"/>
      <c r="Y586" s="3242"/>
    </row>
    <row r="587" spans="1:25" s="3215" customFormat="1">
      <c r="A587" s="3164"/>
      <c r="B587" s="3165"/>
      <c r="C587" s="3165"/>
      <c r="D587" s="3165"/>
      <c r="E587" s="3165"/>
      <c r="F587" s="3165"/>
      <c r="G587" s="3165"/>
      <c r="H587" s="3165"/>
      <c r="I587" s="3165"/>
      <c r="J587" s="3166"/>
      <c r="K587" s="3248"/>
      <c r="L587" s="3240"/>
      <c r="M587" s="3241"/>
      <c r="N587" s="3168"/>
      <c r="O587" s="3240"/>
      <c r="P587" s="3240"/>
      <c r="Q587" s="3169"/>
      <c r="R587" s="3240"/>
      <c r="S587" s="3170"/>
      <c r="T587" s="3171"/>
      <c r="U587" s="3172"/>
      <c r="V587" s="3173"/>
      <c r="W587" s="3171"/>
      <c r="X587" s="3242"/>
      <c r="Y587" s="3242"/>
    </row>
    <row r="588" spans="1:25" s="3215" customFormat="1">
      <c r="A588" s="3164"/>
      <c r="B588" s="3165"/>
      <c r="C588" s="3165"/>
      <c r="D588" s="3165"/>
      <c r="E588" s="3165"/>
      <c r="F588" s="3165"/>
      <c r="G588" s="3165"/>
      <c r="H588" s="3165"/>
      <c r="I588" s="3165"/>
      <c r="J588" s="3166"/>
      <c r="K588" s="3248"/>
      <c r="L588" s="3240"/>
      <c r="M588" s="3241"/>
      <c r="N588" s="3168"/>
      <c r="O588" s="3240"/>
      <c r="P588" s="3240"/>
      <c r="Q588" s="3169"/>
      <c r="R588" s="3240"/>
      <c r="S588" s="3170"/>
      <c r="T588" s="3171"/>
      <c r="U588" s="3172"/>
      <c r="V588" s="3173"/>
      <c r="W588" s="3171"/>
      <c r="X588" s="3242"/>
      <c r="Y588" s="3242"/>
    </row>
    <row r="589" spans="1:25" s="3215" customFormat="1">
      <c r="A589" s="3164"/>
      <c r="B589" s="3165"/>
      <c r="C589" s="3165"/>
      <c r="D589" s="3165"/>
      <c r="E589" s="3165"/>
      <c r="F589" s="3165"/>
      <c r="G589" s="3165"/>
      <c r="H589" s="3165"/>
      <c r="I589" s="3165"/>
      <c r="J589" s="3166"/>
      <c r="K589" s="3248"/>
      <c r="L589" s="3240"/>
      <c r="M589" s="3241"/>
      <c r="N589" s="3168"/>
      <c r="O589" s="3240"/>
      <c r="P589" s="3240"/>
      <c r="Q589" s="3169"/>
      <c r="R589" s="3240"/>
      <c r="S589" s="3170"/>
      <c r="T589" s="3171"/>
      <c r="U589" s="3172"/>
      <c r="V589" s="3173"/>
      <c r="W589" s="3171"/>
      <c r="X589" s="3242"/>
      <c r="Y589" s="3242"/>
    </row>
    <row r="590" spans="1:25" s="3215" customFormat="1">
      <c r="A590" s="3164"/>
      <c r="B590" s="3165"/>
      <c r="C590" s="3165"/>
      <c r="D590" s="3165"/>
      <c r="E590" s="3165"/>
      <c r="F590" s="3165"/>
      <c r="G590" s="3165"/>
      <c r="H590" s="3165"/>
      <c r="I590" s="3165"/>
      <c r="J590" s="3166"/>
      <c r="K590" s="3248"/>
      <c r="L590" s="3240"/>
      <c r="M590" s="3241"/>
      <c r="N590" s="3168"/>
      <c r="O590" s="3240"/>
      <c r="P590" s="3240"/>
      <c r="Q590" s="3169"/>
      <c r="R590" s="3240"/>
      <c r="S590" s="3170"/>
      <c r="T590" s="3171"/>
      <c r="U590" s="3172"/>
      <c r="V590" s="3173"/>
      <c r="W590" s="3171"/>
      <c r="X590" s="3242"/>
      <c r="Y590" s="3242"/>
    </row>
    <row r="591" spans="1:25" s="3215" customFormat="1">
      <c r="A591" s="3164"/>
      <c r="B591" s="3165"/>
      <c r="C591" s="3165"/>
      <c r="D591" s="3165"/>
      <c r="E591" s="3165"/>
      <c r="F591" s="3165"/>
      <c r="G591" s="3165"/>
      <c r="H591" s="3165"/>
      <c r="I591" s="3165"/>
      <c r="J591" s="3166"/>
      <c r="K591" s="3248"/>
      <c r="L591" s="3240"/>
      <c r="M591" s="3241"/>
      <c r="N591" s="3168"/>
      <c r="O591" s="3240"/>
      <c r="P591" s="3240"/>
      <c r="Q591" s="3169"/>
      <c r="R591" s="3240"/>
      <c r="S591" s="3170"/>
      <c r="T591" s="3171"/>
      <c r="U591" s="3172"/>
      <c r="V591" s="3173"/>
      <c r="W591" s="3171"/>
      <c r="X591" s="3242"/>
      <c r="Y591" s="3242"/>
    </row>
    <row r="592" spans="1:25" s="3215" customFormat="1">
      <c r="A592" s="3164"/>
      <c r="B592" s="3165"/>
      <c r="C592" s="3165"/>
      <c r="D592" s="3165"/>
      <c r="E592" s="3165"/>
      <c r="F592" s="3165"/>
      <c r="G592" s="3165"/>
      <c r="H592" s="3165"/>
      <c r="I592" s="3165"/>
      <c r="J592" s="3166"/>
      <c r="K592" s="3248"/>
      <c r="L592" s="3240"/>
      <c r="M592" s="3241"/>
      <c r="N592" s="3168"/>
      <c r="O592" s="3240"/>
      <c r="P592" s="3240"/>
      <c r="Q592" s="3169"/>
      <c r="R592" s="3240"/>
      <c r="S592" s="3170"/>
      <c r="T592" s="3171"/>
      <c r="U592" s="3172"/>
      <c r="V592" s="3173"/>
      <c r="W592" s="3171"/>
      <c r="X592" s="3242"/>
      <c r="Y592" s="3242"/>
    </row>
    <row r="593" spans="1:25" s="3215" customFormat="1">
      <c r="A593" s="3164"/>
      <c r="B593" s="3165"/>
      <c r="C593" s="3165"/>
      <c r="D593" s="3165"/>
      <c r="E593" s="3165"/>
      <c r="F593" s="3165"/>
      <c r="G593" s="3165"/>
      <c r="H593" s="3165"/>
      <c r="I593" s="3165"/>
      <c r="J593" s="3166"/>
      <c r="K593" s="3248"/>
      <c r="L593" s="3240"/>
      <c r="M593" s="3241"/>
      <c r="N593" s="3168"/>
      <c r="O593" s="3240"/>
      <c r="P593" s="3240"/>
      <c r="Q593" s="3169"/>
      <c r="R593" s="3240"/>
      <c r="S593" s="3170"/>
      <c r="T593" s="3171"/>
      <c r="U593" s="3172"/>
      <c r="V593" s="3173"/>
      <c r="W593" s="3171"/>
      <c r="X593" s="3242"/>
      <c r="Y593" s="3242"/>
    </row>
    <row r="594" spans="1:25" s="3215" customFormat="1">
      <c r="A594" s="3164"/>
      <c r="B594" s="3165"/>
      <c r="C594" s="3165"/>
      <c r="D594" s="3165"/>
      <c r="E594" s="3165"/>
      <c r="F594" s="3165"/>
      <c r="G594" s="3165"/>
      <c r="H594" s="3165"/>
      <c r="I594" s="3165"/>
      <c r="J594" s="3166"/>
      <c r="K594" s="3248"/>
      <c r="L594" s="3240"/>
      <c r="M594" s="3241"/>
      <c r="N594" s="3168"/>
      <c r="O594" s="3240"/>
      <c r="P594" s="3240"/>
      <c r="Q594" s="3169"/>
      <c r="R594" s="3240"/>
      <c r="S594" s="3170"/>
      <c r="T594" s="3171"/>
      <c r="U594" s="3172"/>
      <c r="V594" s="3173"/>
      <c r="W594" s="3171"/>
      <c r="X594" s="3242"/>
      <c r="Y594" s="3242"/>
    </row>
    <row r="595" spans="1:25" s="3215" customFormat="1">
      <c r="A595" s="3164"/>
      <c r="B595" s="3165"/>
      <c r="C595" s="3165"/>
      <c r="D595" s="3165"/>
      <c r="E595" s="3165"/>
      <c r="F595" s="3165"/>
      <c r="G595" s="3165"/>
      <c r="H595" s="3165"/>
      <c r="I595" s="3165"/>
      <c r="J595" s="3166"/>
      <c r="K595" s="3248"/>
      <c r="L595" s="3240"/>
      <c r="M595" s="3241"/>
      <c r="N595" s="3168"/>
      <c r="O595" s="3240"/>
      <c r="P595" s="3240"/>
      <c r="Q595" s="3169"/>
      <c r="R595" s="3240"/>
      <c r="S595" s="3170"/>
      <c r="T595" s="3171"/>
      <c r="U595" s="3172"/>
      <c r="V595" s="3173"/>
      <c r="W595" s="3171"/>
      <c r="X595" s="3242"/>
      <c r="Y595" s="3242"/>
    </row>
    <row r="596" spans="1:25" s="3215" customFormat="1">
      <c r="A596" s="3164"/>
      <c r="B596" s="3165"/>
      <c r="C596" s="3165"/>
      <c r="D596" s="3165"/>
      <c r="E596" s="3165"/>
      <c r="F596" s="3165"/>
      <c r="G596" s="3165"/>
      <c r="H596" s="3165"/>
      <c r="I596" s="3165"/>
      <c r="J596" s="3166"/>
      <c r="K596" s="3248"/>
      <c r="L596" s="3240"/>
      <c r="M596" s="3241"/>
      <c r="N596" s="3168"/>
      <c r="O596" s="3240"/>
      <c r="P596" s="3240"/>
      <c r="Q596" s="3169"/>
      <c r="R596" s="3240"/>
      <c r="S596" s="3170"/>
      <c r="T596" s="3171"/>
      <c r="U596" s="3172"/>
      <c r="V596" s="3173"/>
      <c r="W596" s="3171"/>
      <c r="X596" s="3242"/>
      <c r="Y596" s="3242"/>
    </row>
    <row r="597" spans="1:25" s="3215" customFormat="1">
      <c r="A597" s="3164"/>
      <c r="B597" s="3165"/>
      <c r="C597" s="3165"/>
      <c r="D597" s="3165"/>
      <c r="E597" s="3165"/>
      <c r="F597" s="3165"/>
      <c r="G597" s="3165"/>
      <c r="H597" s="3165"/>
      <c r="I597" s="3165"/>
      <c r="J597" s="3166"/>
      <c r="K597" s="3248"/>
      <c r="L597" s="3240"/>
      <c r="M597" s="3241"/>
      <c r="N597" s="3168"/>
      <c r="O597" s="3240"/>
      <c r="P597" s="3240"/>
      <c r="Q597" s="3169"/>
      <c r="R597" s="3240"/>
      <c r="S597" s="3170"/>
      <c r="T597" s="3171"/>
      <c r="U597" s="3172"/>
      <c r="V597" s="3173"/>
      <c r="W597" s="3171"/>
      <c r="X597" s="3242"/>
      <c r="Y597" s="3242"/>
    </row>
    <row r="598" spans="1:25" s="3215" customFormat="1">
      <c r="A598" s="3164"/>
      <c r="B598" s="3165"/>
      <c r="C598" s="3165"/>
      <c r="D598" s="3165"/>
      <c r="E598" s="3165"/>
      <c r="F598" s="3165"/>
      <c r="G598" s="3165"/>
      <c r="H598" s="3165"/>
      <c r="I598" s="3165"/>
      <c r="J598" s="3166"/>
      <c r="K598" s="3248"/>
      <c r="L598" s="3240"/>
      <c r="M598" s="3241"/>
      <c r="N598" s="3168"/>
      <c r="O598" s="3240"/>
      <c r="P598" s="3240"/>
      <c r="Q598" s="3169"/>
      <c r="R598" s="3240"/>
      <c r="S598" s="3170"/>
      <c r="T598" s="3171"/>
      <c r="U598" s="3172"/>
      <c r="V598" s="3173"/>
      <c r="W598" s="3171"/>
      <c r="X598" s="3242"/>
      <c r="Y598" s="3242"/>
    </row>
    <row r="599" spans="1:25" s="3215" customFormat="1">
      <c r="A599" s="3164"/>
      <c r="B599" s="3165"/>
      <c r="C599" s="3165"/>
      <c r="D599" s="3165"/>
      <c r="E599" s="3165"/>
      <c r="F599" s="3165"/>
      <c r="G599" s="3165"/>
      <c r="H599" s="3165"/>
      <c r="I599" s="3165"/>
      <c r="J599" s="3166"/>
      <c r="K599" s="3248"/>
      <c r="L599" s="3240"/>
      <c r="M599" s="3241"/>
      <c r="N599" s="3168"/>
      <c r="O599" s="3240"/>
      <c r="P599" s="3240"/>
      <c r="Q599" s="3169"/>
      <c r="R599" s="3240"/>
      <c r="S599" s="3170"/>
      <c r="T599" s="3171"/>
      <c r="U599" s="3172"/>
      <c r="V599" s="3173"/>
      <c r="W599" s="3171"/>
      <c r="X599" s="3242"/>
      <c r="Y599" s="3242"/>
    </row>
    <row r="600" spans="1:25" s="3215" customFormat="1">
      <c r="A600" s="3164"/>
      <c r="B600" s="3165"/>
      <c r="C600" s="3165"/>
      <c r="D600" s="3165"/>
      <c r="E600" s="3165"/>
      <c r="F600" s="3165"/>
      <c r="G600" s="3165"/>
      <c r="H600" s="3165"/>
      <c r="I600" s="3165"/>
      <c r="J600" s="3166"/>
      <c r="K600" s="3248"/>
      <c r="L600" s="3240"/>
      <c r="M600" s="3241"/>
      <c r="N600" s="3168"/>
      <c r="O600" s="3240"/>
      <c r="P600" s="3240"/>
      <c r="Q600" s="3169"/>
      <c r="R600" s="3240"/>
      <c r="S600" s="3170"/>
      <c r="T600" s="3171"/>
      <c r="U600" s="3172"/>
      <c r="V600" s="3173"/>
      <c r="W600" s="3171"/>
      <c r="X600" s="3242"/>
      <c r="Y600" s="3242"/>
    </row>
    <row r="601" spans="1:25" s="3215" customFormat="1">
      <c r="A601" s="3164"/>
      <c r="B601" s="3165"/>
      <c r="C601" s="3165"/>
      <c r="D601" s="3165"/>
      <c r="E601" s="3165"/>
      <c r="F601" s="3165"/>
      <c r="G601" s="3165"/>
      <c r="H601" s="3165"/>
      <c r="I601" s="3165"/>
      <c r="J601" s="3166"/>
      <c r="K601" s="3248"/>
      <c r="L601" s="3240"/>
      <c r="M601" s="3241"/>
      <c r="N601" s="3168"/>
      <c r="O601" s="3240"/>
      <c r="P601" s="3240"/>
      <c r="Q601" s="3169"/>
      <c r="R601" s="3240"/>
      <c r="S601" s="3170"/>
      <c r="T601" s="3171"/>
      <c r="U601" s="3172"/>
      <c r="V601" s="3173"/>
      <c r="W601" s="3171"/>
      <c r="X601" s="3242"/>
      <c r="Y601" s="3242"/>
    </row>
    <row r="602" spans="1:25" s="3215" customFormat="1">
      <c r="A602" s="3164"/>
      <c r="B602" s="3165"/>
      <c r="C602" s="3165"/>
      <c r="D602" s="3165"/>
      <c r="E602" s="3165"/>
      <c r="F602" s="3165"/>
      <c r="G602" s="3165"/>
      <c r="H602" s="3165"/>
      <c r="I602" s="3165"/>
      <c r="J602" s="3166"/>
      <c r="K602" s="3248"/>
      <c r="L602" s="3240"/>
      <c r="M602" s="3241"/>
      <c r="N602" s="3168"/>
      <c r="O602" s="3240"/>
      <c r="P602" s="3240"/>
      <c r="Q602" s="3169"/>
      <c r="R602" s="3240"/>
      <c r="S602" s="3170"/>
      <c r="T602" s="3171"/>
      <c r="U602" s="3172"/>
      <c r="V602" s="3173"/>
      <c r="W602" s="3171"/>
      <c r="X602" s="3242"/>
      <c r="Y602" s="3242"/>
    </row>
    <row r="603" spans="1:25" s="3215" customFormat="1">
      <c r="A603" s="3164"/>
      <c r="B603" s="3165"/>
      <c r="C603" s="3165"/>
      <c r="D603" s="3165"/>
      <c r="E603" s="3165"/>
      <c r="F603" s="3165"/>
      <c r="G603" s="3165"/>
      <c r="H603" s="3165"/>
      <c r="I603" s="3165"/>
      <c r="J603" s="3166"/>
      <c r="K603" s="3248"/>
      <c r="L603" s="3240"/>
      <c r="M603" s="3241"/>
      <c r="N603" s="3168"/>
      <c r="O603" s="3240"/>
      <c r="P603" s="3240"/>
      <c r="Q603" s="3169"/>
      <c r="R603" s="3240"/>
      <c r="S603" s="3170"/>
      <c r="T603" s="3171"/>
      <c r="U603" s="3172"/>
      <c r="V603" s="3173"/>
      <c r="W603" s="3171"/>
      <c r="X603" s="3242"/>
      <c r="Y603" s="3242"/>
    </row>
    <row r="604" spans="1:25" s="3215" customFormat="1">
      <c r="A604" s="3164"/>
      <c r="B604" s="3165"/>
      <c r="C604" s="3165"/>
      <c r="D604" s="3165"/>
      <c r="E604" s="3165"/>
      <c r="F604" s="3165"/>
      <c r="G604" s="3165"/>
      <c r="H604" s="3165"/>
      <c r="I604" s="3165"/>
      <c r="J604" s="3166"/>
      <c r="K604" s="3248"/>
      <c r="L604" s="3240"/>
      <c r="M604" s="3241"/>
      <c r="N604" s="3168"/>
      <c r="O604" s="3240"/>
      <c r="P604" s="3240"/>
      <c r="Q604" s="3169"/>
      <c r="R604" s="3240"/>
      <c r="S604" s="3170"/>
      <c r="T604" s="3171"/>
      <c r="U604" s="3172"/>
      <c r="V604" s="3173"/>
      <c r="W604" s="3171"/>
      <c r="X604" s="3242"/>
      <c r="Y604" s="3242"/>
    </row>
    <row r="605" spans="1:25" s="3215" customFormat="1">
      <c r="A605" s="3164"/>
      <c r="B605" s="3165"/>
      <c r="C605" s="3165"/>
      <c r="D605" s="3165"/>
      <c r="E605" s="3165"/>
      <c r="F605" s="3165"/>
      <c r="G605" s="3165"/>
      <c r="H605" s="3165"/>
      <c r="I605" s="3165"/>
      <c r="J605" s="3166"/>
      <c r="K605" s="3248"/>
      <c r="L605" s="3240"/>
      <c r="M605" s="3241"/>
      <c r="N605" s="3168"/>
      <c r="O605" s="3240"/>
      <c r="P605" s="3240"/>
      <c r="Q605" s="3169"/>
      <c r="R605" s="3240"/>
      <c r="S605" s="3170"/>
      <c r="T605" s="3171"/>
      <c r="U605" s="3172"/>
      <c r="V605" s="3173"/>
      <c r="W605" s="3171"/>
      <c r="X605" s="3242"/>
      <c r="Y605" s="3242"/>
    </row>
    <row r="606" spans="1:25" s="3215" customFormat="1">
      <c r="A606" s="3164"/>
      <c r="B606" s="3165"/>
      <c r="C606" s="3165"/>
      <c r="D606" s="3165"/>
      <c r="E606" s="3165"/>
      <c r="F606" s="3165"/>
      <c r="G606" s="3165"/>
      <c r="H606" s="3165"/>
      <c r="I606" s="3165"/>
      <c r="J606" s="3166"/>
      <c r="K606" s="3248"/>
      <c r="L606" s="3240"/>
      <c r="M606" s="3241"/>
      <c r="N606" s="3168"/>
      <c r="O606" s="3240"/>
      <c r="P606" s="3240"/>
      <c r="Q606" s="3169"/>
      <c r="R606" s="3240"/>
      <c r="S606" s="3170"/>
      <c r="T606" s="3171"/>
      <c r="U606" s="3172"/>
      <c r="V606" s="3173"/>
      <c r="W606" s="3171"/>
      <c r="X606" s="3242"/>
      <c r="Y606" s="3242"/>
    </row>
    <row r="607" spans="1:25" s="3215" customFormat="1">
      <c r="A607" s="3164"/>
      <c r="B607" s="3165"/>
      <c r="C607" s="3165"/>
      <c r="D607" s="3165"/>
      <c r="E607" s="3165"/>
      <c r="F607" s="3165"/>
      <c r="G607" s="3165"/>
      <c r="H607" s="3165"/>
      <c r="I607" s="3165"/>
      <c r="J607" s="3166"/>
      <c r="K607" s="3248"/>
      <c r="L607" s="3240"/>
      <c r="M607" s="3241"/>
      <c r="N607" s="3168"/>
      <c r="O607" s="3240"/>
      <c r="P607" s="3240"/>
      <c r="Q607" s="3169"/>
      <c r="R607" s="3240"/>
      <c r="S607" s="3170"/>
      <c r="T607" s="3171"/>
      <c r="U607" s="3172"/>
      <c r="V607" s="3173"/>
      <c r="W607" s="3171"/>
      <c r="X607" s="3242"/>
      <c r="Y607" s="3242"/>
    </row>
    <row r="608" spans="1:25" s="3215" customFormat="1">
      <c r="A608" s="3164"/>
      <c r="B608" s="3165"/>
      <c r="C608" s="3165"/>
      <c r="D608" s="3165"/>
      <c r="E608" s="3165"/>
      <c r="F608" s="3165"/>
      <c r="G608" s="3165"/>
      <c r="H608" s="3165"/>
      <c r="I608" s="3165"/>
      <c r="J608" s="3166"/>
      <c r="K608" s="3248"/>
      <c r="L608" s="3240"/>
      <c r="M608" s="3241"/>
      <c r="N608" s="3168"/>
      <c r="O608" s="3240"/>
      <c r="P608" s="3240"/>
      <c r="Q608" s="3169"/>
      <c r="R608" s="3240"/>
      <c r="S608" s="3170"/>
      <c r="T608" s="3171"/>
      <c r="U608" s="3172"/>
      <c r="V608" s="3173"/>
      <c r="W608" s="3171"/>
      <c r="X608" s="3242"/>
      <c r="Y608" s="3242"/>
    </row>
    <row r="609" spans="1:25" s="3215" customFormat="1">
      <c r="A609" s="3164"/>
      <c r="B609" s="3165"/>
      <c r="C609" s="3165"/>
      <c r="D609" s="3165"/>
      <c r="E609" s="3165"/>
      <c r="F609" s="3165"/>
      <c r="G609" s="3165"/>
      <c r="H609" s="3165"/>
      <c r="I609" s="3165"/>
      <c r="J609" s="3166"/>
      <c r="K609" s="3248"/>
      <c r="L609" s="3240"/>
      <c r="M609" s="3241"/>
      <c r="N609" s="3168"/>
      <c r="O609" s="3240"/>
      <c r="P609" s="3240"/>
      <c r="Q609" s="3169"/>
      <c r="R609" s="3240"/>
      <c r="S609" s="3170"/>
      <c r="T609" s="3171"/>
      <c r="U609" s="3172"/>
      <c r="V609" s="3173"/>
      <c r="W609" s="3171"/>
      <c r="X609" s="3242"/>
      <c r="Y609" s="3242"/>
    </row>
    <row r="610" spans="1:25" s="3215" customFormat="1">
      <c r="A610" s="3164"/>
      <c r="B610" s="3165"/>
      <c r="C610" s="3165"/>
      <c r="D610" s="3165"/>
      <c r="E610" s="3165"/>
      <c r="F610" s="3165"/>
      <c r="G610" s="3165"/>
      <c r="H610" s="3165"/>
      <c r="I610" s="3165"/>
      <c r="J610" s="3166"/>
      <c r="K610" s="3248"/>
      <c r="L610" s="3240"/>
      <c r="M610" s="3241"/>
      <c r="N610" s="3168"/>
      <c r="O610" s="3240"/>
      <c r="P610" s="3240"/>
      <c r="Q610" s="3169"/>
      <c r="R610" s="3240"/>
      <c r="S610" s="3170"/>
      <c r="T610" s="3171"/>
      <c r="U610" s="3172"/>
      <c r="V610" s="3173"/>
      <c r="W610" s="3171"/>
      <c r="X610" s="3242"/>
      <c r="Y610" s="3242"/>
    </row>
    <row r="611" spans="1:25" s="3215" customFormat="1">
      <c r="A611" s="3164"/>
      <c r="B611" s="3165"/>
      <c r="C611" s="3165"/>
      <c r="D611" s="3165"/>
      <c r="E611" s="3165"/>
      <c r="F611" s="3165"/>
      <c r="G611" s="3165"/>
      <c r="H611" s="3165"/>
      <c r="I611" s="3165"/>
      <c r="J611" s="3166"/>
      <c r="K611" s="3248"/>
      <c r="L611" s="3240"/>
      <c r="M611" s="3241"/>
      <c r="N611" s="3168"/>
      <c r="O611" s="3240"/>
      <c r="P611" s="3240"/>
      <c r="Q611" s="3169"/>
      <c r="R611" s="3240"/>
      <c r="S611" s="3170"/>
      <c r="T611" s="3171"/>
      <c r="U611" s="3172"/>
      <c r="V611" s="3173"/>
      <c r="W611" s="3171"/>
      <c r="X611" s="3242"/>
      <c r="Y611" s="3242"/>
    </row>
    <row r="612" spans="1:25" s="3215" customFormat="1">
      <c r="A612" s="3164"/>
      <c r="B612" s="3165"/>
      <c r="C612" s="3165"/>
      <c r="D612" s="3165"/>
      <c r="E612" s="3165"/>
      <c r="F612" s="3165"/>
      <c r="G612" s="3165"/>
      <c r="H612" s="3165"/>
      <c r="I612" s="3165"/>
      <c r="J612" s="3166"/>
      <c r="K612" s="3248"/>
      <c r="L612" s="3240"/>
      <c r="M612" s="3241"/>
      <c r="N612" s="3168"/>
      <c r="O612" s="3240"/>
      <c r="P612" s="3240"/>
      <c r="Q612" s="3169"/>
      <c r="R612" s="3240"/>
      <c r="S612" s="3170"/>
      <c r="T612" s="3171"/>
      <c r="U612" s="3172"/>
      <c r="V612" s="3173"/>
      <c r="W612" s="3171"/>
      <c r="X612" s="3242"/>
      <c r="Y612" s="3242"/>
    </row>
    <row r="613" spans="1:25" s="3215" customFormat="1">
      <c r="A613" s="3164"/>
      <c r="B613" s="3165"/>
      <c r="C613" s="3165"/>
      <c r="D613" s="3165"/>
      <c r="E613" s="3165"/>
      <c r="F613" s="3165"/>
      <c r="G613" s="3165"/>
      <c r="H613" s="3165"/>
      <c r="I613" s="3165"/>
      <c r="J613" s="3166"/>
      <c r="K613" s="3248"/>
      <c r="L613" s="3240"/>
      <c r="M613" s="3241"/>
      <c r="N613" s="3168"/>
      <c r="O613" s="3240"/>
      <c r="P613" s="3240"/>
      <c r="Q613" s="3169"/>
      <c r="R613" s="3240"/>
      <c r="S613" s="3170"/>
      <c r="T613" s="3171"/>
      <c r="U613" s="3172"/>
      <c r="V613" s="3173"/>
      <c r="W613" s="3171"/>
      <c r="X613" s="3242"/>
      <c r="Y613" s="3242"/>
    </row>
    <row r="614" spans="1:25" s="3215" customFormat="1">
      <c r="A614" s="3164"/>
      <c r="B614" s="3165"/>
      <c r="C614" s="3165"/>
      <c r="D614" s="3165"/>
      <c r="E614" s="3165"/>
      <c r="F614" s="3165"/>
      <c r="G614" s="3165"/>
      <c r="H614" s="3165"/>
      <c r="I614" s="3165"/>
      <c r="J614" s="3166"/>
      <c r="K614" s="3248"/>
      <c r="L614" s="3240"/>
      <c r="M614" s="3241"/>
      <c r="N614" s="3168"/>
      <c r="O614" s="3240"/>
      <c r="P614" s="3240"/>
      <c r="Q614" s="3169"/>
      <c r="R614" s="3240"/>
      <c r="S614" s="3170"/>
      <c r="T614" s="3171"/>
      <c r="U614" s="3172"/>
      <c r="V614" s="3173"/>
      <c r="W614" s="3171"/>
      <c r="X614" s="3242"/>
      <c r="Y614" s="3242"/>
    </row>
    <row r="615" spans="1:25" s="3215" customFormat="1">
      <c r="A615" s="3164"/>
      <c r="B615" s="3165"/>
      <c r="C615" s="3165"/>
      <c r="D615" s="3165"/>
      <c r="E615" s="3165"/>
      <c r="F615" s="3165"/>
      <c r="G615" s="3165"/>
      <c r="H615" s="3165"/>
      <c r="I615" s="3165"/>
      <c r="J615" s="3166"/>
      <c r="K615" s="3248"/>
      <c r="L615" s="3240"/>
      <c r="M615" s="3241"/>
      <c r="N615" s="3168"/>
      <c r="O615" s="3240"/>
      <c r="P615" s="3240"/>
      <c r="Q615" s="3169"/>
      <c r="R615" s="3240"/>
      <c r="S615" s="3170"/>
      <c r="T615" s="3171"/>
      <c r="U615" s="3172"/>
      <c r="V615" s="3173"/>
      <c r="W615" s="3171"/>
      <c r="X615" s="3242"/>
      <c r="Y615" s="3242"/>
    </row>
    <row r="616" spans="1:25" s="3215" customFormat="1">
      <c r="A616" s="3164"/>
      <c r="B616" s="3165"/>
      <c r="C616" s="3165"/>
      <c r="D616" s="3165"/>
      <c r="E616" s="3165"/>
      <c r="F616" s="3165"/>
      <c r="G616" s="3165"/>
      <c r="H616" s="3165"/>
      <c r="I616" s="3165"/>
      <c r="J616" s="3166"/>
      <c r="K616" s="3248"/>
      <c r="L616" s="3240"/>
      <c r="M616" s="3241"/>
      <c r="N616" s="3168"/>
      <c r="O616" s="3240"/>
      <c r="P616" s="3240"/>
      <c r="Q616" s="3169"/>
      <c r="R616" s="3240"/>
      <c r="S616" s="3170"/>
      <c r="T616" s="3171"/>
      <c r="U616" s="3172"/>
      <c r="V616" s="3173"/>
      <c r="W616" s="3171"/>
      <c r="X616" s="3242"/>
      <c r="Y616" s="3242"/>
    </row>
    <row r="617" spans="1:25" s="3215" customFormat="1">
      <c r="A617" s="3164"/>
      <c r="B617" s="3165"/>
      <c r="C617" s="3165"/>
      <c r="D617" s="3165"/>
      <c r="E617" s="3165"/>
      <c r="F617" s="3165"/>
      <c r="G617" s="3165"/>
      <c r="H617" s="3165"/>
      <c r="I617" s="3165"/>
      <c r="J617" s="3166"/>
      <c r="K617" s="3248"/>
      <c r="L617" s="3240"/>
      <c r="M617" s="3241"/>
      <c r="N617" s="3168"/>
      <c r="O617" s="3240"/>
      <c r="P617" s="3240"/>
      <c r="Q617" s="3169"/>
      <c r="R617" s="3240"/>
      <c r="S617" s="3170"/>
      <c r="T617" s="3171"/>
      <c r="U617" s="3172"/>
      <c r="V617" s="3173"/>
      <c r="W617" s="3171"/>
      <c r="X617" s="3242"/>
      <c r="Y617" s="3242"/>
    </row>
    <row r="618" spans="1:25" s="3215" customFormat="1">
      <c r="A618" s="3164"/>
      <c r="B618" s="3165"/>
      <c r="C618" s="3165"/>
      <c r="D618" s="3165"/>
      <c r="E618" s="3165"/>
      <c r="F618" s="3165"/>
      <c r="G618" s="3165"/>
      <c r="H618" s="3165"/>
      <c r="I618" s="3165"/>
      <c r="J618" s="3166"/>
      <c r="K618" s="3248"/>
      <c r="L618" s="3240"/>
      <c r="M618" s="3241"/>
      <c r="N618" s="3168"/>
      <c r="O618" s="3240"/>
      <c r="P618" s="3240"/>
      <c r="Q618" s="3169"/>
      <c r="R618" s="3240"/>
      <c r="S618" s="3170"/>
      <c r="T618" s="3171"/>
      <c r="U618" s="3172"/>
      <c r="V618" s="3173"/>
      <c r="W618" s="3171"/>
      <c r="X618" s="3242"/>
      <c r="Y618" s="3242"/>
    </row>
    <row r="619" spans="1:25" s="3215" customFormat="1">
      <c r="A619" s="3164"/>
      <c r="B619" s="3165"/>
      <c r="C619" s="3165"/>
      <c r="D619" s="3165"/>
      <c r="E619" s="3165"/>
      <c r="F619" s="3165"/>
      <c r="G619" s="3165"/>
      <c r="H619" s="3165"/>
      <c r="I619" s="3165"/>
      <c r="J619" s="3166"/>
      <c r="K619" s="3248"/>
      <c r="L619" s="3240"/>
      <c r="M619" s="3241"/>
      <c r="N619" s="3168"/>
      <c r="O619" s="3240"/>
      <c r="P619" s="3240"/>
      <c r="Q619" s="3169"/>
      <c r="R619" s="3240"/>
      <c r="S619" s="3170"/>
      <c r="T619" s="3171"/>
      <c r="U619" s="3172"/>
      <c r="V619" s="3173"/>
      <c r="W619" s="3171"/>
      <c r="X619" s="3242"/>
      <c r="Y619" s="3242"/>
    </row>
    <row r="620" spans="1:25" s="3215" customFormat="1">
      <c r="A620" s="3164"/>
      <c r="B620" s="3165"/>
      <c r="C620" s="3165"/>
      <c r="D620" s="3165"/>
      <c r="E620" s="3165"/>
      <c r="F620" s="3165"/>
      <c r="G620" s="3165"/>
      <c r="H620" s="3165"/>
      <c r="I620" s="3165"/>
      <c r="J620" s="3166"/>
      <c r="K620" s="3248"/>
      <c r="L620" s="3240"/>
      <c r="M620" s="3241"/>
      <c r="N620" s="3168"/>
      <c r="O620" s="3240"/>
      <c r="P620" s="3240"/>
      <c r="Q620" s="3169"/>
      <c r="R620" s="3240"/>
      <c r="S620" s="3170"/>
      <c r="T620" s="3171"/>
      <c r="U620" s="3172"/>
      <c r="V620" s="3173"/>
      <c r="W620" s="3171"/>
      <c r="X620" s="3242"/>
      <c r="Y620" s="3242"/>
    </row>
    <row r="621" spans="1:25" s="3215" customFormat="1">
      <c r="A621" s="3164"/>
      <c r="B621" s="3165"/>
      <c r="C621" s="3165"/>
      <c r="D621" s="3165"/>
      <c r="E621" s="3165"/>
      <c r="F621" s="3165"/>
      <c r="G621" s="3165"/>
      <c r="H621" s="3165"/>
      <c r="I621" s="3165"/>
      <c r="J621" s="3166"/>
      <c r="K621" s="3248"/>
      <c r="L621" s="3240"/>
      <c r="M621" s="3241"/>
      <c r="N621" s="3168"/>
      <c r="O621" s="3240"/>
      <c r="P621" s="3240"/>
      <c r="Q621" s="3169"/>
      <c r="R621" s="3240"/>
      <c r="S621" s="3170"/>
      <c r="T621" s="3171"/>
      <c r="U621" s="3172"/>
      <c r="V621" s="3173"/>
      <c r="W621" s="3171"/>
      <c r="X621" s="3242"/>
      <c r="Y621" s="3242"/>
    </row>
    <row r="622" spans="1:25" s="3215" customFormat="1">
      <c r="A622" s="3164"/>
      <c r="B622" s="3165"/>
      <c r="C622" s="3165"/>
      <c r="D622" s="3165"/>
      <c r="E622" s="3165"/>
      <c r="F622" s="3165"/>
      <c r="G622" s="3165"/>
      <c r="H622" s="3165"/>
      <c r="I622" s="3165"/>
      <c r="J622" s="3166"/>
      <c r="K622" s="3248"/>
      <c r="L622" s="3240"/>
      <c r="M622" s="3241"/>
      <c r="N622" s="3168"/>
      <c r="O622" s="3240"/>
      <c r="P622" s="3240"/>
      <c r="Q622" s="3169"/>
      <c r="R622" s="3240"/>
      <c r="S622" s="3170"/>
      <c r="T622" s="3171"/>
      <c r="U622" s="3172"/>
      <c r="V622" s="3173"/>
      <c r="W622" s="3171"/>
      <c r="X622" s="3242"/>
      <c r="Y622" s="3242"/>
    </row>
    <row r="623" spans="1:25" s="3215" customFormat="1">
      <c r="A623" s="3164"/>
      <c r="B623" s="3165"/>
      <c r="C623" s="3165"/>
      <c r="D623" s="3165"/>
      <c r="E623" s="3165"/>
      <c r="F623" s="3165"/>
      <c r="G623" s="3165"/>
      <c r="H623" s="3165"/>
      <c r="I623" s="3165"/>
      <c r="J623" s="3166"/>
      <c r="K623" s="3248"/>
      <c r="L623" s="3240"/>
      <c r="M623" s="3241"/>
      <c r="N623" s="3168"/>
      <c r="O623" s="3240"/>
      <c r="P623" s="3240"/>
      <c r="Q623" s="3169"/>
      <c r="R623" s="3240"/>
      <c r="S623" s="3170"/>
      <c r="T623" s="3171"/>
      <c r="U623" s="3172"/>
      <c r="V623" s="3173"/>
      <c r="W623" s="3171"/>
      <c r="X623" s="3242"/>
      <c r="Y623" s="3242"/>
    </row>
    <row r="624" spans="1:25" s="3215" customFormat="1">
      <c r="A624" s="3164"/>
      <c r="B624" s="3165"/>
      <c r="C624" s="3165"/>
      <c r="D624" s="3165"/>
      <c r="E624" s="3165"/>
      <c r="F624" s="3165"/>
      <c r="G624" s="3165"/>
      <c r="H624" s="3165"/>
      <c r="I624" s="3165"/>
      <c r="J624" s="3166"/>
      <c r="K624" s="3248"/>
      <c r="L624" s="3240"/>
      <c r="M624" s="3241"/>
      <c r="N624" s="3168"/>
      <c r="O624" s="3240"/>
      <c r="P624" s="3240"/>
      <c r="Q624" s="3169"/>
      <c r="R624" s="3240"/>
      <c r="S624" s="3170"/>
      <c r="T624" s="3171"/>
      <c r="U624" s="3172"/>
      <c r="V624" s="3173"/>
      <c r="W624" s="3171"/>
      <c r="X624" s="3242"/>
      <c r="Y624" s="3242"/>
    </row>
    <row r="625" spans="1:25" s="3215" customFormat="1">
      <c r="A625" s="3164"/>
      <c r="B625" s="3165"/>
      <c r="C625" s="3165"/>
      <c r="D625" s="3165"/>
      <c r="E625" s="3165"/>
      <c r="F625" s="3165"/>
      <c r="G625" s="3165"/>
      <c r="H625" s="3165"/>
      <c r="I625" s="3165"/>
      <c r="J625" s="3166"/>
      <c r="K625" s="3248"/>
      <c r="L625" s="3240"/>
      <c r="M625" s="3241"/>
      <c r="N625" s="3168"/>
      <c r="O625" s="3240"/>
      <c r="P625" s="3240"/>
      <c r="Q625" s="3169"/>
      <c r="R625" s="3240"/>
      <c r="S625" s="3170"/>
      <c r="T625" s="3171"/>
      <c r="U625" s="3172"/>
      <c r="V625" s="3173"/>
      <c r="W625" s="3171"/>
      <c r="X625" s="3242"/>
      <c r="Y625" s="3242"/>
    </row>
    <row r="626" spans="1:25" s="3215" customFormat="1">
      <c r="A626" s="3164"/>
      <c r="B626" s="3165"/>
      <c r="C626" s="3165"/>
      <c r="D626" s="3165"/>
      <c r="E626" s="3165"/>
      <c r="F626" s="3165"/>
      <c r="G626" s="3165"/>
      <c r="H626" s="3165"/>
      <c r="I626" s="3165"/>
      <c r="J626" s="3166"/>
      <c r="K626" s="3248"/>
      <c r="L626" s="3240"/>
      <c r="M626" s="3241"/>
      <c r="N626" s="3168"/>
      <c r="O626" s="3240"/>
      <c r="P626" s="3240"/>
      <c r="Q626" s="3169"/>
      <c r="R626" s="3240"/>
      <c r="S626" s="3170"/>
      <c r="T626" s="3171"/>
      <c r="U626" s="3172"/>
      <c r="V626" s="3173"/>
      <c r="W626" s="3171"/>
      <c r="X626" s="3242"/>
      <c r="Y626" s="3242"/>
    </row>
    <row r="627" spans="1:25" s="3215" customFormat="1">
      <c r="A627" s="3164"/>
      <c r="B627" s="3165"/>
      <c r="C627" s="3165"/>
      <c r="D627" s="3165"/>
      <c r="E627" s="3165"/>
      <c r="F627" s="3165"/>
      <c r="G627" s="3165"/>
      <c r="H627" s="3165"/>
      <c r="I627" s="3165"/>
      <c r="J627" s="3166"/>
      <c r="K627" s="3248"/>
      <c r="L627" s="3240"/>
      <c r="M627" s="3241"/>
      <c r="N627" s="3168"/>
      <c r="O627" s="3240"/>
      <c r="P627" s="3240"/>
      <c r="Q627" s="3169"/>
      <c r="R627" s="3240"/>
      <c r="S627" s="3170"/>
      <c r="T627" s="3171"/>
      <c r="U627" s="3172"/>
      <c r="V627" s="3173"/>
      <c r="W627" s="3171"/>
      <c r="X627" s="3242"/>
      <c r="Y627" s="3242"/>
    </row>
    <row r="628" spans="1:25" s="3215" customFormat="1">
      <c r="A628" s="3164"/>
      <c r="B628" s="3165"/>
      <c r="C628" s="3165"/>
      <c r="D628" s="3165"/>
      <c r="E628" s="3165"/>
      <c r="F628" s="3165"/>
      <c r="G628" s="3165"/>
      <c r="H628" s="3165"/>
      <c r="I628" s="3165"/>
      <c r="J628" s="3166"/>
      <c r="K628" s="3248"/>
      <c r="L628" s="3240"/>
      <c r="M628" s="3241"/>
      <c r="N628" s="3168"/>
      <c r="O628" s="3240"/>
      <c r="P628" s="3240"/>
      <c r="Q628" s="3169"/>
      <c r="R628" s="3240"/>
      <c r="S628" s="3170"/>
      <c r="T628" s="3171"/>
      <c r="U628" s="3172"/>
      <c r="V628" s="3173"/>
      <c r="W628" s="3171"/>
      <c r="X628" s="3242"/>
      <c r="Y628" s="3242"/>
    </row>
    <row r="629" spans="1:25" s="3215" customFormat="1">
      <c r="A629" s="3164"/>
      <c r="B629" s="3165"/>
      <c r="C629" s="3165"/>
      <c r="D629" s="3165"/>
      <c r="E629" s="3165"/>
      <c r="F629" s="3165"/>
      <c r="G629" s="3165"/>
      <c r="H629" s="3165"/>
      <c r="I629" s="3165"/>
      <c r="J629" s="3166"/>
      <c r="K629" s="3248"/>
      <c r="L629" s="3240"/>
      <c r="M629" s="3241"/>
      <c r="N629" s="3168"/>
      <c r="O629" s="3240"/>
      <c r="P629" s="3240"/>
      <c r="Q629" s="3169"/>
      <c r="R629" s="3240"/>
      <c r="S629" s="3170"/>
      <c r="T629" s="3171"/>
      <c r="U629" s="3172"/>
      <c r="V629" s="3173"/>
      <c r="W629" s="3171"/>
      <c r="X629" s="3242"/>
      <c r="Y629" s="3242"/>
    </row>
    <row r="630" spans="1:25" s="3215" customFormat="1">
      <c r="A630" s="3164"/>
      <c r="B630" s="3165"/>
      <c r="C630" s="3165"/>
      <c r="D630" s="3165"/>
      <c r="E630" s="3165"/>
      <c r="F630" s="3165"/>
      <c r="G630" s="3165"/>
      <c r="H630" s="3165"/>
      <c r="I630" s="3165"/>
      <c r="J630" s="3166"/>
      <c r="K630" s="3248"/>
      <c r="L630" s="3240"/>
      <c r="M630" s="3241"/>
      <c r="N630" s="3168"/>
      <c r="O630" s="3240"/>
      <c r="P630" s="3240"/>
      <c r="Q630" s="3169"/>
      <c r="R630" s="3240"/>
      <c r="S630" s="3170"/>
      <c r="T630" s="3171"/>
      <c r="U630" s="3172"/>
      <c r="V630" s="3173"/>
      <c r="W630" s="3171"/>
      <c r="X630" s="3242"/>
      <c r="Y630" s="3242"/>
    </row>
    <row r="631" spans="1:25" s="3215" customFormat="1">
      <c r="A631" s="3164"/>
      <c r="B631" s="3165"/>
      <c r="C631" s="3165"/>
      <c r="D631" s="3165"/>
      <c r="E631" s="3165"/>
      <c r="F631" s="3165"/>
      <c r="G631" s="3165"/>
      <c r="H631" s="3165"/>
      <c r="I631" s="3165"/>
      <c r="J631" s="3166"/>
      <c r="K631" s="3248"/>
      <c r="L631" s="3240"/>
      <c r="M631" s="3241"/>
      <c r="N631" s="3168"/>
      <c r="O631" s="3240"/>
      <c r="P631" s="3240"/>
      <c r="Q631" s="3169"/>
      <c r="R631" s="3240"/>
      <c r="S631" s="3170"/>
      <c r="T631" s="3171"/>
      <c r="U631" s="3172"/>
      <c r="V631" s="3173"/>
      <c r="W631" s="3171"/>
      <c r="X631" s="3242"/>
      <c r="Y631" s="3242"/>
    </row>
    <row r="632" spans="1:25" s="3215" customFormat="1">
      <c r="A632" s="3164"/>
      <c r="B632" s="3165"/>
      <c r="C632" s="3165"/>
      <c r="D632" s="3165"/>
      <c r="E632" s="3165"/>
      <c r="F632" s="3165"/>
      <c r="G632" s="3165"/>
      <c r="H632" s="3165"/>
      <c r="I632" s="3165"/>
      <c r="J632" s="3166"/>
      <c r="K632" s="3248"/>
      <c r="L632" s="3240"/>
      <c r="M632" s="3241"/>
      <c r="N632" s="3168"/>
      <c r="O632" s="3240"/>
      <c r="P632" s="3240"/>
      <c r="Q632" s="3169"/>
      <c r="R632" s="3240"/>
      <c r="S632" s="3170"/>
      <c r="T632" s="3171"/>
      <c r="U632" s="3172"/>
      <c r="V632" s="3173"/>
      <c r="W632" s="3171"/>
      <c r="X632" s="3242"/>
      <c r="Y632" s="3242"/>
    </row>
    <row r="633" spans="1:25" s="3215" customFormat="1">
      <c r="A633" s="3164"/>
      <c r="B633" s="3165"/>
      <c r="C633" s="3165"/>
      <c r="D633" s="3165"/>
      <c r="E633" s="3165"/>
      <c r="F633" s="3165"/>
      <c r="G633" s="3165"/>
      <c r="H633" s="3165"/>
      <c r="I633" s="3165"/>
      <c r="J633" s="3166"/>
      <c r="K633" s="3248"/>
      <c r="L633" s="3240"/>
      <c r="M633" s="3241"/>
      <c r="N633" s="3168"/>
      <c r="O633" s="3240"/>
      <c r="P633" s="3240"/>
      <c r="Q633" s="3169"/>
      <c r="R633" s="3240"/>
      <c r="S633" s="3170"/>
      <c r="T633" s="3171"/>
      <c r="U633" s="3172"/>
      <c r="V633" s="3173"/>
      <c r="W633" s="3171"/>
      <c r="X633" s="3242"/>
      <c r="Y633" s="3242"/>
    </row>
    <row r="634" spans="1:25" s="3215" customFormat="1">
      <c r="A634" s="3164"/>
      <c r="B634" s="3165"/>
      <c r="C634" s="3165"/>
      <c r="D634" s="3165"/>
      <c r="E634" s="3165"/>
      <c r="F634" s="3165"/>
      <c r="G634" s="3165"/>
      <c r="H634" s="3165"/>
      <c r="I634" s="3165"/>
      <c r="J634" s="3166"/>
      <c r="K634" s="3248"/>
      <c r="L634" s="3240"/>
      <c r="M634" s="3241"/>
      <c r="N634" s="3168"/>
      <c r="O634" s="3240"/>
      <c r="P634" s="3240"/>
      <c r="Q634" s="3169"/>
      <c r="R634" s="3240"/>
      <c r="S634" s="3170"/>
      <c r="T634" s="3171"/>
      <c r="U634" s="3172"/>
      <c r="V634" s="3173"/>
      <c r="W634" s="3171"/>
      <c r="X634" s="3242"/>
      <c r="Y634" s="3242"/>
    </row>
    <row r="635" spans="1:25" s="3215" customFormat="1">
      <c r="A635" s="3164"/>
      <c r="B635" s="3165"/>
      <c r="C635" s="3165"/>
      <c r="D635" s="3165"/>
      <c r="E635" s="3165"/>
      <c r="F635" s="3165"/>
      <c r="G635" s="3165"/>
      <c r="H635" s="3165"/>
      <c r="I635" s="3165"/>
      <c r="J635" s="3166"/>
      <c r="K635" s="3248"/>
      <c r="L635" s="3240"/>
      <c r="M635" s="3241"/>
      <c r="N635" s="3168"/>
      <c r="O635" s="3240"/>
      <c r="P635" s="3240"/>
      <c r="Q635" s="3169"/>
      <c r="R635" s="3240"/>
      <c r="S635" s="3170"/>
      <c r="T635" s="3171"/>
      <c r="U635" s="3172"/>
      <c r="V635" s="3173"/>
      <c r="W635" s="3171"/>
      <c r="X635" s="3242"/>
      <c r="Y635" s="3242"/>
    </row>
    <row r="636" spans="1:25" s="3215" customFormat="1">
      <c r="A636" s="3164"/>
      <c r="B636" s="3165"/>
      <c r="C636" s="3165"/>
      <c r="D636" s="3165"/>
      <c r="E636" s="3165"/>
      <c r="F636" s="3165"/>
      <c r="G636" s="3165"/>
      <c r="H636" s="3165"/>
      <c r="I636" s="3165"/>
      <c r="J636" s="3166"/>
      <c r="K636" s="3248"/>
      <c r="L636" s="3240"/>
      <c r="M636" s="3241"/>
      <c r="N636" s="3168"/>
      <c r="O636" s="3240"/>
      <c r="P636" s="3240"/>
      <c r="Q636" s="3169"/>
      <c r="R636" s="3240"/>
      <c r="S636" s="3170"/>
      <c r="T636" s="3171"/>
      <c r="U636" s="3172"/>
      <c r="V636" s="3173"/>
      <c r="W636" s="3171"/>
      <c r="X636" s="3242"/>
      <c r="Y636" s="3242"/>
    </row>
    <row r="637" spans="1:25" s="3215" customFormat="1">
      <c r="A637" s="3164"/>
      <c r="B637" s="3165"/>
      <c r="C637" s="3165"/>
      <c r="D637" s="3165"/>
      <c r="E637" s="3165"/>
      <c r="F637" s="3165"/>
      <c r="G637" s="3165"/>
      <c r="H637" s="3165"/>
      <c r="I637" s="3165"/>
      <c r="J637" s="3166"/>
      <c r="K637" s="3248"/>
      <c r="L637" s="3240"/>
      <c r="M637" s="3241"/>
      <c r="N637" s="3168"/>
      <c r="O637" s="3240"/>
      <c r="P637" s="3240"/>
      <c r="Q637" s="3169"/>
      <c r="R637" s="3240"/>
      <c r="S637" s="3170"/>
      <c r="T637" s="3171"/>
      <c r="U637" s="3172"/>
      <c r="V637" s="3173"/>
      <c r="W637" s="3171"/>
      <c r="X637" s="3242"/>
      <c r="Y637" s="3242"/>
    </row>
  </sheetData>
  <autoFilter ref="D1:D637" xr:uid="{00000000-0009-0000-0000-000001000000}"/>
  <phoneticPr fontId="135" type="noConversion"/>
  <pageMargins left="0.7" right="0.7" top="0.75" bottom="0.75" header="0.3" footer="0.3"/>
  <pageSetup paperSize="8" scale="42" orientation="landscape" horizontalDpi="300" verticalDpi="9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4B622-B9C8-44B3-9648-1BA4ACE8DC41}">
  <dimension ref="A1"/>
  <sheetViews>
    <sheetView topLeftCell="A4" workbookViewId="0"/>
  </sheetViews>
  <sheetFormatPr defaultRowHeight="13.5"/>
  <sheetData/>
  <phoneticPr fontId="135"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E7" zoomScaleNormal="60" zoomScaleSheetLayoutView="100" workbookViewId="0">
      <selection activeCell="N13" sqref="N1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127615.19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01" t="s">
        <v>1770</v>
      </c>
      <c r="D4" s="3502"/>
      <c r="E4" s="3503" t="s">
        <v>1771</v>
      </c>
      <c r="F4" s="3504"/>
      <c r="G4" s="3501" t="s">
        <v>1772</v>
      </c>
      <c r="H4" s="3502"/>
      <c r="I4" s="3501" t="s">
        <v>1773</v>
      </c>
      <c r="J4" s="3502"/>
      <c r="K4" s="537" t="s">
        <v>1774</v>
      </c>
      <c r="L4" s="860"/>
      <c r="M4" s="861"/>
      <c r="N4" s="861"/>
      <c r="O4" s="861"/>
      <c r="P4" s="3505" t="s">
        <v>1775</v>
      </c>
      <c r="Q4" s="3506"/>
      <c r="R4" s="3488" t="s">
        <v>1771</v>
      </c>
      <c r="S4" s="3489"/>
      <c r="T4" s="3488" t="s">
        <v>1772</v>
      </c>
      <c r="U4" s="3489"/>
      <c r="V4" s="3513" t="s">
        <v>1773</v>
      </c>
      <c r="W4" s="3513"/>
      <c r="X4" s="1265"/>
      <c r="Y4" s="3488" t="s">
        <v>1775</v>
      </c>
      <c r="Z4" s="3489"/>
      <c r="AA4" s="3483" t="s">
        <v>1771</v>
      </c>
      <c r="AB4" s="3484" t="s">
        <v>1772</v>
      </c>
      <c r="AC4" s="3483" t="s">
        <v>1773</v>
      </c>
    </row>
    <row r="5" spans="1:29" ht="15">
      <c r="A5" s="348"/>
      <c r="B5" s="349"/>
      <c r="C5" s="3494" t="s">
        <v>1673</v>
      </c>
      <c r="D5" s="3495"/>
      <c r="E5" s="3492" t="s">
        <v>1674</v>
      </c>
      <c r="F5" s="3493"/>
      <c r="G5" s="3494" t="s">
        <v>1675</v>
      </c>
      <c r="H5" s="3495"/>
      <c r="I5" s="3494" t="s">
        <v>1676</v>
      </c>
      <c r="J5" s="3495"/>
      <c r="K5" s="537"/>
      <c r="L5" s="860"/>
      <c r="M5" s="861"/>
      <c r="N5" s="861"/>
      <c r="O5" s="861"/>
      <c r="P5" s="3507"/>
      <c r="Q5" s="3508"/>
      <c r="R5" s="3490"/>
      <c r="S5" s="3491"/>
      <c r="T5" s="3490"/>
      <c r="U5" s="3491"/>
      <c r="V5" s="3513"/>
      <c r="W5" s="3513"/>
      <c r="X5" s="1265"/>
      <c r="Y5" s="3490"/>
      <c r="Z5" s="3491"/>
      <c r="AA5" s="3484"/>
      <c r="AB5" s="3484"/>
      <c r="AC5" s="3484"/>
    </row>
    <row r="6" spans="1:29" ht="15.75" thickBot="1">
      <c r="A6" s="350"/>
      <c r="B6" s="351"/>
      <c r="C6" s="3496" t="s">
        <v>1677</v>
      </c>
      <c r="D6" s="3497"/>
      <c r="E6" s="3498" t="s">
        <v>1677</v>
      </c>
      <c r="F6" s="3499"/>
      <c r="G6" s="3496" t="s">
        <v>1677</v>
      </c>
      <c r="H6" s="3497"/>
      <c r="I6" s="3496" t="s">
        <v>1677</v>
      </c>
      <c r="J6" s="3497"/>
      <c r="K6" s="537" t="s">
        <v>1678</v>
      </c>
      <c r="L6" s="860"/>
      <c r="M6" s="861"/>
      <c r="N6" s="861"/>
      <c r="O6" s="861"/>
      <c r="P6" s="3509"/>
      <c r="Q6" s="3510"/>
      <c r="R6" s="3490"/>
      <c r="S6" s="3491"/>
      <c r="T6" s="3511"/>
      <c r="U6" s="3512"/>
      <c r="V6" s="3513"/>
      <c r="W6" s="3513"/>
      <c r="X6" s="1265"/>
      <c r="Y6" s="3511"/>
      <c r="Z6" s="3512"/>
      <c r="AA6" s="3485"/>
      <c r="AB6" s="3485"/>
      <c r="AC6" s="3485"/>
    </row>
    <row r="7" spans="1:29" s="102" customFormat="1" ht="15.75" thickBot="1">
      <c r="A7" s="352" t="s">
        <v>1679</v>
      </c>
      <c r="B7" s="353"/>
      <c r="C7" s="354">
        <f>'数据-取费表'!B2</f>
        <v>45771</v>
      </c>
      <c r="D7" s="355">
        <v>100</v>
      </c>
      <c r="E7" s="356"/>
      <c r="F7" s="357">
        <f>SUMIF(52:52,YEAR(E7)&amp;"-"&amp;MONTH(E7),53:53)</f>
        <v>0</v>
      </c>
      <c r="G7" s="356"/>
      <c r="H7" s="355">
        <f>SUMIF(52:52,YEAR(G7)&amp;"-"&amp;MONTH(G7),53:53)</f>
        <v>0</v>
      </c>
      <c r="I7" s="356"/>
      <c r="J7" s="355">
        <f>SUMIF(52:52,YEAR(I7)&amp;"-"&amp;MONTH(I7),53:53)</f>
        <v>0</v>
      </c>
      <c r="K7" s="38"/>
      <c r="L7" s="862"/>
      <c r="M7" s="863"/>
      <c r="N7" s="863"/>
      <c r="O7" s="863"/>
      <c r="P7" s="3486" t="s">
        <v>1680</v>
      </c>
      <c r="Q7" s="3514"/>
      <c r="R7" s="664" t="s">
        <v>14</v>
      </c>
      <c r="S7" s="665">
        <f t="shared" ref="S7:S15" si="0">F7</f>
        <v>0</v>
      </c>
      <c r="T7" s="664" t="s">
        <v>14</v>
      </c>
      <c r="U7" s="665">
        <f t="shared" ref="U7:U15" si="1">H7</f>
        <v>0</v>
      </c>
      <c r="V7" s="664" t="s">
        <v>14</v>
      </c>
      <c r="W7" s="665">
        <f t="shared" ref="W7:W15" si="2">J7</f>
        <v>0</v>
      </c>
      <c r="X7" s="666"/>
      <c r="Y7" s="3486" t="s">
        <v>1680</v>
      </c>
      <c r="Z7" s="348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86" t="s">
        <v>1683</v>
      </c>
      <c r="Q8" s="3487"/>
      <c r="R8" s="664" t="s">
        <v>14</v>
      </c>
      <c r="S8" s="665">
        <f t="shared" si="0"/>
        <v>100</v>
      </c>
      <c r="T8" s="664" t="s">
        <v>14</v>
      </c>
      <c r="U8" s="665">
        <f t="shared" si="1"/>
        <v>100</v>
      </c>
      <c r="V8" s="664" t="s">
        <v>14</v>
      </c>
      <c r="W8" s="665">
        <f t="shared" si="2"/>
        <v>100</v>
      </c>
      <c r="X8" s="666"/>
      <c r="Y8" s="3486" t="s">
        <v>1683</v>
      </c>
      <c r="Z8" s="348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18" t="s">
        <v>1686</v>
      </c>
      <c r="Q9" s="530" t="str">
        <f t="shared" ref="Q9:Q15" si="6">B9</f>
        <v>用途</v>
      </c>
      <c r="R9" s="664" t="s">
        <v>14</v>
      </c>
      <c r="S9" s="665">
        <f t="shared" si="0"/>
        <v>100</v>
      </c>
      <c r="T9" s="664" t="s">
        <v>14</v>
      </c>
      <c r="U9" s="665">
        <f t="shared" si="1"/>
        <v>100</v>
      </c>
      <c r="V9" s="664" t="s">
        <v>14</v>
      </c>
      <c r="W9" s="665">
        <f t="shared" si="2"/>
        <v>100</v>
      </c>
      <c r="X9" s="666"/>
      <c r="Y9" s="341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18"/>
      <c r="Q10" s="530" t="str">
        <f t="shared" si="6"/>
        <v>土地使用年限（年）</v>
      </c>
      <c r="R10" s="664" t="s">
        <v>14</v>
      </c>
      <c r="S10" s="665">
        <f t="shared" si="0"/>
        <v>100</v>
      </c>
      <c r="T10" s="664" t="s">
        <v>14</v>
      </c>
      <c r="U10" s="665">
        <f t="shared" si="1"/>
        <v>100</v>
      </c>
      <c r="V10" s="664" t="s">
        <v>14</v>
      </c>
      <c r="W10" s="665">
        <f t="shared" si="2"/>
        <v>100</v>
      </c>
      <c r="X10" s="666"/>
      <c r="Y10" s="341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18"/>
      <c r="Q11" s="530" t="str">
        <f t="shared" si="6"/>
        <v>容积率</v>
      </c>
      <c r="R11" s="664" t="s">
        <v>14</v>
      </c>
      <c r="S11" s="665">
        <f t="shared" si="0"/>
        <v>100</v>
      </c>
      <c r="T11" s="664" t="s">
        <v>14</v>
      </c>
      <c r="U11" s="665">
        <f t="shared" si="1"/>
        <v>100</v>
      </c>
      <c r="V11" s="664" t="s">
        <v>14</v>
      </c>
      <c r="W11" s="665">
        <f t="shared" si="2"/>
        <v>100</v>
      </c>
      <c r="X11" s="666"/>
      <c r="Y11" s="341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18"/>
      <c r="Q12" s="530">
        <f t="shared" si="6"/>
        <v>111</v>
      </c>
      <c r="R12" s="664" t="s">
        <v>14</v>
      </c>
      <c r="S12" s="665">
        <f t="shared" si="0"/>
        <v>100</v>
      </c>
      <c r="T12" s="664" t="s">
        <v>14</v>
      </c>
      <c r="U12" s="665">
        <f t="shared" si="1"/>
        <v>100</v>
      </c>
      <c r="V12" s="664" t="s">
        <v>14</v>
      </c>
      <c r="W12" s="665">
        <f t="shared" si="2"/>
        <v>100</v>
      </c>
      <c r="X12" s="666"/>
      <c r="Y12" s="341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18"/>
      <c r="Q13" s="530">
        <f t="shared" si="6"/>
        <v>111</v>
      </c>
      <c r="R13" s="664" t="s">
        <v>14</v>
      </c>
      <c r="S13" s="665">
        <f t="shared" si="0"/>
        <v>100</v>
      </c>
      <c r="T13" s="664" t="s">
        <v>14</v>
      </c>
      <c r="U13" s="665">
        <f t="shared" si="1"/>
        <v>100</v>
      </c>
      <c r="V13" s="664" t="s">
        <v>14</v>
      </c>
      <c r="W13" s="665">
        <f t="shared" si="2"/>
        <v>100</v>
      </c>
      <c r="X13" s="666"/>
      <c r="Y13" s="341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18"/>
      <c r="Q14" s="530">
        <f t="shared" si="6"/>
        <v>111</v>
      </c>
      <c r="R14" s="664" t="s">
        <v>14</v>
      </c>
      <c r="S14" s="665">
        <f t="shared" si="0"/>
        <v>100</v>
      </c>
      <c r="T14" s="664" t="s">
        <v>14</v>
      </c>
      <c r="U14" s="665">
        <f t="shared" si="1"/>
        <v>100</v>
      </c>
      <c r="V14" s="664" t="s">
        <v>14</v>
      </c>
      <c r="W14" s="665">
        <f t="shared" si="2"/>
        <v>100</v>
      </c>
      <c r="X14" s="666"/>
      <c r="Y14" s="3411"/>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19" t="s">
        <v>1691</v>
      </c>
      <c r="Q15" s="1263" t="str">
        <f t="shared" si="6"/>
        <v>产业集聚程度</v>
      </c>
      <c r="R15" s="667" t="s">
        <v>14</v>
      </c>
      <c r="S15" s="668">
        <f t="shared" si="0"/>
        <v>100</v>
      </c>
      <c r="T15" s="667" t="s">
        <v>14</v>
      </c>
      <c r="U15" s="668">
        <f t="shared" si="1"/>
        <v>100</v>
      </c>
      <c r="V15" s="667" t="s">
        <v>14</v>
      </c>
      <c r="W15" s="668">
        <f t="shared" si="2"/>
        <v>100</v>
      </c>
      <c r="X15" s="1265"/>
      <c r="Y15" s="351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20"/>
      <c r="Q16" s="1263"/>
      <c r="R16" s="667"/>
      <c r="S16" s="668"/>
      <c r="T16" s="667"/>
      <c r="U16" s="668"/>
      <c r="V16" s="667"/>
      <c r="W16" s="668"/>
      <c r="X16" s="1265"/>
      <c r="Y16" s="3520"/>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20"/>
      <c r="Q17" s="1263" t="str">
        <f>B17</f>
        <v>交通便捷度</v>
      </c>
      <c r="R17" s="667" t="s">
        <v>14</v>
      </c>
      <c r="S17" s="668">
        <f>F17</f>
        <v>100</v>
      </c>
      <c r="T17" s="667" t="s">
        <v>14</v>
      </c>
      <c r="U17" s="668">
        <f>H17</f>
        <v>100</v>
      </c>
      <c r="V17" s="667" t="s">
        <v>14</v>
      </c>
      <c r="W17" s="668">
        <f>J17</f>
        <v>100</v>
      </c>
      <c r="X17" s="1265"/>
      <c r="Y17" s="352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20"/>
      <c r="Q18" s="1263"/>
      <c r="R18" s="667"/>
      <c r="S18" s="668"/>
      <c r="T18" s="667"/>
      <c r="U18" s="668"/>
      <c r="V18" s="667"/>
      <c r="W18" s="668"/>
      <c r="X18" s="1265"/>
      <c r="Y18" s="3520"/>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20"/>
      <c r="Q19" s="1263" t="str">
        <f>B19</f>
        <v>公共配套设施</v>
      </c>
      <c r="R19" s="667" t="s">
        <v>14</v>
      </c>
      <c r="S19" s="668">
        <f>F19</f>
        <v>100</v>
      </c>
      <c r="T19" s="667" t="s">
        <v>14</v>
      </c>
      <c r="U19" s="668">
        <f>H19</f>
        <v>100</v>
      </c>
      <c r="V19" s="667" t="s">
        <v>14</v>
      </c>
      <c r="W19" s="668">
        <f>J19</f>
        <v>100</v>
      </c>
      <c r="X19" s="1265"/>
      <c r="Y19" s="352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20"/>
      <c r="Q20" s="1263"/>
      <c r="R20" s="667"/>
      <c r="S20" s="668"/>
      <c r="T20" s="667"/>
      <c r="U20" s="668"/>
      <c r="V20" s="667"/>
      <c r="W20" s="668"/>
      <c r="X20" s="1265"/>
      <c r="Y20" s="3520"/>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20"/>
      <c r="Q21" s="1263" t="str">
        <f>B21</f>
        <v>基础设施水平</v>
      </c>
      <c r="R21" s="667" t="s">
        <v>14</v>
      </c>
      <c r="S21" s="668">
        <f>F21</f>
        <v>100</v>
      </c>
      <c r="T21" s="667" t="s">
        <v>14</v>
      </c>
      <c r="U21" s="668">
        <f>H21</f>
        <v>100</v>
      </c>
      <c r="V21" s="667" t="s">
        <v>14</v>
      </c>
      <c r="W21" s="668">
        <f>J21</f>
        <v>100</v>
      </c>
      <c r="X21" s="1265"/>
      <c r="Y21" s="35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20"/>
      <c r="Q22" s="1263"/>
      <c r="R22" s="667"/>
      <c r="S22" s="668"/>
      <c r="T22" s="667"/>
      <c r="U22" s="668"/>
      <c r="V22" s="667"/>
      <c r="W22" s="668"/>
      <c r="X22" s="1265"/>
      <c r="Y22" s="3520"/>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20"/>
      <c r="Q23" s="1263" t="str">
        <f>B23</f>
        <v>环境质量</v>
      </c>
      <c r="R23" s="667" t="s">
        <v>14</v>
      </c>
      <c r="S23" s="668">
        <f>F23</f>
        <v>100</v>
      </c>
      <c r="T23" s="667" t="s">
        <v>14</v>
      </c>
      <c r="U23" s="668">
        <f>H23</f>
        <v>100</v>
      </c>
      <c r="V23" s="667" t="s">
        <v>14</v>
      </c>
      <c r="W23" s="668">
        <f>J23</f>
        <v>100</v>
      </c>
      <c r="X23" s="1265"/>
      <c r="Y23" s="352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20"/>
      <c r="Q24" s="1263"/>
      <c r="R24" s="667"/>
      <c r="S24" s="668"/>
      <c r="T24" s="667"/>
      <c r="U24" s="668"/>
      <c r="V24" s="667"/>
      <c r="W24" s="668"/>
      <c r="X24" s="1265"/>
      <c r="Y24" s="352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20"/>
      <c r="Q25" s="1263">
        <f>B25</f>
        <v>111</v>
      </c>
      <c r="R25" s="667" t="s">
        <v>14</v>
      </c>
      <c r="S25" s="668">
        <f>F25</f>
        <v>100</v>
      </c>
      <c r="T25" s="667" t="s">
        <v>14</v>
      </c>
      <c r="U25" s="668">
        <f>H25</f>
        <v>100</v>
      </c>
      <c r="V25" s="667" t="s">
        <v>14</v>
      </c>
      <c r="W25" s="668">
        <f>J25</f>
        <v>100</v>
      </c>
      <c r="X25" s="1265"/>
      <c r="Y25" s="352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20"/>
      <c r="Q26" s="1263">
        <f t="shared" ref="Q26:Q40" si="11">B26</f>
        <v>111</v>
      </c>
      <c r="R26" s="667" t="s">
        <v>14</v>
      </c>
      <c r="S26" s="668">
        <f>F26</f>
        <v>100</v>
      </c>
      <c r="T26" s="667" t="s">
        <v>14</v>
      </c>
      <c r="U26" s="668">
        <f>H26</f>
        <v>100</v>
      </c>
      <c r="V26" s="667" t="s">
        <v>14</v>
      </c>
      <c r="W26" s="668">
        <f>J26</f>
        <v>100</v>
      </c>
      <c r="X26" s="1265"/>
      <c r="Y26" s="352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20"/>
      <c r="Q27" s="530">
        <f t="shared" si="11"/>
        <v>111</v>
      </c>
      <c r="R27" s="664" t="s">
        <v>14</v>
      </c>
      <c r="S27" s="665">
        <f>F27</f>
        <v>100</v>
      </c>
      <c r="T27" s="664" t="s">
        <v>14</v>
      </c>
      <c r="U27" s="665">
        <f>H27</f>
        <v>100</v>
      </c>
      <c r="V27" s="664" t="s">
        <v>14</v>
      </c>
      <c r="W27" s="665">
        <f>J27</f>
        <v>100</v>
      </c>
      <c r="X27" s="666"/>
      <c r="Y27" s="352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20"/>
      <c r="Q28" s="1263">
        <f t="shared" si="11"/>
        <v>111</v>
      </c>
      <c r="R28" s="667" t="s">
        <v>14</v>
      </c>
      <c r="S28" s="668">
        <f t="shared" ref="S28:S40" si="12">F28</f>
        <v>100</v>
      </c>
      <c r="T28" s="667" t="s">
        <v>14</v>
      </c>
      <c r="U28" s="668">
        <f t="shared" ref="U28:U40" si="13">H28</f>
        <v>100</v>
      </c>
      <c r="V28" s="667" t="s">
        <v>14</v>
      </c>
      <c r="W28" s="668">
        <f t="shared" ref="W28:W40" si="14">J28</f>
        <v>100</v>
      </c>
      <c r="X28" s="1265"/>
      <c r="Y28" s="352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43" t="s">
        <v>1696</v>
      </c>
      <c r="Q29" s="1263" t="str">
        <f t="shared" si="11"/>
        <v>建筑类型</v>
      </c>
      <c r="R29" s="667" t="s">
        <v>14</v>
      </c>
      <c r="S29" s="668">
        <f t="shared" si="12"/>
        <v>100</v>
      </c>
      <c r="T29" s="667" t="s">
        <v>14</v>
      </c>
      <c r="U29" s="668">
        <f t="shared" si="13"/>
        <v>100</v>
      </c>
      <c r="V29" s="667" t="s">
        <v>14</v>
      </c>
      <c r="W29" s="668">
        <f t="shared" si="14"/>
        <v>100</v>
      </c>
      <c r="X29" s="1265"/>
      <c r="Y29" s="352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24"/>
      <c r="Q30" s="531" t="str">
        <f t="shared" si="11"/>
        <v>项目建筑规模</v>
      </c>
      <c r="R30" s="669" t="s">
        <v>14</v>
      </c>
      <c r="S30" s="670" t="e">
        <f t="shared" si="12"/>
        <v>#N/A</v>
      </c>
      <c r="T30" s="669" t="s">
        <v>14</v>
      </c>
      <c r="U30" s="670" t="e">
        <f t="shared" si="13"/>
        <v>#N/A</v>
      </c>
      <c r="V30" s="669" t="s">
        <v>14</v>
      </c>
      <c r="W30" s="670" t="e">
        <f t="shared" si="14"/>
        <v>#N/A</v>
      </c>
      <c r="X30" s="671"/>
      <c r="Y30" s="352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24"/>
      <c r="Q31" s="1263" t="str">
        <f t="shared" si="11"/>
        <v>建筑结构</v>
      </c>
      <c r="R31" s="667" t="s">
        <v>14</v>
      </c>
      <c r="S31" s="668">
        <f t="shared" si="12"/>
        <v>100</v>
      </c>
      <c r="T31" s="667" t="s">
        <v>14</v>
      </c>
      <c r="U31" s="668">
        <f t="shared" si="13"/>
        <v>100</v>
      </c>
      <c r="V31" s="667" t="s">
        <v>14</v>
      </c>
      <c r="W31" s="668">
        <f t="shared" si="14"/>
        <v>100</v>
      </c>
      <c r="X31" s="1265"/>
      <c r="Y31" s="352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24"/>
      <c r="Q32" s="1263" t="str">
        <f t="shared" si="11"/>
        <v>公共部分装修</v>
      </c>
      <c r="R32" s="667" t="s">
        <v>14</v>
      </c>
      <c r="S32" s="668">
        <f t="shared" si="12"/>
        <v>100</v>
      </c>
      <c r="T32" s="667" t="s">
        <v>14</v>
      </c>
      <c r="U32" s="668">
        <f t="shared" si="13"/>
        <v>100</v>
      </c>
      <c r="V32" s="667" t="s">
        <v>14</v>
      </c>
      <c r="W32" s="668">
        <f t="shared" si="14"/>
        <v>100</v>
      </c>
      <c r="X32" s="1265"/>
      <c r="Y32" s="352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24"/>
      <c r="Q33" s="1263" t="str">
        <f t="shared" si="11"/>
        <v>成新度</v>
      </c>
      <c r="R33" s="667" t="s">
        <v>14</v>
      </c>
      <c r="S33" s="668" t="e">
        <f t="shared" si="12"/>
        <v>#N/A</v>
      </c>
      <c r="T33" s="667" t="s">
        <v>14</v>
      </c>
      <c r="U33" s="668" t="e">
        <f t="shared" si="13"/>
        <v>#N/A</v>
      </c>
      <c r="V33" s="667" t="s">
        <v>14</v>
      </c>
      <c r="W33" s="668" t="e">
        <f t="shared" si="14"/>
        <v>#N/A</v>
      </c>
      <c r="X33" s="1265"/>
      <c r="Y33" s="352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24"/>
      <c r="Q34" s="530" t="str">
        <f t="shared" si="11"/>
        <v>物业管理</v>
      </c>
      <c r="R34" s="664" t="s">
        <v>14</v>
      </c>
      <c r="S34" s="665">
        <f t="shared" si="12"/>
        <v>100</v>
      </c>
      <c r="T34" s="664" t="s">
        <v>14</v>
      </c>
      <c r="U34" s="665">
        <f t="shared" si="13"/>
        <v>100</v>
      </c>
      <c r="V34" s="664" t="s">
        <v>14</v>
      </c>
      <c r="W34" s="665">
        <f t="shared" si="14"/>
        <v>100</v>
      </c>
      <c r="X34" s="666"/>
      <c r="Y34" s="352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24" t="s">
        <v>1696</v>
      </c>
      <c r="Q35" s="1263" t="str">
        <f t="shared" si="11"/>
        <v>市政基础设施</v>
      </c>
      <c r="R35" s="667" t="s">
        <v>14</v>
      </c>
      <c r="S35" s="668">
        <f t="shared" si="12"/>
        <v>100</v>
      </c>
      <c r="T35" s="667" t="s">
        <v>14</v>
      </c>
      <c r="U35" s="668">
        <f t="shared" si="13"/>
        <v>100</v>
      </c>
      <c r="V35" s="667" t="s">
        <v>14</v>
      </c>
      <c r="W35" s="668">
        <f t="shared" si="14"/>
        <v>100</v>
      </c>
      <c r="X35" s="1265"/>
      <c r="Y35" s="352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24"/>
      <c r="Q36" s="1263" t="str">
        <f t="shared" si="11"/>
        <v>内部装修</v>
      </c>
      <c r="R36" s="667" t="s">
        <v>14</v>
      </c>
      <c r="S36" s="668">
        <f t="shared" si="12"/>
        <v>100</v>
      </c>
      <c r="T36" s="667" t="s">
        <v>14</v>
      </c>
      <c r="U36" s="668">
        <f t="shared" si="13"/>
        <v>100</v>
      </c>
      <c r="V36" s="667" t="s">
        <v>14</v>
      </c>
      <c r="W36" s="668">
        <f t="shared" si="14"/>
        <v>100</v>
      </c>
      <c r="X36" s="1265"/>
      <c r="Y36" s="352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24"/>
      <c r="Q37" s="1263" t="str">
        <f t="shared" si="11"/>
        <v>内部装修状况</v>
      </c>
      <c r="R37" s="667" t="s">
        <v>14</v>
      </c>
      <c r="S37" s="668">
        <f t="shared" si="12"/>
        <v>100</v>
      </c>
      <c r="T37" s="667" t="s">
        <v>14</v>
      </c>
      <c r="U37" s="668">
        <f t="shared" si="13"/>
        <v>100</v>
      </c>
      <c r="V37" s="667" t="s">
        <v>14</v>
      </c>
      <c r="W37" s="668">
        <f t="shared" si="14"/>
        <v>100</v>
      </c>
      <c r="X37" s="1265"/>
      <c r="Y37" s="352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24"/>
      <c r="Q38" s="531">
        <f t="shared" si="11"/>
        <v>111</v>
      </c>
      <c r="R38" s="669" t="s">
        <v>14</v>
      </c>
      <c r="S38" s="670">
        <f t="shared" si="12"/>
        <v>100</v>
      </c>
      <c r="T38" s="669" t="s">
        <v>14</v>
      </c>
      <c r="U38" s="670">
        <f t="shared" si="13"/>
        <v>100</v>
      </c>
      <c r="V38" s="669" t="s">
        <v>14</v>
      </c>
      <c r="W38" s="670">
        <f t="shared" si="14"/>
        <v>100</v>
      </c>
      <c r="X38" s="671"/>
      <c r="Y38" s="352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24"/>
      <c r="Q39" s="1263">
        <f t="shared" si="11"/>
        <v>111</v>
      </c>
      <c r="R39" s="667" t="s">
        <v>14</v>
      </c>
      <c r="S39" s="668">
        <f t="shared" si="12"/>
        <v>100</v>
      </c>
      <c r="T39" s="667" t="s">
        <v>14</v>
      </c>
      <c r="U39" s="668">
        <f t="shared" si="13"/>
        <v>100</v>
      </c>
      <c r="V39" s="667" t="s">
        <v>14</v>
      </c>
      <c r="W39" s="668">
        <f t="shared" si="14"/>
        <v>100</v>
      </c>
      <c r="X39" s="1265"/>
      <c r="Y39" s="352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25"/>
      <c r="Q40" s="1263">
        <f t="shared" si="11"/>
        <v>111</v>
      </c>
      <c r="R40" s="667" t="s">
        <v>14</v>
      </c>
      <c r="S40" s="668">
        <f t="shared" si="12"/>
        <v>100</v>
      </c>
      <c r="T40" s="667" t="s">
        <v>14</v>
      </c>
      <c r="U40" s="668">
        <f t="shared" si="13"/>
        <v>100</v>
      </c>
      <c r="V40" s="667" t="s">
        <v>14</v>
      </c>
      <c r="W40" s="668">
        <f t="shared" si="14"/>
        <v>100</v>
      </c>
      <c r="X40" s="1265"/>
      <c r="Y40" s="352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18" t="str">
        <f>A41</f>
        <v>成交单价（元/平方米）</v>
      </c>
      <c r="Q41" s="3518"/>
      <c r="R41" s="3513">
        <f>E41</f>
        <v>0</v>
      </c>
      <c r="S41" s="3513"/>
      <c r="T41" s="3513">
        <f>G41</f>
        <v>0</v>
      </c>
      <c r="U41" s="3513"/>
      <c r="V41" s="3513">
        <f>I41</f>
        <v>0</v>
      </c>
      <c r="W41" s="3513"/>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18" t="str">
        <f>A42</f>
        <v>比较价值（元/平方米）</v>
      </c>
      <c r="Q42" s="3518"/>
      <c r="R42" s="3513" t="e">
        <f>IF(F1="售价",ROUND(PRODUCT(R41,AA7:AA40),0),ROUND(PRODUCT(R41,AA7:AA40),1))</f>
        <v>#DIV/0!</v>
      </c>
      <c r="S42" s="3513"/>
      <c r="T42" s="3513" t="e">
        <f>IF(F1="售价",ROUND(PRODUCT(T41,AB7:AB40),0),ROUND(PRODUCT(T41,AB7:AB40),1))</f>
        <v>#DIV/0!</v>
      </c>
      <c r="U42" s="3513"/>
      <c r="V42" s="3513" t="e">
        <f>IF(F1="售价",ROUND(PRODUCT(V41,AC7:AC40),0),ROUND(PRODUCT(V41,AC7:AC40),1))</f>
        <v>#DIV/0!</v>
      </c>
      <c r="W42" s="351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15" t="str">
        <f>A43</f>
        <v>估价对象XX用房的比较价值（楼面单价，元/平方米）</v>
      </c>
      <c r="Q43" s="3516"/>
      <c r="R43" s="3517" t="e">
        <f>IF(F1="售价",ROUND(IF(D42="简单平均",AVERAGE(R42:V42),R42*F42+T42*H42+V42*J42),0),ROUND(IF(D42="简单平均",AVERAGE(R42:V42),R42*F42+T42*H42+V42*J42),1))</f>
        <v>#DIV/0!</v>
      </c>
      <c r="S43" s="3517"/>
      <c r="T43" s="3517"/>
      <c r="U43" s="3517"/>
      <c r="V43" s="3517"/>
      <c r="W43" s="351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501" t="s">
        <v>1770</v>
      </c>
      <c r="D4" s="3502"/>
      <c r="E4" s="3503" t="s">
        <v>1771</v>
      </c>
      <c r="F4" s="3504"/>
      <c r="G4" s="3501" t="s">
        <v>1772</v>
      </c>
      <c r="H4" s="3502"/>
      <c r="I4" s="3501" t="s">
        <v>1773</v>
      </c>
      <c r="J4" s="3502"/>
      <c r="K4" s="537" t="s">
        <v>1774</v>
      </c>
      <c r="L4" s="2487"/>
      <c r="M4" s="2488"/>
      <c r="N4" s="2488"/>
      <c r="O4" s="2488"/>
      <c r="P4" s="3505" t="s">
        <v>1775</v>
      </c>
      <c r="Q4" s="3506"/>
      <c r="R4" s="3488" t="s">
        <v>1771</v>
      </c>
      <c r="S4" s="3489"/>
      <c r="T4" s="3488" t="s">
        <v>1772</v>
      </c>
      <c r="U4" s="3489"/>
      <c r="V4" s="3513" t="s">
        <v>1773</v>
      </c>
      <c r="W4" s="3513"/>
      <c r="X4" s="1265"/>
      <c r="Y4" s="3488" t="s">
        <v>1775</v>
      </c>
      <c r="Z4" s="3489"/>
      <c r="AA4" s="3483" t="s">
        <v>1771</v>
      </c>
      <c r="AB4" s="3484" t="s">
        <v>1772</v>
      </c>
      <c r="AC4" s="3483" t="s">
        <v>1773</v>
      </c>
    </row>
    <row r="5" spans="1:29" ht="15">
      <c r="A5" s="348"/>
      <c r="B5" s="349"/>
      <c r="C5" s="3494" t="s">
        <v>1673</v>
      </c>
      <c r="D5" s="3495"/>
      <c r="E5" s="3492" t="s">
        <v>1674</v>
      </c>
      <c r="F5" s="3493"/>
      <c r="G5" s="3494" t="s">
        <v>1675</v>
      </c>
      <c r="H5" s="3495"/>
      <c r="I5" s="3494" t="s">
        <v>1676</v>
      </c>
      <c r="J5" s="3495"/>
      <c r="K5" s="537"/>
      <c r="L5" s="2487"/>
      <c r="M5" s="2488"/>
      <c r="N5" s="2488"/>
      <c r="O5" s="2488"/>
      <c r="P5" s="3507"/>
      <c r="Q5" s="3508"/>
      <c r="R5" s="3490"/>
      <c r="S5" s="3491"/>
      <c r="T5" s="3490"/>
      <c r="U5" s="3491"/>
      <c r="V5" s="3513"/>
      <c r="W5" s="3513"/>
      <c r="X5" s="1265"/>
      <c r="Y5" s="3490"/>
      <c r="Z5" s="3491"/>
      <c r="AA5" s="3484"/>
      <c r="AB5" s="3484"/>
      <c r="AC5" s="3484"/>
    </row>
    <row r="6" spans="1:29" ht="15.75" thickBot="1">
      <c r="A6" s="350"/>
      <c r="B6" s="351"/>
      <c r="C6" s="3496" t="s">
        <v>1677</v>
      </c>
      <c r="D6" s="3497"/>
      <c r="E6" s="3498" t="s">
        <v>1677</v>
      </c>
      <c r="F6" s="3499"/>
      <c r="G6" s="3496" t="s">
        <v>1677</v>
      </c>
      <c r="H6" s="3497"/>
      <c r="I6" s="3496" t="s">
        <v>1677</v>
      </c>
      <c r="J6" s="3497"/>
      <c r="K6" s="537" t="s">
        <v>1678</v>
      </c>
      <c r="L6" s="2487"/>
      <c r="M6" s="2488"/>
      <c r="N6" s="2488"/>
      <c r="O6" s="2488"/>
      <c r="P6" s="3509"/>
      <c r="Q6" s="3510"/>
      <c r="R6" s="3490"/>
      <c r="S6" s="3491"/>
      <c r="T6" s="3511"/>
      <c r="U6" s="3512"/>
      <c r="V6" s="3513"/>
      <c r="W6" s="3513"/>
      <c r="X6" s="1265"/>
      <c r="Y6" s="3511"/>
      <c r="Z6" s="3512"/>
      <c r="AA6" s="3485"/>
      <c r="AB6" s="3485"/>
      <c r="AC6" s="3485"/>
    </row>
    <row r="7" spans="1:29" s="102" customFormat="1" ht="15.75" thickBot="1">
      <c r="A7" s="352" t="s">
        <v>1679</v>
      </c>
      <c r="B7" s="353"/>
      <c r="C7" s="354">
        <f>'数据-取费表'!B2</f>
        <v>45771</v>
      </c>
      <c r="D7" s="355">
        <v>100</v>
      </c>
      <c r="E7" s="356"/>
      <c r="F7" s="357">
        <f>SUMIF(48:48,YEAR(E7)&amp;"-"&amp;MONTH(E7),49:49)</f>
        <v>0</v>
      </c>
      <c r="G7" s="356"/>
      <c r="H7" s="355">
        <f>SUMIF(48:48,YEAR(G7)&amp;"-"&amp;MONTH(G7),49:49)</f>
        <v>0</v>
      </c>
      <c r="I7" s="356"/>
      <c r="J7" s="355">
        <f>SUMIF(48:48,YEAR(I7)&amp;"-"&amp;MONTH(I7),49:49)</f>
        <v>0</v>
      </c>
      <c r="K7" s="38"/>
      <c r="L7" s="2489"/>
      <c r="M7" s="2440"/>
      <c r="N7" s="2440"/>
      <c r="O7" s="2440"/>
      <c r="P7" s="3486" t="s">
        <v>1680</v>
      </c>
      <c r="Q7" s="3514"/>
      <c r="R7" s="664" t="s">
        <v>14</v>
      </c>
      <c r="S7" s="665">
        <f t="shared" ref="S7:S14" si="0">F7</f>
        <v>0</v>
      </c>
      <c r="T7" s="664" t="s">
        <v>14</v>
      </c>
      <c r="U7" s="665">
        <f t="shared" ref="U7:U14" si="1">H7</f>
        <v>0</v>
      </c>
      <c r="V7" s="664" t="s">
        <v>14</v>
      </c>
      <c r="W7" s="665">
        <f t="shared" ref="W7:W14" si="2">J7</f>
        <v>0</v>
      </c>
      <c r="X7" s="666"/>
      <c r="Y7" s="3486" t="s">
        <v>1680</v>
      </c>
      <c r="Z7" s="348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86" t="s">
        <v>1683</v>
      </c>
      <c r="Q8" s="3487"/>
      <c r="R8" s="664" t="s">
        <v>14</v>
      </c>
      <c r="S8" s="665">
        <f t="shared" si="0"/>
        <v>100</v>
      </c>
      <c r="T8" s="664" t="s">
        <v>14</v>
      </c>
      <c r="U8" s="665">
        <f t="shared" si="1"/>
        <v>100</v>
      </c>
      <c r="V8" s="664" t="s">
        <v>14</v>
      </c>
      <c r="W8" s="665">
        <f t="shared" si="2"/>
        <v>100</v>
      </c>
      <c r="X8" s="666"/>
      <c r="Y8" s="3486" t="s">
        <v>1683</v>
      </c>
      <c r="Z8" s="348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18" t="s">
        <v>1686</v>
      </c>
      <c r="Q9" s="530" t="str">
        <f t="shared" ref="Q9:Q14" si="6">B9</f>
        <v>用途</v>
      </c>
      <c r="R9" s="664" t="s">
        <v>14</v>
      </c>
      <c r="S9" s="665">
        <f t="shared" si="0"/>
        <v>100</v>
      </c>
      <c r="T9" s="664" t="s">
        <v>14</v>
      </c>
      <c r="U9" s="665">
        <f t="shared" si="1"/>
        <v>100</v>
      </c>
      <c r="V9" s="664" t="s">
        <v>14</v>
      </c>
      <c r="W9" s="665">
        <f t="shared" si="2"/>
        <v>100</v>
      </c>
      <c r="X9" s="666"/>
      <c r="Y9" s="341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18"/>
      <c r="Q10" s="530" t="str">
        <f t="shared" si="6"/>
        <v>土地使用年限（年）</v>
      </c>
      <c r="R10" s="664" t="s">
        <v>14</v>
      </c>
      <c r="S10" s="665">
        <f t="shared" si="0"/>
        <v>100</v>
      </c>
      <c r="T10" s="664" t="s">
        <v>14</v>
      </c>
      <c r="U10" s="665">
        <f t="shared" si="1"/>
        <v>100</v>
      </c>
      <c r="V10" s="664" t="s">
        <v>14</v>
      </c>
      <c r="W10" s="665">
        <f t="shared" si="2"/>
        <v>100</v>
      </c>
      <c r="X10" s="666"/>
      <c r="Y10" s="341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18"/>
      <c r="Q11" s="530">
        <f t="shared" si="6"/>
        <v>111</v>
      </c>
      <c r="R11" s="664" t="s">
        <v>14</v>
      </c>
      <c r="S11" s="665">
        <f t="shared" si="0"/>
        <v>100</v>
      </c>
      <c r="T11" s="664" t="s">
        <v>14</v>
      </c>
      <c r="U11" s="665">
        <f t="shared" si="1"/>
        <v>100</v>
      </c>
      <c r="V11" s="664" t="s">
        <v>14</v>
      </c>
      <c r="W11" s="665">
        <f t="shared" si="2"/>
        <v>100</v>
      </c>
      <c r="X11" s="666"/>
      <c r="Y11" s="341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18"/>
      <c r="Q12" s="530">
        <f t="shared" si="6"/>
        <v>111</v>
      </c>
      <c r="R12" s="664" t="s">
        <v>14</v>
      </c>
      <c r="S12" s="665">
        <f t="shared" si="0"/>
        <v>100</v>
      </c>
      <c r="T12" s="664" t="s">
        <v>14</v>
      </c>
      <c r="U12" s="665">
        <f t="shared" si="1"/>
        <v>100</v>
      </c>
      <c r="V12" s="664" t="s">
        <v>14</v>
      </c>
      <c r="W12" s="665">
        <f t="shared" si="2"/>
        <v>100</v>
      </c>
      <c r="X12" s="666"/>
      <c r="Y12" s="341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18"/>
      <c r="Q13" s="530">
        <f t="shared" si="6"/>
        <v>111</v>
      </c>
      <c r="R13" s="664" t="s">
        <v>14</v>
      </c>
      <c r="S13" s="665">
        <f t="shared" si="0"/>
        <v>100</v>
      </c>
      <c r="T13" s="664" t="s">
        <v>14</v>
      </c>
      <c r="U13" s="665">
        <f t="shared" si="1"/>
        <v>100</v>
      </c>
      <c r="V13" s="664" t="s">
        <v>14</v>
      </c>
      <c r="W13" s="665">
        <f t="shared" si="2"/>
        <v>100</v>
      </c>
      <c r="X13" s="666"/>
      <c r="Y13" s="3411"/>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19" t="s">
        <v>1691</v>
      </c>
      <c r="Q14" s="1263" t="str">
        <f t="shared" si="6"/>
        <v>交通便捷度</v>
      </c>
      <c r="R14" s="667" t="s">
        <v>14</v>
      </c>
      <c r="S14" s="668">
        <f t="shared" si="0"/>
        <v>100</v>
      </c>
      <c r="T14" s="667" t="s">
        <v>14</v>
      </c>
      <c r="U14" s="668">
        <f t="shared" si="1"/>
        <v>100</v>
      </c>
      <c r="V14" s="667" t="s">
        <v>14</v>
      </c>
      <c r="W14" s="668">
        <f t="shared" si="2"/>
        <v>100</v>
      </c>
      <c r="X14" s="1265"/>
      <c r="Y14" s="351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20"/>
      <c r="Q15" s="1263"/>
      <c r="R15" s="667"/>
      <c r="S15" s="668"/>
      <c r="T15" s="667"/>
      <c r="U15" s="668"/>
      <c r="V15" s="667"/>
      <c r="W15" s="668"/>
      <c r="X15" s="1265"/>
      <c r="Y15" s="3520"/>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20"/>
      <c r="Q16" s="1263" t="str">
        <f>B16</f>
        <v>公共配套设施</v>
      </c>
      <c r="R16" s="667" t="s">
        <v>14</v>
      </c>
      <c r="S16" s="668">
        <f>F16</f>
        <v>100</v>
      </c>
      <c r="T16" s="667" t="s">
        <v>14</v>
      </c>
      <c r="U16" s="668">
        <f>H16</f>
        <v>100</v>
      </c>
      <c r="V16" s="667" t="s">
        <v>14</v>
      </c>
      <c r="W16" s="668">
        <f>J16</f>
        <v>100</v>
      </c>
      <c r="X16" s="1265"/>
      <c r="Y16" s="352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20"/>
      <c r="Q17" s="1263"/>
      <c r="R17" s="667"/>
      <c r="S17" s="668"/>
      <c r="T17" s="667"/>
      <c r="U17" s="668"/>
      <c r="V17" s="667"/>
      <c r="W17" s="668"/>
      <c r="X17" s="1265"/>
      <c r="Y17" s="3520"/>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20"/>
      <c r="Q18" s="1263" t="str">
        <f>B18</f>
        <v>基础设施水平</v>
      </c>
      <c r="R18" s="667" t="s">
        <v>14</v>
      </c>
      <c r="S18" s="668">
        <f>F18</f>
        <v>100</v>
      </c>
      <c r="T18" s="667" t="s">
        <v>14</v>
      </c>
      <c r="U18" s="668">
        <f>H18</f>
        <v>100</v>
      </c>
      <c r="V18" s="667" t="s">
        <v>14</v>
      </c>
      <c r="W18" s="668">
        <f>J18</f>
        <v>100</v>
      </c>
      <c r="X18" s="1265"/>
      <c r="Y18" s="352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20"/>
      <c r="Q19" s="1263"/>
      <c r="R19" s="667"/>
      <c r="S19" s="668"/>
      <c r="T19" s="667"/>
      <c r="U19" s="668"/>
      <c r="V19" s="667"/>
      <c r="W19" s="668"/>
      <c r="X19" s="1265"/>
      <c r="Y19" s="3520"/>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20"/>
      <c r="Q20" s="1263" t="str">
        <f>B20</f>
        <v>自然及人文环境</v>
      </c>
      <c r="R20" s="667" t="s">
        <v>14</v>
      </c>
      <c r="S20" s="668">
        <f>F20</f>
        <v>100</v>
      </c>
      <c r="T20" s="667" t="s">
        <v>14</v>
      </c>
      <c r="U20" s="668">
        <f>H20</f>
        <v>100</v>
      </c>
      <c r="V20" s="667" t="s">
        <v>14</v>
      </c>
      <c r="W20" s="668">
        <f>J20</f>
        <v>100</v>
      </c>
      <c r="X20" s="1265"/>
      <c r="Y20" s="352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20"/>
      <c r="Q21" s="1263"/>
      <c r="R21" s="667"/>
      <c r="S21" s="668"/>
      <c r="T21" s="667"/>
      <c r="U21" s="668"/>
      <c r="V21" s="667"/>
      <c r="W21" s="668"/>
      <c r="X21" s="1265"/>
      <c r="Y21" s="352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20"/>
      <c r="Q22" s="1263" t="str">
        <f>B22</f>
        <v>楼层</v>
      </c>
      <c r="R22" s="667" t="s">
        <v>14</v>
      </c>
      <c r="S22" s="668">
        <f>F22</f>
        <v>100</v>
      </c>
      <c r="T22" s="667" t="s">
        <v>14</v>
      </c>
      <c r="U22" s="668">
        <f>H22</f>
        <v>100</v>
      </c>
      <c r="V22" s="667" t="s">
        <v>14</v>
      </c>
      <c r="W22" s="668">
        <f>J22</f>
        <v>100</v>
      </c>
      <c r="X22" s="1265"/>
      <c r="Y22" s="352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20"/>
      <c r="Q23" s="1263">
        <f>B23</f>
        <v>111</v>
      </c>
      <c r="R23" s="667" t="s">
        <v>14</v>
      </c>
      <c r="S23" s="668">
        <f>F23</f>
        <v>100</v>
      </c>
      <c r="T23" s="667" t="s">
        <v>14</v>
      </c>
      <c r="U23" s="668">
        <f>H23</f>
        <v>100</v>
      </c>
      <c r="V23" s="667" t="s">
        <v>14</v>
      </c>
      <c r="W23" s="668">
        <f>J23</f>
        <v>100</v>
      </c>
      <c r="X23" s="1265"/>
      <c r="Y23" s="352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20"/>
      <c r="Q24" s="1263">
        <f t="shared" ref="Q24:Q36" si="11">B24</f>
        <v>111</v>
      </c>
      <c r="R24" s="667" t="s">
        <v>14</v>
      </c>
      <c r="S24" s="668">
        <f>F24</f>
        <v>100</v>
      </c>
      <c r="T24" s="667" t="s">
        <v>14</v>
      </c>
      <c r="U24" s="668">
        <f>H24</f>
        <v>100</v>
      </c>
      <c r="V24" s="667" t="s">
        <v>14</v>
      </c>
      <c r="W24" s="668">
        <f>J24</f>
        <v>100</v>
      </c>
      <c r="X24" s="1265"/>
      <c r="Y24" s="352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20"/>
      <c r="Q25" s="530">
        <f t="shared" si="11"/>
        <v>111</v>
      </c>
      <c r="R25" s="664" t="s">
        <v>14</v>
      </c>
      <c r="S25" s="665">
        <f>F25</f>
        <v>100</v>
      </c>
      <c r="T25" s="664" t="s">
        <v>14</v>
      </c>
      <c r="U25" s="665">
        <f>H25</f>
        <v>100</v>
      </c>
      <c r="V25" s="664" t="s">
        <v>14</v>
      </c>
      <c r="W25" s="665">
        <f>J25</f>
        <v>100</v>
      </c>
      <c r="X25" s="666"/>
      <c r="Y25" s="352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4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2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524"/>
      <c r="Q27" s="531" t="str">
        <f t="shared" si="11"/>
        <v>项目停车位配比</v>
      </c>
      <c r="R27" s="669" t="s">
        <v>14</v>
      </c>
      <c r="S27" s="670">
        <f t="shared" si="12"/>
        <v>100</v>
      </c>
      <c r="T27" s="669" t="s">
        <v>14</v>
      </c>
      <c r="U27" s="670">
        <f t="shared" si="13"/>
        <v>100</v>
      </c>
      <c r="V27" s="669" t="s">
        <v>14</v>
      </c>
      <c r="W27" s="670">
        <f t="shared" si="14"/>
        <v>100</v>
      </c>
      <c r="X27" s="671"/>
      <c r="Y27" s="352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524"/>
      <c r="Q28" s="1263" t="str">
        <f t="shared" si="11"/>
        <v>公共部分装修</v>
      </c>
      <c r="R28" s="667" t="s">
        <v>14</v>
      </c>
      <c r="S28" s="668">
        <f t="shared" si="12"/>
        <v>100</v>
      </c>
      <c r="T28" s="667" t="s">
        <v>14</v>
      </c>
      <c r="U28" s="668">
        <f t="shared" si="13"/>
        <v>100</v>
      </c>
      <c r="V28" s="667" t="s">
        <v>14</v>
      </c>
      <c r="W28" s="668">
        <f t="shared" si="14"/>
        <v>100</v>
      </c>
      <c r="X28" s="1265"/>
      <c r="Y28" s="352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524"/>
      <c r="Q29" s="1263" t="str">
        <f t="shared" si="11"/>
        <v>成新率</v>
      </c>
      <c r="R29" s="667" t="s">
        <v>14</v>
      </c>
      <c r="S29" s="668" t="e">
        <f t="shared" si="12"/>
        <v>#N/A</v>
      </c>
      <c r="T29" s="667" t="s">
        <v>14</v>
      </c>
      <c r="U29" s="668" t="e">
        <f t="shared" si="13"/>
        <v>#N/A</v>
      </c>
      <c r="V29" s="667" t="s">
        <v>14</v>
      </c>
      <c r="W29" s="668" t="e">
        <f t="shared" si="14"/>
        <v>#N/A</v>
      </c>
      <c r="X29" s="1265"/>
      <c r="Y29" s="352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524"/>
      <c r="Q30" s="1263" t="str">
        <f t="shared" si="11"/>
        <v>物业等级</v>
      </c>
      <c r="R30" s="667" t="s">
        <v>14</v>
      </c>
      <c r="S30" s="668">
        <f t="shared" si="12"/>
        <v>100</v>
      </c>
      <c r="T30" s="667" t="s">
        <v>14</v>
      </c>
      <c r="U30" s="668">
        <f t="shared" si="13"/>
        <v>100</v>
      </c>
      <c r="V30" s="667" t="s">
        <v>14</v>
      </c>
      <c r="W30" s="668">
        <f t="shared" si="14"/>
        <v>100</v>
      </c>
      <c r="X30" s="1265"/>
      <c r="Y30" s="352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524"/>
      <c r="Q31" s="530" t="str">
        <f t="shared" si="11"/>
        <v>停车位面积</v>
      </c>
      <c r="R31" s="664" t="s">
        <v>14</v>
      </c>
      <c r="S31" s="665" t="e">
        <f t="shared" si="12"/>
        <v>#N/A</v>
      </c>
      <c r="T31" s="664" t="s">
        <v>14</v>
      </c>
      <c r="U31" s="665" t="e">
        <f t="shared" si="13"/>
        <v>#N/A</v>
      </c>
      <c r="V31" s="664" t="s">
        <v>14</v>
      </c>
      <c r="W31" s="665" t="e">
        <f t="shared" si="14"/>
        <v>#N/A</v>
      </c>
      <c r="X31" s="666"/>
      <c r="Y31" s="352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524" t="s">
        <v>1696</v>
      </c>
      <c r="Q32" s="1263" t="str">
        <f t="shared" si="11"/>
        <v>车位类型</v>
      </c>
      <c r="R32" s="667" t="s">
        <v>14</v>
      </c>
      <c r="S32" s="668">
        <f t="shared" si="12"/>
        <v>100</v>
      </c>
      <c r="T32" s="667" t="s">
        <v>14</v>
      </c>
      <c r="U32" s="668">
        <f t="shared" si="13"/>
        <v>100</v>
      </c>
      <c r="V32" s="667" t="s">
        <v>14</v>
      </c>
      <c r="W32" s="668">
        <f t="shared" si="14"/>
        <v>100</v>
      </c>
      <c r="X32" s="1265"/>
      <c r="Y32" s="352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524"/>
      <c r="Q33" s="1263" t="str">
        <f t="shared" si="11"/>
        <v>是否直接入户</v>
      </c>
      <c r="R33" s="667" t="s">
        <v>14</v>
      </c>
      <c r="S33" s="668">
        <f t="shared" si="12"/>
        <v>100</v>
      </c>
      <c r="T33" s="667" t="s">
        <v>14</v>
      </c>
      <c r="U33" s="668">
        <f t="shared" si="13"/>
        <v>100</v>
      </c>
      <c r="V33" s="667" t="s">
        <v>14</v>
      </c>
      <c r="W33" s="668">
        <f t="shared" si="14"/>
        <v>100</v>
      </c>
      <c r="X33" s="1265"/>
      <c r="Y33" s="352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524"/>
      <c r="Q34" s="1263">
        <f t="shared" si="11"/>
        <v>111</v>
      </c>
      <c r="R34" s="667" t="s">
        <v>14</v>
      </c>
      <c r="S34" s="668">
        <f t="shared" si="12"/>
        <v>100</v>
      </c>
      <c r="T34" s="667" t="s">
        <v>14</v>
      </c>
      <c r="U34" s="668">
        <f t="shared" si="13"/>
        <v>100</v>
      </c>
      <c r="V34" s="667" t="s">
        <v>14</v>
      </c>
      <c r="W34" s="668">
        <f t="shared" si="14"/>
        <v>100</v>
      </c>
      <c r="X34" s="1265"/>
      <c r="Y34" s="352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524"/>
      <c r="Q35" s="531">
        <f t="shared" si="11"/>
        <v>111</v>
      </c>
      <c r="R35" s="669" t="s">
        <v>14</v>
      </c>
      <c r="S35" s="670">
        <f t="shared" si="12"/>
        <v>100</v>
      </c>
      <c r="T35" s="669" t="s">
        <v>14</v>
      </c>
      <c r="U35" s="670">
        <f t="shared" si="13"/>
        <v>100</v>
      </c>
      <c r="V35" s="669" t="s">
        <v>14</v>
      </c>
      <c r="W35" s="670">
        <f t="shared" si="14"/>
        <v>100</v>
      </c>
      <c r="X35" s="671"/>
      <c r="Y35" s="352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524"/>
      <c r="Q36" s="1263">
        <f t="shared" si="11"/>
        <v>111</v>
      </c>
      <c r="R36" s="667" t="s">
        <v>14</v>
      </c>
      <c r="S36" s="668">
        <f t="shared" si="12"/>
        <v>100</v>
      </c>
      <c r="T36" s="667" t="s">
        <v>14</v>
      </c>
      <c r="U36" s="668">
        <f t="shared" si="13"/>
        <v>100</v>
      </c>
      <c r="V36" s="667" t="s">
        <v>14</v>
      </c>
      <c r="W36" s="668">
        <f t="shared" si="14"/>
        <v>100</v>
      </c>
      <c r="X36" s="1265"/>
      <c r="Y36" s="3524"/>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518" t="str">
        <f>A37</f>
        <v>成交单价</v>
      </c>
      <c r="Q37" s="3518"/>
      <c r="R37" s="3513">
        <f>E37</f>
        <v>0</v>
      </c>
      <c r="S37" s="3513"/>
      <c r="T37" s="3513">
        <f>G37</f>
        <v>0</v>
      </c>
      <c r="U37" s="3513"/>
      <c r="V37" s="3513">
        <f>I37</f>
        <v>0</v>
      </c>
      <c r="W37" s="3513"/>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518" t="str">
        <f>A38</f>
        <v>比较价值（元/平方米）</v>
      </c>
      <c r="Q38" s="3518"/>
      <c r="R38" s="3513" t="e">
        <f>IF(F1="售价",ROUND(PRODUCT(R37,AA7:AA36),0),ROUND(PRODUCT(R37,AA7:AA36),1))</f>
        <v>#DIV/0!</v>
      </c>
      <c r="S38" s="3513"/>
      <c r="T38" s="3513" t="e">
        <f>IF(F1="售价",ROUND(PRODUCT(T37,AB7:AB36),0),ROUND(PRODUCT(T37,AB7:AB36),1))</f>
        <v>#DIV/0!</v>
      </c>
      <c r="U38" s="3513"/>
      <c r="V38" s="3513" t="e">
        <f>IF(F1="售价",ROUND(PRODUCT(V37,AC7:AC36),0),ROUND(PRODUCT(V37,AC7:AC36),1))</f>
        <v>#DIV/0!</v>
      </c>
      <c r="W38" s="351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515" t="str">
        <f>A39</f>
        <v>估价对象XX用房的比较价值（楼面单价，元/平方米）</v>
      </c>
      <c r="Q39" s="3516"/>
      <c r="R39" s="3544" t="e">
        <f>IF(F1="售价",ROUND(IF(D38="简单平均",AVERAGE(R38:W38),R38*F38+T38*H38+V38*J38),0),ROUND(IF(D38="简单平均",AVERAGE(R38:V38),R38*F38+T38*H38+V38*J38),1))</f>
        <v>#DIV/0!</v>
      </c>
      <c r="S39" s="3544"/>
      <c r="T39" s="3544"/>
      <c r="U39" s="3544"/>
      <c r="V39" s="3544"/>
      <c r="W39" s="354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01" t="s">
        <v>1770</v>
      </c>
      <c r="D4" s="3502"/>
      <c r="E4" s="3503" t="s">
        <v>1771</v>
      </c>
      <c r="F4" s="3504"/>
      <c r="G4" s="3501" t="s">
        <v>1772</v>
      </c>
      <c r="H4" s="3502"/>
      <c r="I4" s="3501" t="s">
        <v>1773</v>
      </c>
      <c r="J4" s="3502"/>
      <c r="K4" s="537" t="s">
        <v>1774</v>
      </c>
      <c r="L4" s="2487"/>
      <c r="M4" s="2488"/>
      <c r="N4" s="2488"/>
      <c r="O4" s="2488"/>
      <c r="P4" s="3505" t="s">
        <v>1775</v>
      </c>
      <c r="Q4" s="3506"/>
      <c r="R4" s="3488" t="s">
        <v>1771</v>
      </c>
      <c r="S4" s="3489"/>
      <c r="T4" s="3488" t="s">
        <v>1772</v>
      </c>
      <c r="U4" s="3489"/>
      <c r="V4" s="3513" t="s">
        <v>1773</v>
      </c>
      <c r="W4" s="3513"/>
      <c r="X4" s="1265"/>
      <c r="Y4" s="3488" t="s">
        <v>1775</v>
      </c>
      <c r="Z4" s="3489"/>
      <c r="AA4" s="3483" t="s">
        <v>1771</v>
      </c>
      <c r="AB4" s="3484" t="s">
        <v>1772</v>
      </c>
      <c r="AC4" s="3483" t="s">
        <v>1773</v>
      </c>
    </row>
    <row r="5" spans="1:29" ht="15">
      <c r="A5" s="348"/>
      <c r="B5" s="349"/>
      <c r="C5" s="3494" t="s">
        <v>1673</v>
      </c>
      <c r="D5" s="3495"/>
      <c r="E5" s="3492" t="s">
        <v>1674</v>
      </c>
      <c r="F5" s="3493"/>
      <c r="G5" s="3494" t="s">
        <v>1675</v>
      </c>
      <c r="H5" s="3495"/>
      <c r="I5" s="3494" t="s">
        <v>1676</v>
      </c>
      <c r="J5" s="3495"/>
      <c r="K5" s="537"/>
      <c r="L5" s="2487"/>
      <c r="M5" s="2488"/>
      <c r="N5" s="2488"/>
      <c r="O5" s="2488"/>
      <c r="P5" s="3507"/>
      <c r="Q5" s="3508"/>
      <c r="R5" s="3490"/>
      <c r="S5" s="3491"/>
      <c r="T5" s="3490"/>
      <c r="U5" s="3491"/>
      <c r="V5" s="3513"/>
      <c r="W5" s="3513"/>
      <c r="X5" s="1265"/>
      <c r="Y5" s="3490"/>
      <c r="Z5" s="3491"/>
      <c r="AA5" s="3484"/>
      <c r="AB5" s="3484"/>
      <c r="AC5" s="3484"/>
    </row>
    <row r="6" spans="1:29" ht="15.75" thickBot="1">
      <c r="A6" s="350"/>
      <c r="B6" s="351"/>
      <c r="C6" s="3496" t="s">
        <v>1677</v>
      </c>
      <c r="D6" s="3497"/>
      <c r="E6" s="3498" t="s">
        <v>1677</v>
      </c>
      <c r="F6" s="3499"/>
      <c r="G6" s="3496" t="s">
        <v>1677</v>
      </c>
      <c r="H6" s="3497"/>
      <c r="I6" s="3496" t="s">
        <v>1677</v>
      </c>
      <c r="J6" s="3497"/>
      <c r="K6" s="537" t="s">
        <v>1678</v>
      </c>
      <c r="L6" s="2487"/>
      <c r="M6" s="2488"/>
      <c r="N6" s="2488"/>
      <c r="O6" s="2488"/>
      <c r="P6" s="3509"/>
      <c r="Q6" s="3510"/>
      <c r="R6" s="3490"/>
      <c r="S6" s="3491"/>
      <c r="T6" s="3511"/>
      <c r="U6" s="3512"/>
      <c r="V6" s="3513"/>
      <c r="W6" s="3513"/>
      <c r="X6" s="1265"/>
      <c r="Y6" s="3511"/>
      <c r="Z6" s="3512"/>
      <c r="AA6" s="3485"/>
      <c r="AB6" s="3485"/>
      <c r="AC6" s="3485"/>
    </row>
    <row r="7" spans="1:29" s="102" customFormat="1" ht="15.75" thickBot="1">
      <c r="A7" s="352" t="s">
        <v>1679</v>
      </c>
      <c r="B7" s="353"/>
      <c r="C7" s="354">
        <f>'数据-取费表'!B2</f>
        <v>45771</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86" t="s">
        <v>1680</v>
      </c>
      <c r="Q7" s="3514"/>
      <c r="R7" s="664" t="s">
        <v>14</v>
      </c>
      <c r="S7" s="665">
        <f t="shared" ref="S7:S14" si="0">F7</f>
        <v>0</v>
      </c>
      <c r="T7" s="664" t="s">
        <v>14</v>
      </c>
      <c r="U7" s="665">
        <f t="shared" ref="U7:U14" si="1">H7</f>
        <v>0</v>
      </c>
      <c r="V7" s="664" t="s">
        <v>14</v>
      </c>
      <c r="W7" s="665">
        <f t="shared" ref="W7:W14" si="2">J7</f>
        <v>0</v>
      </c>
      <c r="X7" s="666"/>
      <c r="Y7" s="3486" t="s">
        <v>1680</v>
      </c>
      <c r="Z7" s="348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86" t="s">
        <v>1683</v>
      </c>
      <c r="Q8" s="3487"/>
      <c r="R8" s="664" t="s">
        <v>14</v>
      </c>
      <c r="S8" s="665">
        <f t="shared" si="0"/>
        <v>100</v>
      </c>
      <c r="T8" s="664" t="s">
        <v>14</v>
      </c>
      <c r="U8" s="665">
        <f t="shared" si="1"/>
        <v>100</v>
      </c>
      <c r="V8" s="664" t="s">
        <v>14</v>
      </c>
      <c r="W8" s="665">
        <f t="shared" si="2"/>
        <v>100</v>
      </c>
      <c r="X8" s="666"/>
      <c r="Y8" s="3486" t="s">
        <v>1683</v>
      </c>
      <c r="Z8" s="348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18" t="s">
        <v>1686</v>
      </c>
      <c r="Q9" s="530" t="str">
        <f t="shared" ref="Q9:Q14" si="6">B9</f>
        <v>用途</v>
      </c>
      <c r="R9" s="664" t="s">
        <v>14</v>
      </c>
      <c r="S9" s="665">
        <f t="shared" si="0"/>
        <v>100</v>
      </c>
      <c r="T9" s="664" t="s">
        <v>14</v>
      </c>
      <c r="U9" s="665">
        <f t="shared" si="1"/>
        <v>100</v>
      </c>
      <c r="V9" s="664" t="s">
        <v>14</v>
      </c>
      <c r="W9" s="665">
        <f t="shared" si="2"/>
        <v>100</v>
      </c>
      <c r="X9" s="666"/>
      <c r="Y9" s="341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18"/>
      <c r="Q10" s="530" t="str">
        <f t="shared" si="6"/>
        <v>土地使用年限（年）</v>
      </c>
      <c r="R10" s="664" t="s">
        <v>14</v>
      </c>
      <c r="S10" s="665">
        <f t="shared" si="0"/>
        <v>100</v>
      </c>
      <c r="T10" s="664" t="s">
        <v>14</v>
      </c>
      <c r="U10" s="665">
        <f t="shared" si="1"/>
        <v>100</v>
      </c>
      <c r="V10" s="664" t="s">
        <v>14</v>
      </c>
      <c r="W10" s="665">
        <f t="shared" si="2"/>
        <v>100</v>
      </c>
      <c r="X10" s="666"/>
      <c r="Y10" s="341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18"/>
      <c r="Q11" s="530">
        <f t="shared" si="6"/>
        <v>111</v>
      </c>
      <c r="R11" s="664" t="s">
        <v>14</v>
      </c>
      <c r="S11" s="665">
        <f t="shared" si="0"/>
        <v>100</v>
      </c>
      <c r="T11" s="664" t="s">
        <v>14</v>
      </c>
      <c r="U11" s="665">
        <f t="shared" si="1"/>
        <v>100</v>
      </c>
      <c r="V11" s="664" t="s">
        <v>14</v>
      </c>
      <c r="W11" s="665">
        <f t="shared" si="2"/>
        <v>100</v>
      </c>
      <c r="X11" s="666"/>
      <c r="Y11" s="341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18"/>
      <c r="Q12" s="530">
        <f t="shared" si="6"/>
        <v>111</v>
      </c>
      <c r="R12" s="664" t="s">
        <v>14</v>
      </c>
      <c r="S12" s="665">
        <f t="shared" si="0"/>
        <v>100</v>
      </c>
      <c r="T12" s="664" t="s">
        <v>14</v>
      </c>
      <c r="U12" s="665">
        <f t="shared" si="1"/>
        <v>100</v>
      </c>
      <c r="V12" s="664" t="s">
        <v>14</v>
      </c>
      <c r="W12" s="665">
        <f t="shared" si="2"/>
        <v>100</v>
      </c>
      <c r="X12" s="666"/>
      <c r="Y12" s="341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18"/>
      <c r="Q13" s="530">
        <f t="shared" si="6"/>
        <v>111</v>
      </c>
      <c r="R13" s="664" t="s">
        <v>14</v>
      </c>
      <c r="S13" s="665">
        <f t="shared" si="0"/>
        <v>100</v>
      </c>
      <c r="T13" s="664" t="s">
        <v>14</v>
      </c>
      <c r="U13" s="665">
        <f t="shared" si="1"/>
        <v>100</v>
      </c>
      <c r="V13" s="664" t="s">
        <v>14</v>
      </c>
      <c r="W13" s="665">
        <f t="shared" si="2"/>
        <v>100</v>
      </c>
      <c r="X13" s="666"/>
      <c r="Y13" s="3411"/>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19" t="s">
        <v>1691</v>
      </c>
      <c r="Q14" s="1263" t="str">
        <f t="shared" si="6"/>
        <v>交通便捷度</v>
      </c>
      <c r="R14" s="667" t="s">
        <v>14</v>
      </c>
      <c r="S14" s="668">
        <f t="shared" si="0"/>
        <v>100</v>
      </c>
      <c r="T14" s="667" t="s">
        <v>14</v>
      </c>
      <c r="U14" s="668">
        <f t="shared" si="1"/>
        <v>100</v>
      </c>
      <c r="V14" s="667" t="s">
        <v>14</v>
      </c>
      <c r="W14" s="668">
        <f t="shared" si="2"/>
        <v>100</v>
      </c>
      <c r="X14" s="1265"/>
      <c r="Y14" s="351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20"/>
      <c r="Q15" s="1263"/>
      <c r="R15" s="667"/>
      <c r="S15" s="668"/>
      <c r="T15" s="667"/>
      <c r="U15" s="668"/>
      <c r="V15" s="667"/>
      <c r="W15" s="668"/>
      <c r="X15" s="1265"/>
      <c r="Y15" s="3520"/>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20"/>
      <c r="Q16" s="1263" t="str">
        <f>B16</f>
        <v>公共配套设施</v>
      </c>
      <c r="R16" s="667" t="s">
        <v>14</v>
      </c>
      <c r="S16" s="668">
        <f>F16</f>
        <v>100</v>
      </c>
      <c r="T16" s="667" t="s">
        <v>14</v>
      </c>
      <c r="U16" s="668">
        <f>H16</f>
        <v>100</v>
      </c>
      <c r="V16" s="667" t="s">
        <v>14</v>
      </c>
      <c r="W16" s="668">
        <f>J16</f>
        <v>100</v>
      </c>
      <c r="X16" s="1265"/>
      <c r="Y16" s="352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20"/>
      <c r="Q17" s="1263"/>
      <c r="R17" s="667"/>
      <c r="S17" s="668"/>
      <c r="T17" s="667"/>
      <c r="U17" s="668"/>
      <c r="V17" s="667"/>
      <c r="W17" s="668"/>
      <c r="X17" s="1265"/>
      <c r="Y17" s="3520"/>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20"/>
      <c r="Q18" s="1263" t="str">
        <f>B18</f>
        <v>基础设施水平</v>
      </c>
      <c r="R18" s="667" t="s">
        <v>14</v>
      </c>
      <c r="S18" s="668">
        <f>F18</f>
        <v>100</v>
      </c>
      <c r="T18" s="667" t="s">
        <v>14</v>
      </c>
      <c r="U18" s="668">
        <f>H18</f>
        <v>100</v>
      </c>
      <c r="V18" s="667" t="s">
        <v>14</v>
      </c>
      <c r="W18" s="668">
        <f>J18</f>
        <v>100</v>
      </c>
      <c r="X18" s="1265"/>
      <c r="Y18" s="352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20"/>
      <c r="Q19" s="1263"/>
      <c r="R19" s="667"/>
      <c r="S19" s="668"/>
      <c r="T19" s="667"/>
      <c r="U19" s="668"/>
      <c r="V19" s="667"/>
      <c r="W19" s="668"/>
      <c r="X19" s="1265"/>
      <c r="Y19" s="3520"/>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20"/>
      <c r="Q20" s="1263" t="str">
        <f>B20</f>
        <v>自然及人文环境</v>
      </c>
      <c r="R20" s="667" t="s">
        <v>14</v>
      </c>
      <c r="S20" s="668">
        <f>F20</f>
        <v>100</v>
      </c>
      <c r="T20" s="667" t="s">
        <v>14</v>
      </c>
      <c r="U20" s="668">
        <f>H20</f>
        <v>100</v>
      </c>
      <c r="V20" s="667" t="s">
        <v>14</v>
      </c>
      <c r="W20" s="668">
        <f>J20</f>
        <v>100</v>
      </c>
      <c r="X20" s="1265"/>
      <c r="Y20" s="352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20"/>
      <c r="Q21" s="1263"/>
      <c r="R21" s="667"/>
      <c r="S21" s="668"/>
      <c r="T21" s="667"/>
      <c r="U21" s="668"/>
      <c r="V21" s="667"/>
      <c r="W21" s="668"/>
      <c r="X21" s="1265"/>
      <c r="Y21" s="352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20"/>
      <c r="Q22" s="1263" t="str">
        <f>B22</f>
        <v>楼层</v>
      </c>
      <c r="R22" s="667" t="s">
        <v>14</v>
      </c>
      <c r="S22" s="668">
        <f>F22</f>
        <v>100</v>
      </c>
      <c r="T22" s="667" t="s">
        <v>14</v>
      </c>
      <c r="U22" s="668">
        <f>H22</f>
        <v>100</v>
      </c>
      <c r="V22" s="667" t="s">
        <v>14</v>
      </c>
      <c r="W22" s="668">
        <f>J22</f>
        <v>100</v>
      </c>
      <c r="X22" s="1265"/>
      <c r="Y22" s="352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20"/>
      <c r="Q23" s="1263">
        <f>B23</f>
        <v>111</v>
      </c>
      <c r="R23" s="667" t="s">
        <v>14</v>
      </c>
      <c r="S23" s="668">
        <f>F23</f>
        <v>100</v>
      </c>
      <c r="T23" s="667" t="s">
        <v>14</v>
      </c>
      <c r="U23" s="668">
        <f>H23</f>
        <v>100</v>
      </c>
      <c r="V23" s="667" t="s">
        <v>14</v>
      </c>
      <c r="W23" s="668">
        <f>J23</f>
        <v>100</v>
      </c>
      <c r="X23" s="1265"/>
      <c r="Y23" s="352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20"/>
      <c r="Q24" s="1263">
        <f t="shared" ref="Q24:Q34" si="11">B24</f>
        <v>111</v>
      </c>
      <c r="R24" s="667" t="s">
        <v>14</v>
      </c>
      <c r="S24" s="668">
        <f>F24</f>
        <v>100</v>
      </c>
      <c r="T24" s="667" t="s">
        <v>14</v>
      </c>
      <c r="U24" s="668">
        <f>H24</f>
        <v>100</v>
      </c>
      <c r="V24" s="667" t="s">
        <v>14</v>
      </c>
      <c r="W24" s="668">
        <f>J24</f>
        <v>100</v>
      </c>
      <c r="X24" s="1265"/>
      <c r="Y24" s="352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20"/>
      <c r="Q25" s="530">
        <f t="shared" si="11"/>
        <v>111</v>
      </c>
      <c r="R25" s="664" t="s">
        <v>14</v>
      </c>
      <c r="S25" s="665">
        <f>F25</f>
        <v>100</v>
      </c>
      <c r="T25" s="664" t="s">
        <v>14</v>
      </c>
      <c r="U25" s="665">
        <f>H25</f>
        <v>100</v>
      </c>
      <c r="V25" s="664" t="s">
        <v>14</v>
      </c>
      <c r="W25" s="665">
        <f>J25</f>
        <v>100</v>
      </c>
      <c r="X25" s="666"/>
      <c r="Y25" s="352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4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2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524"/>
      <c r="Q27" s="531" t="str">
        <f t="shared" si="11"/>
        <v>成新率</v>
      </c>
      <c r="R27" s="669" t="s">
        <v>14</v>
      </c>
      <c r="S27" s="670" t="e">
        <f t="shared" si="12"/>
        <v>#N/A</v>
      </c>
      <c r="T27" s="669" t="s">
        <v>14</v>
      </c>
      <c r="U27" s="670" t="e">
        <f t="shared" si="13"/>
        <v>#N/A</v>
      </c>
      <c r="V27" s="669" t="s">
        <v>14</v>
      </c>
      <c r="W27" s="670" t="e">
        <f t="shared" si="14"/>
        <v>#N/A</v>
      </c>
      <c r="X27" s="671"/>
      <c r="Y27" s="352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524"/>
      <c r="Q28" s="1263" t="str">
        <f t="shared" si="11"/>
        <v>物业等级</v>
      </c>
      <c r="R28" s="667" t="s">
        <v>14</v>
      </c>
      <c r="S28" s="668">
        <f t="shared" si="12"/>
        <v>100</v>
      </c>
      <c r="T28" s="667" t="s">
        <v>14</v>
      </c>
      <c r="U28" s="668">
        <f t="shared" si="13"/>
        <v>100</v>
      </c>
      <c r="V28" s="667" t="s">
        <v>14</v>
      </c>
      <c r="W28" s="668">
        <f t="shared" si="14"/>
        <v>100</v>
      </c>
      <c r="X28" s="1265"/>
      <c r="Y28" s="352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524"/>
      <c r="Q29" s="1263" t="str">
        <f t="shared" si="11"/>
        <v>有无电梯</v>
      </c>
      <c r="R29" s="667" t="s">
        <v>14</v>
      </c>
      <c r="S29" s="668">
        <f t="shared" si="12"/>
        <v>100</v>
      </c>
      <c r="T29" s="667" t="s">
        <v>14</v>
      </c>
      <c r="U29" s="668">
        <f t="shared" si="13"/>
        <v>100</v>
      </c>
      <c r="V29" s="667" t="s">
        <v>14</v>
      </c>
      <c r="W29" s="668">
        <f t="shared" si="14"/>
        <v>100</v>
      </c>
      <c r="X29" s="1265"/>
      <c r="Y29" s="352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524"/>
      <c r="Q30" s="1263" t="str">
        <f t="shared" si="11"/>
        <v>建筑面积</v>
      </c>
      <c r="R30" s="667" t="s">
        <v>14</v>
      </c>
      <c r="S30" s="668" t="e">
        <f t="shared" si="12"/>
        <v>#N/A</v>
      </c>
      <c r="T30" s="667" t="s">
        <v>14</v>
      </c>
      <c r="U30" s="668" t="e">
        <f t="shared" si="13"/>
        <v>#N/A</v>
      </c>
      <c r="V30" s="667" t="s">
        <v>14</v>
      </c>
      <c r="W30" s="668" t="e">
        <f t="shared" si="14"/>
        <v>#N/A</v>
      </c>
      <c r="X30" s="1265"/>
      <c r="Y30" s="352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524"/>
      <c r="Q31" s="530" t="str">
        <f t="shared" si="11"/>
        <v>是否封闭</v>
      </c>
      <c r="R31" s="664" t="s">
        <v>14</v>
      </c>
      <c r="S31" s="665">
        <f t="shared" si="12"/>
        <v>100</v>
      </c>
      <c r="T31" s="664" t="s">
        <v>14</v>
      </c>
      <c r="U31" s="665">
        <f t="shared" si="13"/>
        <v>100</v>
      </c>
      <c r="V31" s="664" t="s">
        <v>14</v>
      </c>
      <c r="W31" s="665">
        <f t="shared" si="14"/>
        <v>100</v>
      </c>
      <c r="X31" s="666"/>
      <c r="Y31" s="352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524" t="s">
        <v>1696</v>
      </c>
      <c r="Q32" s="1263">
        <f t="shared" si="11"/>
        <v>111</v>
      </c>
      <c r="R32" s="667" t="s">
        <v>14</v>
      </c>
      <c r="S32" s="668">
        <f t="shared" si="12"/>
        <v>100</v>
      </c>
      <c r="T32" s="667" t="s">
        <v>14</v>
      </c>
      <c r="U32" s="668">
        <f t="shared" si="13"/>
        <v>100</v>
      </c>
      <c r="V32" s="667" t="s">
        <v>14</v>
      </c>
      <c r="W32" s="668">
        <f t="shared" si="14"/>
        <v>100</v>
      </c>
      <c r="X32" s="1265"/>
      <c r="Y32" s="352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524"/>
      <c r="Q33" s="1263">
        <f t="shared" si="11"/>
        <v>111</v>
      </c>
      <c r="R33" s="667" t="s">
        <v>14</v>
      </c>
      <c r="S33" s="668">
        <f t="shared" si="12"/>
        <v>100</v>
      </c>
      <c r="T33" s="667" t="s">
        <v>14</v>
      </c>
      <c r="U33" s="668">
        <f t="shared" si="13"/>
        <v>100</v>
      </c>
      <c r="V33" s="667" t="s">
        <v>14</v>
      </c>
      <c r="W33" s="668">
        <f t="shared" si="14"/>
        <v>100</v>
      </c>
      <c r="X33" s="1265"/>
      <c r="Y33" s="352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524"/>
      <c r="Q34" s="1263">
        <f t="shared" si="11"/>
        <v>111</v>
      </c>
      <c r="R34" s="667" t="s">
        <v>14</v>
      </c>
      <c r="S34" s="668">
        <f t="shared" si="12"/>
        <v>100</v>
      </c>
      <c r="T34" s="667" t="s">
        <v>14</v>
      </c>
      <c r="U34" s="668">
        <f t="shared" si="13"/>
        <v>100</v>
      </c>
      <c r="V34" s="667" t="s">
        <v>14</v>
      </c>
      <c r="W34" s="668">
        <f t="shared" si="14"/>
        <v>100</v>
      </c>
      <c r="X34" s="1265"/>
      <c r="Y34" s="352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518" t="str">
        <f>A35</f>
        <v>成交单价（元/平方米）</v>
      </c>
      <c r="Q35" s="3518"/>
      <c r="R35" s="3513">
        <f>E35</f>
        <v>0</v>
      </c>
      <c r="S35" s="3513"/>
      <c r="T35" s="3513">
        <f>G35</f>
        <v>0</v>
      </c>
      <c r="U35" s="3513"/>
      <c r="V35" s="3513">
        <f>I35</f>
        <v>0</v>
      </c>
      <c r="W35" s="3513"/>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518" t="str">
        <f>A36</f>
        <v>比较价值（元/平方米）</v>
      </c>
      <c r="Q36" s="3518"/>
      <c r="R36" s="3513" t="e">
        <f>IF(F1="售价",ROUND(PRODUCT(R35,AA7:AA34),0),ROUND(PRODUCT(R35,AA7:AA34),1))</f>
        <v>#DIV/0!</v>
      </c>
      <c r="S36" s="3513"/>
      <c r="T36" s="3513" t="e">
        <f>IF(F1="售价",ROUND(PRODUCT(T35,AB7:AB34),0),ROUND(PRODUCT(T35,AB7:AB34),1))</f>
        <v>#DIV/0!</v>
      </c>
      <c r="U36" s="3513"/>
      <c r="V36" s="3513" t="e">
        <f>IF(F1="售价",ROUND(PRODUCT(V35,AC7:AC34),0),ROUND(PRODUCT(V35,AC7:AC34),1))</f>
        <v>#DIV/0!</v>
      </c>
      <c r="W36" s="351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515" t="str">
        <f>A37</f>
        <v>估价对象XX用房的比较价值（楼面单价，元/平方米）</v>
      </c>
      <c r="Q37" s="3516"/>
      <c r="R37" s="3544" t="e">
        <f>IF(F1="售价",ROUND(IF(D36="简单平均",AVERAGE(R36:W36),R36*F36+T36*H36+V36*J36),0),ROUND(IF(D36="简单平均",AVERAGE(R36:V36),R36*F36+T36*H36+V36*J36),1))</f>
        <v>#DIV/0!</v>
      </c>
      <c r="S37" s="3544"/>
      <c r="T37" s="3544"/>
      <c r="U37" s="3544"/>
      <c r="V37" s="3544"/>
      <c r="W37" s="354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01" t="s">
        <v>1770</v>
      </c>
      <c r="D4" s="3502"/>
      <c r="E4" s="3503" t="s">
        <v>1771</v>
      </c>
      <c r="F4" s="3504"/>
      <c r="G4" s="3501" t="s">
        <v>1772</v>
      </c>
      <c r="H4" s="3502"/>
      <c r="I4" s="3501" t="s">
        <v>1773</v>
      </c>
      <c r="J4" s="3502"/>
      <c r="K4" s="537" t="s">
        <v>1774</v>
      </c>
      <c r="L4" s="2487"/>
      <c r="M4" s="2488"/>
      <c r="N4" s="2488"/>
      <c r="O4" s="2488"/>
      <c r="P4" s="3505" t="s">
        <v>1775</v>
      </c>
      <c r="Q4" s="3506"/>
      <c r="R4" s="3488" t="s">
        <v>1771</v>
      </c>
      <c r="S4" s="3489"/>
      <c r="T4" s="3488" t="s">
        <v>1772</v>
      </c>
      <c r="U4" s="3489"/>
      <c r="V4" s="3513" t="s">
        <v>1773</v>
      </c>
      <c r="W4" s="3513"/>
      <c r="X4" s="1265"/>
      <c r="Y4" s="3488" t="s">
        <v>1775</v>
      </c>
      <c r="Z4" s="3489"/>
      <c r="AA4" s="3483" t="s">
        <v>1771</v>
      </c>
      <c r="AB4" s="3484" t="s">
        <v>1772</v>
      </c>
      <c r="AC4" s="3483" t="s">
        <v>1773</v>
      </c>
    </row>
    <row r="5" spans="1:29" ht="15">
      <c r="A5" s="348"/>
      <c r="B5" s="349"/>
      <c r="C5" s="3494" t="s">
        <v>1673</v>
      </c>
      <c r="D5" s="3495"/>
      <c r="E5" s="3492" t="s">
        <v>1674</v>
      </c>
      <c r="F5" s="3493"/>
      <c r="G5" s="3494" t="s">
        <v>1675</v>
      </c>
      <c r="H5" s="3495"/>
      <c r="I5" s="3494" t="s">
        <v>1676</v>
      </c>
      <c r="J5" s="3495"/>
      <c r="K5" s="537"/>
      <c r="L5" s="2487"/>
      <c r="M5" s="2488"/>
      <c r="N5" s="2488"/>
      <c r="O5" s="2488"/>
      <c r="P5" s="3507"/>
      <c r="Q5" s="3508"/>
      <c r="R5" s="3490"/>
      <c r="S5" s="3491"/>
      <c r="T5" s="3490"/>
      <c r="U5" s="3491"/>
      <c r="V5" s="3513"/>
      <c r="W5" s="3513"/>
      <c r="X5" s="1265"/>
      <c r="Y5" s="3490"/>
      <c r="Z5" s="3491"/>
      <c r="AA5" s="3484"/>
      <c r="AB5" s="3484"/>
      <c r="AC5" s="3484"/>
    </row>
    <row r="6" spans="1:29" ht="15.75" thickBot="1">
      <c r="A6" s="350"/>
      <c r="B6" s="351"/>
      <c r="C6" s="3496" t="s">
        <v>1677</v>
      </c>
      <c r="D6" s="3497"/>
      <c r="E6" s="3498" t="s">
        <v>1677</v>
      </c>
      <c r="F6" s="3499"/>
      <c r="G6" s="3496" t="s">
        <v>1677</v>
      </c>
      <c r="H6" s="3497"/>
      <c r="I6" s="3496" t="s">
        <v>1677</v>
      </c>
      <c r="J6" s="3497"/>
      <c r="K6" s="537" t="s">
        <v>1678</v>
      </c>
      <c r="L6" s="2487"/>
      <c r="M6" s="2488"/>
      <c r="N6" s="2488"/>
      <c r="O6" s="2488"/>
      <c r="P6" s="3509"/>
      <c r="Q6" s="3510"/>
      <c r="R6" s="3490"/>
      <c r="S6" s="3491"/>
      <c r="T6" s="3511"/>
      <c r="U6" s="3512"/>
      <c r="V6" s="3513"/>
      <c r="W6" s="3513"/>
      <c r="X6" s="1265"/>
      <c r="Y6" s="3511"/>
      <c r="Z6" s="3512"/>
      <c r="AA6" s="3485"/>
      <c r="AB6" s="3485"/>
      <c r="AC6" s="3485"/>
    </row>
    <row r="7" spans="1:29" s="102" customFormat="1" ht="15.75" thickBot="1">
      <c r="A7" s="352" t="s">
        <v>1679</v>
      </c>
      <c r="B7" s="353"/>
      <c r="C7" s="354">
        <f>'数据-取费表'!B2</f>
        <v>45771</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86" t="s">
        <v>1680</v>
      </c>
      <c r="Q7" s="3514"/>
      <c r="R7" s="664" t="s">
        <v>14</v>
      </c>
      <c r="S7" s="665">
        <f t="shared" ref="S7:S15" si="0">F7</f>
        <v>0</v>
      </c>
      <c r="T7" s="664" t="s">
        <v>14</v>
      </c>
      <c r="U7" s="665">
        <f t="shared" ref="U7:U15" si="1">H7</f>
        <v>0</v>
      </c>
      <c r="V7" s="664" t="s">
        <v>14</v>
      </c>
      <c r="W7" s="665">
        <f t="shared" ref="W7:W15" si="2">J7</f>
        <v>0</v>
      </c>
      <c r="X7" s="666"/>
      <c r="Y7" s="3486" t="s">
        <v>1680</v>
      </c>
      <c r="Z7" s="348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86" t="s">
        <v>1683</v>
      </c>
      <c r="Q8" s="3487"/>
      <c r="R8" s="664" t="s">
        <v>14</v>
      </c>
      <c r="S8" s="665">
        <f t="shared" si="0"/>
        <v>0</v>
      </c>
      <c r="T8" s="664" t="s">
        <v>14</v>
      </c>
      <c r="U8" s="665">
        <f t="shared" si="1"/>
        <v>0</v>
      </c>
      <c r="V8" s="664" t="s">
        <v>14</v>
      </c>
      <c r="W8" s="665">
        <f t="shared" si="2"/>
        <v>0</v>
      </c>
      <c r="X8" s="666"/>
      <c r="Y8" s="3486" t="s">
        <v>1683</v>
      </c>
      <c r="Z8" s="348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18" t="s">
        <v>1686</v>
      </c>
      <c r="Q9" s="530" t="str">
        <f t="shared" ref="Q9:Q15" si="6">B9</f>
        <v>用途</v>
      </c>
      <c r="R9" s="664" t="s">
        <v>14</v>
      </c>
      <c r="S9" s="665">
        <f t="shared" si="0"/>
        <v>100</v>
      </c>
      <c r="T9" s="664" t="s">
        <v>14</v>
      </c>
      <c r="U9" s="665">
        <f t="shared" si="1"/>
        <v>100</v>
      </c>
      <c r="V9" s="664" t="s">
        <v>14</v>
      </c>
      <c r="W9" s="665">
        <f t="shared" si="2"/>
        <v>100</v>
      </c>
      <c r="X9" s="666"/>
      <c r="Y9" s="341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120</v>
      </c>
      <c r="G10" s="402"/>
      <c r="H10" s="119">
        <f>ROUND(100/'数据-取费表'!G16,0)</f>
        <v>120</v>
      </c>
      <c r="I10" s="402"/>
      <c r="J10" s="119">
        <f>ROUND(100/'数据-取费表'!G16,0)</f>
        <v>120</v>
      </c>
      <c r="K10" s="592"/>
      <c r="L10" s="2490"/>
      <c r="M10" s="2491"/>
      <c r="N10" s="2491"/>
      <c r="O10" s="2542"/>
      <c r="P10" s="3518"/>
      <c r="Q10" s="530" t="str">
        <f t="shared" si="6"/>
        <v>土地使用年限（年）</v>
      </c>
      <c r="R10" s="664" t="s">
        <v>14</v>
      </c>
      <c r="S10" s="665">
        <f t="shared" si="0"/>
        <v>120</v>
      </c>
      <c r="T10" s="664" t="s">
        <v>14</v>
      </c>
      <c r="U10" s="665">
        <f t="shared" si="1"/>
        <v>120</v>
      </c>
      <c r="V10" s="664" t="s">
        <v>14</v>
      </c>
      <c r="W10" s="665">
        <f t="shared" si="2"/>
        <v>120</v>
      </c>
      <c r="X10" s="666"/>
      <c r="Y10" s="3411"/>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18"/>
      <c r="Q11" s="530" t="str">
        <f t="shared" si="6"/>
        <v>容积率</v>
      </c>
      <c r="R11" s="664" t="s">
        <v>14</v>
      </c>
      <c r="S11" s="665" t="e">
        <f t="shared" si="0"/>
        <v>#N/A</v>
      </c>
      <c r="T11" s="664" t="s">
        <v>14</v>
      </c>
      <c r="U11" s="665" t="e">
        <f t="shared" si="1"/>
        <v>#N/A</v>
      </c>
      <c r="V11" s="664" t="s">
        <v>14</v>
      </c>
      <c r="W11" s="665" t="e">
        <f t="shared" si="2"/>
        <v>#N/A</v>
      </c>
      <c r="X11" s="666"/>
      <c r="Y11" s="341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18"/>
      <c r="Q12" s="530" t="str">
        <f t="shared" si="6"/>
        <v>配建</v>
      </c>
      <c r="R12" s="664" t="s">
        <v>14</v>
      </c>
      <c r="S12" s="665">
        <f t="shared" si="0"/>
        <v>100</v>
      </c>
      <c r="T12" s="664" t="s">
        <v>14</v>
      </c>
      <c r="U12" s="665">
        <f t="shared" si="1"/>
        <v>100</v>
      </c>
      <c r="V12" s="664" t="s">
        <v>14</v>
      </c>
      <c r="W12" s="665">
        <f t="shared" si="2"/>
        <v>100</v>
      </c>
      <c r="X12" s="666"/>
      <c r="Y12" s="341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18"/>
      <c r="Q13" s="530">
        <f t="shared" si="6"/>
        <v>111</v>
      </c>
      <c r="R13" s="664" t="s">
        <v>14</v>
      </c>
      <c r="S13" s="665">
        <f t="shared" si="0"/>
        <v>100</v>
      </c>
      <c r="T13" s="664" t="s">
        <v>14</v>
      </c>
      <c r="U13" s="665">
        <f t="shared" si="1"/>
        <v>100</v>
      </c>
      <c r="V13" s="664" t="s">
        <v>14</v>
      </c>
      <c r="W13" s="665">
        <f t="shared" si="2"/>
        <v>100</v>
      </c>
      <c r="X13" s="666"/>
      <c r="Y13" s="341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18"/>
      <c r="Q14" s="530">
        <f t="shared" si="6"/>
        <v>111</v>
      </c>
      <c r="R14" s="664" t="s">
        <v>14</v>
      </c>
      <c r="S14" s="665">
        <f t="shared" si="0"/>
        <v>100</v>
      </c>
      <c r="T14" s="664" t="s">
        <v>14</v>
      </c>
      <c r="U14" s="665">
        <f t="shared" si="1"/>
        <v>100</v>
      </c>
      <c r="V14" s="664" t="s">
        <v>14</v>
      </c>
      <c r="W14" s="665">
        <f t="shared" si="2"/>
        <v>100</v>
      </c>
      <c r="X14" s="666"/>
      <c r="Y14" s="341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19" t="s">
        <v>1691</v>
      </c>
      <c r="Q15" s="1263" t="str">
        <f t="shared" si="6"/>
        <v>居住社区成熟度</v>
      </c>
      <c r="R15" s="667" t="s">
        <v>14</v>
      </c>
      <c r="S15" s="668">
        <f t="shared" si="0"/>
        <v>100</v>
      </c>
      <c r="T15" s="667" t="s">
        <v>14</v>
      </c>
      <c r="U15" s="668">
        <f t="shared" si="1"/>
        <v>100</v>
      </c>
      <c r="V15" s="667" t="s">
        <v>14</v>
      </c>
      <c r="W15" s="668">
        <f t="shared" si="2"/>
        <v>100</v>
      </c>
      <c r="X15" s="1265"/>
      <c r="Y15" s="351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20"/>
      <c r="Q16" s="1263"/>
      <c r="R16" s="667"/>
      <c r="S16" s="668"/>
      <c r="T16" s="667"/>
      <c r="U16" s="668"/>
      <c r="V16" s="667"/>
      <c r="W16" s="668"/>
      <c r="X16" s="1265"/>
      <c r="Y16" s="3520"/>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20"/>
      <c r="Q17" s="1263" t="str">
        <f>B17</f>
        <v>商业繁华度</v>
      </c>
      <c r="R17" s="667" t="s">
        <v>14</v>
      </c>
      <c r="S17" s="668">
        <f>F17</f>
        <v>100</v>
      </c>
      <c r="T17" s="667" t="s">
        <v>14</v>
      </c>
      <c r="U17" s="668">
        <f>H17</f>
        <v>100</v>
      </c>
      <c r="V17" s="667" t="s">
        <v>14</v>
      </c>
      <c r="W17" s="668">
        <f>J17</f>
        <v>100</v>
      </c>
      <c r="X17" s="1265"/>
      <c r="Y17" s="352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20"/>
      <c r="Q18" s="1263"/>
      <c r="R18" s="667"/>
      <c r="S18" s="668"/>
      <c r="T18" s="667"/>
      <c r="U18" s="668"/>
      <c r="V18" s="667"/>
      <c r="W18" s="668"/>
      <c r="X18" s="1265"/>
      <c r="Y18" s="3520"/>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20"/>
      <c r="Q19" s="1263" t="str">
        <f>B19</f>
        <v>办公集聚程度</v>
      </c>
      <c r="R19" s="667" t="s">
        <v>14</v>
      </c>
      <c r="S19" s="668">
        <f>F19</f>
        <v>100</v>
      </c>
      <c r="T19" s="667" t="s">
        <v>14</v>
      </c>
      <c r="U19" s="668">
        <f>H19</f>
        <v>100</v>
      </c>
      <c r="V19" s="667" t="s">
        <v>14</v>
      </c>
      <c r="W19" s="668">
        <f>J19</f>
        <v>100</v>
      </c>
      <c r="X19" s="1265"/>
      <c r="Y19" s="352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20"/>
      <c r="Q20" s="1263"/>
      <c r="R20" s="667"/>
      <c r="S20" s="668"/>
      <c r="T20" s="667"/>
      <c r="U20" s="668"/>
      <c r="V20" s="667"/>
      <c r="W20" s="668"/>
      <c r="X20" s="1265"/>
      <c r="Y20" s="3520"/>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20"/>
      <c r="Q21" s="1263" t="str">
        <f>B21</f>
        <v>交通便捷度</v>
      </c>
      <c r="R21" s="667" t="s">
        <v>14</v>
      </c>
      <c r="S21" s="668">
        <f>F21</f>
        <v>100</v>
      </c>
      <c r="T21" s="667" t="s">
        <v>14</v>
      </c>
      <c r="U21" s="668">
        <f>H21</f>
        <v>100</v>
      </c>
      <c r="V21" s="667" t="s">
        <v>14</v>
      </c>
      <c r="W21" s="668">
        <f>J21</f>
        <v>100</v>
      </c>
      <c r="X21" s="1265"/>
      <c r="Y21" s="352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20"/>
      <c r="Q22" s="1263"/>
      <c r="R22" s="667"/>
      <c r="S22" s="668"/>
      <c r="T22" s="667"/>
      <c r="U22" s="668"/>
      <c r="V22" s="667"/>
      <c r="W22" s="668"/>
      <c r="X22" s="1265"/>
      <c r="Y22" s="352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20"/>
      <c r="Q23" s="1263" t="str">
        <f t="shared" ref="Q23:Q37" si="8">B23</f>
        <v>区域土地利用方向</v>
      </c>
      <c r="R23" s="667" t="s">
        <v>14</v>
      </c>
      <c r="S23" s="668">
        <f>F23</f>
        <v>100</v>
      </c>
      <c r="T23" s="667" t="s">
        <v>14</v>
      </c>
      <c r="U23" s="668">
        <f>H23</f>
        <v>100</v>
      </c>
      <c r="V23" s="667" t="s">
        <v>14</v>
      </c>
      <c r="W23" s="668">
        <f>J23</f>
        <v>100</v>
      </c>
      <c r="X23" s="1265"/>
      <c r="Y23" s="352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20"/>
      <c r="Q24" s="1263"/>
      <c r="R24" s="667"/>
      <c r="S24" s="668"/>
      <c r="T24" s="667"/>
      <c r="U24" s="668"/>
      <c r="V24" s="667"/>
      <c r="W24" s="668"/>
      <c r="X24" s="1265"/>
      <c r="Y24" s="3520"/>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20"/>
      <c r="Q25" s="1263" t="str">
        <f t="shared" si="8"/>
        <v>自然及人文环境状况</v>
      </c>
      <c r="R25" s="667" t="s">
        <v>14</v>
      </c>
      <c r="S25" s="668">
        <f>F25</f>
        <v>100</v>
      </c>
      <c r="T25" s="667" t="s">
        <v>14</v>
      </c>
      <c r="U25" s="668">
        <f>H25</f>
        <v>100</v>
      </c>
      <c r="V25" s="667" t="s">
        <v>14</v>
      </c>
      <c r="W25" s="668">
        <f>J25</f>
        <v>100</v>
      </c>
      <c r="X25" s="1265"/>
      <c r="Y25" s="352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20"/>
      <c r="Q26" s="1263"/>
      <c r="R26" s="667"/>
      <c r="S26" s="668"/>
      <c r="T26" s="667"/>
      <c r="U26" s="668"/>
      <c r="V26" s="667"/>
      <c r="W26" s="668"/>
      <c r="X26" s="1265"/>
      <c r="Y26" s="3520"/>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20"/>
      <c r="Q27" s="530" t="str">
        <f t="shared" si="8"/>
        <v>公共配套设施</v>
      </c>
      <c r="R27" s="664" t="s">
        <v>14</v>
      </c>
      <c r="S27" s="665">
        <f>F27</f>
        <v>100</v>
      </c>
      <c r="T27" s="664" t="s">
        <v>14</v>
      </c>
      <c r="U27" s="665">
        <f>H27</f>
        <v>100</v>
      </c>
      <c r="V27" s="664" t="s">
        <v>14</v>
      </c>
      <c r="W27" s="665">
        <f>J27</f>
        <v>100</v>
      </c>
      <c r="X27" s="666"/>
      <c r="Y27" s="352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20"/>
      <c r="Q28" s="530"/>
      <c r="R28" s="664"/>
      <c r="S28" s="665"/>
      <c r="T28" s="664"/>
      <c r="U28" s="665"/>
      <c r="V28" s="664"/>
      <c r="W28" s="665"/>
      <c r="X28" s="666"/>
      <c r="Y28" s="3520"/>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20"/>
      <c r="Q29" s="530" t="str">
        <f t="shared" ref="Q29" si="9">B29</f>
        <v>基础设施水平</v>
      </c>
      <c r="R29" s="664" t="s">
        <v>14</v>
      </c>
      <c r="S29" s="665">
        <f>F29</f>
        <v>100</v>
      </c>
      <c r="T29" s="664" t="s">
        <v>14</v>
      </c>
      <c r="U29" s="665">
        <f>H29</f>
        <v>100</v>
      </c>
      <c r="V29" s="664" t="s">
        <v>14</v>
      </c>
      <c r="W29" s="665">
        <f>J29</f>
        <v>100</v>
      </c>
      <c r="X29" s="666"/>
      <c r="Y29" s="352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20"/>
      <c r="Q30" s="530"/>
      <c r="R30" s="664"/>
      <c r="S30" s="665"/>
      <c r="T30" s="664"/>
      <c r="U30" s="665"/>
      <c r="V30" s="664"/>
      <c r="W30" s="665"/>
      <c r="X30" s="666"/>
      <c r="Y30" s="352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2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2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20"/>
      <c r="Q32" s="1263" t="str">
        <f t="shared" si="8"/>
        <v>毗邻道路的类型与等级</v>
      </c>
      <c r="R32" s="667" t="s">
        <v>14</v>
      </c>
      <c r="S32" s="668">
        <f t="shared" si="10"/>
        <v>100</v>
      </c>
      <c r="T32" s="667" t="s">
        <v>14</v>
      </c>
      <c r="U32" s="668">
        <f t="shared" si="11"/>
        <v>100</v>
      </c>
      <c r="V32" s="667" t="s">
        <v>14</v>
      </c>
      <c r="W32" s="668">
        <f t="shared" si="12"/>
        <v>100</v>
      </c>
      <c r="X32" s="1265"/>
      <c r="Y32" s="352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20"/>
      <c r="Q33" s="1263"/>
      <c r="R33" s="667"/>
      <c r="S33" s="668"/>
      <c r="T33" s="667"/>
      <c r="U33" s="668"/>
      <c r="V33" s="667"/>
      <c r="W33" s="668"/>
      <c r="X33" s="1265"/>
      <c r="Y33" s="352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20"/>
      <c r="Q34" s="1263" t="str">
        <f t="shared" si="8"/>
        <v>土地级别</v>
      </c>
      <c r="R34" s="667" t="s">
        <v>14</v>
      </c>
      <c r="S34" s="668">
        <f t="shared" si="10"/>
        <v>100</v>
      </c>
      <c r="T34" s="667" t="s">
        <v>14</v>
      </c>
      <c r="U34" s="668">
        <f t="shared" si="11"/>
        <v>100</v>
      </c>
      <c r="V34" s="667" t="s">
        <v>14</v>
      </c>
      <c r="W34" s="668">
        <f t="shared" si="12"/>
        <v>100</v>
      </c>
      <c r="X34" s="1265"/>
      <c r="Y34" s="352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20"/>
      <c r="Q35" s="1263">
        <f t="shared" si="8"/>
        <v>111</v>
      </c>
      <c r="R35" s="667" t="s">
        <v>14</v>
      </c>
      <c r="S35" s="668">
        <f t="shared" si="10"/>
        <v>100</v>
      </c>
      <c r="T35" s="667" t="s">
        <v>14</v>
      </c>
      <c r="U35" s="668">
        <f t="shared" si="11"/>
        <v>100</v>
      </c>
      <c r="V35" s="667" t="s">
        <v>14</v>
      </c>
      <c r="W35" s="668">
        <f t="shared" si="12"/>
        <v>100</v>
      </c>
      <c r="X35" s="1265"/>
      <c r="Y35" s="352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43" t="s">
        <v>1696</v>
      </c>
      <c r="Q36" s="1263">
        <f t="shared" si="8"/>
        <v>111</v>
      </c>
      <c r="R36" s="667" t="s">
        <v>14</v>
      </c>
      <c r="S36" s="668">
        <f t="shared" si="10"/>
        <v>100</v>
      </c>
      <c r="T36" s="667" t="s">
        <v>14</v>
      </c>
      <c r="U36" s="668">
        <f t="shared" si="11"/>
        <v>100</v>
      </c>
      <c r="V36" s="667" t="s">
        <v>14</v>
      </c>
      <c r="W36" s="668">
        <f t="shared" si="12"/>
        <v>100</v>
      </c>
      <c r="X36" s="1265"/>
      <c r="Y36" s="352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524"/>
      <c r="Q37" s="1263">
        <f t="shared" si="8"/>
        <v>111</v>
      </c>
      <c r="R37" s="669" t="s">
        <v>14</v>
      </c>
      <c r="S37" s="670">
        <f t="shared" si="10"/>
        <v>100</v>
      </c>
      <c r="T37" s="669" t="s">
        <v>14</v>
      </c>
      <c r="U37" s="670">
        <f t="shared" si="11"/>
        <v>100</v>
      </c>
      <c r="V37" s="669" t="s">
        <v>14</v>
      </c>
      <c r="W37" s="670">
        <f t="shared" si="12"/>
        <v>100</v>
      </c>
      <c r="X37" s="671"/>
      <c r="Y37" s="352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524"/>
      <c r="Q38" s="1263" t="str">
        <f>B38</f>
        <v>宗地面积</v>
      </c>
      <c r="R38" s="667" t="s">
        <v>14</v>
      </c>
      <c r="S38" s="668" t="e">
        <f t="shared" si="10"/>
        <v>#N/A</v>
      </c>
      <c r="T38" s="667" t="s">
        <v>14</v>
      </c>
      <c r="U38" s="668" t="e">
        <f t="shared" si="11"/>
        <v>#N/A</v>
      </c>
      <c r="V38" s="667" t="s">
        <v>14</v>
      </c>
      <c r="W38" s="668" t="e">
        <f t="shared" si="12"/>
        <v>#N/A</v>
      </c>
      <c r="X38" s="1265"/>
      <c r="Y38" s="352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524"/>
      <c r="Q39" s="1263" t="str">
        <f t="shared" ref="Q39:Q45" si="14">B39</f>
        <v>宗地形状</v>
      </c>
      <c r="R39" s="667" t="s">
        <v>14</v>
      </c>
      <c r="S39" s="668">
        <f t="shared" si="10"/>
        <v>100</v>
      </c>
      <c r="T39" s="667" t="s">
        <v>14</v>
      </c>
      <c r="U39" s="668">
        <f t="shared" si="11"/>
        <v>100</v>
      </c>
      <c r="V39" s="667" t="s">
        <v>14</v>
      </c>
      <c r="W39" s="668">
        <f t="shared" si="12"/>
        <v>100</v>
      </c>
      <c r="X39" s="1265"/>
      <c r="Y39" s="352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524"/>
      <c r="Q40" s="1263" t="str">
        <f t="shared" si="14"/>
        <v>临街宽度及深度</v>
      </c>
      <c r="R40" s="667" t="s">
        <v>14</v>
      </c>
      <c r="S40" s="668">
        <f t="shared" si="10"/>
        <v>100</v>
      </c>
      <c r="T40" s="667" t="s">
        <v>14</v>
      </c>
      <c r="U40" s="668">
        <f t="shared" si="11"/>
        <v>100</v>
      </c>
      <c r="V40" s="667" t="s">
        <v>14</v>
      </c>
      <c r="W40" s="668">
        <f t="shared" si="12"/>
        <v>100</v>
      </c>
      <c r="X40" s="1265"/>
      <c r="Y40" s="352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524"/>
      <c r="Q41" s="1263" t="str">
        <f t="shared" si="14"/>
        <v>宗地开发程度</v>
      </c>
      <c r="R41" s="664" t="s">
        <v>14</v>
      </c>
      <c r="S41" s="665">
        <f t="shared" si="10"/>
        <v>100</v>
      </c>
      <c r="T41" s="664" t="s">
        <v>14</v>
      </c>
      <c r="U41" s="665">
        <f t="shared" si="11"/>
        <v>100</v>
      </c>
      <c r="V41" s="664" t="s">
        <v>14</v>
      </c>
      <c r="W41" s="665">
        <f t="shared" si="12"/>
        <v>100</v>
      </c>
      <c r="X41" s="666"/>
      <c r="Y41" s="352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524" t="s">
        <v>1696</v>
      </c>
      <c r="Q42" s="1263" t="str">
        <f t="shared" si="14"/>
        <v>工程地质条件</v>
      </c>
      <c r="R42" s="667" t="s">
        <v>14</v>
      </c>
      <c r="S42" s="668">
        <f t="shared" si="10"/>
        <v>100</v>
      </c>
      <c r="T42" s="667" t="s">
        <v>14</v>
      </c>
      <c r="U42" s="668">
        <f t="shared" si="11"/>
        <v>100</v>
      </c>
      <c r="V42" s="667" t="s">
        <v>14</v>
      </c>
      <c r="W42" s="668">
        <f t="shared" si="12"/>
        <v>100</v>
      </c>
      <c r="X42" s="1265"/>
      <c r="Y42" s="352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524"/>
      <c r="Q43" s="1263">
        <f t="shared" si="14"/>
        <v>111</v>
      </c>
      <c r="R43" s="667" t="s">
        <v>14</v>
      </c>
      <c r="S43" s="668">
        <f t="shared" si="10"/>
        <v>100</v>
      </c>
      <c r="T43" s="667" t="s">
        <v>14</v>
      </c>
      <c r="U43" s="668">
        <f t="shared" si="11"/>
        <v>100</v>
      </c>
      <c r="V43" s="667" t="s">
        <v>14</v>
      </c>
      <c r="W43" s="668">
        <f t="shared" si="12"/>
        <v>100</v>
      </c>
      <c r="X43" s="1265"/>
      <c r="Y43" s="352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524"/>
      <c r="Q44" s="1263">
        <f t="shared" si="14"/>
        <v>111</v>
      </c>
      <c r="R44" s="667" t="s">
        <v>14</v>
      </c>
      <c r="S44" s="668">
        <f t="shared" si="10"/>
        <v>100</v>
      </c>
      <c r="T44" s="667" t="s">
        <v>14</v>
      </c>
      <c r="U44" s="668">
        <f t="shared" si="11"/>
        <v>100</v>
      </c>
      <c r="V44" s="667" t="s">
        <v>14</v>
      </c>
      <c r="W44" s="668">
        <f t="shared" si="12"/>
        <v>100</v>
      </c>
      <c r="X44" s="1265"/>
      <c r="Y44" s="352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524"/>
      <c r="Q45" s="1263">
        <f t="shared" si="14"/>
        <v>111</v>
      </c>
      <c r="R45" s="669" t="s">
        <v>14</v>
      </c>
      <c r="S45" s="670">
        <f t="shared" si="10"/>
        <v>100</v>
      </c>
      <c r="T45" s="669" t="s">
        <v>14</v>
      </c>
      <c r="U45" s="670">
        <f t="shared" si="11"/>
        <v>100</v>
      </c>
      <c r="V45" s="669" t="s">
        <v>14</v>
      </c>
      <c r="W45" s="670">
        <f t="shared" si="12"/>
        <v>100</v>
      </c>
      <c r="X45" s="671"/>
      <c r="Y45" s="352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518" t="str">
        <f>A46</f>
        <v>成交单价</v>
      </c>
      <c r="Q46" s="3518"/>
      <c r="R46" s="3513">
        <f>E46</f>
        <v>0</v>
      </c>
      <c r="S46" s="3513"/>
      <c r="T46" s="3513">
        <f>G46</f>
        <v>0</v>
      </c>
      <c r="U46" s="3513"/>
      <c r="V46" s="3513">
        <f>I46</f>
        <v>0</v>
      </c>
      <c r="W46" s="351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518" t="str">
        <f>A47</f>
        <v>比较价值（元/平方米）</v>
      </c>
      <c r="Q47" s="3518"/>
      <c r="R47" s="3545" t="e">
        <f>ROUND(PRODUCT(R46,AA7:AA45),0)</f>
        <v>#DIV/0!</v>
      </c>
      <c r="S47" s="3545"/>
      <c r="T47" s="3545" t="e">
        <f>ROUND(PRODUCT(T46,AB7:AB45),0)</f>
        <v>#DIV/0!</v>
      </c>
      <c r="U47" s="3545"/>
      <c r="V47" s="3545" t="e">
        <f>ROUND(PRODUCT(V46,AC7:AC45),0)</f>
        <v>#DIV/0!</v>
      </c>
      <c r="W47" s="354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515" t="str">
        <f>A48</f>
        <v>估价对象XX用房的比较价值（楼面单价，元/平方米）</v>
      </c>
      <c r="Q48" s="3516"/>
      <c r="R48" s="3546" t="e">
        <f>ROUND(IF(D47="简单平均",AVERAGE(R47:W47),R47*F47+T47*H47+V47*J47),0)</f>
        <v>#DIV/0!</v>
      </c>
      <c r="S48" s="3546"/>
      <c r="T48" s="3546"/>
      <c r="U48" s="3546"/>
      <c r="V48" s="3546"/>
      <c r="W48" s="354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501" t="s">
        <v>1887</v>
      </c>
      <c r="H55" s="3547"/>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118543.38</v>
      </c>
      <c r="F56" s="833" t="e">
        <f t="shared" ref="F56:F64" si="15">ROUND(B56*E56/10000,0)</f>
        <v>#DIV/0!</v>
      </c>
      <c r="G56" s="3500"/>
      <c r="H56" s="351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118543.38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01" t="s">
        <v>1770</v>
      </c>
      <c r="D4" s="3502"/>
      <c r="E4" s="3503" t="s">
        <v>1771</v>
      </c>
      <c r="F4" s="3504"/>
      <c r="G4" s="3501" t="s">
        <v>1772</v>
      </c>
      <c r="H4" s="3502"/>
      <c r="I4" s="3501" t="s">
        <v>1773</v>
      </c>
      <c r="J4" s="3502"/>
      <c r="K4" s="537" t="s">
        <v>1774</v>
      </c>
      <c r="L4" s="2487"/>
      <c r="M4" s="2488"/>
      <c r="N4" s="2488"/>
      <c r="O4" s="2488"/>
      <c r="P4" s="3505" t="s">
        <v>1775</v>
      </c>
      <c r="Q4" s="3506"/>
      <c r="R4" s="3488" t="s">
        <v>1771</v>
      </c>
      <c r="S4" s="3489"/>
      <c r="T4" s="3488" t="s">
        <v>1772</v>
      </c>
      <c r="U4" s="3489"/>
      <c r="V4" s="3513" t="s">
        <v>1773</v>
      </c>
      <c r="W4" s="3513"/>
      <c r="X4" s="1265"/>
      <c r="Y4" s="3488" t="s">
        <v>1775</v>
      </c>
      <c r="Z4" s="3489"/>
      <c r="AA4" s="3483" t="s">
        <v>1771</v>
      </c>
      <c r="AB4" s="3484" t="s">
        <v>1772</v>
      </c>
      <c r="AC4" s="3483" t="s">
        <v>1773</v>
      </c>
    </row>
    <row r="5" spans="1:29" ht="15">
      <c r="A5" s="348"/>
      <c r="B5" s="349"/>
      <c r="C5" s="3494" t="s">
        <v>1673</v>
      </c>
      <c r="D5" s="3495"/>
      <c r="E5" s="3492" t="s">
        <v>1674</v>
      </c>
      <c r="F5" s="3493"/>
      <c r="G5" s="3494" t="s">
        <v>1675</v>
      </c>
      <c r="H5" s="3495"/>
      <c r="I5" s="3494" t="s">
        <v>1676</v>
      </c>
      <c r="J5" s="3495"/>
      <c r="K5" s="537"/>
      <c r="L5" s="2487"/>
      <c r="M5" s="2488"/>
      <c r="N5" s="2488"/>
      <c r="O5" s="2488"/>
      <c r="P5" s="3507"/>
      <c r="Q5" s="3508"/>
      <c r="R5" s="3490"/>
      <c r="S5" s="3491"/>
      <c r="T5" s="3490"/>
      <c r="U5" s="3491"/>
      <c r="V5" s="3513"/>
      <c r="W5" s="3513"/>
      <c r="X5" s="1265"/>
      <c r="Y5" s="3490"/>
      <c r="Z5" s="3491"/>
      <c r="AA5" s="3484"/>
      <c r="AB5" s="3484"/>
      <c r="AC5" s="3484"/>
    </row>
    <row r="6" spans="1:29" ht="15.75" thickBot="1">
      <c r="A6" s="350"/>
      <c r="B6" s="351"/>
      <c r="C6" s="3548" t="s">
        <v>1919</v>
      </c>
      <c r="D6" s="3549"/>
      <c r="E6" s="3550" t="s">
        <v>1919</v>
      </c>
      <c r="F6" s="3551"/>
      <c r="G6" s="3548" t="s">
        <v>1919</v>
      </c>
      <c r="H6" s="3549"/>
      <c r="I6" s="3548" t="s">
        <v>1919</v>
      </c>
      <c r="J6" s="3549"/>
      <c r="K6" s="537" t="s">
        <v>1678</v>
      </c>
      <c r="L6" s="2487"/>
      <c r="M6" s="2488"/>
      <c r="N6" s="2488"/>
      <c r="O6" s="2488"/>
      <c r="P6" s="3509"/>
      <c r="Q6" s="3510"/>
      <c r="R6" s="3490"/>
      <c r="S6" s="3491"/>
      <c r="T6" s="3511"/>
      <c r="U6" s="3512"/>
      <c r="V6" s="3513"/>
      <c r="W6" s="3513"/>
      <c r="X6" s="1265"/>
      <c r="Y6" s="3511"/>
      <c r="Z6" s="3512"/>
      <c r="AA6" s="3485"/>
      <c r="AB6" s="3485"/>
      <c r="AC6" s="3485"/>
    </row>
    <row r="7" spans="1:29" s="102" customFormat="1" ht="15.75" thickBot="1">
      <c r="A7" s="352" t="s">
        <v>1679</v>
      </c>
      <c r="B7" s="353"/>
      <c r="C7" s="354">
        <f>'数据-取费表'!B2</f>
        <v>45771</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86" t="s">
        <v>1680</v>
      </c>
      <c r="Q7" s="3514"/>
      <c r="R7" s="664" t="s">
        <v>14</v>
      </c>
      <c r="S7" s="665">
        <f t="shared" ref="S7:S15" si="0">F7</f>
        <v>0</v>
      </c>
      <c r="T7" s="664" t="s">
        <v>14</v>
      </c>
      <c r="U7" s="665">
        <f t="shared" ref="U7:U15" si="1">H7</f>
        <v>0</v>
      </c>
      <c r="V7" s="664" t="s">
        <v>14</v>
      </c>
      <c r="W7" s="665">
        <f t="shared" ref="W7:W15" si="2">J7</f>
        <v>0</v>
      </c>
      <c r="X7" s="666"/>
      <c r="Y7" s="3486" t="s">
        <v>1680</v>
      </c>
      <c r="Z7" s="348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86" t="s">
        <v>1683</v>
      </c>
      <c r="Q8" s="3487"/>
      <c r="R8" s="664" t="s">
        <v>14</v>
      </c>
      <c r="S8" s="665">
        <f t="shared" si="0"/>
        <v>0</v>
      </c>
      <c r="T8" s="664" t="s">
        <v>14</v>
      </c>
      <c r="U8" s="665">
        <f t="shared" si="1"/>
        <v>0</v>
      </c>
      <c r="V8" s="664" t="s">
        <v>14</v>
      </c>
      <c r="W8" s="665">
        <f t="shared" si="2"/>
        <v>0</v>
      </c>
      <c r="X8" s="666"/>
      <c r="Y8" s="3486" t="s">
        <v>1683</v>
      </c>
      <c r="Z8" s="348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18" t="s">
        <v>1686</v>
      </c>
      <c r="Q9" s="530" t="str">
        <f t="shared" ref="Q9:Q15" si="6">B9</f>
        <v>用途</v>
      </c>
      <c r="R9" s="664" t="s">
        <v>14</v>
      </c>
      <c r="S9" s="665">
        <f t="shared" si="0"/>
        <v>100</v>
      </c>
      <c r="T9" s="664" t="s">
        <v>14</v>
      </c>
      <c r="U9" s="665">
        <f t="shared" si="1"/>
        <v>100</v>
      </c>
      <c r="V9" s="664" t="s">
        <v>14</v>
      </c>
      <c r="W9" s="665">
        <f t="shared" si="2"/>
        <v>100</v>
      </c>
      <c r="X9" s="666"/>
      <c r="Y9" s="341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120</v>
      </c>
      <c r="G10" s="371"/>
      <c r="H10" s="119">
        <f>ROUND(100/'数据-取费表'!G16,0)</f>
        <v>120</v>
      </c>
      <c r="I10" s="371"/>
      <c r="J10" s="119">
        <f>ROUND(100/'数据-取费表'!G16,0)</f>
        <v>120</v>
      </c>
      <c r="K10" s="592"/>
      <c r="L10" s="2490"/>
      <c r="M10" s="2491"/>
      <c r="N10" s="2491"/>
      <c r="O10" s="2542"/>
      <c r="P10" s="3518"/>
      <c r="Q10" s="530" t="str">
        <f t="shared" si="6"/>
        <v>土地使用年限（年）</v>
      </c>
      <c r="R10" s="664" t="s">
        <v>14</v>
      </c>
      <c r="S10" s="665">
        <f t="shared" si="0"/>
        <v>120</v>
      </c>
      <c r="T10" s="664" t="s">
        <v>14</v>
      </c>
      <c r="U10" s="665">
        <f t="shared" si="1"/>
        <v>120</v>
      </c>
      <c r="V10" s="664" t="s">
        <v>14</v>
      </c>
      <c r="W10" s="665">
        <f t="shared" si="2"/>
        <v>120</v>
      </c>
      <c r="X10" s="666"/>
      <c r="Y10" s="3411"/>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18"/>
      <c r="Q11" s="530" t="str">
        <f t="shared" si="6"/>
        <v>容积率</v>
      </c>
      <c r="R11" s="664" t="s">
        <v>14</v>
      </c>
      <c r="S11" s="665" t="e">
        <f t="shared" si="0"/>
        <v>#N/A</v>
      </c>
      <c r="T11" s="664" t="s">
        <v>14</v>
      </c>
      <c r="U11" s="665" t="e">
        <f t="shared" si="1"/>
        <v>#N/A</v>
      </c>
      <c r="V11" s="664" t="s">
        <v>14</v>
      </c>
      <c r="W11" s="665" t="e">
        <f t="shared" si="2"/>
        <v>#N/A</v>
      </c>
      <c r="X11" s="666"/>
      <c r="Y11" s="341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18"/>
      <c r="Q12" s="530">
        <f t="shared" si="6"/>
        <v>111</v>
      </c>
      <c r="R12" s="664" t="s">
        <v>14</v>
      </c>
      <c r="S12" s="665">
        <f t="shared" si="0"/>
        <v>100</v>
      </c>
      <c r="T12" s="664" t="s">
        <v>14</v>
      </c>
      <c r="U12" s="665">
        <f t="shared" si="1"/>
        <v>100</v>
      </c>
      <c r="V12" s="664" t="s">
        <v>14</v>
      </c>
      <c r="W12" s="665">
        <f t="shared" si="2"/>
        <v>100</v>
      </c>
      <c r="X12" s="666"/>
      <c r="Y12" s="341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18"/>
      <c r="Q13" s="530">
        <f t="shared" si="6"/>
        <v>111</v>
      </c>
      <c r="R13" s="664" t="s">
        <v>14</v>
      </c>
      <c r="S13" s="665">
        <f t="shared" si="0"/>
        <v>100</v>
      </c>
      <c r="T13" s="664" t="s">
        <v>14</v>
      </c>
      <c r="U13" s="665">
        <f t="shared" si="1"/>
        <v>100</v>
      </c>
      <c r="V13" s="664" t="s">
        <v>14</v>
      </c>
      <c r="W13" s="665">
        <f t="shared" si="2"/>
        <v>100</v>
      </c>
      <c r="X13" s="666"/>
      <c r="Y13" s="341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18"/>
      <c r="Q14" s="530">
        <f t="shared" si="6"/>
        <v>111</v>
      </c>
      <c r="R14" s="664" t="s">
        <v>14</v>
      </c>
      <c r="S14" s="665">
        <f t="shared" si="0"/>
        <v>100</v>
      </c>
      <c r="T14" s="664" t="s">
        <v>14</v>
      </c>
      <c r="U14" s="665">
        <f t="shared" si="1"/>
        <v>100</v>
      </c>
      <c r="V14" s="664" t="s">
        <v>14</v>
      </c>
      <c r="W14" s="665">
        <f t="shared" si="2"/>
        <v>100</v>
      </c>
      <c r="X14" s="666"/>
      <c r="Y14" s="3411"/>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19" t="s">
        <v>1691</v>
      </c>
      <c r="Q15" s="1263" t="str">
        <f t="shared" si="6"/>
        <v>产业集聚程度</v>
      </c>
      <c r="R15" s="667" t="s">
        <v>14</v>
      </c>
      <c r="S15" s="668">
        <f t="shared" si="0"/>
        <v>100</v>
      </c>
      <c r="T15" s="667" t="s">
        <v>14</v>
      </c>
      <c r="U15" s="668">
        <f t="shared" si="1"/>
        <v>100</v>
      </c>
      <c r="V15" s="667" t="s">
        <v>14</v>
      </c>
      <c r="W15" s="668">
        <f t="shared" si="2"/>
        <v>100</v>
      </c>
      <c r="X15" s="1265"/>
      <c r="Y15" s="351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20"/>
      <c r="Q16" s="1263"/>
      <c r="R16" s="667"/>
      <c r="S16" s="668"/>
      <c r="T16" s="667"/>
      <c r="U16" s="668"/>
      <c r="V16" s="667"/>
      <c r="W16" s="668"/>
      <c r="X16" s="1265"/>
      <c r="Y16" s="3520"/>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20"/>
      <c r="Q17" s="1263" t="str">
        <f>B17</f>
        <v>交通便捷度</v>
      </c>
      <c r="R17" s="667" t="s">
        <v>14</v>
      </c>
      <c r="S17" s="668">
        <f>F17</f>
        <v>100</v>
      </c>
      <c r="T17" s="667" t="s">
        <v>14</v>
      </c>
      <c r="U17" s="668">
        <f>H17</f>
        <v>100</v>
      </c>
      <c r="V17" s="667" t="s">
        <v>14</v>
      </c>
      <c r="W17" s="668">
        <f>J17</f>
        <v>100</v>
      </c>
      <c r="X17" s="1265"/>
      <c r="Y17" s="352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20"/>
      <c r="Q18" s="1263"/>
      <c r="R18" s="667"/>
      <c r="S18" s="668"/>
      <c r="T18" s="667"/>
      <c r="U18" s="668"/>
      <c r="V18" s="667"/>
      <c r="W18" s="668"/>
      <c r="X18" s="1265"/>
      <c r="Y18" s="352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20"/>
      <c r="Q19" s="1263" t="str">
        <f t="shared" ref="Q19:Q33" si="8">B19</f>
        <v>区域土地利用方向</v>
      </c>
      <c r="R19" s="667" t="s">
        <v>14</v>
      </c>
      <c r="S19" s="668">
        <f>F19</f>
        <v>100</v>
      </c>
      <c r="T19" s="667" t="s">
        <v>14</v>
      </c>
      <c r="U19" s="668">
        <f>H19</f>
        <v>100</v>
      </c>
      <c r="V19" s="667" t="s">
        <v>14</v>
      </c>
      <c r="W19" s="668">
        <f>J19</f>
        <v>100</v>
      </c>
      <c r="X19" s="1265"/>
      <c r="Y19" s="352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20"/>
      <c r="Q20" s="1263"/>
      <c r="R20" s="667"/>
      <c r="S20" s="668"/>
      <c r="T20" s="667"/>
      <c r="U20" s="668"/>
      <c r="V20" s="667"/>
      <c r="W20" s="668"/>
      <c r="X20" s="1265"/>
      <c r="Y20" s="3520"/>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20"/>
      <c r="Q21" s="1263" t="str">
        <f t="shared" si="8"/>
        <v>环境状况</v>
      </c>
      <c r="R21" s="667" t="s">
        <v>14</v>
      </c>
      <c r="S21" s="668">
        <f>F21</f>
        <v>100</v>
      </c>
      <c r="T21" s="667" t="s">
        <v>14</v>
      </c>
      <c r="U21" s="668">
        <f>H21</f>
        <v>100</v>
      </c>
      <c r="V21" s="667" t="s">
        <v>14</v>
      </c>
      <c r="W21" s="668">
        <f>J21</f>
        <v>100</v>
      </c>
      <c r="X21" s="1265"/>
      <c r="Y21" s="352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20"/>
      <c r="Q22" s="1263"/>
      <c r="R22" s="667"/>
      <c r="S22" s="668"/>
      <c r="T22" s="667"/>
      <c r="U22" s="668"/>
      <c r="V22" s="667"/>
      <c r="W22" s="668"/>
      <c r="X22" s="1265"/>
      <c r="Y22" s="3520"/>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20"/>
      <c r="Q23" s="530" t="str">
        <f t="shared" si="8"/>
        <v>公共配套设施</v>
      </c>
      <c r="R23" s="664" t="s">
        <v>14</v>
      </c>
      <c r="S23" s="665">
        <f>F23</f>
        <v>100</v>
      </c>
      <c r="T23" s="664" t="s">
        <v>14</v>
      </c>
      <c r="U23" s="665">
        <f>H23</f>
        <v>100</v>
      </c>
      <c r="V23" s="664" t="s">
        <v>14</v>
      </c>
      <c r="W23" s="665">
        <f>J23</f>
        <v>100</v>
      </c>
      <c r="X23" s="666"/>
      <c r="Y23" s="352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20"/>
      <c r="Q24" s="530"/>
      <c r="R24" s="664"/>
      <c r="S24" s="665"/>
      <c r="T24" s="664"/>
      <c r="U24" s="665"/>
      <c r="V24" s="664"/>
      <c r="W24" s="665"/>
      <c r="X24" s="666"/>
      <c r="Y24" s="3520"/>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20"/>
      <c r="Q25" s="530" t="str">
        <f t="shared" ref="Q25" si="9">B25</f>
        <v>基础设施水平</v>
      </c>
      <c r="R25" s="664" t="s">
        <v>14</v>
      </c>
      <c r="S25" s="665">
        <f>F25</f>
        <v>100</v>
      </c>
      <c r="T25" s="664" t="s">
        <v>14</v>
      </c>
      <c r="U25" s="665">
        <f>H25</f>
        <v>100</v>
      </c>
      <c r="V25" s="664" t="s">
        <v>14</v>
      </c>
      <c r="W25" s="665">
        <f>J25</f>
        <v>100</v>
      </c>
      <c r="X25" s="666"/>
      <c r="Y25" s="352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20"/>
      <c r="Q26" s="530"/>
      <c r="R26" s="664"/>
      <c r="S26" s="665"/>
      <c r="T26" s="664"/>
      <c r="U26" s="665"/>
      <c r="V26" s="664"/>
      <c r="W26" s="665"/>
      <c r="X26" s="666"/>
      <c r="Y26" s="352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2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2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20"/>
      <c r="Q28" s="1263" t="str">
        <f t="shared" si="8"/>
        <v>毗邻道路的类型与等级</v>
      </c>
      <c r="R28" s="667" t="s">
        <v>14</v>
      </c>
      <c r="S28" s="668">
        <f t="shared" si="10"/>
        <v>100</v>
      </c>
      <c r="T28" s="667" t="s">
        <v>14</v>
      </c>
      <c r="U28" s="668">
        <f t="shared" si="11"/>
        <v>100</v>
      </c>
      <c r="V28" s="667" t="s">
        <v>14</v>
      </c>
      <c r="W28" s="668">
        <f t="shared" si="12"/>
        <v>100</v>
      </c>
      <c r="X28" s="1265"/>
      <c r="Y28" s="352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20"/>
      <c r="Q29" s="1263"/>
      <c r="R29" s="667"/>
      <c r="S29" s="668"/>
      <c r="T29" s="667"/>
      <c r="U29" s="668"/>
      <c r="V29" s="667"/>
      <c r="W29" s="668"/>
      <c r="X29" s="1265"/>
      <c r="Y29" s="352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20"/>
      <c r="Q30" s="1263" t="str">
        <f t="shared" si="8"/>
        <v>土地级别</v>
      </c>
      <c r="R30" s="667" t="s">
        <v>14</v>
      </c>
      <c r="S30" s="668">
        <f t="shared" si="10"/>
        <v>100</v>
      </c>
      <c r="T30" s="667" t="s">
        <v>14</v>
      </c>
      <c r="U30" s="668">
        <f t="shared" si="11"/>
        <v>100</v>
      </c>
      <c r="V30" s="667" t="s">
        <v>14</v>
      </c>
      <c r="W30" s="668">
        <f t="shared" si="12"/>
        <v>100</v>
      </c>
      <c r="X30" s="1265"/>
      <c r="Y30" s="352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20"/>
      <c r="Q31" s="1263">
        <f t="shared" si="8"/>
        <v>111</v>
      </c>
      <c r="R31" s="667" t="s">
        <v>14</v>
      </c>
      <c r="S31" s="668">
        <f t="shared" si="10"/>
        <v>100</v>
      </c>
      <c r="T31" s="667" t="s">
        <v>14</v>
      </c>
      <c r="U31" s="668">
        <f t="shared" si="11"/>
        <v>100</v>
      </c>
      <c r="V31" s="667" t="s">
        <v>14</v>
      </c>
      <c r="W31" s="668">
        <f t="shared" si="12"/>
        <v>100</v>
      </c>
      <c r="X31" s="1265"/>
      <c r="Y31" s="352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43" t="s">
        <v>1696</v>
      </c>
      <c r="Q32" s="1263">
        <f t="shared" si="8"/>
        <v>111</v>
      </c>
      <c r="R32" s="667" t="s">
        <v>14</v>
      </c>
      <c r="S32" s="668">
        <f t="shared" si="10"/>
        <v>100</v>
      </c>
      <c r="T32" s="667" t="s">
        <v>14</v>
      </c>
      <c r="U32" s="668">
        <f t="shared" si="11"/>
        <v>100</v>
      </c>
      <c r="V32" s="667" t="s">
        <v>14</v>
      </c>
      <c r="W32" s="668">
        <f t="shared" si="12"/>
        <v>100</v>
      </c>
      <c r="X32" s="1265"/>
      <c r="Y32" s="352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524"/>
      <c r="Q33" s="1263">
        <f t="shared" si="8"/>
        <v>111</v>
      </c>
      <c r="R33" s="669" t="s">
        <v>14</v>
      </c>
      <c r="S33" s="670">
        <f t="shared" si="10"/>
        <v>100</v>
      </c>
      <c r="T33" s="669" t="s">
        <v>14</v>
      </c>
      <c r="U33" s="670">
        <f t="shared" si="11"/>
        <v>100</v>
      </c>
      <c r="V33" s="669" t="s">
        <v>14</v>
      </c>
      <c r="W33" s="670">
        <f t="shared" si="12"/>
        <v>100</v>
      </c>
      <c r="X33" s="671"/>
      <c r="Y33" s="352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524"/>
      <c r="Q34" s="1263" t="str">
        <f>B34</f>
        <v>宗地面积</v>
      </c>
      <c r="R34" s="667" t="s">
        <v>14</v>
      </c>
      <c r="S34" s="668" t="e">
        <f t="shared" si="10"/>
        <v>#N/A</v>
      </c>
      <c r="T34" s="667" t="s">
        <v>14</v>
      </c>
      <c r="U34" s="668" t="e">
        <f t="shared" si="11"/>
        <v>#N/A</v>
      </c>
      <c r="V34" s="667" t="s">
        <v>14</v>
      </c>
      <c r="W34" s="668" t="e">
        <f t="shared" si="12"/>
        <v>#N/A</v>
      </c>
      <c r="X34" s="1265"/>
      <c r="Y34" s="352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524"/>
      <c r="Q35" s="1263" t="str">
        <f t="shared" ref="Q35:Q40" si="14">B35</f>
        <v>宗地形状</v>
      </c>
      <c r="R35" s="667" t="s">
        <v>14</v>
      </c>
      <c r="S35" s="668">
        <f t="shared" si="10"/>
        <v>100</v>
      </c>
      <c r="T35" s="667" t="s">
        <v>14</v>
      </c>
      <c r="U35" s="668">
        <f t="shared" si="11"/>
        <v>100</v>
      </c>
      <c r="V35" s="667" t="s">
        <v>14</v>
      </c>
      <c r="W35" s="668">
        <f t="shared" si="12"/>
        <v>100</v>
      </c>
      <c r="X35" s="1265"/>
      <c r="Y35" s="352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524"/>
      <c r="Q36" s="1263" t="str">
        <f t="shared" si="14"/>
        <v>宗地开发程度</v>
      </c>
      <c r="R36" s="664" t="s">
        <v>14</v>
      </c>
      <c r="S36" s="665">
        <f t="shared" si="10"/>
        <v>100</v>
      </c>
      <c r="T36" s="664" t="s">
        <v>14</v>
      </c>
      <c r="U36" s="665">
        <f t="shared" si="11"/>
        <v>100</v>
      </c>
      <c r="V36" s="664" t="s">
        <v>14</v>
      </c>
      <c r="W36" s="665">
        <f t="shared" si="12"/>
        <v>100</v>
      </c>
      <c r="X36" s="666"/>
      <c r="Y36" s="352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524" t="s">
        <v>1696</v>
      </c>
      <c r="Q37" s="1263" t="str">
        <f t="shared" si="14"/>
        <v>工程地质条件</v>
      </c>
      <c r="R37" s="667" t="s">
        <v>14</v>
      </c>
      <c r="S37" s="668">
        <f t="shared" si="10"/>
        <v>100</v>
      </c>
      <c r="T37" s="667" t="s">
        <v>14</v>
      </c>
      <c r="U37" s="668">
        <f t="shared" si="11"/>
        <v>100</v>
      </c>
      <c r="V37" s="667" t="s">
        <v>14</v>
      </c>
      <c r="W37" s="668">
        <f t="shared" si="12"/>
        <v>100</v>
      </c>
      <c r="X37" s="1265"/>
      <c r="Y37" s="352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524"/>
      <c r="Q38" s="1263">
        <f t="shared" si="14"/>
        <v>111</v>
      </c>
      <c r="R38" s="667" t="s">
        <v>14</v>
      </c>
      <c r="S38" s="668">
        <f t="shared" si="10"/>
        <v>100</v>
      </c>
      <c r="T38" s="667" t="s">
        <v>14</v>
      </c>
      <c r="U38" s="668">
        <f t="shared" si="11"/>
        <v>100</v>
      </c>
      <c r="V38" s="667" t="s">
        <v>14</v>
      </c>
      <c r="W38" s="668">
        <f t="shared" si="12"/>
        <v>100</v>
      </c>
      <c r="X38" s="1265"/>
      <c r="Y38" s="352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524"/>
      <c r="Q39" s="1263">
        <f t="shared" si="14"/>
        <v>111</v>
      </c>
      <c r="R39" s="667" t="s">
        <v>14</v>
      </c>
      <c r="S39" s="668">
        <f t="shared" si="10"/>
        <v>100</v>
      </c>
      <c r="T39" s="667" t="s">
        <v>14</v>
      </c>
      <c r="U39" s="668">
        <f t="shared" si="11"/>
        <v>100</v>
      </c>
      <c r="V39" s="667" t="s">
        <v>14</v>
      </c>
      <c r="W39" s="668">
        <f t="shared" si="12"/>
        <v>100</v>
      </c>
      <c r="X39" s="1265"/>
      <c r="Y39" s="352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524"/>
      <c r="Q40" s="1263">
        <f t="shared" si="14"/>
        <v>111</v>
      </c>
      <c r="R40" s="669" t="s">
        <v>14</v>
      </c>
      <c r="S40" s="670">
        <f t="shared" si="10"/>
        <v>100</v>
      </c>
      <c r="T40" s="669" t="s">
        <v>14</v>
      </c>
      <c r="U40" s="670">
        <f t="shared" si="11"/>
        <v>100</v>
      </c>
      <c r="V40" s="669" t="s">
        <v>14</v>
      </c>
      <c r="W40" s="670">
        <f t="shared" si="12"/>
        <v>100</v>
      </c>
      <c r="X40" s="671"/>
      <c r="Y40" s="352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518" t="str">
        <f>A41</f>
        <v>成交单价</v>
      </c>
      <c r="Q41" s="3518"/>
      <c r="R41" s="3513">
        <f>E41</f>
        <v>0</v>
      </c>
      <c r="S41" s="3513"/>
      <c r="T41" s="3513">
        <f>G41</f>
        <v>0</v>
      </c>
      <c r="U41" s="3513"/>
      <c r="V41" s="3513">
        <f>I41</f>
        <v>0</v>
      </c>
      <c r="W41" s="351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518" t="str">
        <f>A42</f>
        <v>比较价值（元/平方米）</v>
      </c>
      <c r="Q42" s="3518"/>
      <c r="R42" s="3545" t="e">
        <f>ROUND(PRODUCT(R41,AA7:AA40),0)</f>
        <v>#DIV/0!</v>
      </c>
      <c r="S42" s="3545"/>
      <c r="T42" s="3545" t="e">
        <f>ROUND(PRODUCT(T41,AB7:AB40),0)</f>
        <v>#DIV/0!</v>
      </c>
      <c r="U42" s="3545"/>
      <c r="V42" s="3545" t="e">
        <f>ROUND(PRODUCT(V41,AC7:AC40),0)</f>
        <v>#DIV/0!</v>
      </c>
      <c r="W42" s="354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515" t="str">
        <f>A43</f>
        <v>估价对象XX用房的比较价值（楼面单价，元/平方米）</v>
      </c>
      <c r="Q43" s="3516"/>
      <c r="R43" s="3546" t="e">
        <f>ROUND(IF(D42="简单平均",AVERAGE(R42:W42),R42*F42+T42*H42+V42*J42),0)</f>
        <v>#DIV/0!</v>
      </c>
      <c r="S43" s="3546"/>
      <c r="T43" s="3546"/>
      <c r="U43" s="3546"/>
      <c r="V43" s="3546"/>
      <c r="W43" s="354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501" t="s">
        <v>1887</v>
      </c>
      <c r="H50" s="3547"/>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118543.38</v>
      </c>
      <c r="F51" s="611" t="e">
        <f t="shared" ref="F51:F60" si="15">ROUND(B51*E51/10000,0)</f>
        <v>#DIV/0!</v>
      </c>
      <c r="G51" s="3500"/>
      <c r="H51" s="351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91882.52</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55" t="s">
        <v>2084</v>
      </c>
      <c r="D1" s="3556"/>
      <c r="E1" s="3556"/>
      <c r="F1" s="3556"/>
      <c r="G1" s="3556"/>
      <c r="H1" s="3556"/>
      <c r="I1" s="3556"/>
      <c r="J1" s="3556"/>
      <c r="K1" s="3556"/>
      <c r="L1" s="3556"/>
      <c r="M1" s="3556"/>
      <c r="N1" s="3556"/>
      <c r="O1" s="3556"/>
      <c r="P1" s="3556"/>
      <c r="Q1" s="3556"/>
      <c r="R1" s="3556"/>
      <c r="S1" s="355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52" t="s">
        <v>27</v>
      </c>
      <c r="D22" s="3553"/>
      <c r="E22" s="3553"/>
      <c r="F22" s="3553"/>
      <c r="G22" s="3553"/>
      <c r="H22" s="3553"/>
      <c r="I22" s="3553"/>
      <c r="J22" s="3553"/>
      <c r="K22" s="3553"/>
      <c r="L22" s="3553"/>
      <c r="M22" s="3553"/>
      <c r="N22" s="3553"/>
      <c r="O22" s="3553"/>
      <c r="P22" s="3553"/>
      <c r="Q22" s="355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13597</v>
      </c>
      <c r="C2" s="1984" t="s">
        <v>2074</v>
      </c>
      <c r="D2" s="1984" t="s">
        <v>2075</v>
      </c>
      <c r="E2" s="2398">
        <f ca="1">SUMIF(E6:E13,"&lt;&gt;#ref!",E6:E13)</f>
        <v>118543.38</v>
      </c>
      <c r="F2" s="2545"/>
      <c r="G2" s="2545"/>
      <c r="H2" s="2545"/>
      <c r="I2" s="2545"/>
      <c r="J2" s="2545"/>
      <c r="K2" s="2545"/>
      <c r="L2" s="2545"/>
      <c r="M2" s="2545"/>
      <c r="N2" s="2545"/>
      <c r="O2" s="2545"/>
      <c r="P2" s="2545"/>
    </row>
    <row r="3" spans="1:16" ht="15.75">
      <c r="A3" s="1984" t="s">
        <v>2076</v>
      </c>
      <c r="B3" s="2388">
        <f ca="1">ROUND(B2*10000/E2,0)</f>
        <v>1147</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13597</v>
      </c>
      <c r="C6" s="1984" t="s">
        <v>2074</v>
      </c>
      <c r="D6" s="2545"/>
      <c r="E6" s="2398">
        <f ca="1">SUMIF(INDIRECT("'"&amp;A6&amp;"'"&amp;"!C:C"),"建筑面积",INDIRECT("'"&amp;A6&amp;"'"&amp;"!D:D"))</f>
        <v>118543.38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8"/>
      <c r="C2" s="3258"/>
      <c r="D2" s="3258"/>
      <c r="E2" s="3258"/>
    </row>
    <row r="3" spans="1:5" ht="18">
      <c r="A3" s="3259" t="str">
        <f>IF(项目基本情况!B9="房地产市场价值","估价结果一览表（市场价值不需“结果表-1”）","估价结果一览表")</f>
        <v>估价结果一览表</v>
      </c>
      <c r="B3" s="3259"/>
      <c r="C3" s="3259"/>
      <c r="D3" s="3259"/>
      <c r="E3" s="3259"/>
    </row>
    <row r="4" spans="1:5" ht="19.5" thickBot="1">
      <c r="A4" s="1391"/>
      <c r="B4" s="3257" t="s">
        <v>917</v>
      </c>
      <c r="C4" s="3257"/>
      <c r="D4" s="3257"/>
      <c r="E4" s="1391"/>
    </row>
    <row r="5" spans="1:5" ht="16.5" thickTop="1">
      <c r="B5" s="3255" t="s">
        <v>909</v>
      </c>
      <c r="C5" s="1392" t="s">
        <v>910</v>
      </c>
      <c r="D5" s="797">
        <f ca="1">结果表!H101</f>
        <v>121047</v>
      </c>
    </row>
    <row r="6" spans="1:5" ht="15.75">
      <c r="B6" s="3255"/>
      <c r="C6" s="1392" t="s">
        <v>911</v>
      </c>
      <c r="D6" s="797" t="str">
        <f ca="1">NUMBERSTRING(INT(D5*10000),2)&amp;"元整"</f>
        <v>壹拾贰亿壹仟零肆拾柒万元整</v>
      </c>
    </row>
    <row r="7" spans="1:5" ht="15.75">
      <c r="B7" s="3260"/>
      <c r="C7" s="1393" t="s">
        <v>912</v>
      </c>
      <c r="D7" s="798">
        <f ca="1">结果表!H102</f>
        <v>9485</v>
      </c>
    </row>
    <row r="8" spans="1:5" ht="15.75">
      <c r="B8" s="3261" t="str">
        <f>结果表!E103</f>
        <v>2.估价师知悉的法定优先受偿款</v>
      </c>
      <c r="C8" s="1394" t="s">
        <v>913</v>
      </c>
      <c r="D8" s="798">
        <f>结果表!H103</f>
        <v>0</v>
      </c>
    </row>
    <row r="9" spans="1:5" ht="15.75">
      <c r="B9" s="326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54" t="str">
        <f>结果表!E107</f>
        <v>3.房地产抵押价值</v>
      </c>
      <c r="C13" s="1397" t="s">
        <v>910</v>
      </c>
      <c r="D13" s="800">
        <f ca="1">结果表!H107</f>
        <v>121047</v>
      </c>
    </row>
    <row r="14" spans="1:5" ht="15.75">
      <c r="B14" s="3255"/>
      <c r="C14" s="1392" t="s">
        <v>911</v>
      </c>
      <c r="D14" s="797" t="str">
        <f ca="1">NUMBERSTRING(INT(D13*10000),2)&amp;"元整"</f>
        <v>壹拾贰亿壹仟零肆拾柒万元整</v>
      </c>
    </row>
    <row r="15" spans="1:5" ht="15">
      <c r="B15" s="3260"/>
      <c r="C15" s="1393" t="s">
        <v>921</v>
      </c>
      <c r="D15" s="806">
        <f ca="1">结果表!H108</f>
        <v>9485</v>
      </c>
    </row>
    <row r="16" spans="1:5" ht="15">
      <c r="B16" s="3261" t="str">
        <f>结果表!E109</f>
        <v>——</v>
      </c>
      <c r="C16" s="1397" t="s">
        <v>922</v>
      </c>
      <c r="D16" s="1398" t="str">
        <f>结果表!H109</f>
        <v>——</v>
      </c>
    </row>
    <row r="17" spans="1:5" ht="15.75">
      <c r="B17" s="3262"/>
      <c r="C17" s="1392" t="s">
        <v>923</v>
      </c>
      <c r="D17" s="797" t="e">
        <f>NUMBERSTRING(INT(D16*10000),2)&amp;"元整"</f>
        <v>#VALUE!</v>
      </c>
    </row>
    <row r="18" spans="1:5" ht="15">
      <c r="B18" s="3263"/>
      <c r="C18" s="1393" t="s">
        <v>912</v>
      </c>
      <c r="D18" s="806" t="str">
        <f>结果表!H110</f>
        <v>——</v>
      </c>
    </row>
    <row r="19" spans="1:5" ht="15.75">
      <c r="B19" s="3254" t="str">
        <f>结果表!E111</f>
        <v>——</v>
      </c>
      <c r="C19" s="1397" t="s">
        <v>910</v>
      </c>
      <c r="D19" s="798" t="str">
        <f>结果表!H111</f>
        <v>——</v>
      </c>
    </row>
    <row r="20" spans="1:5" ht="15.75">
      <c r="B20" s="3255"/>
      <c r="C20" s="1392" t="s">
        <v>923</v>
      </c>
      <c r="D20" s="797" t="e">
        <f>NUMBERSTRING(INT(D19*10000),2)&amp;"元整"</f>
        <v>#VALUE!</v>
      </c>
    </row>
    <row r="21" spans="1:5" ht="15.75" thickBot="1">
      <c r="B21" s="325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565" t="s">
        <v>2598</v>
      </c>
      <c r="B20" s="3558" t="s">
        <v>2619</v>
      </c>
      <c r="C20" s="2843" t="s">
        <v>2430</v>
      </c>
      <c r="D20" s="2844"/>
      <c r="E20" s="2845">
        <v>1</v>
      </c>
      <c r="F20" s="2846" t="s">
        <v>2431</v>
      </c>
      <c r="G20" s="2846"/>
    </row>
    <row r="21" spans="1:13" ht="19.5" customHeight="1">
      <c r="A21" s="3566"/>
      <c r="B21" s="3559"/>
      <c r="C21" s="2847" t="s">
        <v>2432</v>
      </c>
      <c r="D21" s="2848"/>
      <c r="E21" s="2849">
        <v>1</v>
      </c>
      <c r="F21" s="2846" t="s">
        <v>2433</v>
      </c>
      <c r="G21" s="2846"/>
    </row>
    <row r="22" spans="1:13" ht="19.5" customHeight="1">
      <c r="A22" s="3566"/>
      <c r="B22" s="3559"/>
      <c r="C22" s="2847" t="s">
        <v>2434</v>
      </c>
      <c r="D22" s="2848"/>
      <c r="E22" s="2849">
        <v>0.9</v>
      </c>
      <c r="F22" s="2846" t="s">
        <v>2435</v>
      </c>
      <c r="G22" s="2846"/>
    </row>
    <row r="23" spans="1:13" ht="19.5" customHeight="1">
      <c r="A23" s="3566"/>
      <c r="B23" s="3559"/>
      <c r="C23" s="2847" t="s">
        <v>2436</v>
      </c>
      <c r="D23" s="2848"/>
      <c r="E23" s="2849">
        <v>0.9</v>
      </c>
      <c r="F23" s="2846" t="s">
        <v>2437</v>
      </c>
      <c r="G23" s="2846"/>
    </row>
    <row r="24" spans="1:13" ht="19.5" customHeight="1">
      <c r="A24" s="3566"/>
      <c r="B24" s="3559"/>
      <c r="C24" s="2847" t="s">
        <v>2438</v>
      </c>
      <c r="D24" s="2848"/>
      <c r="E24" s="2849">
        <v>0.8</v>
      </c>
      <c r="F24" s="2846" t="s">
        <v>2439</v>
      </c>
      <c r="G24" s="2846"/>
    </row>
    <row r="25" spans="1:13" ht="19.5" customHeight="1" thickBot="1">
      <c r="A25" s="3567"/>
      <c r="B25" s="3560"/>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561" t="s">
        <v>2622</v>
      </c>
      <c r="B27" s="3558" t="s">
        <v>2603</v>
      </c>
      <c r="C27" s="2843" t="s">
        <v>2443</v>
      </c>
      <c r="D27" s="2844"/>
      <c r="E27" s="2845">
        <v>1</v>
      </c>
      <c r="F27" s="2846" t="s">
        <v>2444</v>
      </c>
      <c r="G27" s="2846"/>
    </row>
    <row r="28" spans="1:13" ht="19.5" customHeight="1">
      <c r="A28" s="3562"/>
      <c r="B28" s="3559"/>
      <c r="C28" s="2847" t="s">
        <v>2445</v>
      </c>
      <c r="D28" s="2848"/>
      <c r="E28" s="2849">
        <v>1</v>
      </c>
      <c r="F28" s="2846" t="s">
        <v>2446</v>
      </c>
      <c r="G28" s="2846"/>
    </row>
    <row r="29" spans="1:13" ht="19.5" customHeight="1">
      <c r="A29" s="3562"/>
      <c r="B29" s="3559"/>
      <c r="C29" s="2847" t="s">
        <v>2447</v>
      </c>
      <c r="D29" s="2848"/>
      <c r="E29" s="2849">
        <v>0.8</v>
      </c>
      <c r="F29" s="2846" t="s">
        <v>2448</v>
      </c>
      <c r="G29" s="2846"/>
    </row>
    <row r="30" spans="1:13" ht="19.5" customHeight="1">
      <c r="A30" s="3562"/>
      <c r="B30" s="3559"/>
      <c r="C30" s="2847" t="s">
        <v>2449</v>
      </c>
      <c r="D30" s="2848"/>
      <c r="E30" s="2849">
        <v>0.8</v>
      </c>
      <c r="F30" s="2846" t="s">
        <v>2450</v>
      </c>
      <c r="G30" s="2846"/>
    </row>
    <row r="31" spans="1:13" ht="19.5" customHeight="1">
      <c r="A31" s="3562"/>
      <c r="B31" s="3559"/>
      <c r="C31" s="2847" t="s">
        <v>2451</v>
      </c>
      <c r="D31" s="2848"/>
      <c r="E31" s="2849">
        <v>0.8</v>
      </c>
      <c r="F31" s="2846" t="s">
        <v>2452</v>
      </c>
      <c r="G31" s="2846"/>
    </row>
    <row r="32" spans="1:13" ht="19.5" customHeight="1">
      <c r="A32" s="3562"/>
      <c r="B32" s="3559"/>
      <c r="C32" s="2847" t="s">
        <v>2453</v>
      </c>
      <c r="D32" s="2848"/>
      <c r="E32" s="2849">
        <v>0.7</v>
      </c>
      <c r="F32" s="2846" t="s">
        <v>2454</v>
      </c>
      <c r="G32" s="2846"/>
    </row>
    <row r="33" spans="1:7" ht="19.5" customHeight="1">
      <c r="A33" s="3562"/>
      <c r="B33" s="3559"/>
      <c r="C33" s="2847" t="s">
        <v>2455</v>
      </c>
      <c r="D33" s="2848"/>
      <c r="E33" s="2849">
        <v>0.8</v>
      </c>
      <c r="F33" s="2846" t="s">
        <v>2456</v>
      </c>
      <c r="G33" s="2846"/>
    </row>
    <row r="34" spans="1:7" ht="19.5" customHeight="1">
      <c r="A34" s="3562"/>
      <c r="B34" s="3559"/>
      <c r="C34" s="2847" t="s">
        <v>2457</v>
      </c>
      <c r="D34" s="2848"/>
      <c r="E34" s="2849">
        <v>0.6</v>
      </c>
      <c r="F34" s="2846" t="s">
        <v>2458</v>
      </c>
      <c r="G34" s="2846"/>
    </row>
    <row r="35" spans="1:7" ht="19.5" customHeight="1">
      <c r="A35" s="3562"/>
      <c r="B35" s="3559"/>
      <c r="C35" s="2847" t="s">
        <v>2459</v>
      </c>
      <c r="D35" s="2848"/>
      <c r="E35" s="2849">
        <v>0.2</v>
      </c>
      <c r="F35" s="2846" t="s">
        <v>2460</v>
      </c>
      <c r="G35" s="2846"/>
    </row>
    <row r="36" spans="1:7" ht="19.5" customHeight="1">
      <c r="A36" s="3562"/>
      <c r="B36" s="3559"/>
      <c r="C36" s="2847" t="s">
        <v>2461</v>
      </c>
      <c r="D36" s="2848"/>
      <c r="E36" s="2849">
        <v>0.2</v>
      </c>
      <c r="F36" s="2846" t="s">
        <v>2462</v>
      </c>
      <c r="G36" s="2846"/>
    </row>
    <row r="37" spans="1:7" ht="19.5" customHeight="1">
      <c r="A37" s="3562"/>
      <c r="B37" s="3564" t="s">
        <v>2623</v>
      </c>
      <c r="C37" s="2847" t="s">
        <v>2463</v>
      </c>
      <c r="D37" s="2848"/>
      <c r="E37" s="2849">
        <v>0.6</v>
      </c>
      <c r="F37" s="2846" t="s">
        <v>2464</v>
      </c>
      <c r="G37" s="2846"/>
    </row>
    <row r="38" spans="1:7" ht="19.5" customHeight="1">
      <c r="A38" s="3562"/>
      <c r="B38" s="3559"/>
      <c r="C38" s="2847" t="s">
        <v>2465</v>
      </c>
      <c r="D38" s="2848"/>
      <c r="E38" s="2849">
        <v>0.6</v>
      </c>
      <c r="F38" s="2846" t="s">
        <v>2466</v>
      </c>
      <c r="G38" s="2846"/>
    </row>
    <row r="39" spans="1:7" ht="19.5" customHeight="1" thickBot="1">
      <c r="A39" s="3563"/>
      <c r="B39" s="3560"/>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565" t="s">
        <v>2601</v>
      </c>
      <c r="B41" s="3558" t="s">
        <v>2625</v>
      </c>
      <c r="C41" s="2843" t="s">
        <v>2470</v>
      </c>
      <c r="D41" s="2844"/>
      <c r="E41" s="2845">
        <v>1</v>
      </c>
      <c r="F41" s="2846" t="s">
        <v>2471</v>
      </c>
      <c r="G41" s="2846"/>
    </row>
    <row r="42" spans="1:7" ht="19.5" customHeight="1">
      <c r="A42" s="3566"/>
      <c r="B42" s="3559"/>
      <c r="C42" s="2847" t="s">
        <v>2472</v>
      </c>
      <c r="D42" s="2848"/>
      <c r="E42" s="2849">
        <v>1</v>
      </c>
      <c r="F42" s="2846" t="s">
        <v>2473</v>
      </c>
      <c r="G42" s="2846"/>
    </row>
    <row r="43" spans="1:7" ht="19.5" customHeight="1">
      <c r="A43" s="3566"/>
      <c r="B43" s="3568"/>
      <c r="C43" s="2847" t="s">
        <v>2474</v>
      </c>
      <c r="D43" s="2848"/>
      <c r="E43" s="2849">
        <v>1.5</v>
      </c>
      <c r="F43" s="2846" t="s">
        <v>2475</v>
      </c>
      <c r="G43" s="2846"/>
    </row>
    <row r="44" spans="1:7" ht="19.5" customHeight="1">
      <c r="A44" s="3566"/>
      <c r="B44" s="2858" t="s">
        <v>2626</v>
      </c>
      <c r="C44" s="2847" t="s">
        <v>2627</v>
      </c>
      <c r="D44" s="2848"/>
      <c r="E44" s="2849">
        <v>2</v>
      </c>
      <c r="F44" s="2846" t="s">
        <v>2476</v>
      </c>
      <c r="G44" s="2846"/>
    </row>
    <row r="45" spans="1:7" ht="19.5" customHeight="1">
      <c r="A45" s="3566"/>
      <c r="B45" s="3564" t="s">
        <v>2628</v>
      </c>
      <c r="C45" s="2847" t="s">
        <v>2477</v>
      </c>
      <c r="D45" s="2848"/>
      <c r="E45" s="2849">
        <v>1</v>
      </c>
      <c r="F45" s="2846" t="s">
        <v>2478</v>
      </c>
      <c r="G45" s="2846"/>
    </row>
    <row r="46" spans="1:7" ht="19.5" customHeight="1">
      <c r="A46" s="3566"/>
      <c r="B46" s="3559"/>
      <c r="C46" s="2847" t="s">
        <v>2479</v>
      </c>
      <c r="D46" s="2848"/>
      <c r="E46" s="2849">
        <v>1</v>
      </c>
      <c r="F46" s="2846" t="s">
        <v>2480</v>
      </c>
      <c r="G46" s="2846"/>
    </row>
    <row r="47" spans="1:7" ht="19.5" customHeight="1">
      <c r="A47" s="3566"/>
      <c r="B47" s="3559"/>
      <c r="C47" s="2847" t="s">
        <v>2481</v>
      </c>
      <c r="D47" s="2848"/>
      <c r="E47" s="2849">
        <v>1</v>
      </c>
      <c r="F47" s="2846" t="s">
        <v>2482</v>
      </c>
      <c r="G47" s="2846"/>
    </row>
    <row r="48" spans="1:7" ht="19.5" customHeight="1">
      <c r="A48" s="3566"/>
      <c r="B48" s="3559"/>
      <c r="C48" s="2847" t="s">
        <v>2483</v>
      </c>
      <c r="D48" s="2848"/>
      <c r="E48" s="2849">
        <v>1</v>
      </c>
      <c r="F48" s="2846" t="s">
        <v>2484</v>
      </c>
      <c r="G48" s="2846"/>
    </row>
    <row r="49" spans="1:7" ht="19.5" customHeight="1">
      <c r="A49" s="3566"/>
      <c r="B49" s="3559"/>
      <c r="C49" s="2847" t="s">
        <v>2485</v>
      </c>
      <c r="D49" s="2848"/>
      <c r="E49" s="2849">
        <v>1</v>
      </c>
      <c r="F49" s="2846" t="s">
        <v>2486</v>
      </c>
      <c r="G49" s="2846"/>
    </row>
    <row r="50" spans="1:7" ht="19.5" customHeight="1">
      <c r="A50" s="3566"/>
      <c r="B50" s="3559"/>
      <c r="C50" s="2847" t="s">
        <v>2487</v>
      </c>
      <c r="D50" s="2848"/>
      <c r="E50" s="2849">
        <v>1</v>
      </c>
      <c r="F50" s="2846" t="s">
        <v>2488</v>
      </c>
      <c r="G50" s="2846"/>
    </row>
    <row r="51" spans="1:7" ht="19.5" customHeight="1" thickBot="1">
      <c r="A51" s="3567"/>
      <c r="B51" s="3560"/>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564" t="s">
        <v>2642</v>
      </c>
      <c r="C73" s="2832" t="s">
        <v>2643</v>
      </c>
      <c r="D73" s="2832" t="s">
        <v>2644</v>
      </c>
      <c r="E73" s="2858">
        <v>0.2</v>
      </c>
      <c r="F73" s="2858">
        <v>25</v>
      </c>
    </row>
    <row r="74" spans="1:7" ht="24">
      <c r="A74" s="2858">
        <v>2</v>
      </c>
      <c r="B74" s="3559"/>
      <c r="C74" s="2832" t="s">
        <v>2645</v>
      </c>
      <c r="D74" s="2832" t="s">
        <v>2646</v>
      </c>
      <c r="E74" s="2858">
        <v>0.2</v>
      </c>
      <c r="F74" s="2858">
        <v>25</v>
      </c>
    </row>
    <row r="75" spans="1:7" ht="24">
      <c r="A75" s="2858">
        <v>3</v>
      </c>
      <c r="B75" s="3559"/>
      <c r="C75" s="2832" t="s">
        <v>2647</v>
      </c>
      <c r="D75" s="2832" t="s">
        <v>2648</v>
      </c>
      <c r="E75" s="2858">
        <v>0.2</v>
      </c>
      <c r="F75" s="2858">
        <v>25</v>
      </c>
    </row>
    <row r="76" spans="1:7" ht="13.5">
      <c r="A76" s="2858">
        <v>4</v>
      </c>
      <c r="B76" s="3559"/>
      <c r="C76" s="2832" t="s">
        <v>2649</v>
      </c>
      <c r="D76" s="2832" t="s">
        <v>2650</v>
      </c>
      <c r="E76" s="2858">
        <v>0.15</v>
      </c>
      <c r="F76" s="2858">
        <v>20</v>
      </c>
    </row>
    <row r="77" spans="1:7" ht="24">
      <c r="A77" s="2858">
        <v>5</v>
      </c>
      <c r="B77" s="3559"/>
      <c r="C77" s="2832" t="s">
        <v>2651</v>
      </c>
      <c r="D77" s="2832" t="s">
        <v>2652</v>
      </c>
      <c r="E77" s="2858">
        <v>0.15</v>
      </c>
      <c r="F77" s="2858">
        <v>20</v>
      </c>
    </row>
    <row r="78" spans="1:7" ht="24">
      <c r="A78" s="2858">
        <v>6</v>
      </c>
      <c r="B78" s="3559"/>
      <c r="C78" s="2832" t="s">
        <v>2653</v>
      </c>
      <c r="D78" s="2832" t="s">
        <v>2654</v>
      </c>
      <c r="E78" s="2858">
        <v>0.15</v>
      </c>
      <c r="F78" s="2858">
        <v>20</v>
      </c>
    </row>
    <row r="79" spans="1:7" ht="24">
      <c r="A79" s="2858">
        <v>7</v>
      </c>
      <c r="B79" s="3559"/>
      <c r="C79" s="2832" t="s">
        <v>2655</v>
      </c>
      <c r="D79" s="2832" t="s">
        <v>2656</v>
      </c>
      <c r="E79" s="2858">
        <v>0.15</v>
      </c>
      <c r="F79" s="2858">
        <v>20</v>
      </c>
    </row>
    <row r="80" spans="1:7" ht="24">
      <c r="A80" s="2858">
        <v>8</v>
      </c>
      <c r="B80" s="3559"/>
      <c r="C80" s="2832" t="s">
        <v>2657</v>
      </c>
      <c r="D80" s="2832" t="s">
        <v>2658</v>
      </c>
      <c r="E80" s="2858">
        <v>0.1</v>
      </c>
      <c r="F80" s="2858">
        <v>15</v>
      </c>
    </row>
    <row r="81" spans="1:6" ht="24">
      <c r="A81" s="2858">
        <v>9</v>
      </c>
      <c r="B81" s="3559"/>
      <c r="C81" s="2832" t="s">
        <v>2659</v>
      </c>
      <c r="D81" s="2832" t="s">
        <v>2660</v>
      </c>
      <c r="E81" s="2858">
        <v>0.1</v>
      </c>
      <c r="F81" s="2858">
        <v>15</v>
      </c>
    </row>
    <row r="82" spans="1:6" ht="24">
      <c r="A82" s="2858">
        <v>10</v>
      </c>
      <c r="B82" s="3559"/>
      <c r="C82" s="2832" t="s">
        <v>2661</v>
      </c>
      <c r="D82" s="2832" t="s">
        <v>2662</v>
      </c>
      <c r="E82" s="2858">
        <v>0.1</v>
      </c>
      <c r="F82" s="2858">
        <v>15</v>
      </c>
    </row>
    <row r="83" spans="1:6" ht="24">
      <c r="A83" s="2858">
        <v>11</v>
      </c>
      <c r="B83" s="3559"/>
      <c r="C83" s="2832" t="s">
        <v>2663</v>
      </c>
      <c r="D83" s="2832" t="s">
        <v>2664</v>
      </c>
      <c r="E83" s="2858">
        <v>0.1</v>
      </c>
      <c r="F83" s="2858">
        <v>15</v>
      </c>
    </row>
    <row r="84" spans="1:6" ht="24">
      <c r="A84" s="2858">
        <v>12</v>
      </c>
      <c r="B84" s="3559"/>
      <c r="C84" s="2832" t="s">
        <v>2665</v>
      </c>
      <c r="D84" s="2832" t="s">
        <v>2666</v>
      </c>
      <c r="E84" s="2858">
        <v>0.1</v>
      </c>
      <c r="F84" s="2858">
        <v>15</v>
      </c>
    </row>
    <row r="85" spans="1:6" ht="13.5">
      <c r="A85" s="2858">
        <v>13</v>
      </c>
      <c r="B85" s="3559"/>
      <c r="C85" s="2832" t="s">
        <v>2667</v>
      </c>
      <c r="D85" s="2832" t="s">
        <v>2668</v>
      </c>
      <c r="E85" s="2858">
        <v>0.1</v>
      </c>
      <c r="F85" s="2858">
        <v>15</v>
      </c>
    </row>
    <row r="86" spans="1:6" ht="13.5">
      <c r="A86" s="2858">
        <v>14</v>
      </c>
      <c r="B86" s="3559"/>
      <c r="C86" s="2832" t="s">
        <v>2669</v>
      </c>
      <c r="D86" s="2832" t="s">
        <v>2670</v>
      </c>
      <c r="E86" s="2858">
        <v>0.1</v>
      </c>
      <c r="F86" s="2858">
        <v>15</v>
      </c>
    </row>
    <row r="87" spans="1:6" ht="13.5">
      <c r="A87" s="2858">
        <v>15</v>
      </c>
      <c r="B87" s="3559"/>
      <c r="C87" s="2832" t="s">
        <v>2671</v>
      </c>
      <c r="D87" s="2832" t="s">
        <v>2672</v>
      </c>
      <c r="E87" s="2858">
        <v>0.1</v>
      </c>
      <c r="F87" s="2858">
        <v>15</v>
      </c>
    </row>
    <row r="88" spans="1:6" ht="24">
      <c r="A88" s="2858">
        <v>16</v>
      </c>
      <c r="B88" s="3559"/>
      <c r="C88" s="2832" t="s">
        <v>2673</v>
      </c>
      <c r="D88" s="2832" t="s">
        <v>2674</v>
      </c>
      <c r="E88" s="2858">
        <v>0.1</v>
      </c>
      <c r="F88" s="2858">
        <v>15</v>
      </c>
    </row>
    <row r="89" spans="1:6" ht="24">
      <c r="A89" s="2858">
        <v>17</v>
      </c>
      <c r="B89" s="3568"/>
      <c r="C89" s="2832" t="s">
        <v>2675</v>
      </c>
      <c r="D89" s="2832" t="s">
        <v>2676</v>
      </c>
      <c r="E89" s="2858">
        <v>0.1</v>
      </c>
      <c r="F89" s="2858">
        <v>15</v>
      </c>
    </row>
    <row r="90" spans="1:6" ht="13.5">
      <c r="A90" s="2858">
        <v>18</v>
      </c>
      <c r="B90" s="3564" t="s">
        <v>2677</v>
      </c>
      <c r="C90" s="2832" t="s">
        <v>2678</v>
      </c>
      <c r="D90" s="2832" t="s">
        <v>2679</v>
      </c>
      <c r="E90" s="2858">
        <v>0.2</v>
      </c>
      <c r="F90" s="2858">
        <v>25</v>
      </c>
    </row>
    <row r="91" spans="1:6" ht="24">
      <c r="A91" s="2858">
        <v>19</v>
      </c>
      <c r="B91" s="3559"/>
      <c r="C91" s="2832" t="s">
        <v>2680</v>
      </c>
      <c r="D91" s="2832" t="s">
        <v>2681</v>
      </c>
      <c r="E91" s="2858">
        <v>0.2</v>
      </c>
      <c r="F91" s="2858">
        <v>25</v>
      </c>
    </row>
    <row r="92" spans="1:6" ht="13.5">
      <c r="A92" s="2858">
        <v>20</v>
      </c>
      <c r="B92" s="3559"/>
      <c r="C92" s="2832" t="s">
        <v>2682</v>
      </c>
      <c r="D92" s="2832" t="s">
        <v>2683</v>
      </c>
      <c r="E92" s="2858">
        <v>0.15</v>
      </c>
      <c r="F92" s="2858">
        <v>20</v>
      </c>
    </row>
    <row r="93" spans="1:6" ht="13.5">
      <c r="A93" s="2858">
        <v>21</v>
      </c>
      <c r="B93" s="3559"/>
      <c r="C93" s="2832" t="s">
        <v>2684</v>
      </c>
      <c r="D93" s="2832" t="s">
        <v>2685</v>
      </c>
      <c r="E93" s="2858">
        <v>0.15</v>
      </c>
      <c r="F93" s="2858">
        <v>20</v>
      </c>
    </row>
    <row r="94" spans="1:6" ht="13.5">
      <c r="A94" s="2858">
        <v>22</v>
      </c>
      <c r="B94" s="3559"/>
      <c r="C94" s="2832" t="s">
        <v>2686</v>
      </c>
      <c r="D94" s="2832" t="s">
        <v>2687</v>
      </c>
      <c r="E94" s="2858">
        <v>0.15</v>
      </c>
      <c r="F94" s="2858">
        <v>20</v>
      </c>
    </row>
    <row r="95" spans="1:6" ht="36">
      <c r="A95" s="2858">
        <v>23</v>
      </c>
      <c r="B95" s="3559"/>
      <c r="C95" s="2832" t="s">
        <v>2688</v>
      </c>
      <c r="D95" s="2832" t="s">
        <v>2689</v>
      </c>
      <c r="E95" s="2858">
        <v>0.15</v>
      </c>
      <c r="F95" s="2858">
        <v>20</v>
      </c>
    </row>
    <row r="96" spans="1:6" ht="13.5">
      <c r="A96" s="2858">
        <v>24</v>
      </c>
      <c r="B96" s="3559"/>
      <c r="C96" s="2832" t="s">
        <v>2690</v>
      </c>
      <c r="D96" s="2832" t="s">
        <v>2691</v>
      </c>
      <c r="E96" s="2858">
        <v>0.1</v>
      </c>
      <c r="F96" s="2858">
        <v>15</v>
      </c>
    </row>
    <row r="97" spans="1:6" ht="13.5">
      <c r="A97" s="2858">
        <v>25</v>
      </c>
      <c r="B97" s="3559"/>
      <c r="C97" s="2832" t="s">
        <v>2692</v>
      </c>
      <c r="D97" s="2832" t="s">
        <v>2693</v>
      </c>
      <c r="E97" s="2858">
        <v>0.1</v>
      </c>
      <c r="F97" s="2858">
        <v>15</v>
      </c>
    </row>
    <row r="98" spans="1:6" ht="24">
      <c r="A98" s="2858">
        <v>26</v>
      </c>
      <c r="B98" s="3559"/>
      <c r="C98" s="2832" t="s">
        <v>2694</v>
      </c>
      <c r="D98" s="2832" t="s">
        <v>2695</v>
      </c>
      <c r="E98" s="2858">
        <v>0.1</v>
      </c>
      <c r="F98" s="2858">
        <v>15</v>
      </c>
    </row>
    <row r="99" spans="1:6" ht="24">
      <c r="A99" s="2858">
        <v>27</v>
      </c>
      <c r="B99" s="3559"/>
      <c r="C99" s="2832" t="s">
        <v>2696</v>
      </c>
      <c r="D99" s="2832" t="s">
        <v>2697</v>
      </c>
      <c r="E99" s="2858">
        <v>0.1</v>
      </c>
      <c r="F99" s="2858">
        <v>15</v>
      </c>
    </row>
    <row r="100" spans="1:6" ht="13.5">
      <c r="A100" s="2858">
        <v>28</v>
      </c>
      <c r="B100" s="3559"/>
      <c r="C100" s="2832" t="s">
        <v>2698</v>
      </c>
      <c r="D100" s="2832" t="s">
        <v>2699</v>
      </c>
      <c r="E100" s="2858">
        <v>0.1</v>
      </c>
      <c r="F100" s="2858">
        <v>15</v>
      </c>
    </row>
    <row r="101" spans="1:6" ht="13.5">
      <c r="A101" s="2858">
        <v>29</v>
      </c>
      <c r="B101" s="3559"/>
      <c r="C101" s="2832" t="s">
        <v>2700</v>
      </c>
      <c r="D101" s="2832" t="s">
        <v>2701</v>
      </c>
      <c r="E101" s="2858">
        <v>0.1</v>
      </c>
      <c r="F101" s="2858">
        <v>15</v>
      </c>
    </row>
    <row r="102" spans="1:6" ht="13.5">
      <c r="A102" s="2858">
        <v>30</v>
      </c>
      <c r="B102" s="3559"/>
      <c r="C102" s="2832" t="s">
        <v>2702</v>
      </c>
      <c r="D102" s="2832" t="s">
        <v>2703</v>
      </c>
      <c r="E102" s="2858">
        <v>0.1</v>
      </c>
      <c r="F102" s="2858">
        <v>15</v>
      </c>
    </row>
    <row r="103" spans="1:6" ht="24">
      <c r="A103" s="2858">
        <v>31</v>
      </c>
      <c r="B103" s="3559"/>
      <c r="C103" s="2832" t="s">
        <v>2704</v>
      </c>
      <c r="D103" s="2832" t="s">
        <v>2705</v>
      </c>
      <c r="E103" s="2858">
        <v>0.1</v>
      </c>
      <c r="F103" s="2858">
        <v>15</v>
      </c>
    </row>
    <row r="104" spans="1:6" ht="24">
      <c r="A104" s="2858">
        <v>32</v>
      </c>
      <c r="B104" s="3559"/>
      <c r="C104" s="2832" t="s">
        <v>2706</v>
      </c>
      <c r="D104" s="2832" t="s">
        <v>2707</v>
      </c>
      <c r="E104" s="2858">
        <v>0.1</v>
      </c>
      <c r="F104" s="2858">
        <v>15</v>
      </c>
    </row>
    <row r="105" spans="1:6" ht="24">
      <c r="A105" s="2858">
        <v>33</v>
      </c>
      <c r="B105" s="3559"/>
      <c r="C105" s="2832" t="s">
        <v>2708</v>
      </c>
      <c r="D105" s="2832" t="s">
        <v>2709</v>
      </c>
      <c r="E105" s="2858">
        <v>0.1</v>
      </c>
      <c r="F105" s="2858">
        <v>15</v>
      </c>
    </row>
    <row r="106" spans="1:6" ht="24">
      <c r="A106" s="2858">
        <v>34</v>
      </c>
      <c r="B106" s="3568"/>
      <c r="C106" s="2832" t="s">
        <v>2710</v>
      </c>
      <c r="D106" s="2832" t="s">
        <v>2711</v>
      </c>
      <c r="E106" s="2858">
        <v>0.1</v>
      </c>
      <c r="F106" s="2858">
        <v>15</v>
      </c>
    </row>
    <row r="107" spans="1:6" ht="24">
      <c r="A107" s="2858">
        <v>35</v>
      </c>
      <c r="B107" s="3564" t="s">
        <v>2712</v>
      </c>
      <c r="C107" s="2858" t="s">
        <v>2713</v>
      </c>
      <c r="D107" s="2832" t="s">
        <v>2714</v>
      </c>
      <c r="E107" s="2858">
        <v>0.15</v>
      </c>
      <c r="F107" s="2858">
        <v>20</v>
      </c>
    </row>
    <row r="108" spans="1:6" ht="13.5">
      <c r="A108" s="2858">
        <v>36</v>
      </c>
      <c r="B108" s="3559"/>
      <c r="C108" s="2858" t="s">
        <v>2715</v>
      </c>
      <c r="D108" s="2832" t="s">
        <v>2716</v>
      </c>
      <c r="E108" s="2858">
        <v>0.15</v>
      </c>
      <c r="F108" s="2858">
        <v>20</v>
      </c>
    </row>
    <row r="109" spans="1:6" ht="13.5">
      <c r="A109" s="2858">
        <v>37</v>
      </c>
      <c r="B109" s="3559"/>
      <c r="C109" s="2858" t="s">
        <v>2717</v>
      </c>
      <c r="D109" s="2832" t="s">
        <v>2718</v>
      </c>
      <c r="E109" s="2858">
        <v>0.15</v>
      </c>
      <c r="F109" s="2858">
        <v>20</v>
      </c>
    </row>
    <row r="110" spans="1:6" ht="13.5">
      <c r="A110" s="2858">
        <v>38</v>
      </c>
      <c r="B110" s="3559"/>
      <c r="C110" s="2858" t="s">
        <v>2719</v>
      </c>
      <c r="D110" s="2832" t="s">
        <v>2720</v>
      </c>
      <c r="E110" s="2858">
        <v>0.1</v>
      </c>
      <c r="F110" s="2858">
        <v>15</v>
      </c>
    </row>
    <row r="111" spans="1:6" ht="24">
      <c r="A111" s="2858">
        <v>39</v>
      </c>
      <c r="B111" s="3559"/>
      <c r="C111" s="2858" t="s">
        <v>2721</v>
      </c>
      <c r="D111" s="2832" t="s">
        <v>2722</v>
      </c>
      <c r="E111" s="2858">
        <v>0.1</v>
      </c>
      <c r="F111" s="2858">
        <v>15</v>
      </c>
    </row>
    <row r="112" spans="1:6" ht="24">
      <c r="A112" s="2858">
        <v>40</v>
      </c>
      <c r="B112" s="3568"/>
      <c r="C112" s="2858" t="s">
        <v>2723</v>
      </c>
      <c r="D112" s="2832" t="s">
        <v>2724</v>
      </c>
      <c r="E112" s="2858">
        <v>0.1</v>
      </c>
      <c r="F112" s="2858">
        <v>15</v>
      </c>
    </row>
    <row r="113" spans="1:6" ht="13.5">
      <c r="A113" s="2858">
        <v>41</v>
      </c>
      <c r="B113" s="3569" t="s">
        <v>2725</v>
      </c>
      <c r="C113" s="2858" t="s">
        <v>2726</v>
      </c>
      <c r="D113" s="2832" t="s">
        <v>2727</v>
      </c>
      <c r="E113" s="2858">
        <v>0.1</v>
      </c>
      <c r="F113" s="2858">
        <v>15</v>
      </c>
    </row>
    <row r="114" spans="1:6" ht="13.5">
      <c r="A114" s="2858">
        <v>42</v>
      </c>
      <c r="B114" s="3569"/>
      <c r="C114" s="2858" t="s">
        <v>2728</v>
      </c>
      <c r="D114" s="2832" t="s">
        <v>2729</v>
      </c>
      <c r="E114" s="2858">
        <v>0.1</v>
      </c>
      <c r="F114" s="2858">
        <v>15</v>
      </c>
    </row>
    <row r="115" spans="1:6" ht="24">
      <c r="A115" s="2858">
        <v>43</v>
      </c>
      <c r="B115" s="3569"/>
      <c r="C115" s="2858" t="s">
        <v>2730</v>
      </c>
      <c r="D115" s="2832" t="s">
        <v>2731</v>
      </c>
      <c r="E115" s="2858">
        <v>0.1</v>
      </c>
      <c r="F115" s="2858">
        <v>15</v>
      </c>
    </row>
    <row r="116" spans="1:6" ht="13.5">
      <c r="A116" s="2858">
        <v>44</v>
      </c>
      <c r="B116" s="3564" t="s">
        <v>2732</v>
      </c>
      <c r="C116" s="2858" t="s">
        <v>2733</v>
      </c>
      <c r="D116" s="2832" t="s">
        <v>2734</v>
      </c>
      <c r="E116" s="2858">
        <v>0.1</v>
      </c>
      <c r="F116" s="2858">
        <v>15</v>
      </c>
    </row>
    <row r="117" spans="1:6" ht="24">
      <c r="A117" s="2858">
        <v>45</v>
      </c>
      <c r="B117" s="3568"/>
      <c r="C117" s="2832" t="s">
        <v>2735</v>
      </c>
      <c r="D117" s="2832" t="s">
        <v>2736</v>
      </c>
      <c r="E117" s="2858">
        <v>0.1</v>
      </c>
      <c r="F117" s="2858">
        <v>15</v>
      </c>
    </row>
    <row r="118" spans="1:6" ht="24">
      <c r="A118" s="2858">
        <v>46</v>
      </c>
      <c r="B118" s="3564" t="s">
        <v>2737</v>
      </c>
      <c r="C118" s="2858" t="s">
        <v>2738</v>
      </c>
      <c r="D118" s="2832" t="s">
        <v>2739</v>
      </c>
      <c r="E118" s="2858">
        <v>0.1</v>
      </c>
      <c r="F118" s="2858">
        <v>15</v>
      </c>
    </row>
    <row r="119" spans="1:6" ht="24">
      <c r="A119" s="2858">
        <v>47</v>
      </c>
      <c r="B119" s="3568"/>
      <c r="C119" s="2858" t="s">
        <v>2740</v>
      </c>
      <c r="D119" s="2832" t="s">
        <v>2741</v>
      </c>
      <c r="E119" s="2858">
        <v>0.1</v>
      </c>
      <c r="F119" s="2858">
        <v>15</v>
      </c>
    </row>
    <row r="120" spans="1:6" ht="13.5">
      <c r="A120" s="2858">
        <v>48</v>
      </c>
      <c r="B120" s="3564" t="s">
        <v>2742</v>
      </c>
      <c r="C120" s="2858" t="s">
        <v>2743</v>
      </c>
      <c r="D120" s="2832" t="s">
        <v>2744</v>
      </c>
      <c r="E120" s="2858">
        <v>0.1</v>
      </c>
      <c r="F120" s="2858">
        <v>15</v>
      </c>
    </row>
    <row r="121" spans="1:6" ht="13.5">
      <c r="A121" s="2858">
        <v>49</v>
      </c>
      <c r="B121" s="3568"/>
      <c r="C121" s="2858" t="s">
        <v>2745</v>
      </c>
      <c r="D121" s="2832" t="s">
        <v>2746</v>
      </c>
      <c r="E121" s="2858">
        <v>0.1</v>
      </c>
      <c r="F121" s="2858">
        <v>15</v>
      </c>
    </row>
    <row r="122" spans="1:6" ht="24">
      <c r="A122" s="2858">
        <v>50</v>
      </c>
      <c r="B122" s="3569" t="s">
        <v>2747</v>
      </c>
      <c r="C122" s="2858" t="s">
        <v>2748</v>
      </c>
      <c r="D122" s="2832" t="s">
        <v>2749</v>
      </c>
      <c r="E122" s="2858">
        <v>0.1</v>
      </c>
      <c r="F122" s="2858">
        <v>15</v>
      </c>
    </row>
    <row r="123" spans="1:6" ht="24">
      <c r="A123" s="2858">
        <v>51</v>
      </c>
      <c r="B123" s="3569"/>
      <c r="C123" s="2858" t="s">
        <v>2750</v>
      </c>
      <c r="D123" s="2832" t="s">
        <v>2751</v>
      </c>
      <c r="E123" s="2858">
        <v>0.1</v>
      </c>
      <c r="F123" s="2858">
        <v>15</v>
      </c>
    </row>
    <row r="124" spans="1:6" ht="24">
      <c r="A124" s="2858">
        <v>52</v>
      </c>
      <c r="B124" s="3569" t="s">
        <v>2752</v>
      </c>
      <c r="C124" s="2858" t="s">
        <v>2753</v>
      </c>
      <c r="D124" s="2832" t="s">
        <v>2754</v>
      </c>
      <c r="E124" s="2858">
        <v>0.1</v>
      </c>
      <c r="F124" s="2858">
        <v>15</v>
      </c>
    </row>
    <row r="125" spans="1:6" ht="24">
      <c r="A125" s="2858">
        <v>53</v>
      </c>
      <c r="B125" s="3569"/>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569" t="s">
        <v>2760</v>
      </c>
      <c r="C127" s="2858" t="s">
        <v>2761</v>
      </c>
      <c r="D127" s="2832" t="s">
        <v>2762</v>
      </c>
      <c r="E127" s="2858">
        <v>0.1</v>
      </c>
      <c r="F127" s="2858">
        <v>15</v>
      </c>
    </row>
    <row r="128" spans="1:6" ht="13.5">
      <c r="A128" s="2858">
        <v>56</v>
      </c>
      <c r="B128" s="3569"/>
      <c r="C128" s="2858" t="s">
        <v>2763</v>
      </c>
      <c r="D128" s="2832" t="s">
        <v>2764</v>
      </c>
      <c r="E128" s="2858">
        <v>0.1</v>
      </c>
      <c r="F128" s="2858">
        <v>15</v>
      </c>
    </row>
    <row r="129" spans="1:6" ht="24">
      <c r="A129" s="2858">
        <v>57</v>
      </c>
      <c r="B129" s="3569"/>
      <c r="C129" s="2858" t="s">
        <v>2765</v>
      </c>
      <c r="D129" s="2832" t="s">
        <v>2766</v>
      </c>
      <c r="E129" s="2858">
        <v>0.1</v>
      </c>
      <c r="F129" s="2858">
        <v>15</v>
      </c>
    </row>
    <row r="130" spans="1:6" ht="24">
      <c r="A130" s="2858">
        <v>58</v>
      </c>
      <c r="B130" s="3569" t="s">
        <v>2767</v>
      </c>
      <c r="C130" s="2858" t="s">
        <v>2768</v>
      </c>
      <c r="D130" s="2832" t="s">
        <v>2769</v>
      </c>
      <c r="E130" s="2858">
        <v>0.1</v>
      </c>
      <c r="F130" s="2858">
        <v>15</v>
      </c>
    </row>
    <row r="131" spans="1:6" ht="13.5">
      <c r="A131" s="2858">
        <v>59</v>
      </c>
      <c r="B131" s="3569"/>
      <c r="C131" s="2858" t="s">
        <v>2770</v>
      </c>
      <c r="D131" s="2832" t="s">
        <v>2771</v>
      </c>
      <c r="E131" s="2858">
        <v>0.1</v>
      </c>
      <c r="F131" s="2858">
        <v>15</v>
      </c>
    </row>
    <row r="132" spans="1:6" ht="13.5">
      <c r="A132" s="2858">
        <v>60</v>
      </c>
      <c r="B132" s="3564" t="s">
        <v>2772</v>
      </c>
      <c r="C132" s="2858" t="s">
        <v>2773</v>
      </c>
      <c r="D132" s="2832" t="s">
        <v>2774</v>
      </c>
      <c r="E132" s="2858">
        <v>0.1</v>
      </c>
      <c r="F132" s="2858">
        <v>15</v>
      </c>
    </row>
    <row r="133" spans="1:6" ht="13.5">
      <c r="A133" s="2858">
        <v>61</v>
      </c>
      <c r="B133" s="3568"/>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569" t="s">
        <v>2780</v>
      </c>
      <c r="C135" s="2858" t="s">
        <v>2781</v>
      </c>
      <c r="D135" s="2832" t="s">
        <v>2782</v>
      </c>
      <c r="E135" s="2858">
        <v>0.1</v>
      </c>
      <c r="F135" s="2858">
        <v>15</v>
      </c>
    </row>
    <row r="136" spans="1:6" ht="13.5">
      <c r="A136" s="2858">
        <v>64</v>
      </c>
      <c r="B136" s="3569"/>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1.1468</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1.044</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86716</v>
      </c>
      <c r="C2" s="2" t="s">
        <v>106</v>
      </c>
      <c r="D2" s="191"/>
      <c r="E2" s="191"/>
      <c r="F2" s="191"/>
      <c r="G2" s="191"/>
    </row>
    <row r="3" spans="1:7" s="192" customFormat="1" ht="18" customHeight="1" thickBot="1">
      <c r="A3" s="195" t="s">
        <v>58</v>
      </c>
      <c r="B3" s="196">
        <f ca="1">ROUND(B2*10000/'数据-汇总表'!E3,0)</f>
        <v>6795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2552</v>
      </c>
      <c r="D10" s="795">
        <f>'数据-汇总表'!E6</f>
        <v>127615.19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2552</v>
      </c>
      <c r="D19" s="204">
        <f>'数据-汇总表'!E3</f>
        <v>127615.19</v>
      </c>
      <c r="E19" s="203">
        <f>'数据-取费表'!B31</f>
        <v>200</v>
      </c>
      <c r="F19" s="223"/>
      <c r="G19" s="1" t="s">
        <v>436</v>
      </c>
    </row>
    <row r="20" spans="1:7" s="206" customFormat="1" ht="13.5" customHeight="1">
      <c r="A20" s="731" t="s">
        <v>419</v>
      </c>
      <c r="B20" s="202" t="s">
        <v>77</v>
      </c>
      <c r="C20" s="224">
        <f>ROUND((C5+C19)*F20,0)</f>
        <v>695</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1864</v>
      </c>
      <c r="D22" s="227">
        <f ca="1">C26</f>
        <v>1.1999999999999999E-3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1635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202</v>
      </c>
      <c r="D24" s="230"/>
      <c r="E24" s="230"/>
      <c r="F24" s="231"/>
      <c r="G24" s="232" t="s">
        <v>82</v>
      </c>
    </row>
    <row r="25" spans="1:7" s="206" customFormat="1" ht="24">
      <c r="A25" s="734" t="s">
        <v>348</v>
      </c>
      <c r="B25" s="207" t="s">
        <v>420</v>
      </c>
      <c r="C25" s="1042">
        <f ca="1">ROUND(IF('数据-取费表'!B22&lt;=1,C20*F22*'数据-取费表'!B23/2,C20*(POWER((1+F22),'数据-取费表'!B23/2)-1)),0)</f>
        <v>27</v>
      </c>
      <c r="D25" s="230"/>
      <c r="E25" s="233"/>
      <c r="F25" s="231"/>
      <c r="G25" s="234" t="s">
        <v>83</v>
      </c>
    </row>
    <row r="26" spans="1:7" s="206" customFormat="1">
      <c r="A26" s="734" t="s">
        <v>350</v>
      </c>
      <c r="B26" s="207" t="s">
        <v>422</v>
      </c>
      <c r="C26" s="230">
        <f ca="1">ROUND(IF('数据-取费表'!B22&lt;=1,F21*F22*'数据-取费表'!B23/2,F21*(POWER((1+F22),'数据-取费表'!B23/2)-1)),4)</f>
        <v>1.1999999999999999E-3</v>
      </c>
      <c r="D26" s="230"/>
      <c r="E26" s="233"/>
      <c r="F26" s="231"/>
      <c r="G26" s="235"/>
    </row>
    <row r="27" spans="1:7" s="206" customFormat="1" ht="24.75">
      <c r="A27" s="731" t="s">
        <v>342</v>
      </c>
      <c r="B27" s="236" t="s">
        <v>85</v>
      </c>
      <c r="C27" s="237">
        <f>C28</f>
        <v>1909</v>
      </c>
      <c r="D27" s="227">
        <f>C29</f>
        <v>2.3999999999999998E-3</v>
      </c>
      <c r="E27" s="228" t="s">
        <v>99</v>
      </c>
      <c r="F27" s="238">
        <f>'数据-取费表'!Q16</f>
        <v>0.08</v>
      </c>
      <c r="G27" s="239" t="s">
        <v>431</v>
      </c>
    </row>
    <row r="28" spans="1:7" s="206" customFormat="1" ht="13.5" customHeight="1">
      <c r="A28" s="734" t="s">
        <v>349</v>
      </c>
      <c r="B28" s="240" t="s">
        <v>424</v>
      </c>
      <c r="C28" s="241">
        <f>ROUND((C5+C19+C20)*F27*'数据-取费表'!B21/'数据-取费表'!B20,0)</f>
        <v>1909</v>
      </c>
      <c r="D28" s="227"/>
      <c r="E28" s="228"/>
      <c r="F28" s="238"/>
      <c r="G28" s="239"/>
    </row>
    <row r="29" spans="1:7" s="206" customFormat="1" ht="13.5" customHeight="1">
      <c r="A29" s="734" t="s">
        <v>347</v>
      </c>
      <c r="B29" s="240" t="s">
        <v>425</v>
      </c>
      <c r="C29" s="230">
        <f>ROUND(C21*F27*'数据-取费表'!B21/'数据-取费表'!B20,4)</f>
        <v>2.3999999999999998E-3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30229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63999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57427</v>
      </c>
      <c r="D34" s="209"/>
      <c r="E34" s="212"/>
      <c r="F34" s="249">
        <f>IF('数据-取费表'!B24=0,1,'数据-取费表'!N16)</f>
        <v>1</v>
      </c>
      <c r="G34" s="211" t="s">
        <v>89</v>
      </c>
    </row>
    <row r="35" spans="1:7" ht="13.5" customHeight="1">
      <c r="A35" s="734" t="s">
        <v>351</v>
      </c>
      <c r="B35" s="207" t="s">
        <v>33</v>
      </c>
      <c r="C35" s="212">
        <f>ROUND(C34*F35,0)</f>
        <v>2871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2552</v>
      </c>
      <c r="D37" s="209">
        <f>'数据-汇总表'!E3</f>
        <v>127615.19</v>
      </c>
      <c r="E37" s="241">
        <f>'数据-取费表'!B35</f>
        <v>200</v>
      </c>
      <c r="F37" s="251"/>
      <c r="G37" s="253" t="s">
        <v>92</v>
      </c>
    </row>
    <row r="38" spans="1:7" ht="13.5" customHeight="1">
      <c r="A38" s="734" t="s">
        <v>354</v>
      </c>
      <c r="B38" s="207" t="s">
        <v>36</v>
      </c>
      <c r="C38" s="212">
        <f>ROUND(C34*F38,0)</f>
        <v>1149</v>
      </c>
      <c r="D38" s="212"/>
      <c r="E38" s="212"/>
      <c r="F38" s="251">
        <f>'数据-取费表'!B36</f>
        <v>0.02</v>
      </c>
      <c r="G38" s="211" t="s">
        <v>90</v>
      </c>
    </row>
    <row r="39" spans="1:7" s="206" customFormat="1" ht="13.5" customHeight="1">
      <c r="A39" s="731" t="s">
        <v>338</v>
      </c>
      <c r="B39" s="202" t="s">
        <v>77</v>
      </c>
      <c r="C39" s="224">
        <f>ROUND(C33*F20,0)</f>
        <v>1920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2564</v>
      </c>
      <c r="D41" s="227">
        <f ca="1">C44</f>
        <v>1.1999999999999999E-3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2489</v>
      </c>
      <c r="D42" s="230"/>
      <c r="E42" s="230"/>
      <c r="F42" s="231"/>
      <c r="G42" s="3435" t="s">
        <v>94</v>
      </c>
    </row>
    <row r="43" spans="1:7" ht="13.5" customHeight="1">
      <c r="A43" s="734" t="s">
        <v>347</v>
      </c>
      <c r="B43" s="207" t="s">
        <v>426</v>
      </c>
      <c r="C43" s="230">
        <f ca="1">ROUND(IF('数据-取费表'!B22&lt;=1,C39*F22*'数据-取费表'!B21/2,C39*(POWER((1+F22),'数据-取费表'!B21/2)-1)),0)</f>
        <v>75</v>
      </c>
      <c r="D43" s="230"/>
      <c r="E43" s="230"/>
      <c r="F43" s="231"/>
      <c r="G43" s="3436"/>
    </row>
    <row r="44" spans="1:7" ht="13.5" customHeight="1">
      <c r="A44" s="734" t="s">
        <v>348</v>
      </c>
      <c r="B44" s="207" t="s">
        <v>428</v>
      </c>
      <c r="C44" s="230">
        <f ca="1">ROUND(IF('数据-取费表'!B22&lt;=1,C40*F22*'数据-取费表'!B21/2,C40*(POWER((1+F22),'数据-取费表'!B21/2)-1)),4)</f>
        <v>1.1999999999999999E-3</v>
      </c>
      <c r="D44" s="230"/>
      <c r="E44" s="230"/>
      <c r="F44" s="231"/>
      <c r="G44" s="3437"/>
    </row>
    <row r="45" spans="1:7" s="206" customFormat="1" ht="13.5" customHeight="1">
      <c r="A45" s="731" t="s">
        <v>341</v>
      </c>
      <c r="B45" s="236" t="s">
        <v>85</v>
      </c>
      <c r="C45" s="237">
        <f>C46</f>
        <v>5274</v>
      </c>
      <c r="D45" s="227">
        <f>C47</f>
        <v>2.3999999999999998E-3</v>
      </c>
      <c r="E45" s="228" t="s">
        <v>102</v>
      </c>
      <c r="F45" s="238"/>
      <c r="G45" s="239" t="s">
        <v>434</v>
      </c>
    </row>
    <row r="46" spans="1:7" s="206" customFormat="1" ht="13.5" customHeight="1">
      <c r="A46" s="734" t="s">
        <v>349</v>
      </c>
      <c r="B46" s="240" t="s">
        <v>427</v>
      </c>
      <c r="C46" s="241">
        <f>ROUND((C33+C39)*F27,0)</f>
        <v>5274</v>
      </c>
      <c r="D46" s="255"/>
      <c r="E46" s="228"/>
      <c r="F46" s="238"/>
      <c r="G46" s="239"/>
    </row>
    <row r="47" spans="1:7" s="206" customFormat="1" ht="13.5" customHeight="1">
      <c r="A47" s="734" t="s">
        <v>347</v>
      </c>
      <c r="B47" s="240" t="s">
        <v>429</v>
      </c>
      <c r="C47" s="230">
        <f>ROUND(C40*F27,4)</f>
        <v>2.3999999999999998E-3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80695</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56487</v>
      </c>
      <c r="D51" s="224"/>
      <c r="E51" s="224"/>
      <c r="F51" s="256"/>
      <c r="G51" s="226" t="s">
        <v>37</v>
      </c>
    </row>
    <row r="52" spans="1:7" s="200" customFormat="1" ht="16.5" thickBot="1">
      <c r="A52" s="257" t="s">
        <v>38</v>
      </c>
      <c r="B52" s="258"/>
      <c r="C52" s="259">
        <f ca="1">C31+C51</f>
        <v>86716</v>
      </c>
      <c r="D52" s="258"/>
      <c r="E52" s="258"/>
      <c r="F52" s="258"/>
      <c r="G52" s="260"/>
    </row>
    <row r="55" spans="1:7" ht="15">
      <c r="B55" s="262" t="s">
        <v>39</v>
      </c>
      <c r="C55" s="263"/>
    </row>
    <row r="56" spans="1:7">
      <c r="B56" s="265" t="s">
        <v>40</v>
      </c>
      <c r="C56" s="266">
        <f ca="1">ROUND(C51/C52,3)</f>
        <v>0.65100000000000002</v>
      </c>
    </row>
    <row r="57" spans="1:7">
      <c r="B57" s="265" t="s">
        <v>41</v>
      </c>
      <c r="C57" s="267">
        <f ca="1">1-C56</f>
        <v>0.34899999999999998</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70" t="s">
        <v>3172</v>
      </c>
      <c r="B1" s="3570"/>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571" t="s">
        <v>3223</v>
      </c>
      <c r="B1" s="3571"/>
      <c r="C1" s="3571"/>
      <c r="D1" s="3571"/>
      <c r="E1" s="3571"/>
      <c r="F1" s="3572"/>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45771</v>
      </c>
      <c r="B1" s="2930" t="s">
        <v>3369</v>
      </c>
      <c r="C1" s="2931"/>
      <c r="D1" s="2931"/>
      <c r="E1" s="2931"/>
      <c r="F1" s="2931"/>
      <c r="G1" s="2931"/>
      <c r="H1" s="2931"/>
      <c r="I1" s="2931"/>
      <c r="J1" s="2897"/>
      <c r="K1" s="2931" t="s">
        <v>454</v>
      </c>
      <c r="L1" s="2931"/>
      <c r="M1" s="2931"/>
      <c r="N1" s="2931"/>
      <c r="O1" s="2931"/>
      <c r="P1" s="2931"/>
      <c r="Q1" s="2897"/>
      <c r="R1" s="3573" t="s">
        <v>456</v>
      </c>
      <c r="S1" s="3574"/>
      <c r="T1" s="3574"/>
      <c r="U1" s="3574"/>
      <c r="V1" s="3574"/>
      <c r="W1" s="3574"/>
      <c r="X1" s="2897"/>
      <c r="Y1" s="3573" t="s">
        <v>457</v>
      </c>
      <c r="Z1" s="3574"/>
      <c r="AA1" s="3574"/>
      <c r="AB1" s="3574"/>
      <c r="AC1" s="3574"/>
      <c r="AD1" s="3574"/>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2.75">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3393</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3372</v>
      </c>
    </row>
    <row r="27" spans="1:44">
      <c r="I27" s="1405" t="s">
        <v>2816</v>
      </c>
    </row>
    <row r="29" spans="1:44" s="2009" customFormat="1" ht="12.75">
      <c r="B29" s="2930" t="s">
        <v>3370</v>
      </c>
      <c r="C29" s="2931"/>
      <c r="D29" s="2931"/>
      <c r="E29" s="2931"/>
      <c r="F29" s="2931"/>
      <c r="G29" s="2931"/>
      <c r="H29" s="2931"/>
      <c r="I29" s="2931"/>
      <c r="J29" s="2897"/>
      <c r="K29" s="2931" t="s">
        <v>2817</v>
      </c>
      <c r="L29" s="2931"/>
      <c r="M29" s="2931"/>
      <c r="N29" s="2931"/>
      <c r="O29" s="2931"/>
      <c r="P29" s="2931"/>
      <c r="Q29" s="2897"/>
      <c r="R29" s="3573" t="s">
        <v>2818</v>
      </c>
      <c r="S29" s="3574"/>
      <c r="T29" s="3574"/>
      <c r="U29" s="3574"/>
      <c r="V29" s="3574"/>
      <c r="W29" s="3574"/>
      <c r="X29" s="2897"/>
      <c r="Y29" s="3573" t="s">
        <v>2819</v>
      </c>
      <c r="Z29" s="3574"/>
      <c r="AA29" s="3574"/>
      <c r="AB29" s="3574"/>
      <c r="AC29" s="3574"/>
      <c r="AD29" s="3574"/>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2.75">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3402</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3371</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78" t="s">
        <v>452</v>
      </c>
      <c r="C1" s="3578"/>
      <c r="D1" s="3578"/>
      <c r="E1" s="3578"/>
      <c r="F1" s="3578"/>
      <c r="G1" s="3574" t="s">
        <v>453</v>
      </c>
      <c r="H1" s="3574"/>
      <c r="I1" s="3574"/>
      <c r="J1" s="3574"/>
      <c r="K1" s="3574"/>
      <c r="L1" s="3574"/>
      <c r="N1" s="3574" t="s">
        <v>454</v>
      </c>
      <c r="O1" s="3574"/>
      <c r="P1" s="3574"/>
      <c r="Q1" s="3574"/>
      <c r="S1" s="3574" t="s">
        <v>455</v>
      </c>
      <c r="T1" s="3574"/>
      <c r="U1" s="3574"/>
      <c r="V1" s="3574"/>
      <c r="X1" s="3573" t="s">
        <v>456</v>
      </c>
      <c r="Y1" s="3574"/>
      <c r="Z1" s="3574"/>
      <c r="AA1" s="3574"/>
      <c r="AB1" s="3574"/>
      <c r="AD1" s="3573" t="s">
        <v>457</v>
      </c>
      <c r="AE1" s="3574"/>
      <c r="AF1" s="3574"/>
      <c r="AG1" s="3574"/>
      <c r="AH1" s="357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7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7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7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8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7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7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7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8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7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7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7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7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7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7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7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7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7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7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7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7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8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8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8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8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7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7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7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7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7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7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7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7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7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7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7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7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7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7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7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7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7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7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7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7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7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7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7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7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7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7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7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7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7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7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7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7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7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7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7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7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7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7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7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7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7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7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7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7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86" t="s">
        <v>2830</v>
      </c>
      <c r="B1" s="3586"/>
      <c r="C1" s="3586"/>
      <c r="D1" s="3586"/>
      <c r="E1" s="3586"/>
      <c r="F1" s="3586"/>
      <c r="G1" s="3587"/>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84"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85"/>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45771</v>
      </c>
      <c r="D1" s="1217" t="s">
        <v>603</v>
      </c>
      <c r="E1" s="1212">
        <f>'数据-取费表'!B22</f>
        <v>2.5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64" t="str">
        <f>IF(项目基本情况!B9="房地产市场价值","估价结果一览表","结果表-2")</f>
        <v>结果表-2</v>
      </c>
      <c r="B1" s="3264"/>
      <c r="C1" s="3264"/>
      <c r="D1" s="3264"/>
      <c r="E1" s="3264"/>
      <c r="F1" s="3264"/>
      <c r="G1" s="3264"/>
      <c r="H1" s="3264"/>
      <c r="I1" s="3264"/>
    </row>
    <row r="2" spans="1:9" ht="30" customHeight="1" thickTop="1">
      <c r="A2" s="3265" t="s">
        <v>928</v>
      </c>
      <c r="B2" s="3265" t="s">
        <v>929</v>
      </c>
      <c r="C2" s="3265" t="s">
        <v>930</v>
      </c>
      <c r="D2" s="3265" t="str">
        <f>结果表!D116</f>
        <v>出让国有建设用地使用权价值</v>
      </c>
      <c r="E2" s="3265"/>
      <c r="F2" s="3265" t="str">
        <f>结果表!F116</f>
        <v>在建建筑物价值</v>
      </c>
      <c r="G2" s="3265"/>
      <c r="H2" s="3265" t="str">
        <f>IF(项目基本情况!B9="房地产市场价值","房地产市场价值","房地产价值")</f>
        <v>房地产价值</v>
      </c>
      <c r="I2" s="3265"/>
    </row>
    <row r="3" spans="1:9" ht="15">
      <c r="A3" s="3266"/>
      <c r="B3" s="3266"/>
      <c r="C3" s="3266"/>
      <c r="D3" s="801" t="s">
        <v>925</v>
      </c>
      <c r="E3" s="801" t="s">
        <v>931</v>
      </c>
      <c r="F3" s="801" t="s">
        <v>925</v>
      </c>
      <c r="G3" s="801" t="s">
        <v>926</v>
      </c>
      <c r="H3" s="801" t="s">
        <v>925</v>
      </c>
      <c r="I3" s="801" t="s">
        <v>926</v>
      </c>
    </row>
    <row r="4" spans="1:9" ht="15">
      <c r="A4" s="1403" t="str">
        <f>项目基本情况!S2</f>
        <v>北京市房地产</v>
      </c>
      <c r="B4" s="801">
        <f>项目基本情况!C17</f>
        <v>127615.19</v>
      </c>
      <c r="C4" s="801">
        <f>项目基本情况!C18</f>
        <v>91882.52</v>
      </c>
      <c r="D4" s="801">
        <f ca="1">结果表!D118</f>
        <v>33530</v>
      </c>
      <c r="E4" s="801">
        <f ca="1">结果表!E118</f>
        <v>2627</v>
      </c>
      <c r="F4" s="801">
        <f ca="1">结果表!F118</f>
        <v>87517</v>
      </c>
      <c r="G4" s="801">
        <f ca="1">结果表!G118</f>
        <v>6858</v>
      </c>
      <c r="H4" s="801">
        <f ca="1">结果表!H118</f>
        <v>121047</v>
      </c>
      <c r="I4" s="801">
        <f ca="1">结果表!I118</f>
        <v>9485</v>
      </c>
    </row>
    <row r="5" spans="1:9" ht="30" customHeight="1">
      <c r="A5" s="3266" t="s">
        <v>927</v>
      </c>
      <c r="B5" s="3266"/>
      <c r="C5" s="3266"/>
      <c r="D5" s="3266" t="str">
        <f ca="1">结果表!D119</f>
        <v>叁亿叁仟伍佰叁拾万元整</v>
      </c>
      <c r="E5" s="3266"/>
      <c r="F5" s="3266" t="str">
        <f ca="1">结果表!F119</f>
        <v>捌亿柒仟伍佰壹拾柒万元整</v>
      </c>
      <c r="G5" s="3266"/>
      <c r="H5" s="3266" t="str">
        <f ca="1">结果表!H119</f>
        <v>壹拾贰亿壹仟零肆拾柒万元整</v>
      </c>
      <c r="I5" s="3266"/>
    </row>
    <row r="6" spans="1:9" ht="15.75">
      <c r="A6" s="3267" t="str">
        <f>结果表!A120</f>
        <v>估价师知悉的法定优先受偿款</v>
      </c>
      <c r="B6" s="3267"/>
      <c r="C6" s="3267"/>
      <c r="D6" s="3267">
        <f>结果表!D120</f>
        <v>0</v>
      </c>
      <c r="E6" s="3267"/>
      <c r="F6" s="3267"/>
      <c r="G6" s="3267"/>
      <c r="H6" s="3267"/>
      <c r="I6" s="3267"/>
    </row>
    <row r="7" spans="1:9" ht="15">
      <c r="A7" s="3266" t="s">
        <v>927</v>
      </c>
      <c r="B7" s="3266"/>
      <c r="C7" s="3266"/>
      <c r="D7" s="3268" t="str">
        <f>结果表!D121</f>
        <v>零元整</v>
      </c>
      <c r="E7" s="3269"/>
      <c r="F7" s="3269"/>
      <c r="G7" s="3269"/>
      <c r="H7" s="3269"/>
      <c r="I7" s="3270"/>
    </row>
    <row r="8" spans="1:9" ht="15.75">
      <c r="A8" s="3267" t="str">
        <f>结果表!A122</f>
        <v>房地产抵押价值</v>
      </c>
      <c r="B8" s="3267"/>
      <c r="C8" s="3267"/>
      <c r="D8" s="3267">
        <f ca="1">结果表!D122</f>
        <v>121047</v>
      </c>
      <c r="E8" s="3267"/>
      <c r="F8" s="3267"/>
      <c r="G8" s="3267"/>
      <c r="H8" s="3267"/>
      <c r="I8" s="3267"/>
    </row>
    <row r="9" spans="1:9" ht="15">
      <c r="A9" s="3266" t="s">
        <v>927</v>
      </c>
      <c r="B9" s="3266"/>
      <c r="C9" s="3266"/>
      <c r="D9" s="3266" t="str">
        <f ca="1">结果表!D123</f>
        <v>壹拾贰亿壹仟零肆拾柒万元整</v>
      </c>
      <c r="E9" s="3266"/>
      <c r="F9" s="3266"/>
      <c r="G9" s="3266"/>
      <c r="H9" s="3266"/>
      <c r="I9" s="3266"/>
    </row>
    <row r="10" spans="1:9" ht="15.75">
      <c r="A10" s="3267" t="str">
        <f>结果表!A124</f>
        <v/>
      </c>
      <c r="B10" s="3267"/>
      <c r="C10" s="3267"/>
      <c r="D10" s="3267" t="str">
        <f>结果表!D124</f>
        <v>——</v>
      </c>
      <c r="E10" s="3267"/>
      <c r="F10" s="3267"/>
      <c r="G10" s="3267"/>
      <c r="H10" s="3267"/>
      <c r="I10" s="3267"/>
    </row>
    <row r="11" spans="1:9" ht="15">
      <c r="A11" s="3266" t="s">
        <v>927</v>
      </c>
      <c r="B11" s="3266"/>
      <c r="C11" s="3266"/>
      <c r="D11" s="3266" t="e">
        <f>结果表!D125</f>
        <v>#VALUE!</v>
      </c>
      <c r="E11" s="3266"/>
      <c r="F11" s="3266"/>
      <c r="G11" s="3266"/>
      <c r="H11" s="3266"/>
      <c r="I11" s="3266"/>
    </row>
    <row r="12" spans="1:9" ht="15.75">
      <c r="A12" s="3267" t="str">
        <f>结果表!A126</f>
        <v/>
      </c>
      <c r="B12" s="3267"/>
      <c r="C12" s="3267"/>
      <c r="D12" s="3267" t="str">
        <f>结果表!D126</f>
        <v>——</v>
      </c>
      <c r="E12" s="3267"/>
      <c r="F12" s="3267"/>
      <c r="G12" s="3267"/>
      <c r="H12" s="3267"/>
      <c r="I12" s="3267"/>
    </row>
    <row r="13" spans="1:9" ht="15.75" thickBot="1">
      <c r="A13" s="3271" t="s">
        <v>927</v>
      </c>
      <c r="B13" s="3271"/>
      <c r="C13" s="3271"/>
      <c r="D13" s="3271" t="e">
        <f>结果表!D127</f>
        <v>#VALUE!</v>
      </c>
      <c r="E13" s="3271"/>
      <c r="F13" s="3271"/>
      <c r="G13" s="3271"/>
      <c r="H13" s="3271"/>
      <c r="I13" s="3271"/>
    </row>
    <row r="14" spans="1:9" ht="15" thickTop="1">
      <c r="A14" s="3272" t="s">
        <v>932</v>
      </c>
      <c r="B14" s="3272"/>
      <c r="C14" s="3272"/>
      <c r="D14" s="3272"/>
      <c r="E14" s="3272"/>
      <c r="F14" s="3272"/>
      <c r="G14" s="3272"/>
      <c r="H14" s="3272"/>
      <c r="I14" s="327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73" t="s">
        <v>949</v>
      </c>
      <c r="B1" s="3273"/>
      <c r="C1" s="3273"/>
      <c r="D1" s="3273"/>
    </row>
    <row r="2" spans="1:4" ht="18">
      <c r="A2" s="3274" t="s">
        <v>933</v>
      </c>
      <c r="B2" s="3274"/>
      <c r="C2" s="3274"/>
      <c r="D2" s="327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74" t="s">
        <v>939</v>
      </c>
      <c r="B6" s="3274"/>
      <c r="C6" s="3274"/>
      <c r="D6" s="327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75" t="s">
        <v>942</v>
      </c>
      <c r="B11" s="3276"/>
      <c r="C11" s="3276"/>
      <c r="D11" s="3276"/>
    </row>
    <row r="12" spans="1:4" ht="15.75">
      <c r="A12" s="32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7"/>
      <c r="C12" s="3277"/>
      <c r="D12" s="3277"/>
    </row>
    <row r="13" spans="1:4" ht="30" customHeight="1">
      <c r="A13" s="32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7"/>
      <c r="C13" s="3277"/>
      <c r="D13" s="3277"/>
    </row>
    <row r="14" spans="1:4" ht="15.75" customHeight="1">
      <c r="A14" s="3276" t="str">
        <f>IF(项目基本情况!B8="抵押","4.本次评估估价师所知悉的法定优先受偿款情况说明如下：","——")</f>
        <v>4.本次评估估价师所知悉的法定优先受偿款情况说明如下：</v>
      </c>
      <c r="B14" s="3277"/>
      <c r="C14" s="3277"/>
      <c r="D14" s="3277"/>
    </row>
    <row r="15" spans="1:4" ht="42" customHeight="1">
      <c r="A15" s="32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6"/>
      <c r="C15" s="3276"/>
      <c r="D15" s="3276"/>
    </row>
    <row r="16" spans="1:4" ht="30" customHeight="1">
      <c r="A16" s="3279" t="s">
        <v>943</v>
      </c>
      <c r="B16" s="3279"/>
      <c r="C16" s="3279"/>
      <c r="D16" s="3279"/>
    </row>
    <row r="17" spans="1:4" ht="144" customHeight="1">
      <c r="A17" s="3279" t="s">
        <v>944</v>
      </c>
      <c r="B17" s="3279"/>
      <c r="C17" s="3279"/>
      <c r="D17" s="3279"/>
    </row>
    <row r="18" spans="1:4" ht="15.75" customHeight="1">
      <c r="A18" s="3276" t="str">
        <f>IF(项目基本情况!B8="抵押",结果表!K120,"——")</f>
        <v>故，本次评估不存在估价师知悉的法定优先受偿款</v>
      </c>
      <c r="B18" s="3276"/>
      <c r="C18" s="3276"/>
      <c r="D18" s="3276"/>
    </row>
    <row r="19" spans="1:4" ht="46.5" customHeight="1">
      <c r="A19" s="32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6"/>
      <c r="C19" s="3276"/>
      <c r="D19" s="3276"/>
    </row>
    <row r="20" spans="1:4" ht="57.75" customHeight="1">
      <c r="A20" s="32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6"/>
      <c r="C20" s="3276"/>
      <c r="D20" s="3276"/>
    </row>
    <row r="21" spans="1:4" ht="57.75" customHeight="1">
      <c r="A21" s="32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0"/>
      <c r="C21" s="3280"/>
      <c r="D21" s="3280"/>
    </row>
    <row r="22" spans="1:4" ht="18.75" customHeight="1">
      <c r="A22" s="3281" t="s">
        <v>945</v>
      </c>
      <c r="B22" s="3281"/>
      <c r="C22" s="3281"/>
      <c r="D22" s="328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78">
        <v>42551</v>
      </c>
      <c r="D31" s="32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87" t="s">
        <v>956</v>
      </c>
      <c r="B15" s="3282" t="s">
        <v>109</v>
      </c>
      <c r="C15" s="3283"/>
    </row>
    <row r="16" spans="1:7" ht="13.5">
      <c r="A16" s="3288"/>
      <c r="B16" s="3282" t="s">
        <v>42</v>
      </c>
      <c r="C16" s="3283"/>
    </row>
    <row r="17" spans="1:3" ht="13.5">
      <c r="A17" s="3288"/>
      <c r="B17" s="3285" t="s">
        <v>957</v>
      </c>
      <c r="C17" s="1429" t="s">
        <v>956</v>
      </c>
    </row>
    <row r="18" spans="1:3" ht="13.5">
      <c r="A18" s="3288"/>
      <c r="B18" s="3285"/>
      <c r="C18" s="1429" t="s">
        <v>958</v>
      </c>
    </row>
    <row r="19" spans="1:3" ht="13.5">
      <c r="A19" s="3288"/>
      <c r="B19" s="3285"/>
      <c r="C19" s="1429" t="s">
        <v>959</v>
      </c>
    </row>
    <row r="20" spans="1:3" ht="13.5">
      <c r="A20" s="3289"/>
      <c r="B20" s="3284" t="s">
        <v>960</v>
      </c>
      <c r="C20" s="3283"/>
    </row>
    <row r="21" spans="1:3" ht="13.5">
      <c r="A21" s="1430" t="s">
        <v>961</v>
      </c>
      <c r="B21" s="1431"/>
      <c r="C21" s="1432"/>
    </row>
    <row r="22" spans="1:3" ht="13.5">
      <c r="A22" s="3286" t="s">
        <v>962</v>
      </c>
      <c r="B22" s="3284" t="s">
        <v>963</v>
      </c>
      <c r="C22" s="3283"/>
    </row>
    <row r="23" spans="1:3" ht="13.5">
      <c r="A23" s="3286"/>
      <c r="B23" s="3284" t="s">
        <v>964</v>
      </c>
      <c r="C23" s="3283"/>
    </row>
    <row r="24" spans="1:3" ht="13.5">
      <c r="A24" s="3286"/>
      <c r="B24" s="3284" t="s">
        <v>965</v>
      </c>
      <c r="C24" s="3283"/>
    </row>
    <row r="25" spans="1:3" ht="13.5">
      <c r="A25" s="3286"/>
      <c r="B25" s="3285" t="s">
        <v>966</v>
      </c>
      <c r="C25" s="1429" t="s">
        <v>967</v>
      </c>
    </row>
    <row r="26" spans="1:3" ht="13.5">
      <c r="A26" s="3286"/>
      <c r="B26" s="3285"/>
      <c r="C26" s="1429" t="s">
        <v>968</v>
      </c>
    </row>
    <row r="27" spans="1:3" ht="13.5">
      <c r="A27" s="3286"/>
      <c r="B27" s="3285"/>
      <c r="C27" s="1429" t="s">
        <v>969</v>
      </c>
    </row>
    <row r="28" spans="1:3" ht="13.5">
      <c r="A28" s="3286"/>
      <c r="B28" s="3285"/>
      <c r="C28" s="1429" t="s">
        <v>970</v>
      </c>
    </row>
    <row r="29" spans="1:3" ht="13.5">
      <c r="A29" s="3286"/>
      <c r="B29" s="3285"/>
      <c r="C29" s="1429" t="s">
        <v>971</v>
      </c>
    </row>
    <row r="30" spans="1:3" ht="13.5">
      <c r="A30" s="3286"/>
      <c r="B30" s="3285"/>
      <c r="C30" s="1429" t="s">
        <v>972</v>
      </c>
    </row>
    <row r="31" spans="1:3" ht="13.5">
      <c r="A31" s="3286"/>
      <c r="B31" s="3285"/>
      <c r="C31" s="1429" t="s">
        <v>973</v>
      </c>
    </row>
    <row r="32" spans="1:3" ht="13.5">
      <c r="A32" s="3286"/>
      <c r="B32" s="3285"/>
      <c r="C32" s="1429" t="s">
        <v>974</v>
      </c>
    </row>
    <row r="33" spans="1:3" ht="13.5">
      <c r="A33" s="3286"/>
      <c r="B33" s="328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45772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90" t="s">
        <v>2160</v>
      </c>
      <c r="B17" s="3290"/>
      <c r="C17" s="3290"/>
      <c r="D17" s="3290"/>
      <c r="E17" s="3290"/>
      <c r="F17" s="3290"/>
      <c r="G17" s="3290"/>
      <c r="H17" s="3290"/>
    </row>
    <row r="18" spans="1:8" ht="24" customHeight="1">
      <c r="A18" s="3291" t="s">
        <v>2161</v>
      </c>
      <c r="B18" s="3291"/>
      <c r="C18" s="3291"/>
      <c r="D18" s="2160"/>
      <c r="E18" s="3292" t="s">
        <v>2162</v>
      </c>
      <c r="F18" s="3291"/>
      <c r="G18" s="329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面积位置</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Rentroll</vt:lpstr>
      <vt:lpstr>租金</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2025-04-25T01:32:22Z</dcterms:modified>
</cp:coreProperties>
</file>