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1.报告们\咨询报告\北保2024-2025\2024-1-1114北京市海淀区北清路地铁16号线屯佃站向南约2000米山屿湖项目周边售价\"/>
    </mc:Choice>
  </mc:AlternateContent>
  <bookViews>
    <workbookView xWindow="0" yWindow="0" windowWidth="23244" windowHeight="11268"/>
  </bookViews>
  <sheets>
    <sheet name="系统读取表" sheetId="4" r:id="rId1"/>
    <sheet name="一手房" sheetId="1" r:id="rId2"/>
    <sheet name="二手房" sheetId="3" r:id="rId3"/>
  </sheets>
  <externalReferences>
    <externalReference r:id="rId4"/>
    <externalReference r:id="rId5"/>
  </externalReferences>
  <definedNames>
    <definedName name="备注">#REF!</definedName>
    <definedName name="产权证登记日期">#REF!</definedName>
    <definedName name="产权证号">#REF!</definedName>
    <definedName name="成本分析">#REF!</definedName>
    <definedName name="成本分析1">#REF!</definedName>
    <definedName name="厨">#REF!</definedName>
    <definedName name="单元">#REF!</definedName>
    <definedName name="调配对象">#REF!</definedName>
    <definedName name="调配依据">#REF!</definedName>
    <definedName name="房号">#REF!</definedName>
    <definedName name="房间">#REF!</definedName>
    <definedName name="房间号">#REF!</definedName>
    <definedName name="房屋产权性质">[2]楼层测算!$N$2:$N$9</definedName>
    <definedName name="房屋朝向">[2]楼层测算!$A$117:$A$126</definedName>
    <definedName name="房屋交付日期">#REF!</definedName>
    <definedName name="房屋情况">#REF!</definedName>
    <definedName name="房屋使用情况">#REF!</definedName>
    <definedName name="房屋性质">#REF!</definedName>
    <definedName name="房屋装修">[2]楼层测算!$K$2:$K$5</definedName>
    <definedName name="房屋坐落">#REF!</definedName>
    <definedName name="管理单位">#REF!</definedName>
    <definedName name="户型结构">#REF!</definedName>
    <definedName name="建筑面积">#REF!</definedName>
    <definedName name="教委">#REF!</definedName>
    <definedName name="居室">#REF!</definedName>
    <definedName name="扣缴日期">#REF!</definedName>
    <definedName name="楼栋">#REF!</definedName>
    <definedName name="楼号">#REF!</definedName>
    <definedName name="区域成熟度">#REF!</definedName>
    <definedName name="取得方式">#REF!</definedName>
    <definedName name="取得依据">#REF!</definedName>
    <definedName name="权利人">#REF!</definedName>
    <definedName name="身份证号码">#REF!</definedName>
    <definedName name="收购_回购价格">#REF!</definedName>
    <definedName name="所在楼层">[2]楼层测算!$L$2:$L$6</definedName>
    <definedName name="所在区">#REF!</definedName>
    <definedName name="厅">#REF!</definedName>
    <definedName name="卫">#REF!</definedName>
    <definedName name="项目名称">#REF!</definedName>
    <definedName name="序号">#REF!</definedName>
    <definedName name="租户名称">#REF!</definedName>
    <definedName name="租户银行账户">#REF!</definedName>
  </definedNames>
  <calcPr calcId="152511"/>
</workbook>
</file>

<file path=xl/calcChain.xml><?xml version="1.0" encoding="utf-8"?>
<calcChain xmlns="http://schemas.openxmlformats.org/spreadsheetml/2006/main">
  <c r="F23" i="4" l="1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B14" i="4"/>
  <c r="D14" i="4" s="1"/>
  <c r="D8" i="4"/>
  <c r="C8" i="4"/>
  <c r="D7" i="4"/>
  <c r="C7" i="4"/>
  <c r="D6" i="4"/>
  <c r="B2" i="4"/>
  <c r="F14" i="4" l="1"/>
  <c r="B5" i="4"/>
  <c r="B6" i="4"/>
  <c r="C6" i="4" s="1"/>
  <c r="B11" i="4" l="1"/>
  <c r="B7" i="4"/>
  <c r="D5" i="4"/>
  <c r="B10" i="4"/>
  <c r="C5" i="4"/>
  <c r="B9" i="4"/>
  <c r="B8" i="4"/>
</calcChain>
</file>

<file path=xl/sharedStrings.xml><?xml version="1.0" encoding="utf-8"?>
<sst xmlns="http://schemas.openxmlformats.org/spreadsheetml/2006/main" count="477" uniqueCount="204">
  <si>
    <t>项目名称</t>
  </si>
  <si>
    <t>物业类型</t>
  </si>
  <si>
    <t>销售状态</t>
  </si>
  <si>
    <t>报价</t>
  </si>
  <si>
    <t>成交均价(元/㎡)</t>
  </si>
  <si>
    <t>月均去化(套)</t>
  </si>
  <si>
    <t>最近开盘</t>
  </si>
  <si>
    <t>装修状况</t>
  </si>
  <si>
    <t>开发企业</t>
  </si>
  <si>
    <t>关联地块编号</t>
  </si>
  <si>
    <t>拿地时间</t>
  </si>
  <si>
    <t>成交楼面价(元/㎡)</t>
  </si>
  <si>
    <t>与本案距离</t>
  </si>
  <si>
    <t>住宅</t>
  </si>
  <si>
    <t>在售</t>
  </si>
  <si>
    <t>53000元/平方米(2024-02-27)</t>
  </si>
  <si>
    <t>51451元/㎡</t>
  </si>
  <si>
    <t>2套</t>
  </si>
  <si>
    <t>2019-04-12</t>
  </si>
  <si>
    <t>毛坯</t>
  </si>
  <si>
    <t>北京锐达置业有限公司</t>
  </si>
  <si>
    <t>京土整储挂(海)[2017]055号</t>
  </si>
  <si>
    <t>2017-08-08</t>
  </si>
  <si>
    <t>41778元/㎡</t>
  </si>
  <si>
    <t>0m</t>
  </si>
  <si>
    <t>53000元/平方米(2024-02-28)</t>
  </si>
  <si>
    <t>--</t>
  </si>
  <si>
    <t>1套</t>
  </si>
  <si>
    <t>2019-03-18</t>
  </si>
  <si>
    <t>带装修</t>
  </si>
  <si>
    <t>葛洲坝(北京)发展有限公司</t>
  </si>
  <si>
    <t>京土整储挂(海)[2017]100号</t>
  </si>
  <si>
    <t>2018-01-12</t>
  </si>
  <si>
    <t>40865元/㎡</t>
  </si>
  <si>
    <t>141m</t>
  </si>
  <si>
    <t>85000元/平方米(2024-08-21)</t>
  </si>
  <si>
    <t>80439元/㎡</t>
  </si>
  <si>
    <t>4套</t>
  </si>
  <si>
    <t>2024-06-30</t>
  </si>
  <si>
    <t>星旅(北京)房地产开发有限公司</t>
  </si>
  <si>
    <t>京土储挂(海)[2024]003号</t>
  </si>
  <si>
    <t>2024-02-22</t>
  </si>
  <si>
    <t>63464元/㎡</t>
  </si>
  <si>
    <t>1081m</t>
  </si>
  <si>
    <t>参考成交价(元/㎡)</t>
  </si>
  <si>
    <t>成交套数(套)</t>
  </si>
  <si>
    <t>套均面积(㎡)</t>
  </si>
  <si>
    <t>建筑年代</t>
  </si>
  <si>
    <t>万科翡翠云图</t>
    <phoneticPr fontId="1" type="noConversion"/>
  </si>
  <si>
    <t>34962元/㎡</t>
  </si>
  <si>
    <t>2019-03-19</t>
  </si>
  <si>
    <t>京土整储挂(海)[2017]056号</t>
  </si>
  <si>
    <t>北京万沣房地产开发有限公司</t>
  </si>
  <si>
    <t>17313元/㎡</t>
  </si>
  <si>
    <t>469m</t>
  </si>
  <si>
    <t>水岸家园</t>
    <phoneticPr fontId="1" type="noConversion"/>
  </si>
  <si>
    <t>29032元/㎡</t>
  </si>
  <si>
    <t>2009</t>
  </si>
  <si>
    <t>北京鼎立房地产开发有限公司</t>
  </si>
  <si>
    <t>755m</t>
  </si>
  <si>
    <t>保利西山林语</t>
    <phoneticPr fontId="1" type="noConversion"/>
  </si>
  <si>
    <t>63167元/㎡</t>
  </si>
  <si>
    <t>21套</t>
  </si>
  <si>
    <t>21</t>
  </si>
  <si>
    <t>2012-02-25</t>
  </si>
  <si>
    <t>2010</t>
  </si>
  <si>
    <t>保利(北京)房地产开发有限公司</t>
  </si>
  <si>
    <t>963m</t>
  </si>
  <si>
    <t>保利西山林语别墅</t>
  </si>
  <si>
    <t>别墅</t>
  </si>
  <si>
    <t>58013元/㎡</t>
  </si>
  <si>
    <t>2008-06-15</t>
  </si>
  <si>
    <t>六所宿舍楼</t>
  </si>
  <si>
    <t>62338元/㎡</t>
  </si>
  <si>
    <t>2000</t>
  </si>
  <si>
    <t>1038m</t>
  </si>
  <si>
    <t>环山村</t>
  </si>
  <si>
    <t>50559元/㎡</t>
  </si>
  <si>
    <t>2</t>
  </si>
  <si>
    <t>2000-01-01</t>
  </si>
  <si>
    <t>北京海开置业有限公司</t>
  </si>
  <si>
    <t>1409m</t>
  </si>
  <si>
    <t>66581元/㎡</t>
  </si>
  <si>
    <t>1988</t>
  </si>
  <si>
    <t>无开发商</t>
  </si>
  <si>
    <t>1481m</t>
  </si>
  <si>
    <t>卫生局党校家属楼</t>
  </si>
  <si>
    <t>55829元/㎡</t>
  </si>
  <si>
    <t>1992</t>
  </si>
  <si>
    <t>1490m</t>
  </si>
  <si>
    <t>四季蓝山公馆</t>
  </si>
  <si>
    <t>1578m</t>
  </si>
  <si>
    <t>西六砖瓦厂</t>
  </si>
  <si>
    <t>54206元/㎡</t>
  </si>
  <si>
    <t>1970</t>
  </si>
  <si>
    <t>1584m</t>
  </si>
  <si>
    <t>宏丰西路1号院</t>
  </si>
  <si>
    <t>1</t>
  </si>
  <si>
    <t>1600m</t>
  </si>
  <si>
    <t>54059元/㎡</t>
  </si>
  <si>
    <t>未知</t>
  </si>
  <si>
    <t>1685m</t>
  </si>
  <si>
    <t>海淀温泉小区</t>
  </si>
  <si>
    <t>54080元/㎡</t>
  </si>
  <si>
    <t>1790m</t>
  </si>
  <si>
    <t>千秋家园</t>
  </si>
  <si>
    <t>2001</t>
  </si>
  <si>
    <t>1865m</t>
  </si>
  <si>
    <t>颐阳山水居</t>
  </si>
  <si>
    <t>53580元/㎡</t>
  </si>
  <si>
    <t>北京南郊二建</t>
  </si>
  <si>
    <t>1900m</t>
  </si>
  <si>
    <t>56708元/㎡</t>
  </si>
  <si>
    <t>2003</t>
  </si>
  <si>
    <t>1906m</t>
  </si>
  <si>
    <t>温泉路45号院</t>
  </si>
  <si>
    <t>54217元/㎡</t>
  </si>
  <si>
    <t>北京城建集团有限责任公司</t>
  </si>
  <si>
    <t>屯佃村</t>
  </si>
  <si>
    <t>2110m</t>
  </si>
  <si>
    <t>正源尚峰尚水</t>
  </si>
  <si>
    <t>29961元/㎡</t>
  </si>
  <si>
    <t>2018-12-31</t>
  </si>
  <si>
    <t>2015</t>
  </si>
  <si>
    <t>京土整储挂（海）[2006]019号</t>
  </si>
  <si>
    <t>北京世纪正源房地产开发有限公司</t>
  </si>
  <si>
    <t>2006-05-30</t>
  </si>
  <si>
    <t>3192元/㎡</t>
  </si>
  <si>
    <t>2251m</t>
  </si>
  <si>
    <t>尚峰尚水公寓</t>
  </si>
  <si>
    <t>41961元/㎡</t>
  </si>
  <si>
    <t>2437m</t>
  </si>
  <si>
    <t>颐和山庄</t>
  </si>
  <si>
    <t>98718元/㎡</t>
  </si>
  <si>
    <t>北京同力盛业责任有限公司</t>
  </si>
  <si>
    <t>2446m</t>
  </si>
  <si>
    <t>碧水家园</t>
  </si>
  <si>
    <t>内蒙古金隅置地投资有限公司</t>
  </si>
  <si>
    <t>2734m</t>
  </si>
  <si>
    <t>北辰香麓别墅</t>
  </si>
  <si>
    <t>28000元/平方米(2016-06-23)</t>
  </si>
  <si>
    <t>57379元/㎡</t>
  </si>
  <si>
    <t>2011-07-22</t>
  </si>
  <si>
    <t>京土整储挂（海）[2006]003号</t>
  </si>
  <si>
    <t>北京北辰实业集团股份有限责任公司</t>
  </si>
  <si>
    <t>2006-04-18</t>
  </si>
  <si>
    <t>4863元/㎡</t>
  </si>
  <si>
    <t>2798m</t>
  </si>
  <si>
    <t>苗圃宿舍</t>
  </si>
  <si>
    <t>75620元/㎡</t>
  </si>
  <si>
    <t>2815m</t>
  </si>
  <si>
    <t>北辰香麓</t>
  </si>
  <si>
    <t>26000元/平方米(2014-11-06)</t>
  </si>
  <si>
    <t>54129元/㎡</t>
  </si>
  <si>
    <t>2014-07-30</t>
  </si>
  <si>
    <t>2819m</t>
  </si>
  <si>
    <t>西山锦绣府</t>
  </si>
  <si>
    <t>58622元/平方米(2021-07-22)</t>
  </si>
  <si>
    <t>2020-11-24</t>
  </si>
  <si>
    <t>2021</t>
  </si>
  <si>
    <t>京土整储挂(海)[2017]086号</t>
  </si>
  <si>
    <t>北京紫光科城科技发展有限公司</t>
  </si>
  <si>
    <t>2017-11-16</t>
  </si>
  <si>
    <t>37850元/㎡</t>
  </si>
  <si>
    <t>2899m</t>
  </si>
  <si>
    <t>建邦诺德家园</t>
  </si>
  <si>
    <t>37800元/平方米(2020-02-05)</t>
  </si>
  <si>
    <t>2018-12-19</t>
  </si>
  <si>
    <t>北京建邦中铁房地产开发有限公司</t>
  </si>
  <si>
    <t>2931m</t>
  </si>
  <si>
    <t>山屿·西山著</t>
    <phoneticPr fontId="1" type="noConversion"/>
  </si>
  <si>
    <t>葛洲坝北京紫郡兰园</t>
    <phoneticPr fontId="1" type="noConversion"/>
  </si>
  <si>
    <t>中海中旅·西山观复</t>
    <phoneticPr fontId="1" type="noConversion"/>
  </si>
  <si>
    <t>西六建材工贸宿舍</t>
    <phoneticPr fontId="1" type="noConversion"/>
  </si>
  <si>
    <t>福溪家园</t>
    <phoneticPr fontId="1" type="noConversion"/>
  </si>
  <si>
    <t>温泉45号院</t>
    <phoneticPr fontId="1" type="noConversion"/>
  </si>
  <si>
    <t>（规划）建筑面积（m2）</t>
  </si>
  <si>
    <t>（分摊）土地面积（m2）</t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</si>
  <si>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</si>
  <si>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</si>
  <si>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</si>
  <si>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</si>
  <si>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</si>
  <si>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  <phoneticPr fontId="5" type="noConversion"/>
  </si>
  <si>
    <t>抵押价值</t>
  </si>
  <si>
    <t>抵押价值-已注销</t>
  </si>
  <si>
    <t>抵押净值</t>
  </si>
  <si>
    <t>总投</t>
  </si>
  <si>
    <t>租金</t>
  </si>
  <si>
    <t>重置成新价</t>
  </si>
  <si>
    <t>市场价值（万元）</t>
  </si>
  <si>
    <t>抵押价值（万元）</t>
  </si>
  <si>
    <t>抵押价值-已注销（万元）</t>
  </si>
  <si>
    <t>抵押净值（万元）</t>
  </si>
  <si>
    <t>估价对象1（结果表）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</si>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</sst>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666666"/>
      <name val="微软雅黑"/>
      <family val="2"/>
      <charset val="134"/>
    </font>
    <font>
      <sz val="10.5"/>
      <color theme="1"/>
      <name val="Arial"/>
      <family val="2"/>
    </font>
    <font>
      <sz val="9"/>
      <name val="等线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>
      <alignment vertical="center"/>
    </xf>
  </cellStyleXfs>
  <cellXfs count="17">
    <xf numFmtId="0" fontId="0" fillId="0" borderId="0" xfId="0" applyNumberFormat="1"/>
    <xf numFmtId="0" fontId="0" fillId="0" borderId="1" xfId="0" applyNumberFormat="1" applyBorder="1"/>
    <xf numFmtId="0" fontId="0" fillId="0" borderId="0" xfId="0" applyNumberFormat="1" applyFill="1"/>
    <xf numFmtId="0" fontId="0" fillId="0" borderId="1" xfId="0" applyNumberFormat="1" applyFill="1" applyBorder="1"/>
    <xf numFmtId="0" fontId="3" fillId="2" borderId="1" xfId="1" applyFont="1" applyFill="1" applyBorder="1" applyAlignment="1">
      <alignment horizontal="center" vertical="center" wrapText="1"/>
    </xf>
    <xf numFmtId="0" fontId="4" fillId="0" borderId="0" xfId="2" applyFont="1">
      <alignment vertical="center"/>
    </xf>
    <xf numFmtId="0" fontId="3" fillId="0" borderId="0" xfId="1" applyFont="1" applyAlignment="1">
      <alignment horizontal="left" vertical="center" wrapText="1"/>
    </xf>
    <xf numFmtId="0" fontId="2" fillId="0" borderId="0" xfId="1"/>
    <xf numFmtId="0" fontId="2" fillId="0" borderId="0" xfId="2">
      <alignment vertical="center"/>
    </xf>
    <xf numFmtId="14" fontId="3" fillId="2" borderId="1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 applyProtection="1">
      <alignment horizontal="center" vertical="center" wrapText="1"/>
      <protection locked="0"/>
    </xf>
    <xf numFmtId="0" fontId="2" fillId="2" borderId="1" xfId="1" applyFill="1" applyBorder="1" applyAlignment="1">
      <alignment vertical="center"/>
    </xf>
    <xf numFmtId="0" fontId="3" fillId="2" borderId="2" xfId="1" applyFont="1" applyFill="1" applyBorder="1" applyAlignment="1">
      <alignment horizontal="center" vertical="center" wrapText="1"/>
    </xf>
    <xf numFmtId="0" fontId="2" fillId="4" borderId="1" xfId="1" applyFill="1" applyBorder="1" applyProtection="1">
      <protection locked="0"/>
    </xf>
    <xf numFmtId="0" fontId="2" fillId="2" borderId="1" xfId="1" applyFill="1" applyBorder="1"/>
    <xf numFmtId="0" fontId="2" fillId="0" borderId="1" xfId="1" applyBorder="1" applyProtection="1">
      <protection locked="0"/>
    </xf>
    <xf numFmtId="0" fontId="3" fillId="0" borderId="1" xfId="1" applyFont="1" applyBorder="1" applyAlignment="1" applyProtection="1">
      <alignment horizontal="left" vertical="center" wrapText="1"/>
      <protection locked="0"/>
    </xf>
  </cellXfs>
  <cellStyles count="3">
    <cellStyle name="常规" xfId="0" builtinId="0"/>
    <cellStyle name="常规 2" xfId="2"/>
    <cellStyle name="常规 9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8</xdr:col>
      <xdr:colOff>180348</xdr:colOff>
      <xdr:row>24</xdr:row>
      <xdr:rowOff>39566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75360"/>
          <a:ext cx="5019048" cy="3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129540</xdr:rowOff>
    </xdr:from>
    <xdr:to>
      <xdr:col>11</xdr:col>
      <xdr:colOff>324899</xdr:colOff>
      <xdr:row>54</xdr:row>
      <xdr:rowOff>92706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16380"/>
          <a:ext cx="6847619" cy="51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190501</xdr:rowOff>
    </xdr:from>
    <xdr:to>
      <xdr:col>8</xdr:col>
      <xdr:colOff>247718</xdr:colOff>
      <xdr:row>60</xdr:row>
      <xdr:rowOff>144781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728461"/>
          <a:ext cx="4758758" cy="9448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129540</xdr:rowOff>
    </xdr:from>
    <xdr:to>
      <xdr:col>8</xdr:col>
      <xdr:colOff>75854</xdr:colOff>
      <xdr:row>75</xdr:row>
      <xdr:rowOff>137160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658100"/>
          <a:ext cx="4586894" cy="29794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&#25253;&#21578;&#20204;/&#21672;&#35810;&#25253;&#21578;/&#21271;&#20445;2024/2024-1-0547&#21271;&#20140;&#24066;&#22823;&#20852;&#21306;&#39318;&#24231;&#24481;&#22253;&#20108;&#26399;/&#27979;&#31639;&#8212;&#8212;&#39318;&#24231;&#24481;&#22253;&#20108;&#26399;&#20844;&#31199;&#2515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ll%20Users\Documents\&#30005;&#23376;&#29256;&#27979;&#31639;&#34920;\&#24050;&#23457;\&#26032;&#21271;&#20140;&#24066;&#38376;&#22836;&#27807;&#21306;&#27704;&#23450;&#38215;&#26361;&#21508;&#24196;&#26725;&#20849;&#26377;&#20135;&#264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系统读取表"/>
      <sheetName val="标准房测算表-金隅上和园"/>
      <sheetName val="周边公租房项目"/>
      <sheetName val="驹子房成本分析 "/>
      <sheetName val="东湾家园成本分析 "/>
      <sheetName val="首开畅颐园成本分析 "/>
      <sheetName val="恒大江湾成本分析  "/>
      <sheetName val="首城东郡汇成本分析"/>
      <sheetName val="福润四季成本分析"/>
      <sheetName val="悦和园成本分析 "/>
      <sheetName val="景和园成本分析 "/>
      <sheetName val="朝新嘉园成本分析"/>
      <sheetName val="成本分析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楼层测算"/>
      <sheetName val="项目基本情况"/>
      <sheetName val="案例整理"/>
      <sheetName val="比较法 (住宅) 估价对象"/>
      <sheetName val="可比案例1比较法"/>
      <sheetName val="可比案例2比较法"/>
      <sheetName val="可比案例3比较法"/>
      <sheetName val="可比案例4"/>
      <sheetName val="Sheet1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3"/>
  <sheetViews>
    <sheetView tabSelected="1" zoomScaleSheetLayoutView="100" workbookViewId="0">
      <selection activeCell="E15" sqref="E15"/>
    </sheetView>
  </sheetViews>
  <sheetFormatPr defaultColWidth="13.19921875" defaultRowHeight="14.4" x14ac:dyDescent="0.25"/>
  <cols>
    <col min="1" max="1" width="21.8984375" style="8" customWidth="1"/>
    <col min="2" max="16384" width="13.19921875" style="8"/>
  </cols>
  <sheetData>
    <row r="1" spans="1:9" ht="15.6" x14ac:dyDescent="0.25">
      <c r="A1" s="4" t="s">
        <v>176</v>
      </c>
      <c r="B1" s="5">
        <v>139022.29800000001</v>
      </c>
      <c r="C1" s="6"/>
      <c r="D1" s="6"/>
      <c r="E1" s="6"/>
      <c r="F1" s="6"/>
      <c r="G1" s="7"/>
    </row>
    <row r="2" spans="1:9" ht="15.6" x14ac:dyDescent="0.25">
      <c r="A2" s="4" t="s">
        <v>177</v>
      </c>
      <c r="B2" s="4">
        <f>SUM(C14:C23)</f>
        <v>0</v>
      </c>
      <c r="C2" s="6"/>
      <c r="D2" s="6"/>
      <c r="E2" s="6"/>
      <c r="F2" s="6"/>
      <c r="G2" s="7"/>
    </row>
    <row r="3" spans="1:9" ht="15.6" x14ac:dyDescent="0.25">
      <c r="A3" s="4" t="s">
        <v>178</v>
      </c>
      <c r="B3" s="9">
        <v>45526</v>
      </c>
      <c r="C3" s="6"/>
      <c r="D3" s="6"/>
      <c r="E3" s="6"/>
      <c r="F3" s="6"/>
      <c r="G3" s="7"/>
    </row>
    <row r="4" spans="1:9" ht="31.2" x14ac:dyDescent="0.25">
      <c r="A4" s="4" t="s">
        <v>179</v>
      </c>
      <c r="B4" s="4" t="s">
        <v>180</v>
      </c>
      <c r="C4" s="4" t="s">
        <v>181</v>
      </c>
      <c r="D4" s="4" t="s">
        <v>182</v>
      </c>
      <c r="E4" s="6"/>
      <c r="F4" s="7"/>
      <c r="G4" s="7"/>
    </row>
    <row r="5" spans="1:9" ht="15.6" x14ac:dyDescent="0.25">
      <c r="A5" s="4" t="s">
        <v>183</v>
      </c>
      <c r="B5" s="4">
        <f>SUM(D14:D23)</f>
        <v>750720.40920000011</v>
      </c>
      <c r="C5" s="4">
        <f>ROUND(B5*10000/$B$1,0)</f>
        <v>54000</v>
      </c>
      <c r="D5" s="4" t="e">
        <f>ROUND(B5*10000/$B$2,0)</f>
        <v>#DIV/0!</v>
      </c>
      <c r="E5" s="6"/>
      <c r="F5" s="7"/>
      <c r="G5" s="7"/>
    </row>
    <row r="6" spans="1:9" ht="15.6" x14ac:dyDescent="0.25">
      <c r="A6" s="4" t="s">
        <v>184</v>
      </c>
      <c r="B6" s="4">
        <f>SUM(D14:D23)</f>
        <v>750720.40920000011</v>
      </c>
      <c r="C6" s="4">
        <f>ROUND(B6*10000/$B$1,0)</f>
        <v>54000</v>
      </c>
      <c r="D6" s="4" t="e">
        <f>#N/A</f>
        <v>#N/A</v>
      </c>
      <c r="E6" s="6"/>
      <c r="F6" s="7"/>
      <c r="G6" s="7"/>
    </row>
    <row r="7" spans="1:9" ht="15.6" x14ac:dyDescent="0.25">
      <c r="A7" s="4" t="s">
        <v>185</v>
      </c>
      <c r="B7" s="4">
        <f>B5</f>
        <v>750720.40920000011</v>
      </c>
      <c r="C7" s="4" t="e">
        <f>#N/A</f>
        <v>#N/A</v>
      </c>
      <c r="D7" s="4" t="e">
        <f>#N/A</f>
        <v>#N/A</v>
      </c>
      <c r="E7" s="6"/>
      <c r="F7" s="7"/>
      <c r="G7" s="7"/>
    </row>
    <row r="8" spans="1:9" ht="15.6" x14ac:dyDescent="0.25">
      <c r="A8" s="4" t="s">
        <v>186</v>
      </c>
      <c r="B8" s="4">
        <f>B5</f>
        <v>750720.40920000011</v>
      </c>
      <c r="C8" s="4" t="e">
        <f>#N/A</f>
        <v>#N/A</v>
      </c>
      <c r="D8" s="4" t="e">
        <f>#N/A</f>
        <v>#N/A</v>
      </c>
      <c r="E8" s="6"/>
      <c r="F8" s="7"/>
      <c r="G8" s="7"/>
    </row>
    <row r="9" spans="1:9" ht="15.6" x14ac:dyDescent="0.25">
      <c r="A9" s="4" t="s">
        <v>187</v>
      </c>
      <c r="B9" s="10">
        <f>B5</f>
        <v>750720.40920000011</v>
      </c>
      <c r="C9" s="6"/>
      <c r="D9" s="6"/>
      <c r="E9" s="6"/>
      <c r="F9" s="7"/>
      <c r="G9" s="7"/>
    </row>
    <row r="10" spans="1:9" ht="15.6" x14ac:dyDescent="0.25">
      <c r="A10" s="4" t="s">
        <v>188</v>
      </c>
      <c r="B10" s="10">
        <f>B5</f>
        <v>750720.40920000011</v>
      </c>
      <c r="C10" s="6"/>
      <c r="D10" s="6"/>
      <c r="E10" s="6"/>
      <c r="F10" s="7"/>
      <c r="G10" s="7"/>
    </row>
    <row r="11" spans="1:9" ht="15.6" x14ac:dyDescent="0.25">
      <c r="A11" s="4" t="s">
        <v>189</v>
      </c>
      <c r="B11" s="10">
        <f>B5</f>
        <v>750720.40920000011</v>
      </c>
      <c r="C11" s="6"/>
      <c r="D11" s="6"/>
      <c r="E11" s="6"/>
      <c r="F11" s="7"/>
      <c r="G11" s="7"/>
    </row>
    <row r="12" spans="1:9" ht="15.6" x14ac:dyDescent="0.25">
      <c r="A12" s="6"/>
      <c r="B12" s="6"/>
      <c r="C12" s="6"/>
      <c r="D12" s="6"/>
      <c r="E12" s="6"/>
      <c r="F12" s="7"/>
      <c r="G12" s="7"/>
    </row>
    <row r="13" spans="1:9" ht="31.2" x14ac:dyDescent="0.25">
      <c r="A13" s="11" t="s">
        <v>0</v>
      </c>
      <c r="B13" s="12" t="s">
        <v>176</v>
      </c>
      <c r="C13" s="12" t="s">
        <v>177</v>
      </c>
      <c r="D13" s="12" t="s">
        <v>190</v>
      </c>
      <c r="E13" s="4" t="s">
        <v>181</v>
      </c>
      <c r="F13" s="4" t="s">
        <v>182</v>
      </c>
      <c r="G13" s="12" t="s">
        <v>191</v>
      </c>
      <c r="H13" s="12" t="s">
        <v>192</v>
      </c>
      <c r="I13" s="12" t="s">
        <v>193</v>
      </c>
    </row>
    <row r="14" spans="1:9" ht="15.6" x14ac:dyDescent="0.25">
      <c r="A14" s="13" t="s">
        <v>194</v>
      </c>
      <c r="B14" s="12">
        <f>B1</f>
        <v>139022.29800000001</v>
      </c>
      <c r="C14" s="12">
        <v>0</v>
      </c>
      <c r="D14" s="12">
        <f>B14*E14/10000</f>
        <v>750720.40920000011</v>
      </c>
      <c r="E14" s="12">
        <v>54000</v>
      </c>
      <c r="F14" s="12" t="e">
        <f>ROUND(D14*10000/C14,0)</f>
        <v>#DIV/0!</v>
      </c>
      <c r="G14" s="12">
        <v>0</v>
      </c>
      <c r="H14" s="12">
        <v>0</v>
      </c>
      <c r="I14" s="12">
        <v>0</v>
      </c>
    </row>
    <row r="15" spans="1:9" ht="15.6" x14ac:dyDescent="0.25">
      <c r="A15" s="14" t="s">
        <v>195</v>
      </c>
      <c r="B15" s="15"/>
      <c r="C15" s="15"/>
      <c r="D15" s="15"/>
      <c r="E15" s="12" t="e">
        <f t="shared" ref="E15:E23" si="0">ROUND(D15*10000/B15,0)</f>
        <v>#DIV/0!</v>
      </c>
      <c r="F15" s="12" t="e">
        <f t="shared" ref="F15:F23" si="1">ROUND(D15*10000/C15,0)</f>
        <v>#DIV/0!</v>
      </c>
      <c r="G15" s="16"/>
      <c r="H15" s="16"/>
      <c r="I15" s="15"/>
    </row>
    <row r="16" spans="1:9" ht="15.6" x14ac:dyDescent="0.25">
      <c r="A16" s="14" t="s">
        <v>196</v>
      </c>
      <c r="B16" s="15"/>
      <c r="C16" s="15"/>
      <c r="D16" s="15"/>
      <c r="E16" s="12" t="e">
        <f t="shared" si="0"/>
        <v>#DIV/0!</v>
      </c>
      <c r="F16" s="12" t="e">
        <f t="shared" si="1"/>
        <v>#DIV/0!</v>
      </c>
      <c r="G16" s="16"/>
      <c r="H16" s="16"/>
      <c r="I16" s="15"/>
    </row>
    <row r="17" spans="1:9" ht="15.6" x14ac:dyDescent="0.25">
      <c r="A17" s="14" t="s">
        <v>197</v>
      </c>
      <c r="B17" s="15"/>
      <c r="C17" s="15"/>
      <c r="D17" s="15"/>
      <c r="E17" s="12" t="e">
        <f t="shared" si="0"/>
        <v>#DIV/0!</v>
      </c>
      <c r="F17" s="12" t="e">
        <f t="shared" si="1"/>
        <v>#DIV/0!</v>
      </c>
      <c r="G17" s="16"/>
      <c r="H17" s="16"/>
      <c r="I17" s="15"/>
    </row>
    <row r="18" spans="1:9" ht="15.6" x14ac:dyDescent="0.25">
      <c r="A18" s="14" t="s">
        <v>198</v>
      </c>
      <c r="B18" s="15"/>
      <c r="C18" s="15"/>
      <c r="D18" s="15"/>
      <c r="E18" s="12" t="e">
        <f t="shared" si="0"/>
        <v>#DIV/0!</v>
      </c>
      <c r="F18" s="12" t="e">
        <f t="shared" si="1"/>
        <v>#DIV/0!</v>
      </c>
      <c r="G18" s="15"/>
      <c r="H18" s="15"/>
      <c r="I18" s="15"/>
    </row>
    <row r="19" spans="1:9" ht="15.6" x14ac:dyDescent="0.25">
      <c r="A19" s="14" t="s">
        <v>199</v>
      </c>
      <c r="B19" s="15"/>
      <c r="C19" s="15"/>
      <c r="D19" s="15"/>
      <c r="E19" s="12" t="e">
        <f t="shared" si="0"/>
        <v>#DIV/0!</v>
      </c>
      <c r="F19" s="12" t="e">
        <f t="shared" si="1"/>
        <v>#DIV/0!</v>
      </c>
      <c r="G19" s="15"/>
      <c r="H19" s="15"/>
      <c r="I19" s="15"/>
    </row>
    <row r="20" spans="1:9" ht="15.6" x14ac:dyDescent="0.25">
      <c r="A20" s="14" t="s">
        <v>200</v>
      </c>
      <c r="B20" s="15"/>
      <c r="C20" s="15"/>
      <c r="D20" s="15"/>
      <c r="E20" s="12" t="e">
        <f t="shared" si="0"/>
        <v>#DIV/0!</v>
      </c>
      <c r="F20" s="12" t="e">
        <f t="shared" si="1"/>
        <v>#DIV/0!</v>
      </c>
      <c r="G20" s="15"/>
      <c r="H20" s="15"/>
      <c r="I20" s="15"/>
    </row>
    <row r="21" spans="1:9" ht="15.6" x14ac:dyDescent="0.25">
      <c r="A21" s="14" t="s">
        <v>201</v>
      </c>
      <c r="B21" s="15"/>
      <c r="C21" s="15"/>
      <c r="D21" s="15"/>
      <c r="E21" s="12" t="e">
        <f t="shared" si="0"/>
        <v>#DIV/0!</v>
      </c>
      <c r="F21" s="12" t="e">
        <f t="shared" si="1"/>
        <v>#DIV/0!</v>
      </c>
      <c r="G21" s="15"/>
      <c r="H21" s="15"/>
      <c r="I21" s="15"/>
    </row>
    <row r="22" spans="1:9" ht="15.6" x14ac:dyDescent="0.25">
      <c r="A22" s="14" t="s">
        <v>202</v>
      </c>
      <c r="B22" s="15"/>
      <c r="C22" s="15"/>
      <c r="D22" s="15"/>
      <c r="E22" s="12" t="e">
        <f t="shared" si="0"/>
        <v>#DIV/0!</v>
      </c>
      <c r="F22" s="12" t="e">
        <f t="shared" si="1"/>
        <v>#DIV/0!</v>
      </c>
      <c r="G22" s="15"/>
      <c r="H22" s="15"/>
      <c r="I22" s="15"/>
    </row>
    <row r="23" spans="1:9" ht="15.6" x14ac:dyDescent="0.25">
      <c r="A23" s="14" t="s">
        <v>203</v>
      </c>
      <c r="B23" s="15"/>
      <c r="C23" s="15"/>
      <c r="D23" s="15"/>
      <c r="E23" s="4" t="e">
        <f t="shared" si="0"/>
        <v>#DIV/0!</v>
      </c>
      <c r="F23" s="4" t="e">
        <f t="shared" si="1"/>
        <v>#DIV/0!</v>
      </c>
      <c r="G23" s="15"/>
      <c r="H23" s="15"/>
      <c r="I23" s="15"/>
    </row>
  </sheetData>
  <phoneticPr fontId="1" type="noConversion"/>
  <dataValidations count="1">
    <dataValidation type="list" imeMode="on" allowBlank="1" showInputMessage="1" showErrorMessage="1" sqref="A14">
      <formula1>"估价对象1（结果表）,估价对象1（结果表1修多）"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workbookViewId="0">
      <selection activeCell="A4" sqref="A4"/>
    </sheetView>
  </sheetViews>
  <sheetFormatPr defaultRowHeight="15.6" x14ac:dyDescent="0.25"/>
  <cols>
    <col min="1" max="1" width="22.3984375" customWidth="1"/>
    <col min="4" max="4" width="14.69921875" customWidth="1"/>
    <col min="5" max="7" width="0" hidden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 s="1" t="s">
        <v>170</v>
      </c>
      <c r="B2" s="1" t="s">
        <v>13</v>
      </c>
      <c r="C2" s="1" t="s">
        <v>14</v>
      </c>
      <c r="D2" s="1" t="s">
        <v>15</v>
      </c>
      <c r="E2" s="1" t="s">
        <v>16</v>
      </c>
      <c r="F2" s="1" t="s">
        <v>17</v>
      </c>
      <c r="G2" s="1" t="s">
        <v>18</v>
      </c>
      <c r="H2" s="1" t="s">
        <v>19</v>
      </c>
      <c r="I2" t="s">
        <v>20</v>
      </c>
      <c r="J2" t="s">
        <v>21</v>
      </c>
      <c r="K2" t="s">
        <v>22</v>
      </c>
      <c r="L2" t="s">
        <v>23</v>
      </c>
      <c r="M2" t="s">
        <v>24</v>
      </c>
    </row>
    <row r="3" spans="1:13" x14ac:dyDescent="0.25">
      <c r="A3" s="1" t="s">
        <v>171</v>
      </c>
      <c r="B3" s="1" t="s">
        <v>13</v>
      </c>
      <c r="C3" s="1" t="s">
        <v>14</v>
      </c>
      <c r="D3" s="1" t="s">
        <v>25</v>
      </c>
      <c r="E3" s="1" t="s">
        <v>26</v>
      </c>
      <c r="F3" s="1" t="s">
        <v>27</v>
      </c>
      <c r="G3" s="1" t="s">
        <v>28</v>
      </c>
      <c r="H3" s="1" t="s">
        <v>29</v>
      </c>
      <c r="I3" t="s">
        <v>30</v>
      </c>
      <c r="J3" t="s">
        <v>31</v>
      </c>
      <c r="K3" t="s">
        <v>32</v>
      </c>
      <c r="L3" t="s">
        <v>33</v>
      </c>
      <c r="M3" t="s">
        <v>34</v>
      </c>
    </row>
    <row r="4" spans="1:13" x14ac:dyDescent="0.25">
      <c r="A4" s="1" t="s">
        <v>172</v>
      </c>
      <c r="B4" s="1" t="s">
        <v>13</v>
      </c>
      <c r="C4" s="1" t="s">
        <v>14</v>
      </c>
      <c r="D4" s="1" t="s">
        <v>35</v>
      </c>
      <c r="E4" s="1" t="s">
        <v>36</v>
      </c>
      <c r="F4" s="1" t="s">
        <v>37</v>
      </c>
      <c r="G4" s="1" t="s">
        <v>38</v>
      </c>
      <c r="H4" s="1" t="s">
        <v>29</v>
      </c>
      <c r="I4" t="s">
        <v>39</v>
      </c>
      <c r="J4" t="s">
        <v>40</v>
      </c>
      <c r="K4" t="s">
        <v>41</v>
      </c>
      <c r="L4" t="s">
        <v>42</v>
      </c>
      <c r="M4" t="s">
        <v>43</v>
      </c>
    </row>
  </sheetData>
  <phoneticPr fontId="1" type="noConversion"/>
  <pageMargins left="0.7" right="0.7" top="0.75" bottom="0.75" header="0.3" footer="0.3"/>
  <ignoredErrors>
    <ignoredError sqref="A1:M1 B4:M4 B2:M2 B3:M3" numberStoredAsText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M44" sqref="M44"/>
    </sheetView>
  </sheetViews>
  <sheetFormatPr defaultRowHeight="15.6" x14ac:dyDescent="0.25"/>
  <cols>
    <col min="1" max="1" width="21.59765625" customWidth="1"/>
    <col min="3" max="3" width="0" hidden="1" customWidth="1"/>
    <col min="4" max="4" width="16.296875" customWidth="1"/>
    <col min="5" max="7" width="0" hidden="1" customWidth="1"/>
    <col min="8" max="8" width="12.5" customWidth="1"/>
  </cols>
  <sheetData>
    <row r="1" spans="1:14" x14ac:dyDescent="0.25">
      <c r="A1" s="1" t="s">
        <v>0</v>
      </c>
      <c r="B1" s="1" t="s">
        <v>1</v>
      </c>
      <c r="C1" s="1" t="s">
        <v>3</v>
      </c>
      <c r="D1" s="1" t="s">
        <v>44</v>
      </c>
      <c r="E1" s="1" t="s">
        <v>45</v>
      </c>
      <c r="F1" s="1" t="s">
        <v>46</v>
      </c>
      <c r="G1" s="1" t="s">
        <v>6</v>
      </c>
      <c r="H1" s="1" t="s">
        <v>7</v>
      </c>
      <c r="I1" s="1" t="s">
        <v>47</v>
      </c>
      <c r="J1" t="s">
        <v>9</v>
      </c>
      <c r="K1" t="s">
        <v>8</v>
      </c>
      <c r="L1" t="s">
        <v>10</v>
      </c>
      <c r="M1" t="s">
        <v>11</v>
      </c>
      <c r="N1" t="s">
        <v>12</v>
      </c>
    </row>
    <row r="2" spans="1:14" hidden="1" x14ac:dyDescent="0.25">
      <c r="A2" s="1" t="s">
        <v>48</v>
      </c>
      <c r="B2" s="1" t="s">
        <v>13</v>
      </c>
      <c r="C2" s="1" t="s">
        <v>25</v>
      </c>
      <c r="D2" s="1" t="s">
        <v>49</v>
      </c>
      <c r="E2" s="1" t="s">
        <v>26</v>
      </c>
      <c r="F2" s="1" t="s">
        <v>26</v>
      </c>
      <c r="G2" s="1" t="s">
        <v>50</v>
      </c>
      <c r="H2" s="1" t="s">
        <v>29</v>
      </c>
      <c r="I2" s="1" t="s">
        <v>26</v>
      </c>
      <c r="J2" t="s">
        <v>51</v>
      </c>
      <c r="K2" t="s">
        <v>52</v>
      </c>
      <c r="L2" t="s">
        <v>22</v>
      </c>
      <c r="M2" t="s">
        <v>53</v>
      </c>
      <c r="N2" t="s">
        <v>54</v>
      </c>
    </row>
    <row r="3" spans="1:14" hidden="1" x14ac:dyDescent="0.25">
      <c r="A3" s="1" t="s">
        <v>55</v>
      </c>
      <c r="B3" s="1" t="s">
        <v>13</v>
      </c>
      <c r="C3" s="1" t="s">
        <v>26</v>
      </c>
      <c r="D3" s="1" t="s">
        <v>56</v>
      </c>
      <c r="E3" s="1" t="s">
        <v>26</v>
      </c>
      <c r="F3" s="1" t="s">
        <v>26</v>
      </c>
      <c r="G3" s="1" t="s">
        <v>26</v>
      </c>
      <c r="H3" s="1" t="s">
        <v>26</v>
      </c>
      <c r="I3" s="1" t="s">
        <v>57</v>
      </c>
      <c r="J3" t="s">
        <v>26</v>
      </c>
      <c r="K3" t="s">
        <v>58</v>
      </c>
      <c r="L3" t="s">
        <v>26</v>
      </c>
      <c r="M3" t="s">
        <v>26</v>
      </c>
      <c r="N3" t="s">
        <v>59</v>
      </c>
    </row>
    <row r="4" spans="1:14" s="2" customFormat="1" x14ac:dyDescent="0.25">
      <c r="A4" s="3" t="s">
        <v>60</v>
      </c>
      <c r="B4" s="3" t="s">
        <v>13</v>
      </c>
      <c r="C4" s="3" t="s">
        <v>26</v>
      </c>
      <c r="D4" s="3" t="s">
        <v>61</v>
      </c>
      <c r="E4" s="3" t="s">
        <v>62</v>
      </c>
      <c r="F4" s="3" t="s">
        <v>63</v>
      </c>
      <c r="G4" s="3" t="s">
        <v>64</v>
      </c>
      <c r="H4" s="3" t="s">
        <v>19</v>
      </c>
      <c r="I4" s="3" t="s">
        <v>65</v>
      </c>
      <c r="J4" s="2" t="s">
        <v>26</v>
      </c>
      <c r="K4" s="2" t="s">
        <v>66</v>
      </c>
      <c r="L4" s="2" t="s">
        <v>26</v>
      </c>
      <c r="M4" s="2" t="s">
        <v>26</v>
      </c>
      <c r="N4" s="2" t="s">
        <v>67</v>
      </c>
    </row>
    <row r="5" spans="1:14" s="2" customFormat="1" hidden="1" x14ac:dyDescent="0.25">
      <c r="A5" s="3" t="s">
        <v>68</v>
      </c>
      <c r="B5" s="3" t="s">
        <v>69</v>
      </c>
      <c r="C5" s="3" t="s">
        <v>26</v>
      </c>
      <c r="D5" s="3" t="s">
        <v>70</v>
      </c>
      <c r="E5" s="3" t="s">
        <v>26</v>
      </c>
      <c r="F5" s="3" t="s">
        <v>26</v>
      </c>
      <c r="G5" s="3" t="s">
        <v>71</v>
      </c>
      <c r="H5" s="3" t="s">
        <v>19</v>
      </c>
      <c r="I5" s="3" t="s">
        <v>57</v>
      </c>
      <c r="J5" s="2" t="s">
        <v>26</v>
      </c>
      <c r="K5" s="2" t="s">
        <v>66</v>
      </c>
      <c r="L5" s="2" t="s">
        <v>26</v>
      </c>
      <c r="M5" s="2" t="s">
        <v>26</v>
      </c>
      <c r="N5" s="2" t="s">
        <v>67</v>
      </c>
    </row>
    <row r="6" spans="1:14" s="2" customFormat="1" x14ac:dyDescent="0.25">
      <c r="A6" s="3" t="s">
        <v>72</v>
      </c>
      <c r="B6" s="3" t="s">
        <v>13</v>
      </c>
      <c r="C6" s="3" t="s">
        <v>26</v>
      </c>
      <c r="D6" s="3" t="s">
        <v>73</v>
      </c>
      <c r="E6" s="3" t="s">
        <v>26</v>
      </c>
      <c r="F6" s="3" t="s">
        <v>26</v>
      </c>
      <c r="G6" s="3" t="s">
        <v>26</v>
      </c>
      <c r="H6" s="3" t="s">
        <v>26</v>
      </c>
      <c r="I6" s="3" t="s">
        <v>74</v>
      </c>
      <c r="J6" s="2" t="s">
        <v>26</v>
      </c>
      <c r="K6" s="2" t="s">
        <v>26</v>
      </c>
      <c r="L6" s="2" t="s">
        <v>26</v>
      </c>
      <c r="M6" s="2" t="s">
        <v>26</v>
      </c>
      <c r="N6" s="2" t="s">
        <v>75</v>
      </c>
    </row>
    <row r="7" spans="1:14" s="2" customFormat="1" hidden="1" x14ac:dyDescent="0.25">
      <c r="A7" s="3" t="s">
        <v>76</v>
      </c>
      <c r="B7" s="3" t="s">
        <v>13</v>
      </c>
      <c r="C7" s="3" t="s">
        <v>26</v>
      </c>
      <c r="D7" s="3" t="s">
        <v>77</v>
      </c>
      <c r="E7" s="3" t="s">
        <v>17</v>
      </c>
      <c r="F7" s="3" t="s">
        <v>78</v>
      </c>
      <c r="G7" s="3" t="s">
        <v>79</v>
      </c>
      <c r="H7" s="3" t="s">
        <v>29</v>
      </c>
      <c r="I7" s="3" t="s">
        <v>74</v>
      </c>
      <c r="J7" s="2" t="s">
        <v>26</v>
      </c>
      <c r="K7" s="2" t="s">
        <v>80</v>
      </c>
      <c r="L7" s="2" t="s">
        <v>26</v>
      </c>
      <c r="M7" s="2" t="s">
        <v>26</v>
      </c>
      <c r="N7" s="2" t="s">
        <v>81</v>
      </c>
    </row>
    <row r="8" spans="1:14" s="2" customFormat="1" x14ac:dyDescent="0.25">
      <c r="A8" s="3" t="s">
        <v>173</v>
      </c>
      <c r="B8" s="3" t="s">
        <v>13</v>
      </c>
      <c r="C8" s="3" t="s">
        <v>26</v>
      </c>
      <c r="D8" s="3" t="s">
        <v>82</v>
      </c>
      <c r="E8" s="3" t="s">
        <v>26</v>
      </c>
      <c r="F8" s="3" t="s">
        <v>26</v>
      </c>
      <c r="G8" s="3" t="s">
        <v>79</v>
      </c>
      <c r="H8" s="3" t="s">
        <v>29</v>
      </c>
      <c r="I8" s="3" t="s">
        <v>83</v>
      </c>
      <c r="J8" s="2" t="s">
        <v>26</v>
      </c>
      <c r="K8" s="2" t="s">
        <v>84</v>
      </c>
      <c r="L8" s="2" t="s">
        <v>26</v>
      </c>
      <c r="M8" s="2" t="s">
        <v>26</v>
      </c>
      <c r="N8" s="2" t="s">
        <v>85</v>
      </c>
    </row>
    <row r="9" spans="1:14" s="2" customFormat="1" hidden="1" x14ac:dyDescent="0.25">
      <c r="A9" s="3" t="s">
        <v>86</v>
      </c>
      <c r="B9" s="3" t="s">
        <v>13</v>
      </c>
      <c r="C9" s="3" t="s">
        <v>26</v>
      </c>
      <c r="D9" s="3" t="s">
        <v>87</v>
      </c>
      <c r="E9" s="3" t="s">
        <v>26</v>
      </c>
      <c r="F9" s="3" t="s">
        <v>26</v>
      </c>
      <c r="G9" s="3" t="s">
        <v>26</v>
      </c>
      <c r="H9" s="3" t="s">
        <v>26</v>
      </c>
      <c r="I9" s="3" t="s">
        <v>88</v>
      </c>
      <c r="J9" s="2" t="s">
        <v>26</v>
      </c>
      <c r="K9" s="2" t="s">
        <v>84</v>
      </c>
      <c r="L9" s="2" t="s">
        <v>26</v>
      </c>
      <c r="M9" s="2" t="s">
        <v>26</v>
      </c>
      <c r="N9" s="2" t="s">
        <v>89</v>
      </c>
    </row>
    <row r="10" spans="1:14" s="2" customFormat="1" hidden="1" x14ac:dyDescent="0.25">
      <c r="A10" s="3" t="s">
        <v>90</v>
      </c>
      <c r="B10" s="3" t="s">
        <v>13</v>
      </c>
      <c r="C10" s="3" t="s">
        <v>26</v>
      </c>
      <c r="D10" s="3" t="s">
        <v>26</v>
      </c>
      <c r="E10" s="3" t="s">
        <v>26</v>
      </c>
      <c r="F10" s="3" t="s">
        <v>26</v>
      </c>
      <c r="G10" s="3" t="s">
        <v>26</v>
      </c>
      <c r="H10" s="3" t="s">
        <v>26</v>
      </c>
      <c r="I10" s="3" t="s">
        <v>26</v>
      </c>
      <c r="J10" s="2" t="s">
        <v>26</v>
      </c>
      <c r="K10" s="2" t="s">
        <v>26</v>
      </c>
      <c r="L10" s="2" t="s">
        <v>26</v>
      </c>
      <c r="M10" s="2" t="s">
        <v>26</v>
      </c>
      <c r="N10" s="2" t="s">
        <v>91</v>
      </c>
    </row>
    <row r="11" spans="1:14" s="2" customFormat="1" hidden="1" x14ac:dyDescent="0.25">
      <c r="A11" s="3" t="s">
        <v>92</v>
      </c>
      <c r="B11" s="3" t="s">
        <v>13</v>
      </c>
      <c r="C11" s="3" t="s">
        <v>26</v>
      </c>
      <c r="D11" s="3" t="s">
        <v>93</v>
      </c>
      <c r="E11" s="3" t="s">
        <v>26</v>
      </c>
      <c r="F11" s="3" t="s">
        <v>26</v>
      </c>
      <c r="G11" s="3" t="s">
        <v>26</v>
      </c>
      <c r="H11" s="3" t="s">
        <v>26</v>
      </c>
      <c r="I11" s="3" t="s">
        <v>94</v>
      </c>
      <c r="J11" s="2" t="s">
        <v>26</v>
      </c>
      <c r="K11" s="2" t="s">
        <v>84</v>
      </c>
      <c r="L11" s="2" t="s">
        <v>26</v>
      </c>
      <c r="M11" s="2" t="s">
        <v>26</v>
      </c>
      <c r="N11" s="2" t="s">
        <v>95</v>
      </c>
    </row>
    <row r="12" spans="1:14" s="2" customFormat="1" hidden="1" x14ac:dyDescent="0.25">
      <c r="A12" s="3" t="s">
        <v>96</v>
      </c>
      <c r="B12" s="3" t="s">
        <v>13</v>
      </c>
      <c r="C12" s="3" t="s">
        <v>26</v>
      </c>
      <c r="D12" s="3" t="s">
        <v>26</v>
      </c>
      <c r="E12" s="3" t="s">
        <v>27</v>
      </c>
      <c r="F12" s="3" t="s">
        <v>97</v>
      </c>
      <c r="G12" s="3" t="s">
        <v>26</v>
      </c>
      <c r="H12" s="3" t="s">
        <v>26</v>
      </c>
      <c r="I12" s="3" t="s">
        <v>83</v>
      </c>
      <c r="J12" s="2" t="s">
        <v>26</v>
      </c>
      <c r="K12" s="2" t="s">
        <v>26</v>
      </c>
      <c r="L12" s="2" t="s">
        <v>26</v>
      </c>
      <c r="M12" s="2" t="s">
        <v>26</v>
      </c>
      <c r="N12" s="2" t="s">
        <v>98</v>
      </c>
    </row>
    <row r="13" spans="1:14" s="2" customFormat="1" x14ac:dyDescent="0.25">
      <c r="A13" s="3" t="s">
        <v>174</v>
      </c>
      <c r="B13" s="3" t="s">
        <v>13</v>
      </c>
      <c r="C13" s="3" t="s">
        <v>26</v>
      </c>
      <c r="D13" s="3" t="s">
        <v>99</v>
      </c>
      <c r="E13" s="3" t="s">
        <v>26</v>
      </c>
      <c r="F13" s="3" t="s">
        <v>26</v>
      </c>
      <c r="G13" s="3" t="s">
        <v>26</v>
      </c>
      <c r="H13" s="3" t="s">
        <v>26</v>
      </c>
      <c r="I13" s="3" t="s">
        <v>74</v>
      </c>
      <c r="J13" s="2" t="s">
        <v>26</v>
      </c>
      <c r="K13" s="2" t="s">
        <v>100</v>
      </c>
      <c r="L13" s="2" t="s">
        <v>26</v>
      </c>
      <c r="M13" s="2" t="s">
        <v>26</v>
      </c>
      <c r="N13" s="2" t="s">
        <v>101</v>
      </c>
    </row>
    <row r="14" spans="1:14" s="2" customFormat="1" hidden="1" x14ac:dyDescent="0.25">
      <c r="A14" s="3" t="s">
        <v>102</v>
      </c>
      <c r="B14" s="3" t="s">
        <v>13</v>
      </c>
      <c r="C14" s="3" t="s">
        <v>26</v>
      </c>
      <c r="D14" s="3" t="s">
        <v>103</v>
      </c>
      <c r="E14" s="3" t="s">
        <v>26</v>
      </c>
      <c r="F14" s="3" t="s">
        <v>26</v>
      </c>
      <c r="G14" s="3" t="s">
        <v>26</v>
      </c>
      <c r="H14" s="3" t="s">
        <v>26</v>
      </c>
      <c r="I14" s="3" t="s">
        <v>74</v>
      </c>
      <c r="J14" s="2" t="s">
        <v>26</v>
      </c>
      <c r="K14" s="2" t="s">
        <v>26</v>
      </c>
      <c r="L14" s="2" t="s">
        <v>26</v>
      </c>
      <c r="M14" s="2" t="s">
        <v>26</v>
      </c>
      <c r="N14" s="2" t="s">
        <v>104</v>
      </c>
    </row>
    <row r="15" spans="1:14" s="2" customFormat="1" hidden="1" x14ac:dyDescent="0.25">
      <c r="A15" s="3" t="s">
        <v>105</v>
      </c>
      <c r="B15" s="3" t="s">
        <v>13</v>
      </c>
      <c r="C15" s="3" t="s">
        <v>26</v>
      </c>
      <c r="D15" s="3" t="s">
        <v>26</v>
      </c>
      <c r="E15" s="3" t="s">
        <v>26</v>
      </c>
      <c r="F15" s="3" t="s">
        <v>26</v>
      </c>
      <c r="G15" s="3" t="s">
        <v>79</v>
      </c>
      <c r="H15" s="3" t="s">
        <v>29</v>
      </c>
      <c r="I15" s="3" t="s">
        <v>106</v>
      </c>
      <c r="J15" s="2" t="s">
        <v>26</v>
      </c>
      <c r="K15" s="2" t="s">
        <v>26</v>
      </c>
      <c r="L15" s="2" t="s">
        <v>26</v>
      </c>
      <c r="M15" s="2" t="s">
        <v>26</v>
      </c>
      <c r="N15" s="2" t="s">
        <v>107</v>
      </c>
    </row>
    <row r="16" spans="1:14" s="2" customFormat="1" hidden="1" x14ac:dyDescent="0.25">
      <c r="A16" s="3" t="s">
        <v>108</v>
      </c>
      <c r="B16" s="3" t="s">
        <v>13</v>
      </c>
      <c r="C16" s="3" t="s">
        <v>26</v>
      </c>
      <c r="D16" s="3" t="s">
        <v>109</v>
      </c>
      <c r="E16" s="3" t="s">
        <v>26</v>
      </c>
      <c r="F16" s="3" t="s">
        <v>26</v>
      </c>
      <c r="G16" s="3" t="s">
        <v>79</v>
      </c>
      <c r="H16" s="3" t="s">
        <v>29</v>
      </c>
      <c r="I16" s="3" t="s">
        <v>74</v>
      </c>
      <c r="J16" s="2" t="s">
        <v>26</v>
      </c>
      <c r="K16" s="2" t="s">
        <v>110</v>
      </c>
      <c r="L16" s="2" t="s">
        <v>26</v>
      </c>
      <c r="M16" s="2" t="s">
        <v>26</v>
      </c>
      <c r="N16" s="2" t="s">
        <v>111</v>
      </c>
    </row>
    <row r="17" spans="1:14" s="2" customFormat="1" x14ac:dyDescent="0.25">
      <c r="A17" s="3" t="s">
        <v>175</v>
      </c>
      <c r="B17" s="3" t="s">
        <v>13</v>
      </c>
      <c r="C17" s="3" t="s">
        <v>26</v>
      </c>
      <c r="D17" s="3" t="s">
        <v>112</v>
      </c>
      <c r="E17" s="3" t="s">
        <v>27</v>
      </c>
      <c r="F17" s="3" t="s">
        <v>97</v>
      </c>
      <c r="G17" s="3" t="s">
        <v>79</v>
      </c>
      <c r="H17" s="3" t="s">
        <v>29</v>
      </c>
      <c r="I17" s="3" t="s">
        <v>113</v>
      </c>
      <c r="J17" s="2" t="s">
        <v>26</v>
      </c>
      <c r="K17" s="2" t="s">
        <v>26</v>
      </c>
      <c r="L17" s="2" t="s">
        <v>26</v>
      </c>
      <c r="M17" s="2" t="s">
        <v>26</v>
      </c>
      <c r="N17" s="2" t="s">
        <v>114</v>
      </c>
    </row>
    <row r="18" spans="1:14" hidden="1" x14ac:dyDescent="0.25">
      <c r="A18" t="s">
        <v>115</v>
      </c>
      <c r="B18" t="s">
        <v>13</v>
      </c>
      <c r="C18" t="s">
        <v>26</v>
      </c>
      <c r="D18" t="s">
        <v>116</v>
      </c>
      <c r="E18" t="s">
        <v>26</v>
      </c>
      <c r="F18" t="s">
        <v>26</v>
      </c>
      <c r="G18" t="s">
        <v>79</v>
      </c>
      <c r="H18" t="s">
        <v>29</v>
      </c>
      <c r="I18" t="s">
        <v>74</v>
      </c>
      <c r="J18" t="s">
        <v>26</v>
      </c>
      <c r="K18" t="s">
        <v>117</v>
      </c>
      <c r="L18" t="s">
        <v>26</v>
      </c>
      <c r="M18" t="s">
        <v>26</v>
      </c>
      <c r="N18" t="s">
        <v>114</v>
      </c>
    </row>
    <row r="19" spans="1:14" hidden="1" x14ac:dyDescent="0.25">
      <c r="A19" t="s">
        <v>118</v>
      </c>
      <c r="B19" t="s">
        <v>13</v>
      </c>
      <c r="C19" t="s">
        <v>26</v>
      </c>
      <c r="D19" t="s">
        <v>26</v>
      </c>
      <c r="E19" t="s">
        <v>26</v>
      </c>
      <c r="F19" t="s">
        <v>26</v>
      </c>
      <c r="G19" t="s">
        <v>79</v>
      </c>
      <c r="H19" t="s">
        <v>29</v>
      </c>
      <c r="I19" t="s">
        <v>106</v>
      </c>
      <c r="J19" t="s">
        <v>26</v>
      </c>
      <c r="K19" t="s">
        <v>26</v>
      </c>
      <c r="L19" t="s">
        <v>26</v>
      </c>
      <c r="M19" t="s">
        <v>26</v>
      </c>
      <c r="N19" t="s">
        <v>119</v>
      </c>
    </row>
    <row r="20" spans="1:14" hidden="1" x14ac:dyDescent="0.25">
      <c r="A20" t="s">
        <v>120</v>
      </c>
      <c r="B20" t="s">
        <v>13</v>
      </c>
      <c r="C20" t="s">
        <v>26</v>
      </c>
      <c r="D20" t="s">
        <v>121</v>
      </c>
      <c r="E20" t="s">
        <v>26</v>
      </c>
      <c r="F20" t="s">
        <v>26</v>
      </c>
      <c r="G20" t="s">
        <v>122</v>
      </c>
      <c r="H20" t="s">
        <v>19</v>
      </c>
      <c r="I20" t="s">
        <v>123</v>
      </c>
      <c r="J20" t="s">
        <v>124</v>
      </c>
      <c r="K20" t="s">
        <v>125</v>
      </c>
      <c r="L20" t="s">
        <v>126</v>
      </c>
      <c r="M20" t="s">
        <v>127</v>
      </c>
      <c r="N20" t="s">
        <v>128</v>
      </c>
    </row>
    <row r="21" spans="1:14" hidden="1" x14ac:dyDescent="0.25">
      <c r="A21" t="s">
        <v>129</v>
      </c>
      <c r="B21" t="s">
        <v>13</v>
      </c>
      <c r="C21" t="s">
        <v>26</v>
      </c>
      <c r="D21" t="s">
        <v>130</v>
      </c>
      <c r="E21" t="s">
        <v>26</v>
      </c>
      <c r="F21" t="s">
        <v>26</v>
      </c>
      <c r="G21" t="s">
        <v>26</v>
      </c>
      <c r="H21" t="s">
        <v>26</v>
      </c>
      <c r="I21" t="s">
        <v>123</v>
      </c>
      <c r="J21" t="s">
        <v>26</v>
      </c>
      <c r="K21" t="s">
        <v>125</v>
      </c>
      <c r="L21" t="s">
        <v>26</v>
      </c>
      <c r="M21" t="s">
        <v>26</v>
      </c>
      <c r="N21" t="s">
        <v>131</v>
      </c>
    </row>
    <row r="22" spans="1:14" hidden="1" x14ac:dyDescent="0.25">
      <c r="A22" t="s">
        <v>132</v>
      </c>
      <c r="B22" t="s">
        <v>13</v>
      </c>
      <c r="C22" t="s">
        <v>26</v>
      </c>
      <c r="D22" t="s">
        <v>133</v>
      </c>
      <c r="E22" t="s">
        <v>26</v>
      </c>
      <c r="F22" t="s">
        <v>26</v>
      </c>
      <c r="G22" t="s">
        <v>79</v>
      </c>
      <c r="H22" t="s">
        <v>29</v>
      </c>
      <c r="I22" t="s">
        <v>106</v>
      </c>
      <c r="J22" t="s">
        <v>26</v>
      </c>
      <c r="K22" t="s">
        <v>134</v>
      </c>
      <c r="L22" t="s">
        <v>26</v>
      </c>
      <c r="M22" t="s">
        <v>26</v>
      </c>
      <c r="N22" t="s">
        <v>135</v>
      </c>
    </row>
    <row r="23" spans="1:14" hidden="1" x14ac:dyDescent="0.25">
      <c r="A23" t="s">
        <v>136</v>
      </c>
      <c r="B23" t="s">
        <v>13</v>
      </c>
      <c r="C23" t="s">
        <v>26</v>
      </c>
      <c r="D23" t="s">
        <v>133</v>
      </c>
      <c r="E23" t="s">
        <v>26</v>
      </c>
      <c r="F23" t="s">
        <v>26</v>
      </c>
      <c r="G23" t="s">
        <v>79</v>
      </c>
      <c r="H23" t="s">
        <v>29</v>
      </c>
      <c r="I23" t="s">
        <v>74</v>
      </c>
      <c r="J23" t="s">
        <v>26</v>
      </c>
      <c r="K23" t="s">
        <v>137</v>
      </c>
      <c r="L23" t="s">
        <v>26</v>
      </c>
      <c r="M23" t="s">
        <v>26</v>
      </c>
      <c r="N23" t="s">
        <v>138</v>
      </c>
    </row>
    <row r="24" spans="1:14" hidden="1" x14ac:dyDescent="0.25">
      <c r="A24" t="s">
        <v>139</v>
      </c>
      <c r="B24" t="s">
        <v>69</v>
      </c>
      <c r="C24" t="s">
        <v>140</v>
      </c>
      <c r="D24" t="s">
        <v>141</v>
      </c>
      <c r="E24" t="s">
        <v>26</v>
      </c>
      <c r="F24" t="s">
        <v>26</v>
      </c>
      <c r="G24" t="s">
        <v>142</v>
      </c>
      <c r="H24" t="s">
        <v>19</v>
      </c>
      <c r="I24" t="s">
        <v>65</v>
      </c>
      <c r="J24" t="s">
        <v>143</v>
      </c>
      <c r="K24" t="s">
        <v>144</v>
      </c>
      <c r="L24" t="s">
        <v>145</v>
      </c>
      <c r="M24" t="s">
        <v>146</v>
      </c>
      <c r="N24" t="s">
        <v>147</v>
      </c>
    </row>
    <row r="25" spans="1:14" hidden="1" x14ac:dyDescent="0.25">
      <c r="A25" t="s">
        <v>148</v>
      </c>
      <c r="B25" t="s">
        <v>13</v>
      </c>
      <c r="C25" t="s">
        <v>26</v>
      </c>
      <c r="D25" t="s">
        <v>149</v>
      </c>
      <c r="E25" t="s">
        <v>26</v>
      </c>
      <c r="F25" t="s">
        <v>26</v>
      </c>
      <c r="G25" t="s">
        <v>79</v>
      </c>
      <c r="H25" t="s">
        <v>29</v>
      </c>
      <c r="I25" t="s">
        <v>74</v>
      </c>
      <c r="J25" t="s">
        <v>26</v>
      </c>
      <c r="K25" t="s">
        <v>84</v>
      </c>
      <c r="L25" t="s">
        <v>26</v>
      </c>
      <c r="M25" t="s">
        <v>26</v>
      </c>
      <c r="N25" t="s">
        <v>150</v>
      </c>
    </row>
    <row r="26" spans="1:14" hidden="1" x14ac:dyDescent="0.25">
      <c r="A26" t="s">
        <v>151</v>
      </c>
      <c r="B26" t="s">
        <v>13</v>
      </c>
      <c r="C26" t="s">
        <v>152</v>
      </c>
      <c r="D26" t="s">
        <v>153</v>
      </c>
      <c r="E26" t="s">
        <v>27</v>
      </c>
      <c r="F26" t="s">
        <v>97</v>
      </c>
      <c r="G26" t="s">
        <v>154</v>
      </c>
      <c r="H26" t="s">
        <v>19</v>
      </c>
      <c r="I26" t="s">
        <v>65</v>
      </c>
      <c r="J26" t="s">
        <v>143</v>
      </c>
      <c r="K26" t="s">
        <v>144</v>
      </c>
      <c r="L26" t="s">
        <v>145</v>
      </c>
      <c r="M26" t="s">
        <v>146</v>
      </c>
      <c r="N26" t="s">
        <v>155</v>
      </c>
    </row>
    <row r="27" spans="1:14" hidden="1" x14ac:dyDescent="0.25">
      <c r="A27" t="s">
        <v>156</v>
      </c>
      <c r="B27" t="s">
        <v>13</v>
      </c>
      <c r="C27" t="s">
        <v>157</v>
      </c>
      <c r="D27" t="s">
        <v>26</v>
      </c>
      <c r="E27" t="s">
        <v>26</v>
      </c>
      <c r="F27" t="s">
        <v>26</v>
      </c>
      <c r="G27" t="s">
        <v>158</v>
      </c>
      <c r="H27" t="s">
        <v>29</v>
      </c>
      <c r="I27" t="s">
        <v>159</v>
      </c>
      <c r="J27" t="s">
        <v>160</v>
      </c>
      <c r="K27" t="s">
        <v>161</v>
      </c>
      <c r="L27" t="s">
        <v>162</v>
      </c>
      <c r="M27" t="s">
        <v>163</v>
      </c>
      <c r="N27" t="s">
        <v>164</v>
      </c>
    </row>
    <row r="28" spans="1:14" hidden="1" x14ac:dyDescent="0.25">
      <c r="A28" t="s">
        <v>165</v>
      </c>
      <c r="B28" t="s">
        <v>13</v>
      </c>
      <c r="C28" t="s">
        <v>166</v>
      </c>
      <c r="D28" t="s">
        <v>26</v>
      </c>
      <c r="E28" t="s">
        <v>26</v>
      </c>
      <c r="F28" t="s">
        <v>26</v>
      </c>
      <c r="G28" t="s">
        <v>167</v>
      </c>
      <c r="H28" t="s">
        <v>29</v>
      </c>
      <c r="I28" t="s">
        <v>26</v>
      </c>
      <c r="J28" t="s">
        <v>26</v>
      </c>
      <c r="K28" t="s">
        <v>168</v>
      </c>
      <c r="L28" t="s">
        <v>26</v>
      </c>
      <c r="M28" t="s">
        <v>26</v>
      </c>
      <c r="N28" t="s">
        <v>169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系统读取表</vt:lpstr>
      <vt:lpstr>一手房</vt:lpstr>
      <vt:lpstr>二手房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win10A</dc:creator>
  <cp:lastModifiedBy>win10A</cp:lastModifiedBy>
  <dcterms:created xsi:type="dcterms:W3CDTF">2025-04-27T02:23:18Z</dcterms:created>
  <dcterms:modified xsi:type="dcterms:W3CDTF">2025-04-27T02:24:03Z</dcterms:modified>
</cp:coreProperties>
</file>